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Fluxo\2016\Passivo\"/>
    </mc:Choice>
  </mc:AlternateContent>
  <xr:revisionPtr revIDLastSave="0" documentId="13_ncr:1_{7DBE5558-04DC-4E5B-AA72-EA15E661CF7D}" xr6:coauthVersionLast="47" xr6:coauthVersionMax="47" xr10:uidLastSave="{00000000-0000-0000-0000-000000000000}"/>
  <bookViews>
    <workbookView xWindow="-108" yWindow="-108" windowWidth="23256" windowHeight="12576" tabRatio="475" xr2:uid="{00000000-000D-0000-FFFF-FFFF00000000}"/>
  </bookViews>
  <sheets>
    <sheet name="Flx_CIVIL_PREV_GF" sheetId="1" r:id="rId1"/>
    <sheet name="2016 CV PREV GF 00394601000126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B10" i="1" l="1"/>
  <c r="BC10" i="1"/>
  <c r="BD10" i="1"/>
  <c r="BE10" i="1"/>
  <c r="BF10" i="1"/>
  <c r="BG10" i="1"/>
  <c r="BH10" i="1"/>
  <c r="BI10" i="1"/>
  <c r="BB11" i="1"/>
  <c r="BC11" i="1"/>
  <c r="BD11" i="1"/>
  <c r="BE11" i="1"/>
  <c r="BF11" i="1"/>
  <c r="BG11" i="1"/>
  <c r="BH11" i="1"/>
  <c r="BI11" i="1"/>
  <c r="BB12" i="1"/>
  <c r="BC12" i="1"/>
  <c r="BD12" i="1"/>
  <c r="BE12" i="1"/>
  <c r="BF12" i="1"/>
  <c r="BG12" i="1"/>
  <c r="BH12" i="1"/>
  <c r="BI12" i="1"/>
  <c r="BB13" i="1"/>
  <c r="BC13" i="1"/>
  <c r="BD13" i="1"/>
  <c r="BE13" i="1"/>
  <c r="BF13" i="1"/>
  <c r="BG13" i="1"/>
  <c r="BH13" i="1"/>
  <c r="BI13" i="1"/>
  <c r="BB14" i="1"/>
  <c r="BC14" i="1"/>
  <c r="BD14" i="1"/>
  <c r="BE14" i="1"/>
  <c r="BF14" i="1"/>
  <c r="BG14" i="1"/>
  <c r="BH14" i="1"/>
  <c r="BI14" i="1"/>
  <c r="BB15" i="1"/>
  <c r="BC15" i="1"/>
  <c r="BD15" i="1"/>
  <c r="BE15" i="1"/>
  <c r="BF15" i="1"/>
  <c r="BG15" i="1"/>
  <c r="BH15" i="1"/>
  <c r="BI15" i="1"/>
  <c r="BB16" i="1"/>
  <c r="BC16" i="1"/>
  <c r="BD16" i="1"/>
  <c r="BE16" i="1"/>
  <c r="BF16" i="1"/>
  <c r="BG16" i="1"/>
  <c r="BH16" i="1"/>
  <c r="BI16" i="1"/>
  <c r="BB17" i="1"/>
  <c r="BC17" i="1"/>
  <c r="BD17" i="1"/>
  <c r="BE17" i="1"/>
  <c r="BF17" i="1"/>
  <c r="BG17" i="1"/>
  <c r="BH17" i="1"/>
  <c r="BI17" i="1"/>
  <c r="BB18" i="1"/>
  <c r="BC18" i="1"/>
  <c r="BD18" i="1"/>
  <c r="BE18" i="1"/>
  <c r="BF18" i="1"/>
  <c r="BG18" i="1"/>
  <c r="BH18" i="1"/>
  <c r="BI18" i="1"/>
  <c r="BB19" i="1"/>
  <c r="BC19" i="1"/>
  <c r="BD19" i="1"/>
  <c r="BE19" i="1"/>
  <c r="BF19" i="1"/>
  <c r="BG19" i="1"/>
  <c r="BH19" i="1"/>
  <c r="BI19" i="1"/>
  <c r="BB20" i="1"/>
  <c r="BC20" i="1"/>
  <c r="BD20" i="1"/>
  <c r="BE20" i="1"/>
  <c r="BF20" i="1"/>
  <c r="BG20" i="1"/>
  <c r="BH20" i="1"/>
  <c r="BI20" i="1"/>
  <c r="BB21" i="1"/>
  <c r="BC21" i="1"/>
  <c r="BD21" i="1"/>
  <c r="BE21" i="1"/>
  <c r="BF21" i="1"/>
  <c r="BG21" i="1"/>
  <c r="BH21" i="1"/>
  <c r="BI21" i="1"/>
  <c r="BB22" i="1"/>
  <c r="BC22" i="1"/>
  <c r="BD22" i="1"/>
  <c r="BE22" i="1"/>
  <c r="BF22" i="1"/>
  <c r="BG22" i="1"/>
  <c r="BH22" i="1"/>
  <c r="BI22" i="1"/>
  <c r="BB23" i="1"/>
  <c r="BC23" i="1"/>
  <c r="BD23" i="1"/>
  <c r="BE23" i="1"/>
  <c r="BF23" i="1"/>
  <c r="BG23" i="1"/>
  <c r="BH23" i="1"/>
  <c r="BI23" i="1"/>
  <c r="BB24" i="1"/>
  <c r="BC24" i="1"/>
  <c r="BD24" i="1"/>
  <c r="BE24" i="1"/>
  <c r="BF24" i="1"/>
  <c r="BG24" i="1"/>
  <c r="BH24" i="1"/>
  <c r="BI24" i="1"/>
  <c r="BB25" i="1"/>
  <c r="BC25" i="1"/>
  <c r="BD25" i="1"/>
  <c r="BE25" i="1"/>
  <c r="BF25" i="1"/>
  <c r="BG25" i="1"/>
  <c r="BH25" i="1"/>
  <c r="BI25" i="1"/>
  <c r="BB26" i="1"/>
  <c r="BC26" i="1"/>
  <c r="BD26" i="1"/>
  <c r="BE26" i="1"/>
  <c r="BF26" i="1"/>
  <c r="BG26" i="1"/>
  <c r="BH26" i="1"/>
  <c r="BI26" i="1"/>
  <c r="BB27" i="1"/>
  <c r="BC27" i="1"/>
  <c r="BD27" i="1"/>
  <c r="BE27" i="1"/>
  <c r="BF27" i="1"/>
  <c r="BG27" i="1"/>
  <c r="BH27" i="1"/>
  <c r="BI27" i="1"/>
  <c r="BB28" i="1"/>
  <c r="BC28" i="1"/>
  <c r="BD28" i="1"/>
  <c r="BE28" i="1"/>
  <c r="BF28" i="1"/>
  <c r="BG28" i="1"/>
  <c r="BH28" i="1"/>
  <c r="BI28" i="1"/>
  <c r="BB29" i="1"/>
  <c r="BC29" i="1"/>
  <c r="BD29" i="1"/>
  <c r="BE29" i="1"/>
  <c r="BF29" i="1"/>
  <c r="BG29" i="1"/>
  <c r="BH29" i="1"/>
  <c r="BI29" i="1"/>
  <c r="BB30" i="1"/>
  <c r="BC30" i="1"/>
  <c r="BD30" i="1"/>
  <c r="BE30" i="1"/>
  <c r="BF30" i="1"/>
  <c r="BG30" i="1"/>
  <c r="BH30" i="1"/>
  <c r="BI30" i="1"/>
  <c r="BB31" i="1"/>
  <c r="BC31" i="1"/>
  <c r="BD31" i="1"/>
  <c r="BE31" i="1"/>
  <c r="BF31" i="1"/>
  <c r="BG31" i="1"/>
  <c r="BH31" i="1"/>
  <c r="BI31" i="1"/>
  <c r="BB32" i="1"/>
  <c r="BC32" i="1"/>
  <c r="BD32" i="1"/>
  <c r="BE32" i="1"/>
  <c r="BF32" i="1"/>
  <c r="BG32" i="1"/>
  <c r="BH32" i="1"/>
  <c r="BI32" i="1"/>
  <c r="BB33" i="1"/>
  <c r="BC33" i="1"/>
  <c r="BD33" i="1"/>
  <c r="BE33" i="1"/>
  <c r="BF33" i="1"/>
  <c r="BG33" i="1"/>
  <c r="BH33" i="1"/>
  <c r="BI33" i="1"/>
  <c r="BB34" i="1"/>
  <c r="BC34" i="1"/>
  <c r="BD34" i="1"/>
  <c r="BE34" i="1"/>
  <c r="BF34" i="1"/>
  <c r="BG34" i="1"/>
  <c r="BH34" i="1"/>
  <c r="BI34" i="1"/>
  <c r="BB35" i="1"/>
  <c r="BC35" i="1"/>
  <c r="BD35" i="1"/>
  <c r="BE35" i="1"/>
  <c r="BF35" i="1"/>
  <c r="BG35" i="1"/>
  <c r="BH35" i="1"/>
  <c r="BI35" i="1"/>
  <c r="BB36" i="1"/>
  <c r="BC36" i="1"/>
  <c r="BD36" i="1"/>
  <c r="BE36" i="1"/>
  <c r="BF36" i="1"/>
  <c r="BG36" i="1"/>
  <c r="BH36" i="1"/>
  <c r="BI36" i="1"/>
  <c r="BB37" i="1"/>
  <c r="BC37" i="1"/>
  <c r="BD37" i="1"/>
  <c r="BE37" i="1"/>
  <c r="BF37" i="1"/>
  <c r="BG37" i="1"/>
  <c r="BH37" i="1"/>
  <c r="BI37" i="1"/>
  <c r="BB38" i="1"/>
  <c r="BC38" i="1"/>
  <c r="BD38" i="1"/>
  <c r="BE38" i="1"/>
  <c r="BF38" i="1"/>
  <c r="BG38" i="1"/>
  <c r="BH38" i="1"/>
  <c r="BI38" i="1"/>
  <c r="BB39" i="1"/>
  <c r="BC39" i="1"/>
  <c r="BD39" i="1"/>
  <c r="BE39" i="1"/>
  <c r="BF39" i="1"/>
  <c r="BG39" i="1"/>
  <c r="BH39" i="1"/>
  <c r="BI39" i="1"/>
  <c r="BB40" i="1"/>
  <c r="BC40" i="1"/>
  <c r="BD40" i="1"/>
  <c r="BE40" i="1"/>
  <c r="BF40" i="1"/>
  <c r="BG40" i="1"/>
  <c r="BH40" i="1"/>
  <c r="BI40" i="1"/>
  <c r="BB41" i="1"/>
  <c r="BC41" i="1"/>
  <c r="BD41" i="1"/>
  <c r="BE41" i="1"/>
  <c r="BF41" i="1"/>
  <c r="BG41" i="1"/>
  <c r="BH41" i="1"/>
  <c r="BI41" i="1"/>
  <c r="BB42" i="1"/>
  <c r="BC42" i="1"/>
  <c r="BD42" i="1"/>
  <c r="BE42" i="1"/>
  <c r="BF42" i="1"/>
  <c r="BG42" i="1"/>
  <c r="BH42" i="1"/>
  <c r="BI42" i="1"/>
  <c r="BB43" i="1"/>
  <c r="BC43" i="1"/>
  <c r="BD43" i="1"/>
  <c r="BE43" i="1"/>
  <c r="BF43" i="1"/>
  <c r="BG43" i="1"/>
  <c r="BH43" i="1"/>
  <c r="BI43" i="1"/>
  <c r="BB44" i="1"/>
  <c r="BC44" i="1"/>
  <c r="BD44" i="1"/>
  <c r="BE44" i="1"/>
  <c r="BF44" i="1"/>
  <c r="BG44" i="1"/>
  <c r="BH44" i="1"/>
  <c r="BI44" i="1"/>
  <c r="BB45" i="1"/>
  <c r="BC45" i="1"/>
  <c r="BD45" i="1"/>
  <c r="BE45" i="1"/>
  <c r="BF45" i="1"/>
  <c r="BG45" i="1"/>
  <c r="BH45" i="1"/>
  <c r="BI45" i="1"/>
  <c r="BB46" i="1"/>
  <c r="BC46" i="1"/>
  <c r="BD46" i="1"/>
  <c r="BE46" i="1"/>
  <c r="BF46" i="1"/>
  <c r="BG46" i="1"/>
  <c r="BH46" i="1"/>
  <c r="BI46" i="1"/>
  <c r="BB47" i="1"/>
  <c r="BC47" i="1"/>
  <c r="BD47" i="1"/>
  <c r="BE47" i="1"/>
  <c r="BF47" i="1"/>
  <c r="BG47" i="1"/>
  <c r="BH47" i="1"/>
  <c r="BI47" i="1"/>
  <c r="BB48" i="1"/>
  <c r="BC48" i="1"/>
  <c r="BD48" i="1"/>
  <c r="BE48" i="1"/>
  <c r="BF48" i="1"/>
  <c r="BG48" i="1"/>
  <c r="BH48" i="1"/>
  <c r="BI48" i="1"/>
  <c r="BB49" i="1"/>
  <c r="BC49" i="1"/>
  <c r="BD49" i="1"/>
  <c r="BE49" i="1"/>
  <c r="BF49" i="1"/>
  <c r="BG49" i="1"/>
  <c r="BH49" i="1"/>
  <c r="BI49" i="1"/>
  <c r="BB50" i="1"/>
  <c r="BC50" i="1"/>
  <c r="BD50" i="1"/>
  <c r="BE50" i="1"/>
  <c r="BF50" i="1"/>
  <c r="BG50" i="1"/>
  <c r="BH50" i="1"/>
  <c r="BI50" i="1"/>
  <c r="BB51" i="1"/>
  <c r="BC51" i="1"/>
  <c r="BD51" i="1"/>
  <c r="BE51" i="1"/>
  <c r="BF51" i="1"/>
  <c r="BG51" i="1"/>
  <c r="BH51" i="1"/>
  <c r="BI51" i="1"/>
  <c r="BB52" i="1"/>
  <c r="BC52" i="1"/>
  <c r="BD52" i="1"/>
  <c r="BE52" i="1"/>
  <c r="BF52" i="1"/>
  <c r="BG52" i="1"/>
  <c r="BH52" i="1"/>
  <c r="BI52" i="1"/>
  <c r="BB53" i="1"/>
  <c r="BC53" i="1"/>
  <c r="BD53" i="1"/>
  <c r="BE53" i="1"/>
  <c r="BF53" i="1"/>
  <c r="BG53" i="1"/>
  <c r="BH53" i="1"/>
  <c r="BI53" i="1"/>
  <c r="BB54" i="1"/>
  <c r="BC54" i="1"/>
  <c r="BD54" i="1"/>
  <c r="BE54" i="1"/>
  <c r="BF54" i="1"/>
  <c r="BG54" i="1"/>
  <c r="BH54" i="1"/>
  <c r="BI54" i="1"/>
  <c r="BB55" i="1"/>
  <c r="BC55" i="1"/>
  <c r="BD55" i="1"/>
  <c r="BE55" i="1"/>
  <c r="BF55" i="1"/>
  <c r="BG55" i="1"/>
  <c r="BH55" i="1"/>
  <c r="BI55" i="1"/>
  <c r="BB56" i="1"/>
  <c r="BC56" i="1"/>
  <c r="BD56" i="1"/>
  <c r="BE56" i="1"/>
  <c r="BF56" i="1"/>
  <c r="BG56" i="1"/>
  <c r="BH56" i="1"/>
  <c r="BI56" i="1"/>
  <c r="BB57" i="1"/>
  <c r="BC57" i="1"/>
  <c r="BD57" i="1"/>
  <c r="BE57" i="1"/>
  <c r="BF57" i="1"/>
  <c r="BG57" i="1"/>
  <c r="BH57" i="1"/>
  <c r="BI57" i="1"/>
  <c r="BB58" i="1"/>
  <c r="BC58" i="1"/>
  <c r="BD58" i="1"/>
  <c r="BE58" i="1"/>
  <c r="BF58" i="1"/>
  <c r="BG58" i="1"/>
  <c r="BH58" i="1"/>
  <c r="BI58" i="1"/>
  <c r="BB59" i="1"/>
  <c r="BC59" i="1"/>
  <c r="BD59" i="1"/>
  <c r="BE59" i="1"/>
  <c r="BF59" i="1"/>
  <c r="BG59" i="1"/>
  <c r="BH59" i="1"/>
  <c r="BI59" i="1"/>
  <c r="BB60" i="1"/>
  <c r="BC60" i="1"/>
  <c r="BD60" i="1"/>
  <c r="BE60" i="1"/>
  <c r="BF60" i="1"/>
  <c r="BG60" i="1"/>
  <c r="BH60" i="1"/>
  <c r="BI60" i="1"/>
  <c r="BB61" i="1"/>
  <c r="BC61" i="1"/>
  <c r="BD61" i="1"/>
  <c r="BE61" i="1"/>
  <c r="BF61" i="1"/>
  <c r="BG61" i="1"/>
  <c r="BH61" i="1"/>
  <c r="BI61" i="1"/>
  <c r="BB62" i="1"/>
  <c r="BC62" i="1"/>
  <c r="BD62" i="1"/>
  <c r="BE62" i="1"/>
  <c r="BF62" i="1"/>
  <c r="BG62" i="1"/>
  <c r="BH62" i="1"/>
  <c r="BI62" i="1"/>
  <c r="BB63" i="1"/>
  <c r="BC63" i="1"/>
  <c r="BD63" i="1"/>
  <c r="BE63" i="1"/>
  <c r="BF63" i="1"/>
  <c r="BG63" i="1"/>
  <c r="BH63" i="1"/>
  <c r="BI63" i="1"/>
  <c r="BB64" i="1"/>
  <c r="BC64" i="1"/>
  <c r="BD64" i="1"/>
  <c r="BE64" i="1"/>
  <c r="BF64" i="1"/>
  <c r="BG64" i="1"/>
  <c r="BH64" i="1"/>
  <c r="BI64" i="1"/>
  <c r="BB65" i="1"/>
  <c r="BC65" i="1"/>
  <c r="BD65" i="1"/>
  <c r="BE65" i="1"/>
  <c r="BF65" i="1"/>
  <c r="BG65" i="1"/>
  <c r="BH65" i="1"/>
  <c r="BI65" i="1"/>
  <c r="BB66" i="1"/>
  <c r="BC66" i="1"/>
  <c r="BD66" i="1"/>
  <c r="BE66" i="1"/>
  <c r="BF66" i="1"/>
  <c r="BG66" i="1"/>
  <c r="BH66" i="1"/>
  <c r="BI66" i="1"/>
  <c r="BB67" i="1"/>
  <c r="BC67" i="1"/>
  <c r="BD67" i="1"/>
  <c r="BE67" i="1"/>
  <c r="BF67" i="1"/>
  <c r="BG67" i="1"/>
  <c r="BH67" i="1"/>
  <c r="BI67" i="1"/>
  <c r="BB68" i="1"/>
  <c r="BC68" i="1"/>
  <c r="BD68" i="1"/>
  <c r="BE68" i="1"/>
  <c r="BF68" i="1"/>
  <c r="BG68" i="1"/>
  <c r="BH68" i="1"/>
  <c r="BI68" i="1"/>
  <c r="BB69" i="1"/>
  <c r="BC69" i="1"/>
  <c r="BD69" i="1"/>
  <c r="BE69" i="1"/>
  <c r="BF69" i="1"/>
  <c r="BG69" i="1"/>
  <c r="BH69" i="1"/>
  <c r="BI69" i="1"/>
  <c r="BB70" i="1"/>
  <c r="BC70" i="1"/>
  <c r="BD70" i="1"/>
  <c r="BE70" i="1"/>
  <c r="BF70" i="1"/>
  <c r="BG70" i="1"/>
  <c r="BH70" i="1"/>
  <c r="BI70" i="1"/>
  <c r="BB71" i="1"/>
  <c r="BC71" i="1"/>
  <c r="BD71" i="1"/>
  <c r="BE71" i="1"/>
  <c r="BF71" i="1"/>
  <c r="BG71" i="1"/>
  <c r="BH71" i="1"/>
  <c r="BI71" i="1"/>
  <c r="BB72" i="1"/>
  <c r="BC72" i="1"/>
  <c r="BD72" i="1"/>
  <c r="BE72" i="1"/>
  <c r="BF72" i="1"/>
  <c r="BG72" i="1"/>
  <c r="BH72" i="1"/>
  <c r="BI72" i="1"/>
  <c r="BB73" i="1"/>
  <c r="BC73" i="1"/>
  <c r="BD73" i="1"/>
  <c r="BE73" i="1"/>
  <c r="BF73" i="1"/>
  <c r="BG73" i="1"/>
  <c r="BH73" i="1"/>
  <c r="BI73" i="1"/>
  <c r="BB74" i="1"/>
  <c r="BC74" i="1"/>
  <c r="BD74" i="1"/>
  <c r="BE74" i="1"/>
  <c r="BF74" i="1"/>
  <c r="BG74" i="1"/>
  <c r="BH74" i="1"/>
  <c r="BI74" i="1"/>
  <c r="BB75" i="1"/>
  <c r="BC75" i="1"/>
  <c r="BD75" i="1"/>
  <c r="BE75" i="1"/>
  <c r="BF75" i="1"/>
  <c r="BG75" i="1"/>
  <c r="BH75" i="1"/>
  <c r="BI75" i="1"/>
  <c r="BB76" i="1"/>
  <c r="BC76" i="1"/>
  <c r="BD76" i="1"/>
  <c r="BE76" i="1"/>
  <c r="BF76" i="1"/>
  <c r="BG76" i="1"/>
  <c r="BH76" i="1"/>
  <c r="BI76" i="1"/>
  <c r="BB77" i="1"/>
  <c r="BC77" i="1"/>
  <c r="BD77" i="1"/>
  <c r="BE77" i="1"/>
  <c r="BF77" i="1"/>
  <c r="BG77" i="1"/>
  <c r="BH77" i="1"/>
  <c r="BI77" i="1"/>
  <c r="BB78" i="1"/>
  <c r="BC78" i="1"/>
  <c r="BD78" i="1"/>
  <c r="BE78" i="1"/>
  <c r="BF78" i="1"/>
  <c r="BG78" i="1"/>
  <c r="BH78" i="1"/>
  <c r="BI78" i="1"/>
  <c r="BB79" i="1"/>
  <c r="BC79" i="1"/>
  <c r="BD79" i="1"/>
  <c r="BE79" i="1"/>
  <c r="BF79" i="1"/>
  <c r="BG79" i="1"/>
  <c r="BH79" i="1"/>
  <c r="BI79" i="1"/>
  <c r="BB80" i="1"/>
  <c r="BC80" i="1"/>
  <c r="BD80" i="1"/>
  <c r="BE80" i="1"/>
  <c r="BF80" i="1"/>
  <c r="BG80" i="1"/>
  <c r="BH80" i="1"/>
  <c r="BI80" i="1"/>
  <c r="BB81" i="1"/>
  <c r="BC81" i="1"/>
  <c r="BD81" i="1"/>
  <c r="BE81" i="1"/>
  <c r="BF81" i="1"/>
  <c r="BG81" i="1"/>
  <c r="BH81" i="1"/>
  <c r="BI81" i="1"/>
  <c r="BB82" i="1"/>
  <c r="BC82" i="1"/>
  <c r="BD82" i="1"/>
  <c r="BE82" i="1"/>
  <c r="BF82" i="1"/>
  <c r="BG82" i="1"/>
  <c r="BH82" i="1"/>
  <c r="BI82" i="1"/>
  <c r="BB83" i="1"/>
  <c r="BC83" i="1"/>
  <c r="BD83" i="1"/>
  <c r="BE83" i="1"/>
  <c r="BF83" i="1"/>
  <c r="BG83" i="1"/>
  <c r="BH83" i="1"/>
  <c r="BI83" i="1"/>
  <c r="BB84" i="1"/>
  <c r="BC84" i="1"/>
  <c r="BD84" i="1"/>
  <c r="BE84" i="1"/>
  <c r="BF84" i="1"/>
  <c r="BG84" i="1"/>
  <c r="BH84" i="1"/>
  <c r="BI84" i="1"/>
  <c r="BB85" i="1"/>
  <c r="BC85" i="1"/>
  <c r="BD85" i="1"/>
  <c r="BE85" i="1"/>
  <c r="BF85" i="1"/>
  <c r="BG85" i="1"/>
  <c r="BH85" i="1"/>
  <c r="BI85" i="1"/>
  <c r="BB86" i="1"/>
  <c r="BC86" i="1"/>
  <c r="BD86" i="1"/>
  <c r="BE86" i="1"/>
  <c r="BF86" i="1"/>
  <c r="BG86" i="1"/>
  <c r="BH86" i="1"/>
  <c r="BI86" i="1"/>
  <c r="BB87" i="1"/>
  <c r="BC87" i="1"/>
  <c r="BD87" i="1"/>
  <c r="BE87" i="1"/>
  <c r="BF87" i="1"/>
  <c r="BG87" i="1"/>
  <c r="BH87" i="1"/>
  <c r="BI87" i="1"/>
  <c r="BB88" i="1"/>
  <c r="BC88" i="1"/>
  <c r="BD88" i="1"/>
  <c r="BE88" i="1"/>
  <c r="BF88" i="1"/>
  <c r="BG88" i="1"/>
  <c r="BH88" i="1"/>
  <c r="BI88" i="1"/>
  <c r="BB89" i="1"/>
  <c r="BC89" i="1"/>
  <c r="BD89" i="1"/>
  <c r="BE89" i="1"/>
  <c r="BF89" i="1"/>
  <c r="BG89" i="1"/>
  <c r="BH89" i="1"/>
  <c r="BI89" i="1"/>
  <c r="BB90" i="1"/>
  <c r="BC90" i="1"/>
  <c r="BD90" i="1"/>
  <c r="BE90" i="1"/>
  <c r="BF90" i="1"/>
  <c r="BG90" i="1"/>
  <c r="BH90" i="1"/>
  <c r="BI90" i="1"/>
  <c r="BB91" i="1"/>
  <c r="BC91" i="1"/>
  <c r="BD91" i="1"/>
  <c r="BE91" i="1"/>
  <c r="BF91" i="1"/>
  <c r="BG91" i="1"/>
  <c r="BH91" i="1"/>
  <c r="BI91" i="1"/>
  <c r="BB92" i="1"/>
  <c r="BC92" i="1"/>
  <c r="BD92" i="1"/>
  <c r="BE92" i="1"/>
  <c r="BF92" i="1"/>
  <c r="BG92" i="1"/>
  <c r="BH92" i="1"/>
  <c r="BI92" i="1"/>
  <c r="BB93" i="1"/>
  <c r="BC93" i="1"/>
  <c r="BD93" i="1"/>
  <c r="BE93" i="1"/>
  <c r="BF93" i="1"/>
  <c r="BG93" i="1"/>
  <c r="BH93" i="1"/>
  <c r="BI93" i="1"/>
  <c r="BB94" i="1"/>
  <c r="BC94" i="1"/>
  <c r="BD94" i="1"/>
  <c r="BE94" i="1"/>
  <c r="BF94" i="1"/>
  <c r="BG94" i="1"/>
  <c r="BH94" i="1"/>
  <c r="BI94" i="1"/>
  <c r="BB95" i="1"/>
  <c r="BC95" i="1"/>
  <c r="BD95" i="1"/>
  <c r="BE95" i="1"/>
  <c r="BF95" i="1"/>
  <c r="BG95" i="1"/>
  <c r="BH95" i="1"/>
  <c r="BI95" i="1"/>
  <c r="BB96" i="1"/>
  <c r="BC96" i="1"/>
  <c r="BD96" i="1"/>
  <c r="BE96" i="1"/>
  <c r="BF96" i="1"/>
  <c r="BG96" i="1"/>
  <c r="BH96" i="1"/>
  <c r="BI96" i="1"/>
  <c r="BB97" i="1"/>
  <c r="BC97" i="1"/>
  <c r="BD97" i="1"/>
  <c r="BE97" i="1"/>
  <c r="BF97" i="1"/>
  <c r="BG97" i="1"/>
  <c r="BH97" i="1"/>
  <c r="BI97" i="1"/>
  <c r="BB98" i="1"/>
  <c r="BC98" i="1"/>
  <c r="BD98" i="1"/>
  <c r="BE98" i="1"/>
  <c r="BF98" i="1"/>
  <c r="BG98" i="1"/>
  <c r="BH98" i="1"/>
  <c r="BI98" i="1"/>
  <c r="BB99" i="1"/>
  <c r="BC99" i="1"/>
  <c r="BD99" i="1"/>
  <c r="BE99" i="1"/>
  <c r="BF99" i="1"/>
  <c r="BG99" i="1"/>
  <c r="BH99" i="1"/>
  <c r="BI99" i="1"/>
  <c r="BB100" i="1"/>
  <c r="BC100" i="1"/>
  <c r="BD100" i="1"/>
  <c r="BE100" i="1"/>
  <c r="BF100" i="1"/>
  <c r="BG100" i="1"/>
  <c r="BH100" i="1"/>
  <c r="BI100" i="1"/>
  <c r="BB101" i="1"/>
  <c r="BC101" i="1"/>
  <c r="BD101" i="1"/>
  <c r="BE101" i="1"/>
  <c r="BF101" i="1"/>
  <c r="BG101" i="1"/>
  <c r="BH101" i="1"/>
  <c r="BI101" i="1"/>
  <c r="BB102" i="1"/>
  <c r="BC102" i="1"/>
  <c r="BD102" i="1"/>
  <c r="BE102" i="1"/>
  <c r="BF102" i="1"/>
  <c r="BG102" i="1"/>
  <c r="BH102" i="1"/>
  <c r="BI102" i="1"/>
  <c r="BB103" i="1"/>
  <c r="BC103" i="1"/>
  <c r="BD103" i="1"/>
  <c r="BE103" i="1"/>
  <c r="BF103" i="1"/>
  <c r="BG103" i="1"/>
  <c r="BH103" i="1"/>
  <c r="BI103" i="1"/>
  <c r="BB104" i="1"/>
  <c r="BC104" i="1"/>
  <c r="BD104" i="1"/>
  <c r="BE104" i="1"/>
  <c r="BF104" i="1"/>
  <c r="BG104" i="1"/>
  <c r="BH104" i="1"/>
  <c r="BI104" i="1"/>
  <c r="BB105" i="1"/>
  <c r="BC105" i="1"/>
  <c r="BD105" i="1"/>
  <c r="BE105" i="1"/>
  <c r="BF105" i="1"/>
  <c r="BG105" i="1"/>
  <c r="BH105" i="1"/>
  <c r="BI105" i="1"/>
  <c r="BB106" i="1"/>
  <c r="BC106" i="1"/>
  <c r="BD106" i="1"/>
  <c r="BE106" i="1"/>
  <c r="BF106" i="1"/>
  <c r="BG106" i="1"/>
  <c r="BH106" i="1"/>
  <c r="BI106" i="1"/>
  <c r="BB107" i="1"/>
  <c r="BC107" i="1"/>
  <c r="BD107" i="1"/>
  <c r="BE107" i="1"/>
  <c r="BF107" i="1"/>
  <c r="BG107" i="1"/>
  <c r="BH107" i="1"/>
  <c r="BI107" i="1"/>
  <c r="BB108" i="1"/>
  <c r="BC108" i="1"/>
  <c r="BD108" i="1"/>
  <c r="BE108" i="1"/>
  <c r="BF108" i="1"/>
  <c r="BG108" i="1"/>
  <c r="BH108" i="1"/>
  <c r="BI108" i="1"/>
  <c r="BB109" i="1"/>
  <c r="BC109" i="1"/>
  <c r="BD109" i="1"/>
  <c r="BE109" i="1"/>
  <c r="BF109" i="1"/>
  <c r="BG109" i="1"/>
  <c r="BH109" i="1"/>
  <c r="BI109" i="1"/>
  <c r="BB110" i="1"/>
  <c r="BC110" i="1"/>
  <c r="BD110" i="1"/>
  <c r="BE110" i="1"/>
  <c r="BF110" i="1"/>
  <c r="BG110" i="1"/>
  <c r="BH110" i="1"/>
  <c r="BI110" i="1"/>
  <c r="BB111" i="1"/>
  <c r="BC111" i="1"/>
  <c r="BD111" i="1"/>
  <c r="BE111" i="1"/>
  <c r="BF111" i="1"/>
  <c r="BG111" i="1"/>
  <c r="BH111" i="1"/>
  <c r="BI111" i="1"/>
  <c r="BB112" i="1"/>
  <c r="BC112" i="1"/>
  <c r="BD112" i="1"/>
  <c r="BE112" i="1"/>
  <c r="BF112" i="1"/>
  <c r="BG112" i="1"/>
  <c r="BH112" i="1"/>
  <c r="BI112" i="1"/>
  <c r="BB113" i="1"/>
  <c r="BC113" i="1"/>
  <c r="BD113" i="1"/>
  <c r="BE113" i="1"/>
  <c r="BF113" i="1"/>
  <c r="BG113" i="1"/>
  <c r="BH113" i="1"/>
  <c r="BI113" i="1"/>
  <c r="BB114" i="1"/>
  <c r="BC114" i="1"/>
  <c r="BD114" i="1"/>
  <c r="BE114" i="1"/>
  <c r="BF114" i="1"/>
  <c r="BG114" i="1"/>
  <c r="BH114" i="1"/>
  <c r="BI114" i="1"/>
  <c r="BB115" i="1"/>
  <c r="BC115" i="1"/>
  <c r="BD115" i="1"/>
  <c r="BE115" i="1"/>
  <c r="BF115" i="1"/>
  <c r="BG115" i="1"/>
  <c r="BH115" i="1"/>
  <c r="BI115" i="1"/>
  <c r="BB116" i="1"/>
  <c r="BC116" i="1"/>
  <c r="BD116" i="1"/>
  <c r="BE116" i="1"/>
  <c r="BF116" i="1"/>
  <c r="BG116" i="1"/>
  <c r="BH116" i="1"/>
  <c r="BI116" i="1"/>
  <c r="BB117" i="1"/>
  <c r="BC117" i="1"/>
  <c r="BD117" i="1"/>
  <c r="BE117" i="1"/>
  <c r="BF117" i="1"/>
  <c r="BG117" i="1"/>
  <c r="BH117" i="1"/>
  <c r="BI117" i="1"/>
  <c r="BB118" i="1"/>
  <c r="BC118" i="1"/>
  <c r="BD118" i="1"/>
  <c r="BE118" i="1"/>
  <c r="BF118" i="1"/>
  <c r="BG118" i="1"/>
  <c r="BH118" i="1"/>
  <c r="BI118" i="1"/>
  <c r="BB119" i="1"/>
  <c r="BC119" i="1"/>
  <c r="BD119" i="1"/>
  <c r="BE119" i="1"/>
  <c r="BF119" i="1"/>
  <c r="BG119" i="1"/>
  <c r="BH119" i="1"/>
  <c r="BI119" i="1"/>
  <c r="BB120" i="1"/>
  <c r="BC120" i="1"/>
  <c r="BD120" i="1"/>
  <c r="BE120" i="1"/>
  <c r="BF120" i="1"/>
  <c r="BG120" i="1"/>
  <c r="BH120" i="1"/>
  <c r="BI120" i="1"/>
  <c r="BB121" i="1"/>
  <c r="BC121" i="1"/>
  <c r="BD121" i="1"/>
  <c r="BE121" i="1"/>
  <c r="BF121" i="1"/>
  <c r="BG121" i="1"/>
  <c r="BH121" i="1"/>
  <c r="BI121" i="1"/>
  <c r="BB122" i="1"/>
  <c r="BC122" i="1"/>
  <c r="BD122" i="1"/>
  <c r="BE122" i="1"/>
  <c r="BF122" i="1"/>
  <c r="BG122" i="1"/>
  <c r="BH122" i="1"/>
  <c r="BI122" i="1"/>
  <c r="BB123" i="1"/>
  <c r="BC123" i="1"/>
  <c r="BD123" i="1"/>
  <c r="BE123" i="1"/>
  <c r="BF123" i="1"/>
  <c r="BG123" i="1"/>
  <c r="BH123" i="1"/>
  <c r="BI123" i="1"/>
  <c r="BB124" i="1"/>
  <c r="BC124" i="1"/>
  <c r="BD124" i="1"/>
  <c r="BE124" i="1"/>
  <c r="BF124" i="1"/>
  <c r="BG124" i="1"/>
  <c r="BH124" i="1"/>
  <c r="BI124" i="1"/>
  <c r="BB125" i="1"/>
  <c r="BC125" i="1"/>
  <c r="BD125" i="1"/>
  <c r="BE125" i="1"/>
  <c r="BF125" i="1"/>
  <c r="BG125" i="1"/>
  <c r="BH125" i="1"/>
  <c r="BI125" i="1"/>
  <c r="BB126" i="1"/>
  <c r="BC126" i="1"/>
  <c r="BD126" i="1"/>
  <c r="BE126" i="1"/>
  <c r="BF126" i="1"/>
  <c r="BG126" i="1"/>
  <c r="BH126" i="1"/>
  <c r="BI126" i="1"/>
  <c r="BB127" i="1"/>
  <c r="BC127" i="1"/>
  <c r="BD127" i="1"/>
  <c r="BE127" i="1"/>
  <c r="BF127" i="1"/>
  <c r="BG127" i="1"/>
  <c r="BH127" i="1"/>
  <c r="BI127" i="1"/>
  <c r="BB128" i="1"/>
  <c r="BC128" i="1"/>
  <c r="BD128" i="1"/>
  <c r="BE128" i="1"/>
  <c r="BF128" i="1"/>
  <c r="BG128" i="1"/>
  <c r="BH128" i="1"/>
  <c r="BI128" i="1"/>
  <c r="BB129" i="1"/>
  <c r="BC129" i="1"/>
  <c r="BD129" i="1"/>
  <c r="BE129" i="1"/>
  <c r="BF129" i="1"/>
  <c r="BG129" i="1"/>
  <c r="BH129" i="1"/>
  <c r="BI129" i="1"/>
  <c r="BB130" i="1"/>
  <c r="BC130" i="1"/>
  <c r="BD130" i="1"/>
  <c r="BE130" i="1"/>
  <c r="BF130" i="1"/>
  <c r="BG130" i="1"/>
  <c r="BH130" i="1"/>
  <c r="BI130" i="1"/>
  <c r="BB131" i="1"/>
  <c r="BC131" i="1"/>
  <c r="BD131" i="1"/>
  <c r="BE131" i="1"/>
  <c r="BF131" i="1"/>
  <c r="BG131" i="1"/>
  <c r="BH131" i="1"/>
  <c r="BI131" i="1"/>
  <c r="BB132" i="1"/>
  <c r="BC132" i="1"/>
  <c r="BD132" i="1"/>
  <c r="BE132" i="1"/>
  <c r="BF132" i="1"/>
  <c r="BG132" i="1"/>
  <c r="BH132" i="1"/>
  <c r="BI132" i="1"/>
  <c r="BB133" i="1"/>
  <c r="BC133" i="1"/>
  <c r="BD133" i="1"/>
  <c r="BE133" i="1"/>
  <c r="BF133" i="1"/>
  <c r="BG133" i="1"/>
  <c r="BH133" i="1"/>
  <c r="BI133" i="1"/>
  <c r="BB134" i="1"/>
  <c r="BC134" i="1"/>
  <c r="BD134" i="1"/>
  <c r="BE134" i="1"/>
  <c r="BF134" i="1"/>
  <c r="BG134" i="1"/>
  <c r="BH134" i="1"/>
  <c r="BI134" i="1"/>
  <c r="BB135" i="1"/>
  <c r="BC135" i="1"/>
  <c r="BD135" i="1"/>
  <c r="BE135" i="1"/>
  <c r="BF135" i="1"/>
  <c r="BG135" i="1"/>
  <c r="BH135" i="1"/>
  <c r="BI135" i="1"/>
  <c r="BB136" i="1"/>
  <c r="BC136" i="1"/>
  <c r="BD136" i="1"/>
  <c r="BE136" i="1"/>
  <c r="BF136" i="1"/>
  <c r="BG136" i="1"/>
  <c r="BH136" i="1"/>
  <c r="BI136" i="1"/>
  <c r="BB137" i="1"/>
  <c r="BC137" i="1"/>
  <c r="BD137" i="1"/>
  <c r="BE137" i="1"/>
  <c r="BF137" i="1"/>
  <c r="BG137" i="1"/>
  <c r="BH137" i="1"/>
  <c r="BI137" i="1"/>
  <c r="BB138" i="1"/>
  <c r="BC138" i="1"/>
  <c r="BD138" i="1"/>
  <c r="BE138" i="1"/>
  <c r="BF138" i="1"/>
  <c r="BG138" i="1"/>
  <c r="BH138" i="1"/>
  <c r="BI138" i="1"/>
  <c r="BB139" i="1"/>
  <c r="BC139" i="1"/>
  <c r="BD139" i="1"/>
  <c r="BE139" i="1"/>
  <c r="BF139" i="1"/>
  <c r="BG139" i="1"/>
  <c r="BH139" i="1"/>
  <c r="BI139" i="1"/>
  <c r="BB140" i="1"/>
  <c r="BC140" i="1"/>
  <c r="BD140" i="1"/>
  <c r="BE140" i="1"/>
  <c r="BF140" i="1"/>
  <c r="BG140" i="1"/>
  <c r="BH140" i="1"/>
  <c r="BI140" i="1"/>
  <c r="BB141" i="1"/>
  <c r="BC141" i="1"/>
  <c r="BD141" i="1"/>
  <c r="BE141" i="1"/>
  <c r="BF141" i="1"/>
  <c r="BG141" i="1"/>
  <c r="BH141" i="1"/>
  <c r="BI141" i="1"/>
  <c r="BB142" i="1"/>
  <c r="BC142" i="1"/>
  <c r="BD142" i="1"/>
  <c r="BE142" i="1"/>
  <c r="BF142" i="1"/>
  <c r="BG142" i="1"/>
  <c r="BH142" i="1"/>
  <c r="BI142" i="1"/>
  <c r="BB143" i="1"/>
  <c r="BC143" i="1"/>
  <c r="BD143" i="1"/>
  <c r="BE143" i="1"/>
  <c r="BF143" i="1"/>
  <c r="BG143" i="1"/>
  <c r="BH143" i="1"/>
  <c r="BI143" i="1"/>
  <c r="BB144" i="1"/>
  <c r="BC144" i="1"/>
  <c r="BD144" i="1"/>
  <c r="BE144" i="1"/>
  <c r="BF144" i="1"/>
  <c r="BG144" i="1"/>
  <c r="BH144" i="1"/>
  <c r="BI144" i="1"/>
  <c r="BB145" i="1"/>
  <c r="BC145" i="1"/>
  <c r="BD145" i="1"/>
  <c r="BE145" i="1"/>
  <c r="BF145" i="1"/>
  <c r="BG145" i="1"/>
  <c r="BH145" i="1"/>
  <c r="BI145" i="1"/>
  <c r="BB146" i="1"/>
  <c r="BC146" i="1"/>
  <c r="BD146" i="1"/>
  <c r="BE146" i="1"/>
  <c r="BF146" i="1"/>
  <c r="BG146" i="1"/>
  <c r="BH146" i="1"/>
  <c r="BI146" i="1"/>
  <c r="BB147" i="1"/>
  <c r="BC147" i="1"/>
  <c r="BD147" i="1"/>
  <c r="BE147" i="1"/>
  <c r="BF147" i="1"/>
  <c r="BG147" i="1"/>
  <c r="BH147" i="1"/>
  <c r="BI147" i="1"/>
  <c r="BB148" i="1"/>
  <c r="BC148" i="1"/>
  <c r="BD148" i="1"/>
  <c r="BE148" i="1"/>
  <c r="BF148" i="1"/>
  <c r="BG148" i="1"/>
  <c r="BH148" i="1"/>
  <c r="BI148" i="1"/>
  <c r="BB149" i="1"/>
  <c r="BC149" i="1"/>
  <c r="BD149" i="1"/>
  <c r="BE149" i="1"/>
  <c r="BF149" i="1"/>
  <c r="BG149" i="1"/>
  <c r="BH149" i="1"/>
  <c r="BI149" i="1"/>
  <c r="BB150" i="1"/>
  <c r="BC150" i="1"/>
  <c r="BD150" i="1"/>
  <c r="BE150" i="1"/>
  <c r="BF150" i="1"/>
  <c r="BG150" i="1"/>
  <c r="BH150" i="1"/>
  <c r="BI150" i="1"/>
  <c r="BB151" i="1"/>
  <c r="BC151" i="1"/>
  <c r="BD151" i="1"/>
  <c r="BE151" i="1"/>
  <c r="BF151" i="1"/>
  <c r="BG151" i="1"/>
  <c r="BH151" i="1"/>
  <c r="BI151" i="1"/>
  <c r="BB152" i="1"/>
  <c r="BC152" i="1"/>
  <c r="BD152" i="1"/>
  <c r="BE152" i="1"/>
  <c r="BF152" i="1"/>
  <c r="BG152" i="1"/>
  <c r="BH152" i="1"/>
  <c r="BI152" i="1"/>
  <c r="BB153" i="1"/>
  <c r="BC153" i="1"/>
  <c r="BD153" i="1"/>
  <c r="BE153" i="1"/>
  <c r="BF153" i="1"/>
  <c r="BG153" i="1"/>
  <c r="BH153" i="1"/>
  <c r="BI153" i="1"/>
  <c r="BB154" i="1"/>
  <c r="BC154" i="1"/>
  <c r="BD154" i="1"/>
  <c r="BE154" i="1"/>
  <c r="BF154" i="1"/>
  <c r="BG154" i="1"/>
  <c r="BH154" i="1"/>
  <c r="BI154" i="1"/>
  <c r="BB155" i="1"/>
  <c r="BC155" i="1"/>
  <c r="BD155" i="1"/>
  <c r="BE155" i="1"/>
  <c r="BF155" i="1"/>
  <c r="BG155" i="1"/>
  <c r="BH155" i="1"/>
  <c r="BI155" i="1"/>
  <c r="BB156" i="1"/>
  <c r="BC156" i="1"/>
  <c r="BD156" i="1"/>
  <c r="BE156" i="1"/>
  <c r="BF156" i="1"/>
  <c r="BG156" i="1"/>
  <c r="BH156" i="1"/>
  <c r="BI156" i="1"/>
  <c r="BB157" i="1"/>
  <c r="BC157" i="1"/>
  <c r="BD157" i="1"/>
  <c r="BE157" i="1"/>
  <c r="BF157" i="1"/>
  <c r="BG157" i="1"/>
  <c r="BH157" i="1"/>
  <c r="BI157" i="1"/>
  <c r="BB158" i="1"/>
  <c r="BC158" i="1"/>
  <c r="BD158" i="1"/>
  <c r="BE158" i="1"/>
  <c r="BF158" i="1"/>
  <c r="BG158" i="1"/>
  <c r="BH158" i="1"/>
  <c r="BI158" i="1"/>
  <c r="BB159" i="1"/>
  <c r="BC159" i="1"/>
  <c r="BD159" i="1"/>
  <c r="BE159" i="1"/>
  <c r="BF159" i="1"/>
  <c r="BG159" i="1"/>
  <c r="BH159" i="1"/>
  <c r="BI159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0" i="1"/>
  <c r="AJ10" i="1"/>
  <c r="AK10" i="1"/>
  <c r="AL10" i="1"/>
  <c r="AM10" i="1"/>
  <c r="AJ11" i="1"/>
  <c r="AK11" i="1"/>
  <c r="AL11" i="1"/>
  <c r="AM11" i="1"/>
  <c r="AJ12" i="1"/>
  <c r="AK12" i="1"/>
  <c r="AL12" i="1"/>
  <c r="AM12" i="1"/>
  <c r="AJ13" i="1"/>
  <c r="AK13" i="1"/>
  <c r="AL13" i="1"/>
  <c r="AM13" i="1"/>
  <c r="AJ14" i="1"/>
  <c r="AK14" i="1"/>
  <c r="AL14" i="1"/>
  <c r="AM14" i="1"/>
  <c r="AJ15" i="1"/>
  <c r="AK15" i="1"/>
  <c r="AL15" i="1"/>
  <c r="AM15" i="1"/>
  <c r="AJ16" i="1"/>
  <c r="AK16" i="1"/>
  <c r="AL16" i="1"/>
  <c r="AM16" i="1"/>
  <c r="AJ17" i="1"/>
  <c r="AK17" i="1"/>
  <c r="AL17" i="1"/>
  <c r="AM17" i="1"/>
  <c r="AJ18" i="1"/>
  <c r="AK18" i="1"/>
  <c r="AL18" i="1"/>
  <c r="AM18" i="1"/>
  <c r="AJ19" i="1"/>
  <c r="AK19" i="1"/>
  <c r="AL19" i="1"/>
  <c r="AM19" i="1"/>
  <c r="AJ20" i="1"/>
  <c r="AK20" i="1"/>
  <c r="AL20" i="1"/>
  <c r="AM20" i="1"/>
  <c r="AJ21" i="1"/>
  <c r="AK21" i="1"/>
  <c r="AL21" i="1"/>
  <c r="AM21" i="1"/>
  <c r="AJ22" i="1"/>
  <c r="AK22" i="1"/>
  <c r="AL22" i="1"/>
  <c r="AM22" i="1"/>
  <c r="AJ23" i="1"/>
  <c r="AK23" i="1"/>
  <c r="AL23" i="1"/>
  <c r="AM23" i="1"/>
  <c r="AJ24" i="1"/>
  <c r="AK24" i="1"/>
  <c r="AL24" i="1"/>
  <c r="AM24" i="1"/>
  <c r="AJ25" i="1"/>
  <c r="AK25" i="1"/>
  <c r="AL25" i="1"/>
  <c r="AM25" i="1"/>
  <c r="AJ26" i="1"/>
  <c r="AK26" i="1"/>
  <c r="AL26" i="1"/>
  <c r="AM26" i="1"/>
  <c r="AJ27" i="1"/>
  <c r="AK27" i="1"/>
  <c r="AL27" i="1"/>
  <c r="AM27" i="1"/>
  <c r="AJ28" i="1"/>
  <c r="AK28" i="1"/>
  <c r="AL28" i="1"/>
  <c r="AM28" i="1"/>
  <c r="AJ29" i="1"/>
  <c r="AK29" i="1"/>
  <c r="AL29" i="1"/>
  <c r="AM29" i="1"/>
  <c r="AJ30" i="1"/>
  <c r="AK30" i="1"/>
  <c r="AL30" i="1"/>
  <c r="AM30" i="1"/>
  <c r="AJ31" i="1"/>
  <c r="AK31" i="1"/>
  <c r="AL31" i="1"/>
  <c r="AM31" i="1"/>
  <c r="AJ32" i="1"/>
  <c r="AK32" i="1"/>
  <c r="AL32" i="1"/>
  <c r="AM32" i="1"/>
  <c r="AJ33" i="1"/>
  <c r="AK33" i="1"/>
  <c r="AL33" i="1"/>
  <c r="AM33" i="1"/>
  <c r="AJ34" i="1"/>
  <c r="AK34" i="1"/>
  <c r="AL34" i="1"/>
  <c r="AM34" i="1"/>
  <c r="AJ35" i="1"/>
  <c r="AK35" i="1"/>
  <c r="AL35" i="1"/>
  <c r="AM35" i="1"/>
  <c r="AJ36" i="1"/>
  <c r="AK36" i="1"/>
  <c r="AL36" i="1"/>
  <c r="AM36" i="1"/>
  <c r="AJ37" i="1"/>
  <c r="AK37" i="1"/>
  <c r="AL37" i="1"/>
  <c r="AM37" i="1"/>
  <c r="AJ38" i="1"/>
  <c r="AK38" i="1"/>
  <c r="AL38" i="1"/>
  <c r="AM38" i="1"/>
  <c r="AJ39" i="1"/>
  <c r="AK39" i="1"/>
  <c r="AL39" i="1"/>
  <c r="AM39" i="1"/>
  <c r="AJ40" i="1"/>
  <c r="AK40" i="1"/>
  <c r="AL40" i="1"/>
  <c r="AM40" i="1"/>
  <c r="AJ41" i="1"/>
  <c r="AK41" i="1"/>
  <c r="AL41" i="1"/>
  <c r="AM41" i="1"/>
  <c r="AJ42" i="1"/>
  <c r="AK42" i="1"/>
  <c r="AL42" i="1"/>
  <c r="AM42" i="1"/>
  <c r="AJ43" i="1"/>
  <c r="AK43" i="1"/>
  <c r="AL43" i="1"/>
  <c r="AM43" i="1"/>
  <c r="AJ44" i="1"/>
  <c r="AK44" i="1"/>
  <c r="AL44" i="1"/>
  <c r="AM44" i="1"/>
  <c r="AJ45" i="1"/>
  <c r="AK45" i="1"/>
  <c r="AL45" i="1"/>
  <c r="AM45" i="1"/>
  <c r="AJ46" i="1"/>
  <c r="AK46" i="1"/>
  <c r="AL46" i="1"/>
  <c r="AM46" i="1"/>
  <c r="AJ47" i="1"/>
  <c r="AK47" i="1"/>
  <c r="AL47" i="1"/>
  <c r="AM47" i="1"/>
  <c r="AJ48" i="1"/>
  <c r="AK48" i="1"/>
  <c r="AL48" i="1"/>
  <c r="AM48" i="1"/>
  <c r="AJ49" i="1"/>
  <c r="AK49" i="1"/>
  <c r="AL49" i="1"/>
  <c r="AM49" i="1"/>
  <c r="AJ50" i="1"/>
  <c r="AK50" i="1"/>
  <c r="AL50" i="1"/>
  <c r="AM50" i="1"/>
  <c r="AJ51" i="1"/>
  <c r="AK51" i="1"/>
  <c r="AL51" i="1"/>
  <c r="AM51" i="1"/>
  <c r="AJ52" i="1"/>
  <c r="AK52" i="1"/>
  <c r="AL52" i="1"/>
  <c r="AM52" i="1"/>
  <c r="AJ53" i="1"/>
  <c r="AK53" i="1"/>
  <c r="AL53" i="1"/>
  <c r="AM53" i="1"/>
  <c r="AJ54" i="1"/>
  <c r="AK54" i="1"/>
  <c r="AL54" i="1"/>
  <c r="AM54" i="1"/>
  <c r="AJ55" i="1"/>
  <c r="AK55" i="1"/>
  <c r="AL55" i="1"/>
  <c r="AM55" i="1"/>
  <c r="AJ56" i="1"/>
  <c r="AK56" i="1"/>
  <c r="AL56" i="1"/>
  <c r="AM56" i="1"/>
  <c r="AJ57" i="1"/>
  <c r="AK57" i="1"/>
  <c r="AL57" i="1"/>
  <c r="AM57" i="1"/>
  <c r="AJ58" i="1"/>
  <c r="AK58" i="1"/>
  <c r="AL58" i="1"/>
  <c r="AM58" i="1"/>
  <c r="AJ59" i="1"/>
  <c r="AK59" i="1"/>
  <c r="AL59" i="1"/>
  <c r="AM59" i="1"/>
  <c r="AJ60" i="1"/>
  <c r="AK60" i="1"/>
  <c r="AL60" i="1"/>
  <c r="AM60" i="1"/>
  <c r="AJ61" i="1"/>
  <c r="AK61" i="1"/>
  <c r="AL61" i="1"/>
  <c r="AM61" i="1"/>
  <c r="AJ62" i="1"/>
  <c r="AK62" i="1"/>
  <c r="AL62" i="1"/>
  <c r="AM62" i="1"/>
  <c r="AJ63" i="1"/>
  <c r="AK63" i="1"/>
  <c r="AL63" i="1"/>
  <c r="AM63" i="1"/>
  <c r="AJ64" i="1"/>
  <c r="AK64" i="1"/>
  <c r="AL64" i="1"/>
  <c r="AM64" i="1"/>
  <c r="AJ65" i="1"/>
  <c r="AK65" i="1"/>
  <c r="AL65" i="1"/>
  <c r="AM65" i="1"/>
  <c r="AJ66" i="1"/>
  <c r="AK66" i="1"/>
  <c r="AL66" i="1"/>
  <c r="AM66" i="1"/>
  <c r="AJ67" i="1"/>
  <c r="AK67" i="1"/>
  <c r="AL67" i="1"/>
  <c r="AM67" i="1"/>
  <c r="AJ68" i="1"/>
  <c r="AK68" i="1"/>
  <c r="AL68" i="1"/>
  <c r="AM68" i="1"/>
  <c r="AJ69" i="1"/>
  <c r="AK69" i="1"/>
  <c r="AL69" i="1"/>
  <c r="AM69" i="1"/>
  <c r="AJ70" i="1"/>
  <c r="AK70" i="1"/>
  <c r="AL70" i="1"/>
  <c r="AM70" i="1"/>
  <c r="AJ71" i="1"/>
  <c r="AK71" i="1"/>
  <c r="AL71" i="1"/>
  <c r="AM71" i="1"/>
  <c r="AJ72" i="1"/>
  <c r="AK72" i="1"/>
  <c r="AL72" i="1"/>
  <c r="AM72" i="1"/>
  <c r="AJ73" i="1"/>
  <c r="AK73" i="1"/>
  <c r="AL73" i="1"/>
  <c r="AM73" i="1"/>
  <c r="AJ74" i="1"/>
  <c r="AK74" i="1"/>
  <c r="AL74" i="1"/>
  <c r="AM74" i="1"/>
  <c r="AJ75" i="1"/>
  <c r="AK75" i="1"/>
  <c r="AL75" i="1"/>
  <c r="AM75" i="1"/>
  <c r="AJ76" i="1"/>
  <c r="AK76" i="1"/>
  <c r="AL76" i="1"/>
  <c r="AM76" i="1"/>
  <c r="AJ77" i="1"/>
  <c r="AK77" i="1"/>
  <c r="AL77" i="1"/>
  <c r="AM77" i="1"/>
  <c r="AJ78" i="1"/>
  <c r="AK78" i="1"/>
  <c r="AL78" i="1"/>
  <c r="AM78" i="1"/>
  <c r="AJ79" i="1"/>
  <c r="AK79" i="1"/>
  <c r="AL79" i="1"/>
  <c r="AM79" i="1"/>
  <c r="AJ80" i="1"/>
  <c r="AK80" i="1"/>
  <c r="AL80" i="1"/>
  <c r="AM80" i="1"/>
  <c r="AJ81" i="1"/>
  <c r="AK81" i="1"/>
  <c r="AL81" i="1"/>
  <c r="AM81" i="1"/>
  <c r="AJ82" i="1"/>
  <c r="AK82" i="1"/>
  <c r="AL82" i="1"/>
  <c r="AM82" i="1"/>
  <c r="AJ83" i="1"/>
  <c r="AK83" i="1"/>
  <c r="AL83" i="1"/>
  <c r="AM83" i="1"/>
  <c r="AJ84" i="1"/>
  <c r="AK84" i="1"/>
  <c r="AL84" i="1"/>
  <c r="AM84" i="1"/>
  <c r="AJ85" i="1"/>
  <c r="AK85" i="1"/>
  <c r="AL85" i="1"/>
  <c r="AM85" i="1"/>
  <c r="AJ86" i="1"/>
  <c r="AK86" i="1"/>
  <c r="AL86" i="1"/>
  <c r="AM86" i="1"/>
  <c r="AJ87" i="1"/>
  <c r="AK87" i="1"/>
  <c r="AL87" i="1"/>
  <c r="AM87" i="1"/>
  <c r="AJ88" i="1"/>
  <c r="AK88" i="1"/>
  <c r="AL88" i="1"/>
  <c r="AM88" i="1"/>
  <c r="AJ89" i="1"/>
  <c r="AK89" i="1"/>
  <c r="AL89" i="1"/>
  <c r="AM89" i="1"/>
  <c r="AJ90" i="1"/>
  <c r="AK90" i="1"/>
  <c r="AL90" i="1"/>
  <c r="AM90" i="1"/>
  <c r="AJ91" i="1"/>
  <c r="AK91" i="1"/>
  <c r="AL91" i="1"/>
  <c r="AM91" i="1"/>
  <c r="AJ92" i="1"/>
  <c r="AK92" i="1"/>
  <c r="AL92" i="1"/>
  <c r="AM92" i="1"/>
  <c r="AJ93" i="1"/>
  <c r="AK93" i="1"/>
  <c r="AL93" i="1"/>
  <c r="AM93" i="1"/>
  <c r="AJ94" i="1"/>
  <c r="AK94" i="1"/>
  <c r="AL94" i="1"/>
  <c r="AM94" i="1"/>
  <c r="AJ95" i="1"/>
  <c r="AK95" i="1"/>
  <c r="AL95" i="1"/>
  <c r="AM95" i="1"/>
  <c r="AJ96" i="1"/>
  <c r="AK96" i="1"/>
  <c r="AL96" i="1"/>
  <c r="AM96" i="1"/>
  <c r="AJ97" i="1"/>
  <c r="AK97" i="1"/>
  <c r="AL97" i="1"/>
  <c r="AM97" i="1"/>
  <c r="AJ98" i="1"/>
  <c r="AK98" i="1"/>
  <c r="AL98" i="1"/>
  <c r="AM98" i="1"/>
  <c r="AJ99" i="1"/>
  <c r="AK99" i="1"/>
  <c r="AL99" i="1"/>
  <c r="AM99" i="1"/>
  <c r="AJ100" i="1"/>
  <c r="AK100" i="1"/>
  <c r="AL100" i="1"/>
  <c r="AM100" i="1"/>
  <c r="AJ101" i="1"/>
  <c r="AK101" i="1"/>
  <c r="AL101" i="1"/>
  <c r="AM101" i="1"/>
  <c r="AJ102" i="1"/>
  <c r="AK102" i="1"/>
  <c r="AL102" i="1"/>
  <c r="AM102" i="1"/>
  <c r="AJ103" i="1"/>
  <c r="AK103" i="1"/>
  <c r="AL103" i="1"/>
  <c r="AM103" i="1"/>
  <c r="AJ104" i="1"/>
  <c r="AK104" i="1"/>
  <c r="AL104" i="1"/>
  <c r="AM104" i="1"/>
  <c r="AJ105" i="1"/>
  <c r="AK105" i="1"/>
  <c r="AL105" i="1"/>
  <c r="AM105" i="1"/>
  <c r="AJ106" i="1"/>
  <c r="AK106" i="1"/>
  <c r="AL106" i="1"/>
  <c r="AM106" i="1"/>
  <c r="AJ107" i="1"/>
  <c r="AK107" i="1"/>
  <c r="AL107" i="1"/>
  <c r="AM107" i="1"/>
  <c r="AJ108" i="1"/>
  <c r="AK108" i="1"/>
  <c r="AL108" i="1"/>
  <c r="AM108" i="1"/>
  <c r="AJ109" i="1"/>
  <c r="AK109" i="1"/>
  <c r="AL109" i="1"/>
  <c r="AM109" i="1"/>
  <c r="AJ110" i="1"/>
  <c r="AK110" i="1"/>
  <c r="AL110" i="1"/>
  <c r="AM110" i="1"/>
  <c r="AJ111" i="1"/>
  <c r="AK111" i="1"/>
  <c r="AL111" i="1"/>
  <c r="AM111" i="1"/>
  <c r="AJ112" i="1"/>
  <c r="AK112" i="1"/>
  <c r="AL112" i="1"/>
  <c r="AM112" i="1"/>
  <c r="AJ113" i="1"/>
  <c r="AK113" i="1"/>
  <c r="AL113" i="1"/>
  <c r="AM113" i="1"/>
  <c r="AJ114" i="1"/>
  <c r="AK114" i="1"/>
  <c r="AL114" i="1"/>
  <c r="AM114" i="1"/>
  <c r="AJ115" i="1"/>
  <c r="AK115" i="1"/>
  <c r="AL115" i="1"/>
  <c r="AM115" i="1"/>
  <c r="AJ116" i="1"/>
  <c r="AK116" i="1"/>
  <c r="AL116" i="1"/>
  <c r="AM116" i="1"/>
  <c r="AJ117" i="1"/>
  <c r="AK117" i="1"/>
  <c r="AL117" i="1"/>
  <c r="AM117" i="1"/>
  <c r="AJ118" i="1"/>
  <c r="AK118" i="1"/>
  <c r="AL118" i="1"/>
  <c r="AM118" i="1"/>
  <c r="AJ119" i="1"/>
  <c r="AK119" i="1"/>
  <c r="AL119" i="1"/>
  <c r="AM119" i="1"/>
  <c r="AJ120" i="1"/>
  <c r="AK120" i="1"/>
  <c r="AL120" i="1"/>
  <c r="AM120" i="1"/>
  <c r="AJ121" i="1"/>
  <c r="AK121" i="1"/>
  <c r="AL121" i="1"/>
  <c r="AM121" i="1"/>
  <c r="AJ122" i="1"/>
  <c r="AK122" i="1"/>
  <c r="AL122" i="1"/>
  <c r="AM122" i="1"/>
  <c r="AJ123" i="1"/>
  <c r="AK123" i="1"/>
  <c r="AL123" i="1"/>
  <c r="AM123" i="1"/>
  <c r="AJ124" i="1"/>
  <c r="AK124" i="1"/>
  <c r="AL124" i="1"/>
  <c r="AM124" i="1"/>
  <c r="AJ125" i="1"/>
  <c r="AK125" i="1"/>
  <c r="AL125" i="1"/>
  <c r="AM125" i="1"/>
  <c r="AJ126" i="1"/>
  <c r="AK126" i="1"/>
  <c r="AL126" i="1"/>
  <c r="AM126" i="1"/>
  <c r="AJ127" i="1"/>
  <c r="AK127" i="1"/>
  <c r="AL127" i="1"/>
  <c r="AM127" i="1"/>
  <c r="AJ128" i="1"/>
  <c r="AK128" i="1"/>
  <c r="AL128" i="1"/>
  <c r="AM128" i="1"/>
  <c r="AJ129" i="1"/>
  <c r="AK129" i="1"/>
  <c r="AL129" i="1"/>
  <c r="AM129" i="1"/>
  <c r="AJ130" i="1"/>
  <c r="AK130" i="1"/>
  <c r="AL130" i="1"/>
  <c r="AM130" i="1"/>
  <c r="AJ131" i="1"/>
  <c r="AK131" i="1"/>
  <c r="AL131" i="1"/>
  <c r="AM131" i="1"/>
  <c r="AJ132" i="1"/>
  <c r="AK132" i="1"/>
  <c r="AL132" i="1"/>
  <c r="AM132" i="1"/>
  <c r="AJ133" i="1"/>
  <c r="AK133" i="1"/>
  <c r="AL133" i="1"/>
  <c r="AM133" i="1"/>
  <c r="AJ134" i="1"/>
  <c r="AK134" i="1"/>
  <c r="AL134" i="1"/>
  <c r="AM134" i="1"/>
  <c r="AJ135" i="1"/>
  <c r="AK135" i="1"/>
  <c r="AL135" i="1"/>
  <c r="AM135" i="1"/>
  <c r="AJ136" i="1"/>
  <c r="AK136" i="1"/>
  <c r="AL136" i="1"/>
  <c r="AM136" i="1"/>
  <c r="AJ137" i="1"/>
  <c r="AK137" i="1"/>
  <c r="AL137" i="1"/>
  <c r="AM137" i="1"/>
  <c r="AJ138" i="1"/>
  <c r="AK138" i="1"/>
  <c r="AL138" i="1"/>
  <c r="AM138" i="1"/>
  <c r="AJ139" i="1"/>
  <c r="AK139" i="1"/>
  <c r="AL139" i="1"/>
  <c r="AM139" i="1"/>
  <c r="AJ140" i="1"/>
  <c r="AK140" i="1"/>
  <c r="AL140" i="1"/>
  <c r="AM140" i="1"/>
  <c r="AJ141" i="1"/>
  <c r="AK141" i="1"/>
  <c r="AL141" i="1"/>
  <c r="AM141" i="1"/>
  <c r="AJ142" i="1"/>
  <c r="AK142" i="1"/>
  <c r="AL142" i="1"/>
  <c r="AM142" i="1"/>
  <c r="AJ143" i="1"/>
  <c r="AK143" i="1"/>
  <c r="AL143" i="1"/>
  <c r="AM143" i="1"/>
  <c r="AJ144" i="1"/>
  <c r="AK144" i="1"/>
  <c r="AL144" i="1"/>
  <c r="AM144" i="1"/>
  <c r="AJ145" i="1"/>
  <c r="AK145" i="1"/>
  <c r="AL145" i="1"/>
  <c r="AM145" i="1"/>
  <c r="AJ146" i="1"/>
  <c r="AK146" i="1"/>
  <c r="AL146" i="1"/>
  <c r="AM146" i="1"/>
  <c r="AJ147" i="1"/>
  <c r="AK147" i="1"/>
  <c r="AL147" i="1"/>
  <c r="AM147" i="1"/>
  <c r="AJ148" i="1"/>
  <c r="AK148" i="1"/>
  <c r="AL148" i="1"/>
  <c r="AM148" i="1"/>
  <c r="AJ149" i="1"/>
  <c r="AK149" i="1"/>
  <c r="AL149" i="1"/>
  <c r="AM149" i="1"/>
  <c r="AJ150" i="1"/>
  <c r="AK150" i="1"/>
  <c r="AL150" i="1"/>
  <c r="AM150" i="1"/>
  <c r="AJ151" i="1"/>
  <c r="AK151" i="1"/>
  <c r="AL151" i="1"/>
  <c r="AM151" i="1"/>
  <c r="AJ152" i="1"/>
  <c r="AK152" i="1"/>
  <c r="AL152" i="1"/>
  <c r="AM152" i="1"/>
  <c r="AJ153" i="1"/>
  <c r="AK153" i="1"/>
  <c r="AL153" i="1"/>
  <c r="AM153" i="1"/>
  <c r="AJ154" i="1"/>
  <c r="AK154" i="1"/>
  <c r="AL154" i="1"/>
  <c r="AM154" i="1"/>
  <c r="AJ155" i="1"/>
  <c r="AK155" i="1"/>
  <c r="AL155" i="1"/>
  <c r="AM155" i="1"/>
  <c r="AJ156" i="1"/>
  <c r="AK156" i="1"/>
  <c r="AL156" i="1"/>
  <c r="AM156" i="1"/>
  <c r="AJ157" i="1"/>
  <c r="AK157" i="1"/>
  <c r="AL157" i="1"/>
  <c r="AM157" i="1"/>
  <c r="AJ158" i="1"/>
  <c r="AK158" i="1"/>
  <c r="AL158" i="1"/>
  <c r="AM158" i="1"/>
  <c r="AJ159" i="1"/>
  <c r="AK159" i="1"/>
  <c r="AL159" i="1"/>
  <c r="AM159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0" i="1"/>
  <c r="AE10" i="1"/>
  <c r="AF10" i="1"/>
  <c r="AG10" i="1"/>
  <c r="AE11" i="1"/>
  <c r="AF11" i="1"/>
  <c r="AG11" i="1"/>
  <c r="AE12" i="1"/>
  <c r="AF12" i="1"/>
  <c r="AG12" i="1"/>
  <c r="AE13" i="1"/>
  <c r="AF13" i="1"/>
  <c r="AG13" i="1"/>
  <c r="AE14" i="1"/>
  <c r="AF14" i="1"/>
  <c r="AG14" i="1"/>
  <c r="AE15" i="1"/>
  <c r="AF15" i="1"/>
  <c r="AG15" i="1"/>
  <c r="AE16" i="1"/>
  <c r="AF16" i="1"/>
  <c r="AG16" i="1"/>
  <c r="AE17" i="1"/>
  <c r="AF17" i="1"/>
  <c r="AG17" i="1"/>
  <c r="AE18" i="1"/>
  <c r="AF18" i="1"/>
  <c r="AG18" i="1"/>
  <c r="AE19" i="1"/>
  <c r="AF19" i="1"/>
  <c r="AG19" i="1"/>
  <c r="AE20" i="1"/>
  <c r="AF20" i="1"/>
  <c r="AG20" i="1"/>
  <c r="AE21" i="1"/>
  <c r="AF21" i="1"/>
  <c r="AG21" i="1"/>
  <c r="AE22" i="1"/>
  <c r="AF22" i="1"/>
  <c r="AG22" i="1"/>
  <c r="AE23" i="1"/>
  <c r="AF23" i="1"/>
  <c r="AG23" i="1"/>
  <c r="AE24" i="1"/>
  <c r="AF24" i="1"/>
  <c r="AG24" i="1"/>
  <c r="AE25" i="1"/>
  <c r="AF25" i="1"/>
  <c r="AG25" i="1"/>
  <c r="AE26" i="1"/>
  <c r="AF26" i="1"/>
  <c r="AG26" i="1"/>
  <c r="AE27" i="1"/>
  <c r="AF27" i="1"/>
  <c r="AG27" i="1"/>
  <c r="AE28" i="1"/>
  <c r="AF28" i="1"/>
  <c r="AG28" i="1"/>
  <c r="AE29" i="1"/>
  <c r="AF29" i="1"/>
  <c r="AG29" i="1"/>
  <c r="AE30" i="1"/>
  <c r="AF30" i="1"/>
  <c r="AG30" i="1"/>
  <c r="AE31" i="1"/>
  <c r="AF31" i="1"/>
  <c r="AG31" i="1"/>
  <c r="AE32" i="1"/>
  <c r="AF32" i="1"/>
  <c r="AG32" i="1"/>
  <c r="AE33" i="1"/>
  <c r="AF33" i="1"/>
  <c r="AG33" i="1"/>
  <c r="AE34" i="1"/>
  <c r="AF34" i="1"/>
  <c r="AG34" i="1"/>
  <c r="AE35" i="1"/>
  <c r="AF35" i="1"/>
  <c r="AG35" i="1"/>
  <c r="AE36" i="1"/>
  <c r="AF36" i="1"/>
  <c r="AG36" i="1"/>
  <c r="AE37" i="1"/>
  <c r="AF37" i="1"/>
  <c r="AG37" i="1"/>
  <c r="AE38" i="1"/>
  <c r="AF38" i="1"/>
  <c r="AG38" i="1"/>
  <c r="AE39" i="1"/>
  <c r="AF39" i="1"/>
  <c r="AG39" i="1"/>
  <c r="AE40" i="1"/>
  <c r="AF40" i="1"/>
  <c r="AG40" i="1"/>
  <c r="AE41" i="1"/>
  <c r="AF41" i="1"/>
  <c r="AG41" i="1"/>
  <c r="AE42" i="1"/>
  <c r="AF42" i="1"/>
  <c r="AG42" i="1"/>
  <c r="AE43" i="1"/>
  <c r="AF43" i="1"/>
  <c r="AG43" i="1"/>
  <c r="AE44" i="1"/>
  <c r="AF44" i="1"/>
  <c r="AG44" i="1"/>
  <c r="AE45" i="1"/>
  <c r="AF45" i="1"/>
  <c r="AG45" i="1"/>
  <c r="AE46" i="1"/>
  <c r="AF46" i="1"/>
  <c r="AG46" i="1"/>
  <c r="AE47" i="1"/>
  <c r="AF47" i="1"/>
  <c r="AG47" i="1"/>
  <c r="AE48" i="1"/>
  <c r="AF48" i="1"/>
  <c r="AG48" i="1"/>
  <c r="AE49" i="1"/>
  <c r="AF49" i="1"/>
  <c r="AG49" i="1"/>
  <c r="AE50" i="1"/>
  <c r="AF50" i="1"/>
  <c r="AG50" i="1"/>
  <c r="AE51" i="1"/>
  <c r="AF51" i="1"/>
  <c r="AG51" i="1"/>
  <c r="AE52" i="1"/>
  <c r="AF52" i="1"/>
  <c r="AG52" i="1"/>
  <c r="AE53" i="1"/>
  <c r="AF53" i="1"/>
  <c r="AG53" i="1"/>
  <c r="AE54" i="1"/>
  <c r="AF54" i="1"/>
  <c r="AG54" i="1"/>
  <c r="AE55" i="1"/>
  <c r="AF55" i="1"/>
  <c r="AG55" i="1"/>
  <c r="AE56" i="1"/>
  <c r="AF56" i="1"/>
  <c r="AG56" i="1"/>
  <c r="AE57" i="1"/>
  <c r="AF57" i="1"/>
  <c r="AG57" i="1"/>
  <c r="AE58" i="1"/>
  <c r="AF58" i="1"/>
  <c r="AG58" i="1"/>
  <c r="AE59" i="1"/>
  <c r="AF59" i="1"/>
  <c r="AG59" i="1"/>
  <c r="AE60" i="1"/>
  <c r="AF60" i="1"/>
  <c r="AG60" i="1"/>
  <c r="AE61" i="1"/>
  <c r="AF61" i="1"/>
  <c r="AG61" i="1"/>
  <c r="AE62" i="1"/>
  <c r="AF62" i="1"/>
  <c r="AG62" i="1"/>
  <c r="AE63" i="1"/>
  <c r="AF63" i="1"/>
  <c r="AG63" i="1"/>
  <c r="AE64" i="1"/>
  <c r="AF64" i="1"/>
  <c r="AG64" i="1"/>
  <c r="AE65" i="1"/>
  <c r="AF65" i="1"/>
  <c r="AG65" i="1"/>
  <c r="AE66" i="1"/>
  <c r="AF66" i="1"/>
  <c r="AG66" i="1"/>
  <c r="AE67" i="1"/>
  <c r="AF67" i="1"/>
  <c r="AG67" i="1"/>
  <c r="AE68" i="1"/>
  <c r="AF68" i="1"/>
  <c r="AG68" i="1"/>
  <c r="AE69" i="1"/>
  <c r="AF69" i="1"/>
  <c r="AG69" i="1"/>
  <c r="AE70" i="1"/>
  <c r="AF70" i="1"/>
  <c r="AG70" i="1"/>
  <c r="AE71" i="1"/>
  <c r="AF71" i="1"/>
  <c r="AG71" i="1"/>
  <c r="AE72" i="1"/>
  <c r="AF72" i="1"/>
  <c r="AG72" i="1"/>
  <c r="AE73" i="1"/>
  <c r="AF73" i="1"/>
  <c r="AG73" i="1"/>
  <c r="AE74" i="1"/>
  <c r="AF74" i="1"/>
  <c r="AG74" i="1"/>
  <c r="AE75" i="1"/>
  <c r="AF75" i="1"/>
  <c r="AG75" i="1"/>
  <c r="AE76" i="1"/>
  <c r="AF76" i="1"/>
  <c r="AG76" i="1"/>
  <c r="AE77" i="1"/>
  <c r="AF77" i="1"/>
  <c r="AG77" i="1"/>
  <c r="AE78" i="1"/>
  <c r="AF78" i="1"/>
  <c r="AG78" i="1"/>
  <c r="AE79" i="1"/>
  <c r="AF79" i="1"/>
  <c r="AG79" i="1"/>
  <c r="AE80" i="1"/>
  <c r="AF80" i="1"/>
  <c r="AG80" i="1"/>
  <c r="AE81" i="1"/>
  <c r="AF81" i="1"/>
  <c r="AG81" i="1"/>
  <c r="AE82" i="1"/>
  <c r="AF82" i="1"/>
  <c r="AG82" i="1"/>
  <c r="AE83" i="1"/>
  <c r="AF83" i="1"/>
  <c r="AG83" i="1"/>
  <c r="AE84" i="1"/>
  <c r="AF84" i="1"/>
  <c r="AG84" i="1"/>
  <c r="AE85" i="1"/>
  <c r="AF85" i="1"/>
  <c r="AG85" i="1"/>
  <c r="AE86" i="1"/>
  <c r="AF86" i="1"/>
  <c r="AG86" i="1"/>
  <c r="AE87" i="1"/>
  <c r="AF87" i="1"/>
  <c r="AG87" i="1"/>
  <c r="AE88" i="1"/>
  <c r="AF88" i="1"/>
  <c r="AG88" i="1"/>
  <c r="AE89" i="1"/>
  <c r="AF89" i="1"/>
  <c r="AG89" i="1"/>
  <c r="AE90" i="1"/>
  <c r="AF90" i="1"/>
  <c r="AG90" i="1"/>
  <c r="AE91" i="1"/>
  <c r="AF91" i="1"/>
  <c r="AG91" i="1"/>
  <c r="AE92" i="1"/>
  <c r="AF92" i="1"/>
  <c r="AG92" i="1"/>
  <c r="AE93" i="1"/>
  <c r="AF93" i="1"/>
  <c r="AG93" i="1"/>
  <c r="AE94" i="1"/>
  <c r="AF94" i="1"/>
  <c r="AG94" i="1"/>
  <c r="AE95" i="1"/>
  <c r="AF95" i="1"/>
  <c r="AG95" i="1"/>
  <c r="AE96" i="1"/>
  <c r="AF96" i="1"/>
  <c r="AG96" i="1"/>
  <c r="AE97" i="1"/>
  <c r="AF97" i="1"/>
  <c r="AG97" i="1"/>
  <c r="AE98" i="1"/>
  <c r="AF98" i="1"/>
  <c r="AG98" i="1"/>
  <c r="AE99" i="1"/>
  <c r="AF99" i="1"/>
  <c r="AG99" i="1"/>
  <c r="AE100" i="1"/>
  <c r="AF100" i="1"/>
  <c r="AG100" i="1"/>
  <c r="AE101" i="1"/>
  <c r="AF101" i="1"/>
  <c r="AG101" i="1"/>
  <c r="AE102" i="1"/>
  <c r="AF102" i="1"/>
  <c r="AG102" i="1"/>
  <c r="AE103" i="1"/>
  <c r="AF103" i="1"/>
  <c r="AG103" i="1"/>
  <c r="AE104" i="1"/>
  <c r="AF104" i="1"/>
  <c r="AG104" i="1"/>
  <c r="AE105" i="1"/>
  <c r="AF105" i="1"/>
  <c r="AG105" i="1"/>
  <c r="AE106" i="1"/>
  <c r="AF106" i="1"/>
  <c r="AG106" i="1"/>
  <c r="AE107" i="1"/>
  <c r="AF107" i="1"/>
  <c r="AG107" i="1"/>
  <c r="AE108" i="1"/>
  <c r="AF108" i="1"/>
  <c r="AG108" i="1"/>
  <c r="AE109" i="1"/>
  <c r="AF109" i="1"/>
  <c r="AG109" i="1"/>
  <c r="AE110" i="1"/>
  <c r="AF110" i="1"/>
  <c r="AG110" i="1"/>
  <c r="AE111" i="1"/>
  <c r="AF111" i="1"/>
  <c r="AG111" i="1"/>
  <c r="AE112" i="1"/>
  <c r="AF112" i="1"/>
  <c r="AG112" i="1"/>
  <c r="AE113" i="1"/>
  <c r="AF113" i="1"/>
  <c r="AG113" i="1"/>
  <c r="AE114" i="1"/>
  <c r="AF114" i="1"/>
  <c r="AG114" i="1"/>
  <c r="AE115" i="1"/>
  <c r="AF115" i="1"/>
  <c r="AG115" i="1"/>
  <c r="AE116" i="1"/>
  <c r="AF116" i="1"/>
  <c r="AG116" i="1"/>
  <c r="AE117" i="1"/>
  <c r="AF117" i="1"/>
  <c r="AG117" i="1"/>
  <c r="AE118" i="1"/>
  <c r="AF118" i="1"/>
  <c r="AG118" i="1"/>
  <c r="AE119" i="1"/>
  <c r="AF119" i="1"/>
  <c r="AG119" i="1"/>
  <c r="AE120" i="1"/>
  <c r="AF120" i="1"/>
  <c r="AG120" i="1"/>
  <c r="AE121" i="1"/>
  <c r="AF121" i="1"/>
  <c r="AG121" i="1"/>
  <c r="AE122" i="1"/>
  <c r="AF122" i="1"/>
  <c r="AG122" i="1"/>
  <c r="AE123" i="1"/>
  <c r="AF123" i="1"/>
  <c r="AG123" i="1"/>
  <c r="AE124" i="1"/>
  <c r="AF124" i="1"/>
  <c r="AG124" i="1"/>
  <c r="AE125" i="1"/>
  <c r="AF125" i="1"/>
  <c r="AG125" i="1"/>
  <c r="AE126" i="1"/>
  <c r="AF126" i="1"/>
  <c r="AG126" i="1"/>
  <c r="AE127" i="1"/>
  <c r="AF127" i="1"/>
  <c r="AG127" i="1"/>
  <c r="AE128" i="1"/>
  <c r="AF128" i="1"/>
  <c r="AG128" i="1"/>
  <c r="AE129" i="1"/>
  <c r="AF129" i="1"/>
  <c r="AG129" i="1"/>
  <c r="AE130" i="1"/>
  <c r="AF130" i="1"/>
  <c r="AG130" i="1"/>
  <c r="AE131" i="1"/>
  <c r="AF131" i="1"/>
  <c r="AG131" i="1"/>
  <c r="AE132" i="1"/>
  <c r="AF132" i="1"/>
  <c r="AG132" i="1"/>
  <c r="AE133" i="1"/>
  <c r="AF133" i="1"/>
  <c r="AG133" i="1"/>
  <c r="AE134" i="1"/>
  <c r="AF134" i="1"/>
  <c r="AG134" i="1"/>
  <c r="AE135" i="1"/>
  <c r="AF135" i="1"/>
  <c r="AG135" i="1"/>
  <c r="AE136" i="1"/>
  <c r="AF136" i="1"/>
  <c r="AG136" i="1"/>
  <c r="AE137" i="1"/>
  <c r="AF137" i="1"/>
  <c r="AG137" i="1"/>
  <c r="AE138" i="1"/>
  <c r="AF138" i="1"/>
  <c r="AG138" i="1"/>
  <c r="AE139" i="1"/>
  <c r="AF139" i="1"/>
  <c r="AG139" i="1"/>
  <c r="AE140" i="1"/>
  <c r="AF140" i="1"/>
  <c r="AG140" i="1"/>
  <c r="AE141" i="1"/>
  <c r="AF141" i="1"/>
  <c r="AG141" i="1"/>
  <c r="AE142" i="1"/>
  <c r="AF142" i="1"/>
  <c r="AG142" i="1"/>
  <c r="AE143" i="1"/>
  <c r="AF143" i="1"/>
  <c r="AG143" i="1"/>
  <c r="AE144" i="1"/>
  <c r="AF144" i="1"/>
  <c r="AG144" i="1"/>
  <c r="AE145" i="1"/>
  <c r="AF145" i="1"/>
  <c r="AG145" i="1"/>
  <c r="AE146" i="1"/>
  <c r="AF146" i="1"/>
  <c r="AG146" i="1"/>
  <c r="AE147" i="1"/>
  <c r="AF147" i="1"/>
  <c r="AG147" i="1"/>
  <c r="AE148" i="1"/>
  <c r="AF148" i="1"/>
  <c r="AG148" i="1"/>
  <c r="AE149" i="1"/>
  <c r="AF149" i="1"/>
  <c r="AG149" i="1"/>
  <c r="AE150" i="1"/>
  <c r="AF150" i="1"/>
  <c r="AG150" i="1"/>
  <c r="AE151" i="1"/>
  <c r="AF151" i="1"/>
  <c r="AG151" i="1"/>
  <c r="AE152" i="1"/>
  <c r="AF152" i="1"/>
  <c r="AG152" i="1"/>
  <c r="AE153" i="1"/>
  <c r="AF153" i="1"/>
  <c r="AG153" i="1"/>
  <c r="AE154" i="1"/>
  <c r="AF154" i="1"/>
  <c r="AG154" i="1"/>
  <c r="AE155" i="1"/>
  <c r="AF155" i="1"/>
  <c r="AG155" i="1"/>
  <c r="AE156" i="1"/>
  <c r="AF156" i="1"/>
  <c r="AG156" i="1"/>
  <c r="AE157" i="1"/>
  <c r="AF157" i="1"/>
  <c r="AG157" i="1"/>
  <c r="AE158" i="1"/>
  <c r="AF158" i="1"/>
  <c r="AG158" i="1"/>
  <c r="AE159" i="1"/>
  <c r="AF159" i="1"/>
  <c r="AG159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0" i="1"/>
  <c r="W10" i="1"/>
  <c r="X10" i="1"/>
  <c r="Y10" i="1"/>
  <c r="Z10" i="1"/>
  <c r="AA10" i="1"/>
  <c r="AB10" i="1"/>
  <c r="W11" i="1"/>
  <c r="X11" i="1"/>
  <c r="Y11" i="1"/>
  <c r="Z11" i="1"/>
  <c r="AA11" i="1"/>
  <c r="AB11" i="1"/>
  <c r="W12" i="1"/>
  <c r="X12" i="1"/>
  <c r="Y12" i="1"/>
  <c r="Z12" i="1"/>
  <c r="AA12" i="1"/>
  <c r="AB12" i="1"/>
  <c r="W13" i="1"/>
  <c r="X13" i="1"/>
  <c r="Y13" i="1"/>
  <c r="Z13" i="1"/>
  <c r="AA13" i="1"/>
  <c r="AB13" i="1"/>
  <c r="W14" i="1"/>
  <c r="X14" i="1"/>
  <c r="Y14" i="1"/>
  <c r="Z14" i="1"/>
  <c r="AA14" i="1"/>
  <c r="AB14" i="1"/>
  <c r="W15" i="1"/>
  <c r="X15" i="1"/>
  <c r="Y15" i="1"/>
  <c r="Z15" i="1"/>
  <c r="AA15" i="1"/>
  <c r="AB15" i="1"/>
  <c r="W16" i="1"/>
  <c r="X16" i="1"/>
  <c r="Y16" i="1"/>
  <c r="Z16" i="1"/>
  <c r="AA16" i="1"/>
  <c r="AB16" i="1"/>
  <c r="W17" i="1"/>
  <c r="X17" i="1"/>
  <c r="Y17" i="1"/>
  <c r="Z17" i="1"/>
  <c r="AA17" i="1"/>
  <c r="AB17" i="1"/>
  <c r="W18" i="1"/>
  <c r="X18" i="1"/>
  <c r="Y18" i="1"/>
  <c r="Z18" i="1"/>
  <c r="AA18" i="1"/>
  <c r="AB18" i="1"/>
  <c r="W19" i="1"/>
  <c r="X19" i="1"/>
  <c r="Y19" i="1"/>
  <c r="Z19" i="1"/>
  <c r="AA19" i="1"/>
  <c r="AB19" i="1"/>
  <c r="W20" i="1"/>
  <c r="X20" i="1"/>
  <c r="Y20" i="1"/>
  <c r="Z20" i="1"/>
  <c r="AA20" i="1"/>
  <c r="AB20" i="1"/>
  <c r="W21" i="1"/>
  <c r="X21" i="1"/>
  <c r="Y21" i="1"/>
  <c r="Z21" i="1"/>
  <c r="AA21" i="1"/>
  <c r="AB21" i="1"/>
  <c r="W22" i="1"/>
  <c r="X22" i="1"/>
  <c r="Y22" i="1"/>
  <c r="Z22" i="1"/>
  <c r="AA22" i="1"/>
  <c r="AB22" i="1"/>
  <c r="W23" i="1"/>
  <c r="X23" i="1"/>
  <c r="Y23" i="1"/>
  <c r="Z23" i="1"/>
  <c r="AA23" i="1"/>
  <c r="AB23" i="1"/>
  <c r="W24" i="1"/>
  <c r="X24" i="1"/>
  <c r="Y24" i="1"/>
  <c r="Z24" i="1"/>
  <c r="AA24" i="1"/>
  <c r="AB24" i="1"/>
  <c r="W25" i="1"/>
  <c r="X25" i="1"/>
  <c r="Y25" i="1"/>
  <c r="Z25" i="1"/>
  <c r="AA25" i="1"/>
  <c r="AB25" i="1"/>
  <c r="W26" i="1"/>
  <c r="X26" i="1"/>
  <c r="Y26" i="1"/>
  <c r="Z26" i="1"/>
  <c r="AA26" i="1"/>
  <c r="AB26" i="1"/>
  <c r="W27" i="1"/>
  <c r="X27" i="1"/>
  <c r="Y27" i="1"/>
  <c r="Z27" i="1"/>
  <c r="AA27" i="1"/>
  <c r="AB27" i="1"/>
  <c r="W28" i="1"/>
  <c r="X28" i="1"/>
  <c r="Y28" i="1"/>
  <c r="Z28" i="1"/>
  <c r="AA28" i="1"/>
  <c r="AB28" i="1"/>
  <c r="W29" i="1"/>
  <c r="X29" i="1"/>
  <c r="Y29" i="1"/>
  <c r="Z29" i="1"/>
  <c r="AA29" i="1"/>
  <c r="AB29" i="1"/>
  <c r="W30" i="1"/>
  <c r="X30" i="1"/>
  <c r="Y30" i="1"/>
  <c r="Z30" i="1"/>
  <c r="AA30" i="1"/>
  <c r="AB30" i="1"/>
  <c r="W31" i="1"/>
  <c r="X31" i="1"/>
  <c r="Y31" i="1"/>
  <c r="Z31" i="1"/>
  <c r="AA31" i="1"/>
  <c r="AB31" i="1"/>
  <c r="W32" i="1"/>
  <c r="X32" i="1"/>
  <c r="Y32" i="1"/>
  <c r="Z32" i="1"/>
  <c r="AA32" i="1"/>
  <c r="AB32" i="1"/>
  <c r="W33" i="1"/>
  <c r="X33" i="1"/>
  <c r="Y33" i="1"/>
  <c r="Z33" i="1"/>
  <c r="AA33" i="1"/>
  <c r="AB33" i="1"/>
  <c r="W34" i="1"/>
  <c r="X34" i="1"/>
  <c r="Y34" i="1"/>
  <c r="Z34" i="1"/>
  <c r="AA34" i="1"/>
  <c r="AB34" i="1"/>
  <c r="W35" i="1"/>
  <c r="X35" i="1"/>
  <c r="Y35" i="1"/>
  <c r="Z35" i="1"/>
  <c r="AA35" i="1"/>
  <c r="AB35" i="1"/>
  <c r="W36" i="1"/>
  <c r="X36" i="1"/>
  <c r="Y36" i="1"/>
  <c r="Z36" i="1"/>
  <c r="AA36" i="1"/>
  <c r="AB36" i="1"/>
  <c r="W37" i="1"/>
  <c r="X37" i="1"/>
  <c r="Y37" i="1"/>
  <c r="Z37" i="1"/>
  <c r="AA37" i="1"/>
  <c r="AB37" i="1"/>
  <c r="W38" i="1"/>
  <c r="X38" i="1"/>
  <c r="Y38" i="1"/>
  <c r="Z38" i="1"/>
  <c r="AA38" i="1"/>
  <c r="AB38" i="1"/>
  <c r="W39" i="1"/>
  <c r="X39" i="1"/>
  <c r="Y39" i="1"/>
  <c r="Z39" i="1"/>
  <c r="AA39" i="1"/>
  <c r="AB39" i="1"/>
  <c r="W40" i="1"/>
  <c r="X40" i="1"/>
  <c r="Y40" i="1"/>
  <c r="Z40" i="1"/>
  <c r="AA40" i="1"/>
  <c r="AB40" i="1"/>
  <c r="W41" i="1"/>
  <c r="X41" i="1"/>
  <c r="Y41" i="1"/>
  <c r="Z41" i="1"/>
  <c r="AA41" i="1"/>
  <c r="AB41" i="1"/>
  <c r="W42" i="1"/>
  <c r="X42" i="1"/>
  <c r="Y42" i="1"/>
  <c r="Z42" i="1"/>
  <c r="AA42" i="1"/>
  <c r="AB42" i="1"/>
  <c r="W43" i="1"/>
  <c r="X43" i="1"/>
  <c r="Y43" i="1"/>
  <c r="Z43" i="1"/>
  <c r="AA43" i="1"/>
  <c r="AB43" i="1"/>
  <c r="W44" i="1"/>
  <c r="X44" i="1"/>
  <c r="Y44" i="1"/>
  <c r="Z44" i="1"/>
  <c r="AA44" i="1"/>
  <c r="AB44" i="1"/>
  <c r="W45" i="1"/>
  <c r="X45" i="1"/>
  <c r="Y45" i="1"/>
  <c r="Z45" i="1"/>
  <c r="AA45" i="1"/>
  <c r="AB45" i="1"/>
  <c r="W46" i="1"/>
  <c r="X46" i="1"/>
  <c r="Y46" i="1"/>
  <c r="Z46" i="1"/>
  <c r="AA46" i="1"/>
  <c r="AB46" i="1"/>
  <c r="W47" i="1"/>
  <c r="X47" i="1"/>
  <c r="Y47" i="1"/>
  <c r="Z47" i="1"/>
  <c r="AA47" i="1"/>
  <c r="AB47" i="1"/>
  <c r="W48" i="1"/>
  <c r="X48" i="1"/>
  <c r="Y48" i="1"/>
  <c r="Z48" i="1"/>
  <c r="AA48" i="1"/>
  <c r="AB48" i="1"/>
  <c r="W49" i="1"/>
  <c r="X49" i="1"/>
  <c r="Y49" i="1"/>
  <c r="Z49" i="1"/>
  <c r="AA49" i="1"/>
  <c r="AB49" i="1"/>
  <c r="W50" i="1"/>
  <c r="X50" i="1"/>
  <c r="Y50" i="1"/>
  <c r="Z50" i="1"/>
  <c r="AA50" i="1"/>
  <c r="AB50" i="1"/>
  <c r="W51" i="1"/>
  <c r="X51" i="1"/>
  <c r="Y51" i="1"/>
  <c r="Z51" i="1"/>
  <c r="AA51" i="1"/>
  <c r="AB51" i="1"/>
  <c r="W52" i="1"/>
  <c r="X52" i="1"/>
  <c r="Y52" i="1"/>
  <c r="Z52" i="1"/>
  <c r="AA52" i="1"/>
  <c r="AB52" i="1"/>
  <c r="W53" i="1"/>
  <c r="X53" i="1"/>
  <c r="Y53" i="1"/>
  <c r="Z53" i="1"/>
  <c r="AA53" i="1"/>
  <c r="AB53" i="1"/>
  <c r="W54" i="1"/>
  <c r="X54" i="1"/>
  <c r="Y54" i="1"/>
  <c r="Z54" i="1"/>
  <c r="AA54" i="1"/>
  <c r="AB54" i="1"/>
  <c r="W55" i="1"/>
  <c r="X55" i="1"/>
  <c r="Y55" i="1"/>
  <c r="Z55" i="1"/>
  <c r="AA55" i="1"/>
  <c r="AB55" i="1"/>
  <c r="W56" i="1"/>
  <c r="X56" i="1"/>
  <c r="Y56" i="1"/>
  <c r="Z56" i="1"/>
  <c r="AA56" i="1"/>
  <c r="AB56" i="1"/>
  <c r="W57" i="1"/>
  <c r="X57" i="1"/>
  <c r="Y57" i="1"/>
  <c r="Z57" i="1"/>
  <c r="AA57" i="1"/>
  <c r="AB57" i="1"/>
  <c r="W58" i="1"/>
  <c r="X58" i="1"/>
  <c r="Y58" i="1"/>
  <c r="Z58" i="1"/>
  <c r="AA58" i="1"/>
  <c r="AB58" i="1"/>
  <c r="W59" i="1"/>
  <c r="X59" i="1"/>
  <c r="Y59" i="1"/>
  <c r="Z59" i="1"/>
  <c r="AA59" i="1"/>
  <c r="AB59" i="1"/>
  <c r="W60" i="1"/>
  <c r="X60" i="1"/>
  <c r="Y60" i="1"/>
  <c r="Z60" i="1"/>
  <c r="AA60" i="1"/>
  <c r="AB60" i="1"/>
  <c r="W61" i="1"/>
  <c r="X61" i="1"/>
  <c r="Y61" i="1"/>
  <c r="Z61" i="1"/>
  <c r="AA61" i="1"/>
  <c r="AB61" i="1"/>
  <c r="W62" i="1"/>
  <c r="X62" i="1"/>
  <c r="Y62" i="1"/>
  <c r="Z62" i="1"/>
  <c r="AA62" i="1"/>
  <c r="AB62" i="1"/>
  <c r="W63" i="1"/>
  <c r="X63" i="1"/>
  <c r="Y63" i="1"/>
  <c r="Z63" i="1"/>
  <c r="AA63" i="1"/>
  <c r="AB63" i="1"/>
  <c r="W64" i="1"/>
  <c r="X64" i="1"/>
  <c r="Y64" i="1"/>
  <c r="Z64" i="1"/>
  <c r="AA64" i="1"/>
  <c r="AB64" i="1"/>
  <c r="W65" i="1"/>
  <c r="X65" i="1"/>
  <c r="Y65" i="1"/>
  <c r="Z65" i="1"/>
  <c r="AA65" i="1"/>
  <c r="AB65" i="1"/>
  <c r="W66" i="1"/>
  <c r="X66" i="1"/>
  <c r="Y66" i="1"/>
  <c r="Z66" i="1"/>
  <c r="AA66" i="1"/>
  <c r="AB66" i="1"/>
  <c r="W67" i="1"/>
  <c r="X67" i="1"/>
  <c r="Y67" i="1"/>
  <c r="Z67" i="1"/>
  <c r="AA67" i="1"/>
  <c r="AB67" i="1"/>
  <c r="W68" i="1"/>
  <c r="X68" i="1"/>
  <c r="Y68" i="1"/>
  <c r="Z68" i="1"/>
  <c r="AA68" i="1"/>
  <c r="AB68" i="1"/>
  <c r="W69" i="1"/>
  <c r="X69" i="1"/>
  <c r="Y69" i="1"/>
  <c r="Z69" i="1"/>
  <c r="AA69" i="1"/>
  <c r="AB69" i="1"/>
  <c r="W70" i="1"/>
  <c r="X70" i="1"/>
  <c r="Y70" i="1"/>
  <c r="Z70" i="1"/>
  <c r="AA70" i="1"/>
  <c r="AB70" i="1"/>
  <c r="W71" i="1"/>
  <c r="X71" i="1"/>
  <c r="Y71" i="1"/>
  <c r="Z71" i="1"/>
  <c r="AA71" i="1"/>
  <c r="AB71" i="1"/>
  <c r="W72" i="1"/>
  <c r="X72" i="1"/>
  <c r="Y72" i="1"/>
  <c r="Z72" i="1"/>
  <c r="AA72" i="1"/>
  <c r="AB72" i="1"/>
  <c r="W73" i="1"/>
  <c r="X73" i="1"/>
  <c r="Y73" i="1"/>
  <c r="Z73" i="1"/>
  <c r="AA73" i="1"/>
  <c r="AB73" i="1"/>
  <c r="W74" i="1"/>
  <c r="X74" i="1"/>
  <c r="Y74" i="1"/>
  <c r="Z74" i="1"/>
  <c r="AA74" i="1"/>
  <c r="AB74" i="1"/>
  <c r="W75" i="1"/>
  <c r="X75" i="1"/>
  <c r="Y75" i="1"/>
  <c r="Z75" i="1"/>
  <c r="AA75" i="1"/>
  <c r="AB75" i="1"/>
  <c r="W76" i="1"/>
  <c r="X76" i="1"/>
  <c r="Y76" i="1"/>
  <c r="Z76" i="1"/>
  <c r="AA76" i="1"/>
  <c r="AB76" i="1"/>
  <c r="W77" i="1"/>
  <c r="X77" i="1"/>
  <c r="Y77" i="1"/>
  <c r="Z77" i="1"/>
  <c r="AA77" i="1"/>
  <c r="AB77" i="1"/>
  <c r="W78" i="1"/>
  <c r="X78" i="1"/>
  <c r="Y78" i="1"/>
  <c r="Z78" i="1"/>
  <c r="AA78" i="1"/>
  <c r="AB78" i="1"/>
  <c r="W79" i="1"/>
  <c r="X79" i="1"/>
  <c r="Y79" i="1"/>
  <c r="Z79" i="1"/>
  <c r="AA79" i="1"/>
  <c r="AB79" i="1"/>
  <c r="W80" i="1"/>
  <c r="X80" i="1"/>
  <c r="Y80" i="1"/>
  <c r="Z80" i="1"/>
  <c r="AA80" i="1"/>
  <c r="AB80" i="1"/>
  <c r="W81" i="1"/>
  <c r="X81" i="1"/>
  <c r="Y81" i="1"/>
  <c r="Z81" i="1"/>
  <c r="AA81" i="1"/>
  <c r="AB81" i="1"/>
  <c r="W82" i="1"/>
  <c r="X82" i="1"/>
  <c r="Y82" i="1"/>
  <c r="Z82" i="1"/>
  <c r="AA82" i="1"/>
  <c r="AB82" i="1"/>
  <c r="W83" i="1"/>
  <c r="X83" i="1"/>
  <c r="Y83" i="1"/>
  <c r="Z83" i="1"/>
  <c r="AA83" i="1"/>
  <c r="AB83" i="1"/>
  <c r="W84" i="1"/>
  <c r="X84" i="1"/>
  <c r="Y84" i="1"/>
  <c r="Z84" i="1"/>
  <c r="AA84" i="1"/>
  <c r="AB84" i="1"/>
  <c r="W85" i="1"/>
  <c r="X85" i="1"/>
  <c r="Y85" i="1"/>
  <c r="Z85" i="1"/>
  <c r="AA85" i="1"/>
  <c r="AB85" i="1"/>
  <c r="W86" i="1"/>
  <c r="X86" i="1"/>
  <c r="Y86" i="1"/>
  <c r="Z86" i="1"/>
  <c r="AA86" i="1"/>
  <c r="AB86" i="1"/>
  <c r="W87" i="1"/>
  <c r="X87" i="1"/>
  <c r="Y87" i="1"/>
  <c r="Z87" i="1"/>
  <c r="AA87" i="1"/>
  <c r="AB87" i="1"/>
  <c r="W88" i="1"/>
  <c r="X88" i="1"/>
  <c r="Y88" i="1"/>
  <c r="Z88" i="1"/>
  <c r="AA88" i="1"/>
  <c r="AB88" i="1"/>
  <c r="W89" i="1"/>
  <c r="X89" i="1"/>
  <c r="Y89" i="1"/>
  <c r="Z89" i="1"/>
  <c r="AA89" i="1"/>
  <c r="AB89" i="1"/>
  <c r="W90" i="1"/>
  <c r="X90" i="1"/>
  <c r="Y90" i="1"/>
  <c r="Z90" i="1"/>
  <c r="AA90" i="1"/>
  <c r="AB90" i="1"/>
  <c r="W91" i="1"/>
  <c r="X91" i="1"/>
  <c r="Y91" i="1"/>
  <c r="Z91" i="1"/>
  <c r="AA91" i="1"/>
  <c r="AB91" i="1"/>
  <c r="W92" i="1"/>
  <c r="X92" i="1"/>
  <c r="Y92" i="1"/>
  <c r="Z92" i="1"/>
  <c r="AA92" i="1"/>
  <c r="AB92" i="1"/>
  <c r="W93" i="1"/>
  <c r="X93" i="1"/>
  <c r="Y93" i="1"/>
  <c r="Z93" i="1"/>
  <c r="AA93" i="1"/>
  <c r="AB93" i="1"/>
  <c r="W94" i="1"/>
  <c r="X94" i="1"/>
  <c r="Y94" i="1"/>
  <c r="Z94" i="1"/>
  <c r="AA94" i="1"/>
  <c r="AB94" i="1"/>
  <c r="W95" i="1"/>
  <c r="X95" i="1"/>
  <c r="Y95" i="1"/>
  <c r="Z95" i="1"/>
  <c r="AA95" i="1"/>
  <c r="AB95" i="1"/>
  <c r="W96" i="1"/>
  <c r="X96" i="1"/>
  <c r="Y96" i="1"/>
  <c r="Z96" i="1"/>
  <c r="AA96" i="1"/>
  <c r="AB96" i="1"/>
  <c r="W97" i="1"/>
  <c r="X97" i="1"/>
  <c r="Y97" i="1"/>
  <c r="Z97" i="1"/>
  <c r="AA97" i="1"/>
  <c r="AB97" i="1"/>
  <c r="W98" i="1"/>
  <c r="X98" i="1"/>
  <c r="Y98" i="1"/>
  <c r="Z98" i="1"/>
  <c r="AA98" i="1"/>
  <c r="AB98" i="1"/>
  <c r="W99" i="1"/>
  <c r="X99" i="1"/>
  <c r="Y99" i="1"/>
  <c r="Z99" i="1"/>
  <c r="AA99" i="1"/>
  <c r="AB99" i="1"/>
  <c r="W100" i="1"/>
  <c r="X100" i="1"/>
  <c r="Y100" i="1"/>
  <c r="Z100" i="1"/>
  <c r="AA100" i="1"/>
  <c r="AB100" i="1"/>
  <c r="W101" i="1"/>
  <c r="X101" i="1"/>
  <c r="Y101" i="1"/>
  <c r="Z101" i="1"/>
  <c r="AA101" i="1"/>
  <c r="AB101" i="1"/>
  <c r="W102" i="1"/>
  <c r="X102" i="1"/>
  <c r="Y102" i="1"/>
  <c r="Z102" i="1"/>
  <c r="AA102" i="1"/>
  <c r="AB102" i="1"/>
  <c r="W103" i="1"/>
  <c r="X103" i="1"/>
  <c r="Y103" i="1"/>
  <c r="Z103" i="1"/>
  <c r="AA103" i="1"/>
  <c r="AB103" i="1"/>
  <c r="W104" i="1"/>
  <c r="X104" i="1"/>
  <c r="Y104" i="1"/>
  <c r="Z104" i="1"/>
  <c r="AA104" i="1"/>
  <c r="AB104" i="1"/>
  <c r="W105" i="1"/>
  <c r="X105" i="1"/>
  <c r="Y105" i="1"/>
  <c r="Z105" i="1"/>
  <c r="AA105" i="1"/>
  <c r="AB105" i="1"/>
  <c r="W106" i="1"/>
  <c r="X106" i="1"/>
  <c r="Y106" i="1"/>
  <c r="Z106" i="1"/>
  <c r="AA106" i="1"/>
  <c r="AB106" i="1"/>
  <c r="W107" i="1"/>
  <c r="X107" i="1"/>
  <c r="Y107" i="1"/>
  <c r="Z107" i="1"/>
  <c r="AA107" i="1"/>
  <c r="AB107" i="1"/>
  <c r="W108" i="1"/>
  <c r="X108" i="1"/>
  <c r="Y108" i="1"/>
  <c r="Z108" i="1"/>
  <c r="AA108" i="1"/>
  <c r="AB108" i="1"/>
  <c r="W109" i="1"/>
  <c r="X109" i="1"/>
  <c r="Y109" i="1"/>
  <c r="Z109" i="1"/>
  <c r="AA109" i="1"/>
  <c r="AB109" i="1"/>
  <c r="W110" i="1"/>
  <c r="X110" i="1"/>
  <c r="Y110" i="1"/>
  <c r="Z110" i="1"/>
  <c r="AA110" i="1"/>
  <c r="AB110" i="1"/>
  <c r="W111" i="1"/>
  <c r="X111" i="1"/>
  <c r="Y111" i="1"/>
  <c r="Z111" i="1"/>
  <c r="AA111" i="1"/>
  <c r="AB111" i="1"/>
  <c r="W112" i="1"/>
  <c r="X112" i="1"/>
  <c r="Y112" i="1"/>
  <c r="Z112" i="1"/>
  <c r="AA112" i="1"/>
  <c r="AB112" i="1"/>
  <c r="W113" i="1"/>
  <c r="X113" i="1"/>
  <c r="Y113" i="1"/>
  <c r="Z113" i="1"/>
  <c r="AA113" i="1"/>
  <c r="AB113" i="1"/>
  <c r="W114" i="1"/>
  <c r="X114" i="1"/>
  <c r="Y114" i="1"/>
  <c r="Z114" i="1"/>
  <c r="AA114" i="1"/>
  <c r="AB114" i="1"/>
  <c r="W115" i="1"/>
  <c r="X115" i="1"/>
  <c r="Y115" i="1"/>
  <c r="Z115" i="1"/>
  <c r="AA115" i="1"/>
  <c r="AB115" i="1"/>
  <c r="W116" i="1"/>
  <c r="X116" i="1"/>
  <c r="Y116" i="1"/>
  <c r="Z116" i="1"/>
  <c r="AA116" i="1"/>
  <c r="AB116" i="1"/>
  <c r="W117" i="1"/>
  <c r="X117" i="1"/>
  <c r="Y117" i="1"/>
  <c r="Z117" i="1"/>
  <c r="AA117" i="1"/>
  <c r="AB117" i="1"/>
  <c r="W118" i="1"/>
  <c r="X118" i="1"/>
  <c r="Y118" i="1"/>
  <c r="Z118" i="1"/>
  <c r="AA118" i="1"/>
  <c r="AB118" i="1"/>
  <c r="W119" i="1"/>
  <c r="X119" i="1"/>
  <c r="Y119" i="1"/>
  <c r="Z119" i="1"/>
  <c r="AA119" i="1"/>
  <c r="AB119" i="1"/>
  <c r="W120" i="1"/>
  <c r="X120" i="1"/>
  <c r="Y120" i="1"/>
  <c r="Z120" i="1"/>
  <c r="AA120" i="1"/>
  <c r="AB120" i="1"/>
  <c r="W121" i="1"/>
  <c r="X121" i="1"/>
  <c r="Y121" i="1"/>
  <c r="Z121" i="1"/>
  <c r="AA121" i="1"/>
  <c r="AB121" i="1"/>
  <c r="W122" i="1"/>
  <c r="X122" i="1"/>
  <c r="Y122" i="1"/>
  <c r="Z122" i="1"/>
  <c r="AA122" i="1"/>
  <c r="AB122" i="1"/>
  <c r="W123" i="1"/>
  <c r="X123" i="1"/>
  <c r="Y123" i="1"/>
  <c r="Z123" i="1"/>
  <c r="AA123" i="1"/>
  <c r="AB123" i="1"/>
  <c r="W124" i="1"/>
  <c r="X124" i="1"/>
  <c r="Y124" i="1"/>
  <c r="Z124" i="1"/>
  <c r="AA124" i="1"/>
  <c r="AB124" i="1"/>
  <c r="W125" i="1"/>
  <c r="X125" i="1"/>
  <c r="Y125" i="1"/>
  <c r="Z125" i="1"/>
  <c r="AA125" i="1"/>
  <c r="AB125" i="1"/>
  <c r="W126" i="1"/>
  <c r="X126" i="1"/>
  <c r="Y126" i="1"/>
  <c r="Z126" i="1"/>
  <c r="AA126" i="1"/>
  <c r="AB126" i="1"/>
  <c r="W127" i="1"/>
  <c r="X127" i="1"/>
  <c r="Y127" i="1"/>
  <c r="Z127" i="1"/>
  <c r="AA127" i="1"/>
  <c r="AB127" i="1"/>
  <c r="W128" i="1"/>
  <c r="X128" i="1"/>
  <c r="Y128" i="1"/>
  <c r="Z128" i="1"/>
  <c r="AA128" i="1"/>
  <c r="AB128" i="1"/>
  <c r="W129" i="1"/>
  <c r="X129" i="1"/>
  <c r="Y129" i="1"/>
  <c r="Z129" i="1"/>
  <c r="AA129" i="1"/>
  <c r="AB129" i="1"/>
  <c r="W130" i="1"/>
  <c r="X130" i="1"/>
  <c r="Y130" i="1"/>
  <c r="Z130" i="1"/>
  <c r="AA130" i="1"/>
  <c r="AB130" i="1"/>
  <c r="W131" i="1"/>
  <c r="X131" i="1"/>
  <c r="Y131" i="1"/>
  <c r="Z131" i="1"/>
  <c r="AA131" i="1"/>
  <c r="AB131" i="1"/>
  <c r="W132" i="1"/>
  <c r="X132" i="1"/>
  <c r="Y132" i="1"/>
  <c r="Z132" i="1"/>
  <c r="AA132" i="1"/>
  <c r="AB132" i="1"/>
  <c r="W133" i="1"/>
  <c r="X133" i="1"/>
  <c r="Y133" i="1"/>
  <c r="Z133" i="1"/>
  <c r="AA133" i="1"/>
  <c r="AB133" i="1"/>
  <c r="W134" i="1"/>
  <c r="X134" i="1"/>
  <c r="Y134" i="1"/>
  <c r="Z134" i="1"/>
  <c r="AA134" i="1"/>
  <c r="AB134" i="1"/>
  <c r="W135" i="1"/>
  <c r="X135" i="1"/>
  <c r="Y135" i="1"/>
  <c r="Z135" i="1"/>
  <c r="AA135" i="1"/>
  <c r="AB135" i="1"/>
  <c r="W136" i="1"/>
  <c r="X136" i="1"/>
  <c r="Y136" i="1"/>
  <c r="Z136" i="1"/>
  <c r="AA136" i="1"/>
  <c r="AB136" i="1"/>
  <c r="W137" i="1"/>
  <c r="X137" i="1"/>
  <c r="Y137" i="1"/>
  <c r="Z137" i="1"/>
  <c r="AA137" i="1"/>
  <c r="AB137" i="1"/>
  <c r="W138" i="1"/>
  <c r="X138" i="1"/>
  <c r="Y138" i="1"/>
  <c r="Z138" i="1"/>
  <c r="AA138" i="1"/>
  <c r="AB138" i="1"/>
  <c r="W139" i="1"/>
  <c r="X139" i="1"/>
  <c r="Y139" i="1"/>
  <c r="Z139" i="1"/>
  <c r="AA139" i="1"/>
  <c r="AB139" i="1"/>
  <c r="W140" i="1"/>
  <c r="X140" i="1"/>
  <c r="Y140" i="1"/>
  <c r="Z140" i="1"/>
  <c r="AA140" i="1"/>
  <c r="AB140" i="1"/>
  <c r="W141" i="1"/>
  <c r="X141" i="1"/>
  <c r="Y141" i="1"/>
  <c r="Z141" i="1"/>
  <c r="AA141" i="1"/>
  <c r="AB141" i="1"/>
  <c r="W142" i="1"/>
  <c r="X142" i="1"/>
  <c r="Y142" i="1"/>
  <c r="Z142" i="1"/>
  <c r="AA142" i="1"/>
  <c r="AB142" i="1"/>
  <c r="W143" i="1"/>
  <c r="X143" i="1"/>
  <c r="Y143" i="1"/>
  <c r="Z143" i="1"/>
  <c r="AA143" i="1"/>
  <c r="AB143" i="1"/>
  <c r="W144" i="1"/>
  <c r="X144" i="1"/>
  <c r="Y144" i="1"/>
  <c r="Z144" i="1"/>
  <c r="AA144" i="1"/>
  <c r="AB144" i="1"/>
  <c r="W145" i="1"/>
  <c r="X145" i="1"/>
  <c r="Y145" i="1"/>
  <c r="Z145" i="1"/>
  <c r="AA145" i="1"/>
  <c r="AB145" i="1"/>
  <c r="W146" i="1"/>
  <c r="X146" i="1"/>
  <c r="Y146" i="1"/>
  <c r="Z146" i="1"/>
  <c r="AA146" i="1"/>
  <c r="AB146" i="1"/>
  <c r="W147" i="1"/>
  <c r="X147" i="1"/>
  <c r="Y147" i="1"/>
  <c r="Z147" i="1"/>
  <c r="AA147" i="1"/>
  <c r="AB147" i="1"/>
  <c r="W148" i="1"/>
  <c r="X148" i="1"/>
  <c r="Y148" i="1"/>
  <c r="Z148" i="1"/>
  <c r="AA148" i="1"/>
  <c r="AB148" i="1"/>
  <c r="W149" i="1"/>
  <c r="X149" i="1"/>
  <c r="Y149" i="1"/>
  <c r="Z149" i="1"/>
  <c r="AA149" i="1"/>
  <c r="AB149" i="1"/>
  <c r="W150" i="1"/>
  <c r="X150" i="1"/>
  <c r="Y150" i="1"/>
  <c r="Z150" i="1"/>
  <c r="AA150" i="1"/>
  <c r="AB150" i="1"/>
  <c r="W151" i="1"/>
  <c r="X151" i="1"/>
  <c r="Y151" i="1"/>
  <c r="Z151" i="1"/>
  <c r="AA151" i="1"/>
  <c r="AB151" i="1"/>
  <c r="W152" i="1"/>
  <c r="X152" i="1"/>
  <c r="Y152" i="1"/>
  <c r="Z152" i="1"/>
  <c r="AA152" i="1"/>
  <c r="AB152" i="1"/>
  <c r="W153" i="1"/>
  <c r="X153" i="1"/>
  <c r="Y153" i="1"/>
  <c r="Z153" i="1"/>
  <c r="AA153" i="1"/>
  <c r="AB153" i="1"/>
  <c r="W154" i="1"/>
  <c r="X154" i="1"/>
  <c r="Y154" i="1"/>
  <c r="Z154" i="1"/>
  <c r="AA154" i="1"/>
  <c r="AB154" i="1"/>
  <c r="W155" i="1"/>
  <c r="X155" i="1"/>
  <c r="Y155" i="1"/>
  <c r="Z155" i="1"/>
  <c r="AA155" i="1"/>
  <c r="AB155" i="1"/>
  <c r="W156" i="1"/>
  <c r="X156" i="1"/>
  <c r="Y156" i="1"/>
  <c r="Z156" i="1"/>
  <c r="AA156" i="1"/>
  <c r="AB156" i="1"/>
  <c r="W157" i="1"/>
  <c r="X157" i="1"/>
  <c r="Y157" i="1"/>
  <c r="Z157" i="1"/>
  <c r="AA157" i="1"/>
  <c r="AB157" i="1"/>
  <c r="W158" i="1"/>
  <c r="X158" i="1"/>
  <c r="Y158" i="1"/>
  <c r="Z158" i="1"/>
  <c r="AA158" i="1"/>
  <c r="AB158" i="1"/>
  <c r="W159" i="1"/>
  <c r="X159" i="1"/>
  <c r="Y159" i="1"/>
  <c r="Z159" i="1"/>
  <c r="AA159" i="1"/>
  <c r="AB159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0" i="1"/>
  <c r="O10" i="1"/>
  <c r="P10" i="1"/>
  <c r="Q10" i="1"/>
  <c r="R10" i="1"/>
  <c r="S10" i="1"/>
  <c r="T10" i="1"/>
  <c r="O11" i="1"/>
  <c r="P11" i="1"/>
  <c r="Q11" i="1"/>
  <c r="R11" i="1"/>
  <c r="S11" i="1"/>
  <c r="T11" i="1"/>
  <c r="O12" i="1"/>
  <c r="P12" i="1"/>
  <c r="Q12" i="1"/>
  <c r="R12" i="1"/>
  <c r="S12" i="1"/>
  <c r="T12" i="1"/>
  <c r="O13" i="1"/>
  <c r="P13" i="1"/>
  <c r="Q13" i="1"/>
  <c r="R13" i="1"/>
  <c r="S13" i="1"/>
  <c r="T13" i="1"/>
  <c r="O14" i="1"/>
  <c r="P14" i="1"/>
  <c r="Q14" i="1"/>
  <c r="R14" i="1"/>
  <c r="S14" i="1"/>
  <c r="T14" i="1"/>
  <c r="O15" i="1"/>
  <c r="P15" i="1"/>
  <c r="Q15" i="1"/>
  <c r="R15" i="1"/>
  <c r="S15" i="1"/>
  <c r="T15" i="1"/>
  <c r="O16" i="1"/>
  <c r="P16" i="1"/>
  <c r="Q16" i="1"/>
  <c r="R16" i="1"/>
  <c r="S16" i="1"/>
  <c r="T16" i="1"/>
  <c r="O17" i="1"/>
  <c r="P17" i="1"/>
  <c r="Q17" i="1"/>
  <c r="R17" i="1"/>
  <c r="S17" i="1"/>
  <c r="T17" i="1"/>
  <c r="O18" i="1"/>
  <c r="P18" i="1"/>
  <c r="Q18" i="1"/>
  <c r="R18" i="1"/>
  <c r="S18" i="1"/>
  <c r="T18" i="1"/>
  <c r="O19" i="1"/>
  <c r="P19" i="1"/>
  <c r="Q19" i="1"/>
  <c r="R19" i="1"/>
  <c r="S19" i="1"/>
  <c r="T19" i="1"/>
  <c r="O20" i="1"/>
  <c r="P20" i="1"/>
  <c r="Q20" i="1"/>
  <c r="R20" i="1"/>
  <c r="S20" i="1"/>
  <c r="T20" i="1"/>
  <c r="O21" i="1"/>
  <c r="P21" i="1"/>
  <c r="Q21" i="1"/>
  <c r="R21" i="1"/>
  <c r="S21" i="1"/>
  <c r="T21" i="1"/>
  <c r="O22" i="1"/>
  <c r="P22" i="1"/>
  <c r="Q22" i="1"/>
  <c r="R22" i="1"/>
  <c r="S22" i="1"/>
  <c r="T22" i="1"/>
  <c r="O23" i="1"/>
  <c r="P23" i="1"/>
  <c r="Q23" i="1"/>
  <c r="R23" i="1"/>
  <c r="S23" i="1"/>
  <c r="T23" i="1"/>
  <c r="O24" i="1"/>
  <c r="P24" i="1"/>
  <c r="Q24" i="1"/>
  <c r="R24" i="1"/>
  <c r="S24" i="1"/>
  <c r="T24" i="1"/>
  <c r="O25" i="1"/>
  <c r="P25" i="1"/>
  <c r="Q25" i="1"/>
  <c r="R25" i="1"/>
  <c r="S25" i="1"/>
  <c r="T25" i="1"/>
  <c r="O26" i="1"/>
  <c r="P26" i="1"/>
  <c r="Q26" i="1"/>
  <c r="R26" i="1"/>
  <c r="S26" i="1"/>
  <c r="T26" i="1"/>
  <c r="O27" i="1"/>
  <c r="P27" i="1"/>
  <c r="Q27" i="1"/>
  <c r="R27" i="1"/>
  <c r="S27" i="1"/>
  <c r="T27" i="1"/>
  <c r="O28" i="1"/>
  <c r="P28" i="1"/>
  <c r="Q28" i="1"/>
  <c r="R28" i="1"/>
  <c r="S28" i="1"/>
  <c r="T28" i="1"/>
  <c r="O29" i="1"/>
  <c r="P29" i="1"/>
  <c r="Q29" i="1"/>
  <c r="R29" i="1"/>
  <c r="S29" i="1"/>
  <c r="T29" i="1"/>
  <c r="O30" i="1"/>
  <c r="P30" i="1"/>
  <c r="Q30" i="1"/>
  <c r="R30" i="1"/>
  <c r="S30" i="1"/>
  <c r="T30" i="1"/>
  <c r="O31" i="1"/>
  <c r="P31" i="1"/>
  <c r="Q31" i="1"/>
  <c r="R31" i="1"/>
  <c r="S31" i="1"/>
  <c r="T31" i="1"/>
  <c r="O32" i="1"/>
  <c r="P32" i="1"/>
  <c r="Q32" i="1"/>
  <c r="R32" i="1"/>
  <c r="S32" i="1"/>
  <c r="T32" i="1"/>
  <c r="O33" i="1"/>
  <c r="P33" i="1"/>
  <c r="Q33" i="1"/>
  <c r="R33" i="1"/>
  <c r="S33" i="1"/>
  <c r="T33" i="1"/>
  <c r="O34" i="1"/>
  <c r="P34" i="1"/>
  <c r="Q34" i="1"/>
  <c r="R34" i="1"/>
  <c r="S34" i="1"/>
  <c r="T34" i="1"/>
  <c r="O35" i="1"/>
  <c r="P35" i="1"/>
  <c r="Q35" i="1"/>
  <c r="R35" i="1"/>
  <c r="S35" i="1"/>
  <c r="T35" i="1"/>
  <c r="O36" i="1"/>
  <c r="P36" i="1"/>
  <c r="Q36" i="1"/>
  <c r="R36" i="1"/>
  <c r="S36" i="1"/>
  <c r="T36" i="1"/>
  <c r="O37" i="1"/>
  <c r="P37" i="1"/>
  <c r="Q37" i="1"/>
  <c r="R37" i="1"/>
  <c r="S37" i="1"/>
  <c r="T37" i="1"/>
  <c r="O38" i="1"/>
  <c r="P38" i="1"/>
  <c r="Q38" i="1"/>
  <c r="R38" i="1"/>
  <c r="S38" i="1"/>
  <c r="T38" i="1"/>
  <c r="O39" i="1"/>
  <c r="P39" i="1"/>
  <c r="Q39" i="1"/>
  <c r="R39" i="1"/>
  <c r="S39" i="1"/>
  <c r="T39" i="1"/>
  <c r="O40" i="1"/>
  <c r="P40" i="1"/>
  <c r="Q40" i="1"/>
  <c r="R40" i="1"/>
  <c r="S40" i="1"/>
  <c r="T40" i="1"/>
  <c r="O41" i="1"/>
  <c r="P41" i="1"/>
  <c r="Q41" i="1"/>
  <c r="R41" i="1"/>
  <c r="S41" i="1"/>
  <c r="T41" i="1"/>
  <c r="O42" i="1"/>
  <c r="P42" i="1"/>
  <c r="Q42" i="1"/>
  <c r="R42" i="1"/>
  <c r="S42" i="1"/>
  <c r="T42" i="1"/>
  <c r="O43" i="1"/>
  <c r="P43" i="1"/>
  <c r="Q43" i="1"/>
  <c r="R43" i="1"/>
  <c r="S43" i="1"/>
  <c r="T43" i="1"/>
  <c r="O44" i="1"/>
  <c r="P44" i="1"/>
  <c r="Q44" i="1"/>
  <c r="R44" i="1"/>
  <c r="S44" i="1"/>
  <c r="T44" i="1"/>
  <c r="O45" i="1"/>
  <c r="P45" i="1"/>
  <c r="Q45" i="1"/>
  <c r="R45" i="1"/>
  <c r="S45" i="1"/>
  <c r="T45" i="1"/>
  <c r="O46" i="1"/>
  <c r="P46" i="1"/>
  <c r="Q46" i="1"/>
  <c r="R46" i="1"/>
  <c r="S46" i="1"/>
  <c r="T46" i="1"/>
  <c r="O47" i="1"/>
  <c r="P47" i="1"/>
  <c r="Q47" i="1"/>
  <c r="R47" i="1"/>
  <c r="S47" i="1"/>
  <c r="T47" i="1"/>
  <c r="O48" i="1"/>
  <c r="P48" i="1"/>
  <c r="Q48" i="1"/>
  <c r="R48" i="1"/>
  <c r="S48" i="1"/>
  <c r="T48" i="1"/>
  <c r="O49" i="1"/>
  <c r="P49" i="1"/>
  <c r="Q49" i="1"/>
  <c r="R49" i="1"/>
  <c r="S49" i="1"/>
  <c r="T49" i="1"/>
  <c r="O50" i="1"/>
  <c r="P50" i="1"/>
  <c r="Q50" i="1"/>
  <c r="R50" i="1"/>
  <c r="S50" i="1"/>
  <c r="T50" i="1"/>
  <c r="O51" i="1"/>
  <c r="P51" i="1"/>
  <c r="Q51" i="1"/>
  <c r="R51" i="1"/>
  <c r="S51" i="1"/>
  <c r="T51" i="1"/>
  <c r="O52" i="1"/>
  <c r="P52" i="1"/>
  <c r="Q52" i="1"/>
  <c r="R52" i="1"/>
  <c r="S52" i="1"/>
  <c r="T52" i="1"/>
  <c r="O53" i="1"/>
  <c r="P53" i="1"/>
  <c r="Q53" i="1"/>
  <c r="R53" i="1"/>
  <c r="S53" i="1"/>
  <c r="T53" i="1"/>
  <c r="O54" i="1"/>
  <c r="P54" i="1"/>
  <c r="Q54" i="1"/>
  <c r="R54" i="1"/>
  <c r="S54" i="1"/>
  <c r="T54" i="1"/>
  <c r="O55" i="1"/>
  <c r="P55" i="1"/>
  <c r="Q55" i="1"/>
  <c r="R55" i="1"/>
  <c r="S55" i="1"/>
  <c r="T55" i="1"/>
  <c r="O56" i="1"/>
  <c r="P56" i="1"/>
  <c r="Q56" i="1"/>
  <c r="R56" i="1"/>
  <c r="S56" i="1"/>
  <c r="T56" i="1"/>
  <c r="O57" i="1"/>
  <c r="P57" i="1"/>
  <c r="Q57" i="1"/>
  <c r="R57" i="1"/>
  <c r="S57" i="1"/>
  <c r="T57" i="1"/>
  <c r="O58" i="1"/>
  <c r="P58" i="1"/>
  <c r="Q58" i="1"/>
  <c r="R58" i="1"/>
  <c r="S58" i="1"/>
  <c r="T58" i="1"/>
  <c r="O59" i="1"/>
  <c r="P59" i="1"/>
  <c r="Q59" i="1"/>
  <c r="R59" i="1"/>
  <c r="S59" i="1"/>
  <c r="T59" i="1"/>
  <c r="O60" i="1"/>
  <c r="P60" i="1"/>
  <c r="Q60" i="1"/>
  <c r="R60" i="1"/>
  <c r="S60" i="1"/>
  <c r="T60" i="1"/>
  <c r="O61" i="1"/>
  <c r="P61" i="1"/>
  <c r="Q61" i="1"/>
  <c r="R61" i="1"/>
  <c r="S61" i="1"/>
  <c r="T61" i="1"/>
  <c r="O62" i="1"/>
  <c r="P62" i="1"/>
  <c r="Q62" i="1"/>
  <c r="R62" i="1"/>
  <c r="S62" i="1"/>
  <c r="T62" i="1"/>
  <c r="O63" i="1"/>
  <c r="P63" i="1"/>
  <c r="Q63" i="1"/>
  <c r="R63" i="1"/>
  <c r="S63" i="1"/>
  <c r="T63" i="1"/>
  <c r="O64" i="1"/>
  <c r="P64" i="1"/>
  <c r="Q64" i="1"/>
  <c r="R64" i="1"/>
  <c r="S64" i="1"/>
  <c r="T64" i="1"/>
  <c r="O65" i="1"/>
  <c r="P65" i="1"/>
  <c r="Q65" i="1"/>
  <c r="R65" i="1"/>
  <c r="S65" i="1"/>
  <c r="T65" i="1"/>
  <c r="O66" i="1"/>
  <c r="P66" i="1"/>
  <c r="Q66" i="1"/>
  <c r="R66" i="1"/>
  <c r="S66" i="1"/>
  <c r="T66" i="1"/>
  <c r="O67" i="1"/>
  <c r="P67" i="1"/>
  <c r="Q67" i="1"/>
  <c r="R67" i="1"/>
  <c r="S67" i="1"/>
  <c r="T67" i="1"/>
  <c r="O68" i="1"/>
  <c r="P68" i="1"/>
  <c r="Q68" i="1"/>
  <c r="R68" i="1"/>
  <c r="S68" i="1"/>
  <c r="T68" i="1"/>
  <c r="O69" i="1"/>
  <c r="P69" i="1"/>
  <c r="Q69" i="1"/>
  <c r="R69" i="1"/>
  <c r="S69" i="1"/>
  <c r="T69" i="1"/>
  <c r="O70" i="1"/>
  <c r="P70" i="1"/>
  <c r="Q70" i="1"/>
  <c r="R70" i="1"/>
  <c r="S70" i="1"/>
  <c r="T70" i="1"/>
  <c r="O71" i="1"/>
  <c r="P71" i="1"/>
  <c r="Q71" i="1"/>
  <c r="R71" i="1"/>
  <c r="S71" i="1"/>
  <c r="T71" i="1"/>
  <c r="O72" i="1"/>
  <c r="P72" i="1"/>
  <c r="Q72" i="1"/>
  <c r="R72" i="1"/>
  <c r="S72" i="1"/>
  <c r="T72" i="1"/>
  <c r="O73" i="1"/>
  <c r="P73" i="1"/>
  <c r="Q73" i="1"/>
  <c r="R73" i="1"/>
  <c r="S73" i="1"/>
  <c r="T73" i="1"/>
  <c r="O74" i="1"/>
  <c r="P74" i="1"/>
  <c r="Q74" i="1"/>
  <c r="R74" i="1"/>
  <c r="S74" i="1"/>
  <c r="T74" i="1"/>
  <c r="O75" i="1"/>
  <c r="P75" i="1"/>
  <c r="Q75" i="1"/>
  <c r="R75" i="1"/>
  <c r="S75" i="1"/>
  <c r="T75" i="1"/>
  <c r="O76" i="1"/>
  <c r="P76" i="1"/>
  <c r="Q76" i="1"/>
  <c r="R76" i="1"/>
  <c r="S76" i="1"/>
  <c r="T76" i="1"/>
  <c r="O77" i="1"/>
  <c r="P77" i="1"/>
  <c r="Q77" i="1"/>
  <c r="R77" i="1"/>
  <c r="S77" i="1"/>
  <c r="T77" i="1"/>
  <c r="O78" i="1"/>
  <c r="P78" i="1"/>
  <c r="Q78" i="1"/>
  <c r="R78" i="1"/>
  <c r="S78" i="1"/>
  <c r="T78" i="1"/>
  <c r="O79" i="1"/>
  <c r="P79" i="1"/>
  <c r="Q79" i="1"/>
  <c r="R79" i="1"/>
  <c r="S79" i="1"/>
  <c r="T79" i="1"/>
  <c r="O80" i="1"/>
  <c r="P80" i="1"/>
  <c r="Q80" i="1"/>
  <c r="R80" i="1"/>
  <c r="S80" i="1"/>
  <c r="T80" i="1"/>
  <c r="O81" i="1"/>
  <c r="P81" i="1"/>
  <c r="Q81" i="1"/>
  <c r="R81" i="1"/>
  <c r="S81" i="1"/>
  <c r="T81" i="1"/>
  <c r="O82" i="1"/>
  <c r="P82" i="1"/>
  <c r="Q82" i="1"/>
  <c r="R82" i="1"/>
  <c r="S82" i="1"/>
  <c r="T82" i="1"/>
  <c r="O83" i="1"/>
  <c r="P83" i="1"/>
  <c r="Q83" i="1"/>
  <c r="R83" i="1"/>
  <c r="S83" i="1"/>
  <c r="T83" i="1"/>
  <c r="O84" i="1"/>
  <c r="P84" i="1"/>
  <c r="Q84" i="1"/>
  <c r="R84" i="1"/>
  <c r="S84" i="1"/>
  <c r="T84" i="1"/>
  <c r="O85" i="1"/>
  <c r="P85" i="1"/>
  <c r="Q85" i="1"/>
  <c r="R85" i="1"/>
  <c r="S85" i="1"/>
  <c r="T85" i="1"/>
  <c r="O86" i="1"/>
  <c r="P86" i="1"/>
  <c r="Q86" i="1"/>
  <c r="R86" i="1"/>
  <c r="S86" i="1"/>
  <c r="T86" i="1"/>
  <c r="O87" i="1"/>
  <c r="P87" i="1"/>
  <c r="Q87" i="1"/>
  <c r="R87" i="1"/>
  <c r="S87" i="1"/>
  <c r="T87" i="1"/>
  <c r="O88" i="1"/>
  <c r="P88" i="1"/>
  <c r="Q88" i="1"/>
  <c r="R88" i="1"/>
  <c r="S88" i="1"/>
  <c r="T88" i="1"/>
  <c r="O89" i="1"/>
  <c r="P89" i="1"/>
  <c r="Q89" i="1"/>
  <c r="R89" i="1"/>
  <c r="S89" i="1"/>
  <c r="T89" i="1"/>
  <c r="O90" i="1"/>
  <c r="P90" i="1"/>
  <c r="Q90" i="1"/>
  <c r="R90" i="1"/>
  <c r="S90" i="1"/>
  <c r="T90" i="1"/>
  <c r="O91" i="1"/>
  <c r="P91" i="1"/>
  <c r="Q91" i="1"/>
  <c r="R91" i="1"/>
  <c r="S91" i="1"/>
  <c r="T91" i="1"/>
  <c r="O92" i="1"/>
  <c r="P92" i="1"/>
  <c r="Q92" i="1"/>
  <c r="R92" i="1"/>
  <c r="S92" i="1"/>
  <c r="T92" i="1"/>
  <c r="O93" i="1"/>
  <c r="P93" i="1"/>
  <c r="Q93" i="1"/>
  <c r="R93" i="1"/>
  <c r="S93" i="1"/>
  <c r="T93" i="1"/>
  <c r="O94" i="1"/>
  <c r="P94" i="1"/>
  <c r="Q94" i="1"/>
  <c r="R94" i="1"/>
  <c r="S94" i="1"/>
  <c r="T94" i="1"/>
  <c r="O95" i="1"/>
  <c r="P95" i="1"/>
  <c r="Q95" i="1"/>
  <c r="R95" i="1"/>
  <c r="S95" i="1"/>
  <c r="T95" i="1"/>
  <c r="O96" i="1"/>
  <c r="P96" i="1"/>
  <c r="Q96" i="1"/>
  <c r="R96" i="1"/>
  <c r="S96" i="1"/>
  <c r="T96" i="1"/>
  <c r="O97" i="1"/>
  <c r="P97" i="1"/>
  <c r="Q97" i="1"/>
  <c r="R97" i="1"/>
  <c r="S97" i="1"/>
  <c r="T97" i="1"/>
  <c r="O98" i="1"/>
  <c r="P98" i="1"/>
  <c r="Q98" i="1"/>
  <c r="R98" i="1"/>
  <c r="S98" i="1"/>
  <c r="T98" i="1"/>
  <c r="O99" i="1"/>
  <c r="P99" i="1"/>
  <c r="Q99" i="1"/>
  <c r="R99" i="1"/>
  <c r="S99" i="1"/>
  <c r="T99" i="1"/>
  <c r="O100" i="1"/>
  <c r="P100" i="1"/>
  <c r="Q100" i="1"/>
  <c r="R100" i="1"/>
  <c r="S100" i="1"/>
  <c r="T100" i="1"/>
  <c r="O101" i="1"/>
  <c r="P101" i="1"/>
  <c r="Q101" i="1"/>
  <c r="R101" i="1"/>
  <c r="S101" i="1"/>
  <c r="T101" i="1"/>
  <c r="O102" i="1"/>
  <c r="P102" i="1"/>
  <c r="Q102" i="1"/>
  <c r="R102" i="1"/>
  <c r="S102" i="1"/>
  <c r="T102" i="1"/>
  <c r="O103" i="1"/>
  <c r="P103" i="1"/>
  <c r="Q103" i="1"/>
  <c r="R103" i="1"/>
  <c r="S103" i="1"/>
  <c r="T103" i="1"/>
  <c r="O104" i="1"/>
  <c r="P104" i="1"/>
  <c r="Q104" i="1"/>
  <c r="R104" i="1"/>
  <c r="S104" i="1"/>
  <c r="T104" i="1"/>
  <c r="O105" i="1"/>
  <c r="P105" i="1"/>
  <c r="Q105" i="1"/>
  <c r="R105" i="1"/>
  <c r="S105" i="1"/>
  <c r="T105" i="1"/>
  <c r="O106" i="1"/>
  <c r="P106" i="1"/>
  <c r="Q106" i="1"/>
  <c r="R106" i="1"/>
  <c r="S106" i="1"/>
  <c r="T106" i="1"/>
  <c r="O107" i="1"/>
  <c r="P107" i="1"/>
  <c r="Q107" i="1"/>
  <c r="R107" i="1"/>
  <c r="S107" i="1"/>
  <c r="T107" i="1"/>
  <c r="O108" i="1"/>
  <c r="P108" i="1"/>
  <c r="Q108" i="1"/>
  <c r="R108" i="1"/>
  <c r="S108" i="1"/>
  <c r="T108" i="1"/>
  <c r="O109" i="1"/>
  <c r="P109" i="1"/>
  <c r="Q109" i="1"/>
  <c r="R109" i="1"/>
  <c r="S109" i="1"/>
  <c r="T109" i="1"/>
  <c r="O110" i="1"/>
  <c r="P110" i="1"/>
  <c r="Q110" i="1"/>
  <c r="R110" i="1"/>
  <c r="S110" i="1"/>
  <c r="T110" i="1"/>
  <c r="O111" i="1"/>
  <c r="P111" i="1"/>
  <c r="Q111" i="1"/>
  <c r="R111" i="1"/>
  <c r="S111" i="1"/>
  <c r="T111" i="1"/>
  <c r="O112" i="1"/>
  <c r="P112" i="1"/>
  <c r="Q112" i="1"/>
  <c r="R112" i="1"/>
  <c r="S112" i="1"/>
  <c r="T112" i="1"/>
  <c r="O113" i="1"/>
  <c r="P113" i="1"/>
  <c r="Q113" i="1"/>
  <c r="R113" i="1"/>
  <c r="S113" i="1"/>
  <c r="T113" i="1"/>
  <c r="O114" i="1"/>
  <c r="P114" i="1"/>
  <c r="Q114" i="1"/>
  <c r="R114" i="1"/>
  <c r="S114" i="1"/>
  <c r="T114" i="1"/>
  <c r="O115" i="1"/>
  <c r="P115" i="1"/>
  <c r="Q115" i="1"/>
  <c r="R115" i="1"/>
  <c r="S115" i="1"/>
  <c r="T115" i="1"/>
  <c r="O116" i="1"/>
  <c r="P116" i="1"/>
  <c r="Q116" i="1"/>
  <c r="R116" i="1"/>
  <c r="S116" i="1"/>
  <c r="T116" i="1"/>
  <c r="O117" i="1"/>
  <c r="P117" i="1"/>
  <c r="Q117" i="1"/>
  <c r="R117" i="1"/>
  <c r="S117" i="1"/>
  <c r="T117" i="1"/>
  <c r="O118" i="1"/>
  <c r="P118" i="1"/>
  <c r="Q118" i="1"/>
  <c r="R118" i="1"/>
  <c r="S118" i="1"/>
  <c r="T118" i="1"/>
  <c r="O119" i="1"/>
  <c r="P119" i="1"/>
  <c r="Q119" i="1"/>
  <c r="R119" i="1"/>
  <c r="S119" i="1"/>
  <c r="T119" i="1"/>
  <c r="O120" i="1"/>
  <c r="P120" i="1"/>
  <c r="Q120" i="1"/>
  <c r="R120" i="1"/>
  <c r="S120" i="1"/>
  <c r="T120" i="1"/>
  <c r="O121" i="1"/>
  <c r="P121" i="1"/>
  <c r="Q121" i="1"/>
  <c r="R121" i="1"/>
  <c r="S121" i="1"/>
  <c r="T121" i="1"/>
  <c r="O122" i="1"/>
  <c r="P122" i="1"/>
  <c r="Q122" i="1"/>
  <c r="R122" i="1"/>
  <c r="S122" i="1"/>
  <c r="T122" i="1"/>
  <c r="O123" i="1"/>
  <c r="P123" i="1"/>
  <c r="Q123" i="1"/>
  <c r="R123" i="1"/>
  <c r="S123" i="1"/>
  <c r="T123" i="1"/>
  <c r="O124" i="1"/>
  <c r="P124" i="1"/>
  <c r="Q124" i="1"/>
  <c r="R124" i="1"/>
  <c r="S124" i="1"/>
  <c r="T124" i="1"/>
  <c r="O125" i="1"/>
  <c r="P125" i="1"/>
  <c r="Q125" i="1"/>
  <c r="R125" i="1"/>
  <c r="S125" i="1"/>
  <c r="T125" i="1"/>
  <c r="O126" i="1"/>
  <c r="P126" i="1"/>
  <c r="Q126" i="1"/>
  <c r="R126" i="1"/>
  <c r="S126" i="1"/>
  <c r="T126" i="1"/>
  <c r="O127" i="1"/>
  <c r="P127" i="1"/>
  <c r="Q127" i="1"/>
  <c r="R127" i="1"/>
  <c r="S127" i="1"/>
  <c r="T127" i="1"/>
  <c r="O128" i="1"/>
  <c r="P128" i="1"/>
  <c r="Q128" i="1"/>
  <c r="R128" i="1"/>
  <c r="S128" i="1"/>
  <c r="T128" i="1"/>
  <c r="O129" i="1"/>
  <c r="P129" i="1"/>
  <c r="Q129" i="1"/>
  <c r="R129" i="1"/>
  <c r="S129" i="1"/>
  <c r="T129" i="1"/>
  <c r="O130" i="1"/>
  <c r="P130" i="1"/>
  <c r="Q130" i="1"/>
  <c r="R130" i="1"/>
  <c r="S130" i="1"/>
  <c r="T130" i="1"/>
  <c r="O131" i="1"/>
  <c r="P131" i="1"/>
  <c r="Q131" i="1"/>
  <c r="R131" i="1"/>
  <c r="S131" i="1"/>
  <c r="T131" i="1"/>
  <c r="O132" i="1"/>
  <c r="P132" i="1"/>
  <c r="Q132" i="1"/>
  <c r="R132" i="1"/>
  <c r="S132" i="1"/>
  <c r="T132" i="1"/>
  <c r="O133" i="1"/>
  <c r="P133" i="1"/>
  <c r="Q133" i="1"/>
  <c r="R133" i="1"/>
  <c r="S133" i="1"/>
  <c r="T133" i="1"/>
  <c r="O134" i="1"/>
  <c r="P134" i="1"/>
  <c r="Q134" i="1"/>
  <c r="R134" i="1"/>
  <c r="S134" i="1"/>
  <c r="T134" i="1"/>
  <c r="O135" i="1"/>
  <c r="P135" i="1"/>
  <c r="Q135" i="1"/>
  <c r="R135" i="1"/>
  <c r="S135" i="1"/>
  <c r="T135" i="1"/>
  <c r="O136" i="1"/>
  <c r="P136" i="1"/>
  <c r="Q136" i="1"/>
  <c r="R136" i="1"/>
  <c r="S136" i="1"/>
  <c r="T136" i="1"/>
  <c r="O137" i="1"/>
  <c r="P137" i="1"/>
  <c r="Q137" i="1"/>
  <c r="R137" i="1"/>
  <c r="S137" i="1"/>
  <c r="T137" i="1"/>
  <c r="O138" i="1"/>
  <c r="P138" i="1"/>
  <c r="Q138" i="1"/>
  <c r="R138" i="1"/>
  <c r="S138" i="1"/>
  <c r="T138" i="1"/>
  <c r="O139" i="1"/>
  <c r="P139" i="1"/>
  <c r="Q139" i="1"/>
  <c r="R139" i="1"/>
  <c r="S139" i="1"/>
  <c r="T139" i="1"/>
  <c r="O140" i="1"/>
  <c r="P140" i="1"/>
  <c r="Q140" i="1"/>
  <c r="R140" i="1"/>
  <c r="S140" i="1"/>
  <c r="T140" i="1"/>
  <c r="O141" i="1"/>
  <c r="P141" i="1"/>
  <c r="Q141" i="1"/>
  <c r="R141" i="1"/>
  <c r="S141" i="1"/>
  <c r="T141" i="1"/>
  <c r="O142" i="1"/>
  <c r="P142" i="1"/>
  <c r="Q142" i="1"/>
  <c r="R142" i="1"/>
  <c r="S142" i="1"/>
  <c r="T142" i="1"/>
  <c r="O143" i="1"/>
  <c r="P143" i="1"/>
  <c r="Q143" i="1"/>
  <c r="R143" i="1"/>
  <c r="S143" i="1"/>
  <c r="T143" i="1"/>
  <c r="O144" i="1"/>
  <c r="P144" i="1"/>
  <c r="Q144" i="1"/>
  <c r="R144" i="1"/>
  <c r="S144" i="1"/>
  <c r="T144" i="1"/>
  <c r="O145" i="1"/>
  <c r="P145" i="1"/>
  <c r="Q145" i="1"/>
  <c r="R145" i="1"/>
  <c r="S145" i="1"/>
  <c r="T145" i="1"/>
  <c r="O146" i="1"/>
  <c r="P146" i="1"/>
  <c r="Q146" i="1"/>
  <c r="R146" i="1"/>
  <c r="S146" i="1"/>
  <c r="T146" i="1"/>
  <c r="O147" i="1"/>
  <c r="P147" i="1"/>
  <c r="Q147" i="1"/>
  <c r="R147" i="1"/>
  <c r="S147" i="1"/>
  <c r="T147" i="1"/>
  <c r="O148" i="1"/>
  <c r="P148" i="1"/>
  <c r="Q148" i="1"/>
  <c r="R148" i="1"/>
  <c r="S148" i="1"/>
  <c r="T148" i="1"/>
  <c r="O149" i="1"/>
  <c r="P149" i="1"/>
  <c r="Q149" i="1"/>
  <c r="R149" i="1"/>
  <c r="S149" i="1"/>
  <c r="T149" i="1"/>
  <c r="O150" i="1"/>
  <c r="P150" i="1"/>
  <c r="Q150" i="1"/>
  <c r="R150" i="1"/>
  <c r="S150" i="1"/>
  <c r="T150" i="1"/>
  <c r="O151" i="1"/>
  <c r="P151" i="1"/>
  <c r="Q151" i="1"/>
  <c r="R151" i="1"/>
  <c r="S151" i="1"/>
  <c r="T151" i="1"/>
  <c r="O152" i="1"/>
  <c r="P152" i="1"/>
  <c r="Q152" i="1"/>
  <c r="R152" i="1"/>
  <c r="S152" i="1"/>
  <c r="T152" i="1"/>
  <c r="O153" i="1"/>
  <c r="P153" i="1"/>
  <c r="Q153" i="1"/>
  <c r="R153" i="1"/>
  <c r="S153" i="1"/>
  <c r="T153" i="1"/>
  <c r="O154" i="1"/>
  <c r="P154" i="1"/>
  <c r="Q154" i="1"/>
  <c r="R154" i="1"/>
  <c r="S154" i="1"/>
  <c r="T154" i="1"/>
  <c r="O155" i="1"/>
  <c r="P155" i="1"/>
  <c r="Q155" i="1"/>
  <c r="R155" i="1"/>
  <c r="S155" i="1"/>
  <c r="T155" i="1"/>
  <c r="O156" i="1"/>
  <c r="P156" i="1"/>
  <c r="Q156" i="1"/>
  <c r="R156" i="1"/>
  <c r="S156" i="1"/>
  <c r="T156" i="1"/>
  <c r="O157" i="1"/>
  <c r="P157" i="1"/>
  <c r="Q157" i="1"/>
  <c r="R157" i="1"/>
  <c r="S157" i="1"/>
  <c r="T157" i="1"/>
  <c r="O158" i="1"/>
  <c r="P158" i="1"/>
  <c r="Q158" i="1"/>
  <c r="R158" i="1"/>
  <c r="S158" i="1"/>
  <c r="T158" i="1"/>
  <c r="O159" i="1"/>
  <c r="P159" i="1"/>
  <c r="Q159" i="1"/>
  <c r="R159" i="1"/>
  <c r="S159" i="1"/>
  <c r="T159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0" i="1"/>
  <c r="D10" i="1" l="1"/>
  <c r="D11" i="1" l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BI160" i="1"/>
  <c r="BH160" i="1"/>
  <c r="BG160" i="1"/>
  <c r="BF160" i="1"/>
  <c r="BE160" i="1"/>
  <c r="BD160" i="1"/>
  <c r="BC160" i="1"/>
  <c r="BB160" i="1"/>
  <c r="BA160" i="1"/>
  <c r="AY160" i="1"/>
  <c r="AX160" i="1"/>
  <c r="AW160" i="1"/>
  <c r="AV160" i="1"/>
  <c r="AU160" i="1"/>
  <c r="AT160" i="1"/>
  <c r="AQ160" i="1"/>
  <c r="AP160" i="1"/>
  <c r="AO160" i="1"/>
  <c r="AN160" i="1"/>
  <c r="AM160" i="1"/>
  <c r="AL160" i="1"/>
  <c r="AK160" i="1"/>
  <c r="AJ160" i="1"/>
  <c r="AI160" i="1"/>
  <c r="AG160" i="1"/>
  <c r="AF160" i="1"/>
  <c r="AE160" i="1"/>
  <c r="AD160" i="1"/>
  <c r="AB160" i="1"/>
  <c r="AA160" i="1"/>
  <c r="Z160" i="1"/>
  <c r="Y160" i="1"/>
  <c r="X160" i="1"/>
  <c r="W160" i="1"/>
  <c r="V160" i="1"/>
  <c r="T160" i="1"/>
  <c r="S160" i="1"/>
  <c r="R160" i="1"/>
  <c r="Q160" i="1"/>
  <c r="P160" i="1"/>
  <c r="O160" i="1"/>
  <c r="N160" i="1"/>
  <c r="L160" i="1"/>
  <c r="K160" i="1"/>
  <c r="J160" i="1"/>
  <c r="I160" i="1"/>
  <c r="H160" i="1"/>
  <c r="G160" i="1"/>
  <c r="E160" i="1"/>
  <c r="BM159" i="1"/>
  <c r="AZ159" i="1"/>
  <c r="AS159" i="1"/>
  <c r="AH159" i="1"/>
  <c r="AC159" i="1"/>
  <c r="BP159" i="1" s="1"/>
  <c r="U159" i="1"/>
  <c r="M159" i="1"/>
  <c r="F159" i="1"/>
  <c r="BM158" i="1"/>
  <c r="AZ158" i="1"/>
  <c r="AS158" i="1"/>
  <c r="AH158" i="1"/>
  <c r="AC158" i="1"/>
  <c r="BP158" i="1" s="1"/>
  <c r="U158" i="1"/>
  <c r="M158" i="1"/>
  <c r="F158" i="1"/>
  <c r="BM157" i="1"/>
  <c r="AZ157" i="1"/>
  <c r="AS157" i="1"/>
  <c r="BJ157" i="1" s="1"/>
  <c r="AH157" i="1"/>
  <c r="AC157" i="1"/>
  <c r="BP157" i="1" s="1"/>
  <c r="U157" i="1"/>
  <c r="M157" i="1"/>
  <c r="F157" i="1"/>
  <c r="BM156" i="1"/>
  <c r="AZ156" i="1"/>
  <c r="AS156" i="1"/>
  <c r="BJ156" i="1" s="1"/>
  <c r="AH156" i="1"/>
  <c r="AC156" i="1"/>
  <c r="BP156" i="1" s="1"/>
  <c r="U156" i="1"/>
  <c r="M156" i="1"/>
  <c r="F156" i="1"/>
  <c r="BM155" i="1"/>
  <c r="AZ155" i="1"/>
  <c r="AS155" i="1"/>
  <c r="AH155" i="1"/>
  <c r="AC155" i="1"/>
  <c r="BP155" i="1" s="1"/>
  <c r="U155" i="1"/>
  <c r="M155" i="1"/>
  <c r="F155" i="1"/>
  <c r="BM154" i="1"/>
  <c r="AZ154" i="1"/>
  <c r="AS154" i="1"/>
  <c r="AH154" i="1"/>
  <c r="AC154" i="1"/>
  <c r="BP154" i="1" s="1"/>
  <c r="U154" i="1"/>
  <c r="M154" i="1"/>
  <c r="F154" i="1"/>
  <c r="BM153" i="1"/>
  <c r="AZ153" i="1"/>
  <c r="AS153" i="1"/>
  <c r="AH153" i="1"/>
  <c r="AC153" i="1"/>
  <c r="BP153" i="1" s="1"/>
  <c r="U153" i="1"/>
  <c r="M153" i="1"/>
  <c r="F153" i="1"/>
  <c r="BM152" i="1"/>
  <c r="AZ152" i="1"/>
  <c r="AS152" i="1"/>
  <c r="AH152" i="1"/>
  <c r="AC152" i="1"/>
  <c r="BP152" i="1" s="1"/>
  <c r="U152" i="1"/>
  <c r="M152" i="1"/>
  <c r="F152" i="1"/>
  <c r="BM151" i="1"/>
  <c r="AZ151" i="1"/>
  <c r="AS151" i="1"/>
  <c r="AH151" i="1"/>
  <c r="AC151" i="1"/>
  <c r="BP151" i="1" s="1"/>
  <c r="U151" i="1"/>
  <c r="M151" i="1"/>
  <c r="F151" i="1"/>
  <c r="BM150" i="1"/>
  <c r="AZ150" i="1"/>
  <c r="AS150" i="1"/>
  <c r="AH150" i="1"/>
  <c r="AC150" i="1"/>
  <c r="BP150" i="1" s="1"/>
  <c r="U150" i="1"/>
  <c r="M150" i="1"/>
  <c r="F150" i="1"/>
  <c r="BM149" i="1"/>
  <c r="AZ149" i="1"/>
  <c r="AS149" i="1"/>
  <c r="AH149" i="1"/>
  <c r="AC149" i="1"/>
  <c r="BP149" i="1" s="1"/>
  <c r="U149" i="1"/>
  <c r="M149" i="1"/>
  <c r="F149" i="1"/>
  <c r="BM148" i="1"/>
  <c r="AZ148" i="1"/>
  <c r="AS148" i="1"/>
  <c r="AH148" i="1"/>
  <c r="AC148" i="1"/>
  <c r="BP148" i="1" s="1"/>
  <c r="U148" i="1"/>
  <c r="M148" i="1"/>
  <c r="F148" i="1"/>
  <c r="BM147" i="1"/>
  <c r="AZ147" i="1"/>
  <c r="AS147" i="1"/>
  <c r="AH147" i="1"/>
  <c r="AC147" i="1"/>
  <c r="BP147" i="1" s="1"/>
  <c r="U147" i="1"/>
  <c r="M147" i="1"/>
  <c r="F147" i="1"/>
  <c r="BM146" i="1"/>
  <c r="AZ146" i="1"/>
  <c r="AS146" i="1"/>
  <c r="AH146" i="1"/>
  <c r="AC146" i="1"/>
  <c r="BP146" i="1" s="1"/>
  <c r="U146" i="1"/>
  <c r="M146" i="1"/>
  <c r="F146" i="1"/>
  <c r="BM145" i="1"/>
  <c r="AZ145" i="1"/>
  <c r="AS145" i="1"/>
  <c r="AH145" i="1"/>
  <c r="AC145" i="1"/>
  <c r="BP145" i="1" s="1"/>
  <c r="U145" i="1"/>
  <c r="M145" i="1"/>
  <c r="F145" i="1"/>
  <c r="BM144" i="1"/>
  <c r="AZ144" i="1"/>
  <c r="AS144" i="1"/>
  <c r="AH144" i="1"/>
  <c r="AC144" i="1"/>
  <c r="BP144" i="1" s="1"/>
  <c r="U144" i="1"/>
  <c r="M144" i="1"/>
  <c r="F144" i="1"/>
  <c r="BM143" i="1"/>
  <c r="AZ143" i="1"/>
  <c r="AS143" i="1"/>
  <c r="AH143" i="1"/>
  <c r="AC143" i="1"/>
  <c r="BP143" i="1" s="1"/>
  <c r="U143" i="1"/>
  <c r="M143" i="1"/>
  <c r="F143" i="1"/>
  <c r="BM142" i="1"/>
  <c r="AZ142" i="1"/>
  <c r="AS142" i="1"/>
  <c r="AH142" i="1"/>
  <c r="AC142" i="1"/>
  <c r="BP142" i="1" s="1"/>
  <c r="U142" i="1"/>
  <c r="M142" i="1"/>
  <c r="F142" i="1"/>
  <c r="BM141" i="1"/>
  <c r="AZ141" i="1"/>
  <c r="AS141" i="1"/>
  <c r="AH141" i="1"/>
  <c r="AC141" i="1"/>
  <c r="BP141" i="1" s="1"/>
  <c r="U141" i="1"/>
  <c r="M141" i="1"/>
  <c r="F141" i="1"/>
  <c r="BM140" i="1"/>
  <c r="AZ140" i="1"/>
  <c r="AS140" i="1"/>
  <c r="AH140" i="1"/>
  <c r="AC140" i="1"/>
  <c r="BP140" i="1" s="1"/>
  <c r="U140" i="1"/>
  <c r="M140" i="1"/>
  <c r="F140" i="1"/>
  <c r="BM139" i="1"/>
  <c r="AZ139" i="1"/>
  <c r="AS139" i="1"/>
  <c r="AH139" i="1"/>
  <c r="AC139" i="1"/>
  <c r="BP139" i="1" s="1"/>
  <c r="U139" i="1"/>
  <c r="M139" i="1"/>
  <c r="F139" i="1"/>
  <c r="BM138" i="1"/>
  <c r="AZ138" i="1"/>
  <c r="AS138" i="1"/>
  <c r="AH138" i="1"/>
  <c r="AC138" i="1"/>
  <c r="BP138" i="1" s="1"/>
  <c r="U138" i="1"/>
  <c r="M138" i="1"/>
  <c r="F138" i="1"/>
  <c r="BM137" i="1"/>
  <c r="AZ137" i="1"/>
  <c r="AS137" i="1"/>
  <c r="AH137" i="1"/>
  <c r="AC137" i="1"/>
  <c r="BP137" i="1" s="1"/>
  <c r="U137" i="1"/>
  <c r="M137" i="1"/>
  <c r="F137" i="1"/>
  <c r="BM136" i="1"/>
  <c r="AZ136" i="1"/>
  <c r="AS136" i="1"/>
  <c r="AH136" i="1"/>
  <c r="AC136" i="1"/>
  <c r="BP136" i="1" s="1"/>
  <c r="U136" i="1"/>
  <c r="M136" i="1"/>
  <c r="F136" i="1"/>
  <c r="BM135" i="1"/>
  <c r="AZ135" i="1"/>
  <c r="AS135" i="1"/>
  <c r="AH135" i="1"/>
  <c r="AC135" i="1"/>
  <c r="BP135" i="1" s="1"/>
  <c r="U135" i="1"/>
  <c r="M135" i="1"/>
  <c r="F135" i="1"/>
  <c r="BM134" i="1"/>
  <c r="AZ134" i="1"/>
  <c r="AS134" i="1"/>
  <c r="AH134" i="1"/>
  <c r="AC134" i="1"/>
  <c r="BP134" i="1" s="1"/>
  <c r="U134" i="1"/>
  <c r="M134" i="1"/>
  <c r="F134" i="1"/>
  <c r="BM133" i="1"/>
  <c r="AZ133" i="1"/>
  <c r="AS133" i="1"/>
  <c r="AH133" i="1"/>
  <c r="AC133" i="1"/>
  <c r="BP133" i="1" s="1"/>
  <c r="U133" i="1"/>
  <c r="M133" i="1"/>
  <c r="F133" i="1"/>
  <c r="BM132" i="1"/>
  <c r="AZ132" i="1"/>
  <c r="AS132" i="1"/>
  <c r="AH132" i="1"/>
  <c r="AC132" i="1"/>
  <c r="BP132" i="1" s="1"/>
  <c r="U132" i="1"/>
  <c r="M132" i="1"/>
  <c r="F132" i="1"/>
  <c r="BM131" i="1"/>
  <c r="AZ131" i="1"/>
  <c r="AS131" i="1"/>
  <c r="AH131" i="1"/>
  <c r="AC131" i="1"/>
  <c r="BP131" i="1" s="1"/>
  <c r="U131" i="1"/>
  <c r="M131" i="1"/>
  <c r="F131" i="1"/>
  <c r="BM130" i="1"/>
  <c r="AZ130" i="1"/>
  <c r="AS130" i="1"/>
  <c r="AH130" i="1"/>
  <c r="AC130" i="1"/>
  <c r="BP130" i="1" s="1"/>
  <c r="U130" i="1"/>
  <c r="M130" i="1"/>
  <c r="F130" i="1"/>
  <c r="BM129" i="1"/>
  <c r="AZ129" i="1"/>
  <c r="AS129" i="1"/>
  <c r="AH129" i="1"/>
  <c r="AC129" i="1"/>
  <c r="BP129" i="1" s="1"/>
  <c r="U129" i="1"/>
  <c r="M129" i="1"/>
  <c r="F129" i="1"/>
  <c r="BM128" i="1"/>
  <c r="AZ128" i="1"/>
  <c r="AS128" i="1"/>
  <c r="AH128" i="1"/>
  <c r="AC128" i="1"/>
  <c r="BP128" i="1" s="1"/>
  <c r="U128" i="1"/>
  <c r="M128" i="1"/>
  <c r="F128" i="1"/>
  <c r="BM127" i="1"/>
  <c r="AZ127" i="1"/>
  <c r="AS127" i="1"/>
  <c r="AH127" i="1"/>
  <c r="AC127" i="1"/>
  <c r="BP127" i="1" s="1"/>
  <c r="U127" i="1"/>
  <c r="M127" i="1"/>
  <c r="F127" i="1"/>
  <c r="BM126" i="1"/>
  <c r="AZ126" i="1"/>
  <c r="AS126" i="1"/>
  <c r="AH126" i="1"/>
  <c r="AC126" i="1"/>
  <c r="BP126" i="1" s="1"/>
  <c r="U126" i="1"/>
  <c r="M126" i="1"/>
  <c r="F126" i="1"/>
  <c r="BM125" i="1"/>
  <c r="AZ125" i="1"/>
  <c r="AS125" i="1"/>
  <c r="AH125" i="1"/>
  <c r="AC125" i="1"/>
  <c r="BP125" i="1" s="1"/>
  <c r="U125" i="1"/>
  <c r="M125" i="1"/>
  <c r="F125" i="1"/>
  <c r="BM124" i="1"/>
  <c r="AZ124" i="1"/>
  <c r="AS124" i="1"/>
  <c r="AH124" i="1"/>
  <c r="AC124" i="1"/>
  <c r="BP124" i="1" s="1"/>
  <c r="U124" i="1"/>
  <c r="M124" i="1"/>
  <c r="F124" i="1"/>
  <c r="BM123" i="1"/>
  <c r="AZ123" i="1"/>
  <c r="AS123" i="1"/>
  <c r="AH123" i="1"/>
  <c r="AC123" i="1"/>
  <c r="BP123" i="1" s="1"/>
  <c r="U123" i="1"/>
  <c r="M123" i="1"/>
  <c r="F123" i="1"/>
  <c r="BM122" i="1"/>
  <c r="AZ122" i="1"/>
  <c r="AS122" i="1"/>
  <c r="AH122" i="1"/>
  <c r="AC122" i="1"/>
  <c r="BP122" i="1" s="1"/>
  <c r="U122" i="1"/>
  <c r="M122" i="1"/>
  <c r="F122" i="1"/>
  <c r="BM121" i="1"/>
  <c r="AZ121" i="1"/>
  <c r="AS121" i="1"/>
  <c r="AH121" i="1"/>
  <c r="AC121" i="1"/>
  <c r="BP121" i="1" s="1"/>
  <c r="U121" i="1"/>
  <c r="M121" i="1"/>
  <c r="F121" i="1"/>
  <c r="BM120" i="1"/>
  <c r="AZ120" i="1"/>
  <c r="AS120" i="1"/>
  <c r="AH120" i="1"/>
  <c r="AC120" i="1"/>
  <c r="BP120" i="1" s="1"/>
  <c r="U120" i="1"/>
  <c r="M120" i="1"/>
  <c r="F120" i="1"/>
  <c r="BM119" i="1"/>
  <c r="AZ119" i="1"/>
  <c r="AS119" i="1"/>
  <c r="AH119" i="1"/>
  <c r="AC119" i="1"/>
  <c r="BP119" i="1" s="1"/>
  <c r="U119" i="1"/>
  <c r="M119" i="1"/>
  <c r="F119" i="1"/>
  <c r="BM118" i="1"/>
  <c r="AZ118" i="1"/>
  <c r="AS118" i="1"/>
  <c r="AH118" i="1"/>
  <c r="AC118" i="1"/>
  <c r="BP118" i="1" s="1"/>
  <c r="U118" i="1"/>
  <c r="M118" i="1"/>
  <c r="F118" i="1"/>
  <c r="BM117" i="1"/>
  <c r="AZ117" i="1"/>
  <c r="AS117" i="1"/>
  <c r="AH117" i="1"/>
  <c r="AC117" i="1"/>
  <c r="BP117" i="1" s="1"/>
  <c r="U117" i="1"/>
  <c r="M117" i="1"/>
  <c r="F117" i="1"/>
  <c r="BM116" i="1"/>
  <c r="AZ116" i="1"/>
  <c r="AS116" i="1"/>
  <c r="AH116" i="1"/>
  <c r="AC116" i="1"/>
  <c r="BP116" i="1" s="1"/>
  <c r="U116" i="1"/>
  <c r="M116" i="1"/>
  <c r="F116" i="1"/>
  <c r="BM115" i="1"/>
  <c r="AZ115" i="1"/>
  <c r="AS115" i="1"/>
  <c r="AH115" i="1"/>
  <c r="AC115" i="1"/>
  <c r="BP115" i="1" s="1"/>
  <c r="U115" i="1"/>
  <c r="M115" i="1"/>
  <c r="F115" i="1"/>
  <c r="BM114" i="1"/>
  <c r="AZ114" i="1"/>
  <c r="AS114" i="1"/>
  <c r="AH114" i="1"/>
  <c r="AC114" i="1"/>
  <c r="BP114" i="1" s="1"/>
  <c r="U114" i="1"/>
  <c r="M114" i="1"/>
  <c r="F114" i="1"/>
  <c r="BM113" i="1"/>
  <c r="AZ113" i="1"/>
  <c r="AS113" i="1"/>
  <c r="AH113" i="1"/>
  <c r="AC113" i="1"/>
  <c r="BP113" i="1" s="1"/>
  <c r="U113" i="1"/>
  <c r="M113" i="1"/>
  <c r="F113" i="1"/>
  <c r="BM112" i="1"/>
  <c r="AZ112" i="1"/>
  <c r="AS112" i="1"/>
  <c r="AH112" i="1"/>
  <c r="AC112" i="1"/>
  <c r="BP112" i="1" s="1"/>
  <c r="U112" i="1"/>
  <c r="M112" i="1"/>
  <c r="F112" i="1"/>
  <c r="BM111" i="1"/>
  <c r="AZ111" i="1"/>
  <c r="AS111" i="1"/>
  <c r="AH111" i="1"/>
  <c r="AC111" i="1"/>
  <c r="BP111" i="1" s="1"/>
  <c r="U111" i="1"/>
  <c r="M111" i="1"/>
  <c r="F111" i="1"/>
  <c r="BM110" i="1"/>
  <c r="AZ110" i="1"/>
  <c r="AS110" i="1"/>
  <c r="AH110" i="1"/>
  <c r="AC110" i="1"/>
  <c r="BP110" i="1" s="1"/>
  <c r="U110" i="1"/>
  <c r="M110" i="1"/>
  <c r="F110" i="1"/>
  <c r="BM109" i="1"/>
  <c r="AZ109" i="1"/>
  <c r="AS109" i="1"/>
  <c r="AH109" i="1"/>
  <c r="AC109" i="1"/>
  <c r="BP109" i="1" s="1"/>
  <c r="U109" i="1"/>
  <c r="M109" i="1"/>
  <c r="F109" i="1"/>
  <c r="BM108" i="1"/>
  <c r="AZ108" i="1"/>
  <c r="AS108" i="1"/>
  <c r="AH108" i="1"/>
  <c r="AC108" i="1"/>
  <c r="BP108" i="1" s="1"/>
  <c r="U108" i="1"/>
  <c r="M108" i="1"/>
  <c r="F108" i="1"/>
  <c r="BM107" i="1"/>
  <c r="AZ107" i="1"/>
  <c r="AS107" i="1"/>
  <c r="AH107" i="1"/>
  <c r="AC107" i="1"/>
  <c r="BP107" i="1" s="1"/>
  <c r="U107" i="1"/>
  <c r="M107" i="1"/>
  <c r="F107" i="1"/>
  <c r="BM106" i="1"/>
  <c r="AZ106" i="1"/>
  <c r="AS106" i="1"/>
  <c r="AH106" i="1"/>
  <c r="AC106" i="1"/>
  <c r="BP106" i="1" s="1"/>
  <c r="U106" i="1"/>
  <c r="M106" i="1"/>
  <c r="F106" i="1"/>
  <c r="BM105" i="1"/>
  <c r="AZ105" i="1"/>
  <c r="AS105" i="1"/>
  <c r="AH105" i="1"/>
  <c r="AC105" i="1"/>
  <c r="BP105" i="1" s="1"/>
  <c r="U105" i="1"/>
  <c r="M105" i="1"/>
  <c r="F105" i="1"/>
  <c r="BM104" i="1"/>
  <c r="AZ104" i="1"/>
  <c r="AS104" i="1"/>
  <c r="AH104" i="1"/>
  <c r="AC104" i="1"/>
  <c r="BP104" i="1" s="1"/>
  <c r="U104" i="1"/>
  <c r="M104" i="1"/>
  <c r="F104" i="1"/>
  <c r="BM103" i="1"/>
  <c r="AZ103" i="1"/>
  <c r="AS103" i="1"/>
  <c r="AH103" i="1"/>
  <c r="AC103" i="1"/>
  <c r="BP103" i="1" s="1"/>
  <c r="U103" i="1"/>
  <c r="M103" i="1"/>
  <c r="F103" i="1"/>
  <c r="BM102" i="1"/>
  <c r="AZ102" i="1"/>
  <c r="AS102" i="1"/>
  <c r="AH102" i="1"/>
  <c r="AC102" i="1"/>
  <c r="BP102" i="1" s="1"/>
  <c r="U102" i="1"/>
  <c r="M102" i="1"/>
  <c r="F102" i="1"/>
  <c r="BM101" i="1"/>
  <c r="AZ101" i="1"/>
  <c r="AS101" i="1"/>
  <c r="AH101" i="1"/>
  <c r="AC101" i="1"/>
  <c r="BP101" i="1" s="1"/>
  <c r="U101" i="1"/>
  <c r="M101" i="1"/>
  <c r="F101" i="1"/>
  <c r="BM100" i="1"/>
  <c r="AZ100" i="1"/>
  <c r="AS100" i="1"/>
  <c r="AH100" i="1"/>
  <c r="AC100" i="1"/>
  <c r="BP100" i="1" s="1"/>
  <c r="U100" i="1"/>
  <c r="M100" i="1"/>
  <c r="F100" i="1"/>
  <c r="BM99" i="1"/>
  <c r="AZ99" i="1"/>
  <c r="AS99" i="1"/>
  <c r="AH99" i="1"/>
  <c r="AC99" i="1"/>
  <c r="BP99" i="1" s="1"/>
  <c r="U99" i="1"/>
  <c r="M99" i="1"/>
  <c r="F99" i="1"/>
  <c r="BM98" i="1"/>
  <c r="AZ98" i="1"/>
  <c r="AS98" i="1"/>
  <c r="AH98" i="1"/>
  <c r="AC98" i="1"/>
  <c r="BP98" i="1" s="1"/>
  <c r="U98" i="1"/>
  <c r="M98" i="1"/>
  <c r="F98" i="1"/>
  <c r="BM97" i="1"/>
  <c r="AZ97" i="1"/>
  <c r="AS97" i="1"/>
  <c r="AH97" i="1"/>
  <c r="AC97" i="1"/>
  <c r="BP97" i="1" s="1"/>
  <c r="U97" i="1"/>
  <c r="M97" i="1"/>
  <c r="F97" i="1"/>
  <c r="BM96" i="1"/>
  <c r="AZ96" i="1"/>
  <c r="AS96" i="1"/>
  <c r="AH96" i="1"/>
  <c r="AC96" i="1"/>
  <c r="BP96" i="1" s="1"/>
  <c r="U96" i="1"/>
  <c r="M96" i="1"/>
  <c r="F96" i="1"/>
  <c r="BM95" i="1"/>
  <c r="AZ95" i="1"/>
  <c r="AS95" i="1"/>
  <c r="AH95" i="1"/>
  <c r="AC95" i="1"/>
  <c r="BP95" i="1" s="1"/>
  <c r="U95" i="1"/>
  <c r="M95" i="1"/>
  <c r="F95" i="1"/>
  <c r="BM94" i="1"/>
  <c r="AZ94" i="1"/>
  <c r="AS94" i="1"/>
  <c r="AH94" i="1"/>
  <c r="AC94" i="1"/>
  <c r="BP94" i="1" s="1"/>
  <c r="U94" i="1"/>
  <c r="M94" i="1"/>
  <c r="F94" i="1"/>
  <c r="BM93" i="1"/>
  <c r="AZ93" i="1"/>
  <c r="AS93" i="1"/>
  <c r="AH93" i="1"/>
  <c r="AC93" i="1"/>
  <c r="BP93" i="1" s="1"/>
  <c r="U93" i="1"/>
  <c r="M93" i="1"/>
  <c r="F93" i="1"/>
  <c r="BM92" i="1"/>
  <c r="AZ92" i="1"/>
  <c r="AS92" i="1"/>
  <c r="AH92" i="1"/>
  <c r="AC92" i="1"/>
  <c r="BP92" i="1" s="1"/>
  <c r="U92" i="1"/>
  <c r="M92" i="1"/>
  <c r="F92" i="1"/>
  <c r="BM91" i="1"/>
  <c r="AZ91" i="1"/>
  <c r="AS91" i="1"/>
  <c r="AH91" i="1"/>
  <c r="AC91" i="1"/>
  <c r="BP91" i="1" s="1"/>
  <c r="U91" i="1"/>
  <c r="M91" i="1"/>
  <c r="F91" i="1"/>
  <c r="BM90" i="1"/>
  <c r="AZ90" i="1"/>
  <c r="AS90" i="1"/>
  <c r="AH90" i="1"/>
  <c r="AC90" i="1"/>
  <c r="BP90" i="1" s="1"/>
  <c r="U90" i="1"/>
  <c r="M90" i="1"/>
  <c r="F90" i="1"/>
  <c r="BM89" i="1"/>
  <c r="AZ89" i="1"/>
  <c r="AS89" i="1"/>
  <c r="AH89" i="1"/>
  <c r="AC89" i="1"/>
  <c r="BP89" i="1" s="1"/>
  <c r="U89" i="1"/>
  <c r="M89" i="1"/>
  <c r="F89" i="1"/>
  <c r="BM88" i="1"/>
  <c r="AZ88" i="1"/>
  <c r="AS88" i="1"/>
  <c r="AH88" i="1"/>
  <c r="AC88" i="1"/>
  <c r="BP88" i="1" s="1"/>
  <c r="U88" i="1"/>
  <c r="M88" i="1"/>
  <c r="F88" i="1"/>
  <c r="BM87" i="1"/>
  <c r="AZ87" i="1"/>
  <c r="AS87" i="1"/>
  <c r="AH87" i="1"/>
  <c r="AC87" i="1"/>
  <c r="BP87" i="1" s="1"/>
  <c r="U87" i="1"/>
  <c r="M87" i="1"/>
  <c r="F87" i="1"/>
  <c r="BM86" i="1"/>
  <c r="AZ86" i="1"/>
  <c r="AS86" i="1"/>
  <c r="AH86" i="1"/>
  <c r="AC86" i="1"/>
  <c r="BP86" i="1" s="1"/>
  <c r="U86" i="1"/>
  <c r="M86" i="1"/>
  <c r="F86" i="1"/>
  <c r="BM85" i="1"/>
  <c r="AZ85" i="1"/>
  <c r="AS85" i="1"/>
  <c r="AH85" i="1"/>
  <c r="AC85" i="1"/>
  <c r="BP85" i="1" s="1"/>
  <c r="U85" i="1"/>
  <c r="M85" i="1"/>
  <c r="F85" i="1"/>
  <c r="BM84" i="1"/>
  <c r="AZ84" i="1"/>
  <c r="AS84" i="1"/>
  <c r="AH84" i="1"/>
  <c r="AC84" i="1"/>
  <c r="BP84" i="1" s="1"/>
  <c r="U84" i="1"/>
  <c r="M84" i="1"/>
  <c r="F84" i="1"/>
  <c r="BM83" i="1"/>
  <c r="AZ83" i="1"/>
  <c r="AS83" i="1"/>
  <c r="AH83" i="1"/>
  <c r="AC83" i="1"/>
  <c r="BP83" i="1" s="1"/>
  <c r="U83" i="1"/>
  <c r="M83" i="1"/>
  <c r="F83" i="1"/>
  <c r="BM82" i="1"/>
  <c r="AZ82" i="1"/>
  <c r="AS82" i="1"/>
  <c r="AH82" i="1"/>
  <c r="AC82" i="1"/>
  <c r="BP82" i="1" s="1"/>
  <c r="U82" i="1"/>
  <c r="M82" i="1"/>
  <c r="F82" i="1"/>
  <c r="BM81" i="1"/>
  <c r="AZ81" i="1"/>
  <c r="AS81" i="1"/>
  <c r="AH81" i="1"/>
  <c r="AC81" i="1"/>
  <c r="BP81" i="1" s="1"/>
  <c r="U81" i="1"/>
  <c r="M81" i="1"/>
  <c r="F81" i="1"/>
  <c r="BM80" i="1"/>
  <c r="AZ80" i="1"/>
  <c r="AS80" i="1"/>
  <c r="AH80" i="1"/>
  <c r="AC80" i="1"/>
  <c r="BP80" i="1" s="1"/>
  <c r="U80" i="1"/>
  <c r="M80" i="1"/>
  <c r="F80" i="1"/>
  <c r="BM79" i="1"/>
  <c r="AZ79" i="1"/>
  <c r="AS79" i="1"/>
  <c r="AH79" i="1"/>
  <c r="AC79" i="1"/>
  <c r="BP79" i="1" s="1"/>
  <c r="U79" i="1"/>
  <c r="M79" i="1"/>
  <c r="F79" i="1"/>
  <c r="BM78" i="1"/>
  <c r="AZ78" i="1"/>
  <c r="AS78" i="1"/>
  <c r="AH78" i="1"/>
  <c r="AC78" i="1"/>
  <c r="BP78" i="1" s="1"/>
  <c r="U78" i="1"/>
  <c r="M78" i="1"/>
  <c r="F78" i="1"/>
  <c r="BM77" i="1"/>
  <c r="AZ77" i="1"/>
  <c r="AS77" i="1"/>
  <c r="AH77" i="1"/>
  <c r="AC77" i="1"/>
  <c r="BP77" i="1" s="1"/>
  <c r="U77" i="1"/>
  <c r="M77" i="1"/>
  <c r="F77" i="1"/>
  <c r="BM76" i="1"/>
  <c r="AZ76" i="1"/>
  <c r="AS76" i="1"/>
  <c r="AH76" i="1"/>
  <c r="AC76" i="1"/>
  <c r="BP76" i="1" s="1"/>
  <c r="U76" i="1"/>
  <c r="M76" i="1"/>
  <c r="F76" i="1"/>
  <c r="BM75" i="1"/>
  <c r="AZ75" i="1"/>
  <c r="AS75" i="1"/>
  <c r="AH75" i="1"/>
  <c r="AC75" i="1"/>
  <c r="BP75" i="1" s="1"/>
  <c r="U75" i="1"/>
  <c r="M75" i="1"/>
  <c r="F75" i="1"/>
  <c r="BM74" i="1"/>
  <c r="AZ74" i="1"/>
  <c r="AS74" i="1"/>
  <c r="AH74" i="1"/>
  <c r="AC74" i="1"/>
  <c r="BP74" i="1" s="1"/>
  <c r="U74" i="1"/>
  <c r="M74" i="1"/>
  <c r="F74" i="1"/>
  <c r="BM73" i="1"/>
  <c r="AZ73" i="1"/>
  <c r="AS73" i="1"/>
  <c r="AH73" i="1"/>
  <c r="AC73" i="1"/>
  <c r="BP73" i="1" s="1"/>
  <c r="U73" i="1"/>
  <c r="M73" i="1"/>
  <c r="F73" i="1"/>
  <c r="BM72" i="1"/>
  <c r="AZ72" i="1"/>
  <c r="AS72" i="1"/>
  <c r="AH72" i="1"/>
  <c r="AC72" i="1"/>
  <c r="BP72" i="1" s="1"/>
  <c r="U72" i="1"/>
  <c r="M72" i="1"/>
  <c r="F72" i="1"/>
  <c r="BM71" i="1"/>
  <c r="AZ71" i="1"/>
  <c r="AS71" i="1"/>
  <c r="AH71" i="1"/>
  <c r="AC71" i="1"/>
  <c r="BP71" i="1" s="1"/>
  <c r="U71" i="1"/>
  <c r="M71" i="1"/>
  <c r="F71" i="1"/>
  <c r="BM70" i="1"/>
  <c r="AZ70" i="1"/>
  <c r="AS70" i="1"/>
  <c r="AH70" i="1"/>
  <c r="AC70" i="1"/>
  <c r="BP70" i="1" s="1"/>
  <c r="U70" i="1"/>
  <c r="M70" i="1"/>
  <c r="F70" i="1"/>
  <c r="BM69" i="1"/>
  <c r="AZ69" i="1"/>
  <c r="AS69" i="1"/>
  <c r="AH69" i="1"/>
  <c r="AC69" i="1"/>
  <c r="BP69" i="1" s="1"/>
  <c r="U69" i="1"/>
  <c r="M69" i="1"/>
  <c r="F69" i="1"/>
  <c r="BM68" i="1"/>
  <c r="AZ68" i="1"/>
  <c r="AS68" i="1"/>
  <c r="AH68" i="1"/>
  <c r="AC68" i="1"/>
  <c r="BP68" i="1" s="1"/>
  <c r="U68" i="1"/>
  <c r="M68" i="1"/>
  <c r="F68" i="1"/>
  <c r="BM67" i="1"/>
  <c r="AZ67" i="1"/>
  <c r="AS67" i="1"/>
  <c r="AH67" i="1"/>
  <c r="AC67" i="1"/>
  <c r="BP67" i="1" s="1"/>
  <c r="U67" i="1"/>
  <c r="M67" i="1"/>
  <c r="F67" i="1"/>
  <c r="BM66" i="1"/>
  <c r="AZ66" i="1"/>
  <c r="AS66" i="1"/>
  <c r="AH66" i="1"/>
  <c r="AC66" i="1"/>
  <c r="BP66" i="1" s="1"/>
  <c r="U66" i="1"/>
  <c r="M66" i="1"/>
  <c r="F66" i="1"/>
  <c r="BM65" i="1"/>
  <c r="AZ65" i="1"/>
  <c r="AS65" i="1"/>
  <c r="AH65" i="1"/>
  <c r="AC65" i="1"/>
  <c r="BP65" i="1" s="1"/>
  <c r="U65" i="1"/>
  <c r="M65" i="1"/>
  <c r="F65" i="1"/>
  <c r="BM64" i="1"/>
  <c r="AZ64" i="1"/>
  <c r="AS64" i="1"/>
  <c r="AH64" i="1"/>
  <c r="AC64" i="1"/>
  <c r="BP64" i="1" s="1"/>
  <c r="U64" i="1"/>
  <c r="M64" i="1"/>
  <c r="F64" i="1"/>
  <c r="BM63" i="1"/>
  <c r="AZ63" i="1"/>
  <c r="AS63" i="1"/>
  <c r="AH63" i="1"/>
  <c r="AC63" i="1"/>
  <c r="BP63" i="1" s="1"/>
  <c r="U63" i="1"/>
  <c r="M63" i="1"/>
  <c r="F63" i="1"/>
  <c r="BM62" i="1"/>
  <c r="AZ62" i="1"/>
  <c r="AS62" i="1"/>
  <c r="AH62" i="1"/>
  <c r="AC62" i="1"/>
  <c r="BP62" i="1" s="1"/>
  <c r="U62" i="1"/>
  <c r="M62" i="1"/>
  <c r="F62" i="1"/>
  <c r="BM61" i="1"/>
  <c r="AZ61" i="1"/>
  <c r="AS61" i="1"/>
  <c r="AH61" i="1"/>
  <c r="AC61" i="1"/>
  <c r="BP61" i="1" s="1"/>
  <c r="U61" i="1"/>
  <c r="M61" i="1"/>
  <c r="F61" i="1"/>
  <c r="BM60" i="1"/>
  <c r="AZ60" i="1"/>
  <c r="AS60" i="1"/>
  <c r="AH60" i="1"/>
  <c r="AC60" i="1"/>
  <c r="BP60" i="1" s="1"/>
  <c r="U60" i="1"/>
  <c r="M60" i="1"/>
  <c r="F60" i="1"/>
  <c r="BM59" i="1"/>
  <c r="AZ59" i="1"/>
  <c r="AS59" i="1"/>
  <c r="AH59" i="1"/>
  <c r="AC59" i="1"/>
  <c r="BP59" i="1" s="1"/>
  <c r="U59" i="1"/>
  <c r="M59" i="1"/>
  <c r="F59" i="1"/>
  <c r="BM58" i="1"/>
  <c r="AZ58" i="1"/>
  <c r="AS58" i="1"/>
  <c r="AH58" i="1"/>
  <c r="AC58" i="1"/>
  <c r="BP58" i="1" s="1"/>
  <c r="U58" i="1"/>
  <c r="M58" i="1"/>
  <c r="F58" i="1"/>
  <c r="BM57" i="1"/>
  <c r="AZ57" i="1"/>
  <c r="AS57" i="1"/>
  <c r="AH57" i="1"/>
  <c r="AC57" i="1"/>
  <c r="BP57" i="1" s="1"/>
  <c r="U57" i="1"/>
  <c r="M57" i="1"/>
  <c r="F57" i="1"/>
  <c r="BM56" i="1"/>
  <c r="AZ56" i="1"/>
  <c r="AS56" i="1"/>
  <c r="AH56" i="1"/>
  <c r="AC56" i="1"/>
  <c r="BP56" i="1" s="1"/>
  <c r="U56" i="1"/>
  <c r="M56" i="1"/>
  <c r="F56" i="1"/>
  <c r="BM55" i="1"/>
  <c r="AZ55" i="1"/>
  <c r="AS55" i="1"/>
  <c r="AH55" i="1"/>
  <c r="AC55" i="1"/>
  <c r="BP55" i="1" s="1"/>
  <c r="U55" i="1"/>
  <c r="M55" i="1"/>
  <c r="F55" i="1"/>
  <c r="BM54" i="1"/>
  <c r="AZ54" i="1"/>
  <c r="AS54" i="1"/>
  <c r="AH54" i="1"/>
  <c r="AC54" i="1"/>
  <c r="BP54" i="1" s="1"/>
  <c r="U54" i="1"/>
  <c r="M54" i="1"/>
  <c r="F54" i="1"/>
  <c r="BM53" i="1"/>
  <c r="AZ53" i="1"/>
  <c r="AS53" i="1"/>
  <c r="AH53" i="1"/>
  <c r="AC53" i="1"/>
  <c r="BP53" i="1" s="1"/>
  <c r="U53" i="1"/>
  <c r="M53" i="1"/>
  <c r="F53" i="1"/>
  <c r="BM52" i="1"/>
  <c r="AZ52" i="1"/>
  <c r="AS52" i="1"/>
  <c r="AH52" i="1"/>
  <c r="AC52" i="1"/>
  <c r="BP52" i="1" s="1"/>
  <c r="U52" i="1"/>
  <c r="M52" i="1"/>
  <c r="F52" i="1"/>
  <c r="BM51" i="1"/>
  <c r="AZ51" i="1"/>
  <c r="AS51" i="1"/>
  <c r="AH51" i="1"/>
  <c r="AC51" i="1"/>
  <c r="BP51" i="1" s="1"/>
  <c r="U51" i="1"/>
  <c r="M51" i="1"/>
  <c r="F51" i="1"/>
  <c r="BM50" i="1"/>
  <c r="AZ50" i="1"/>
  <c r="AS50" i="1"/>
  <c r="AH50" i="1"/>
  <c r="AC50" i="1"/>
  <c r="BP50" i="1" s="1"/>
  <c r="U50" i="1"/>
  <c r="M50" i="1"/>
  <c r="F50" i="1"/>
  <c r="BM49" i="1"/>
  <c r="AZ49" i="1"/>
  <c r="AS49" i="1"/>
  <c r="AH49" i="1"/>
  <c r="AC49" i="1"/>
  <c r="BP49" i="1" s="1"/>
  <c r="U49" i="1"/>
  <c r="M49" i="1"/>
  <c r="F49" i="1"/>
  <c r="BM48" i="1"/>
  <c r="AZ48" i="1"/>
  <c r="AS48" i="1"/>
  <c r="AH48" i="1"/>
  <c r="AC48" i="1"/>
  <c r="BP48" i="1" s="1"/>
  <c r="U48" i="1"/>
  <c r="M48" i="1"/>
  <c r="F48" i="1"/>
  <c r="BM47" i="1"/>
  <c r="AZ47" i="1"/>
  <c r="AS47" i="1"/>
  <c r="AH47" i="1"/>
  <c r="AC47" i="1"/>
  <c r="BP47" i="1" s="1"/>
  <c r="U47" i="1"/>
  <c r="M47" i="1"/>
  <c r="F47" i="1"/>
  <c r="BM46" i="1"/>
  <c r="AZ46" i="1"/>
  <c r="AS46" i="1"/>
  <c r="AH46" i="1"/>
  <c r="AC46" i="1"/>
  <c r="BP46" i="1" s="1"/>
  <c r="U46" i="1"/>
  <c r="M46" i="1"/>
  <c r="F46" i="1"/>
  <c r="BM45" i="1"/>
  <c r="AZ45" i="1"/>
  <c r="AS45" i="1"/>
  <c r="AH45" i="1"/>
  <c r="AC45" i="1"/>
  <c r="BP45" i="1" s="1"/>
  <c r="U45" i="1"/>
  <c r="M45" i="1"/>
  <c r="F45" i="1"/>
  <c r="BM44" i="1"/>
  <c r="AZ44" i="1"/>
  <c r="AS44" i="1"/>
  <c r="AH44" i="1"/>
  <c r="AC44" i="1"/>
  <c r="BP44" i="1" s="1"/>
  <c r="U44" i="1"/>
  <c r="M44" i="1"/>
  <c r="F44" i="1"/>
  <c r="BM43" i="1"/>
  <c r="AZ43" i="1"/>
  <c r="AS43" i="1"/>
  <c r="AH43" i="1"/>
  <c r="AC43" i="1"/>
  <c r="BP43" i="1" s="1"/>
  <c r="U43" i="1"/>
  <c r="M43" i="1"/>
  <c r="F43" i="1"/>
  <c r="BM42" i="1"/>
  <c r="AZ42" i="1"/>
  <c r="AS42" i="1"/>
  <c r="AH42" i="1"/>
  <c r="AC42" i="1"/>
  <c r="BP42" i="1" s="1"/>
  <c r="U42" i="1"/>
  <c r="M42" i="1"/>
  <c r="F42" i="1"/>
  <c r="BM41" i="1"/>
  <c r="AZ41" i="1"/>
  <c r="AS41" i="1"/>
  <c r="AH41" i="1"/>
  <c r="AC41" i="1"/>
  <c r="BP41" i="1" s="1"/>
  <c r="U41" i="1"/>
  <c r="M41" i="1"/>
  <c r="F41" i="1"/>
  <c r="BM40" i="1"/>
  <c r="AZ40" i="1"/>
  <c r="AS40" i="1"/>
  <c r="AH40" i="1"/>
  <c r="AC40" i="1"/>
  <c r="BP40" i="1" s="1"/>
  <c r="U40" i="1"/>
  <c r="M40" i="1"/>
  <c r="F40" i="1"/>
  <c r="BM39" i="1"/>
  <c r="AZ39" i="1"/>
  <c r="AS39" i="1"/>
  <c r="AH39" i="1"/>
  <c r="AC39" i="1"/>
  <c r="BP39" i="1" s="1"/>
  <c r="U39" i="1"/>
  <c r="M39" i="1"/>
  <c r="F39" i="1"/>
  <c r="BM38" i="1"/>
  <c r="AZ38" i="1"/>
  <c r="AS38" i="1"/>
  <c r="AH38" i="1"/>
  <c r="AC38" i="1"/>
  <c r="BP38" i="1" s="1"/>
  <c r="U38" i="1"/>
  <c r="M38" i="1"/>
  <c r="F38" i="1"/>
  <c r="BM37" i="1"/>
  <c r="AZ37" i="1"/>
  <c r="AS37" i="1"/>
  <c r="AH37" i="1"/>
  <c r="AC37" i="1"/>
  <c r="BP37" i="1" s="1"/>
  <c r="U37" i="1"/>
  <c r="M37" i="1"/>
  <c r="F37" i="1"/>
  <c r="BM36" i="1"/>
  <c r="AZ36" i="1"/>
  <c r="AS36" i="1"/>
  <c r="AH36" i="1"/>
  <c r="AC36" i="1"/>
  <c r="BP36" i="1" s="1"/>
  <c r="U36" i="1"/>
  <c r="M36" i="1"/>
  <c r="F36" i="1"/>
  <c r="BM35" i="1"/>
  <c r="AZ35" i="1"/>
  <c r="AS35" i="1"/>
  <c r="AH35" i="1"/>
  <c r="AC35" i="1"/>
  <c r="BP35" i="1" s="1"/>
  <c r="U35" i="1"/>
  <c r="M35" i="1"/>
  <c r="F35" i="1"/>
  <c r="BM34" i="1"/>
  <c r="AZ34" i="1"/>
  <c r="AS34" i="1"/>
  <c r="AH34" i="1"/>
  <c r="AC34" i="1"/>
  <c r="BP34" i="1" s="1"/>
  <c r="U34" i="1"/>
  <c r="M34" i="1"/>
  <c r="F34" i="1"/>
  <c r="BM33" i="1"/>
  <c r="AZ33" i="1"/>
  <c r="AS33" i="1"/>
  <c r="AH33" i="1"/>
  <c r="AC33" i="1"/>
  <c r="BP33" i="1" s="1"/>
  <c r="U33" i="1"/>
  <c r="M33" i="1"/>
  <c r="F33" i="1"/>
  <c r="BM32" i="1"/>
  <c r="AZ32" i="1"/>
  <c r="AS32" i="1"/>
  <c r="AH32" i="1"/>
  <c r="AC32" i="1"/>
  <c r="BP32" i="1" s="1"/>
  <c r="U32" i="1"/>
  <c r="M32" i="1"/>
  <c r="F32" i="1"/>
  <c r="BM31" i="1"/>
  <c r="AZ31" i="1"/>
  <c r="AS31" i="1"/>
  <c r="AH31" i="1"/>
  <c r="AC31" i="1"/>
  <c r="BP31" i="1" s="1"/>
  <c r="U31" i="1"/>
  <c r="M31" i="1"/>
  <c r="F31" i="1"/>
  <c r="BM30" i="1"/>
  <c r="AZ30" i="1"/>
  <c r="AS30" i="1"/>
  <c r="AH30" i="1"/>
  <c r="AC30" i="1"/>
  <c r="BP30" i="1" s="1"/>
  <c r="U30" i="1"/>
  <c r="M30" i="1"/>
  <c r="F30" i="1"/>
  <c r="BM29" i="1"/>
  <c r="AZ29" i="1"/>
  <c r="AS29" i="1"/>
  <c r="AH29" i="1"/>
  <c r="AC29" i="1"/>
  <c r="BP29" i="1" s="1"/>
  <c r="U29" i="1"/>
  <c r="M29" i="1"/>
  <c r="F29" i="1"/>
  <c r="BM28" i="1"/>
  <c r="AZ28" i="1"/>
  <c r="AS28" i="1"/>
  <c r="AH28" i="1"/>
  <c r="AC28" i="1"/>
  <c r="BP28" i="1" s="1"/>
  <c r="U28" i="1"/>
  <c r="M28" i="1"/>
  <c r="F28" i="1"/>
  <c r="BM27" i="1"/>
  <c r="AZ27" i="1"/>
  <c r="AS27" i="1"/>
  <c r="AH27" i="1"/>
  <c r="AC27" i="1"/>
  <c r="BP27" i="1" s="1"/>
  <c r="U27" i="1"/>
  <c r="M27" i="1"/>
  <c r="F27" i="1"/>
  <c r="BM26" i="1"/>
  <c r="AZ26" i="1"/>
  <c r="AS26" i="1"/>
  <c r="AH26" i="1"/>
  <c r="AC26" i="1"/>
  <c r="BP26" i="1" s="1"/>
  <c r="U26" i="1"/>
  <c r="M26" i="1"/>
  <c r="F26" i="1"/>
  <c r="BM25" i="1"/>
  <c r="AZ25" i="1"/>
  <c r="AS25" i="1"/>
  <c r="AH25" i="1"/>
  <c r="AC25" i="1"/>
  <c r="BP25" i="1" s="1"/>
  <c r="U25" i="1"/>
  <c r="M25" i="1"/>
  <c r="F25" i="1"/>
  <c r="BM24" i="1"/>
  <c r="AZ24" i="1"/>
  <c r="AS24" i="1"/>
  <c r="AH24" i="1"/>
  <c r="AC24" i="1"/>
  <c r="BP24" i="1" s="1"/>
  <c r="U24" i="1"/>
  <c r="M24" i="1"/>
  <c r="F24" i="1"/>
  <c r="BM23" i="1"/>
  <c r="AZ23" i="1"/>
  <c r="AS23" i="1"/>
  <c r="AH23" i="1"/>
  <c r="AC23" i="1"/>
  <c r="BP23" i="1" s="1"/>
  <c r="U23" i="1"/>
  <c r="M23" i="1"/>
  <c r="F23" i="1"/>
  <c r="BM22" i="1"/>
  <c r="AZ22" i="1"/>
  <c r="AS22" i="1"/>
  <c r="AH22" i="1"/>
  <c r="AC22" i="1"/>
  <c r="BP22" i="1" s="1"/>
  <c r="U22" i="1"/>
  <c r="M22" i="1"/>
  <c r="F22" i="1"/>
  <c r="BM21" i="1"/>
  <c r="AZ21" i="1"/>
  <c r="AS21" i="1"/>
  <c r="AH21" i="1"/>
  <c r="AC21" i="1"/>
  <c r="BP21" i="1" s="1"/>
  <c r="U21" i="1"/>
  <c r="M21" i="1"/>
  <c r="F21" i="1"/>
  <c r="BM20" i="1"/>
  <c r="AZ20" i="1"/>
  <c r="AS20" i="1"/>
  <c r="AH20" i="1"/>
  <c r="AC20" i="1"/>
  <c r="BP20" i="1" s="1"/>
  <c r="U20" i="1"/>
  <c r="M20" i="1"/>
  <c r="F20" i="1"/>
  <c r="BM19" i="1"/>
  <c r="AZ19" i="1"/>
  <c r="AS19" i="1"/>
  <c r="AH19" i="1"/>
  <c r="AC19" i="1"/>
  <c r="BP19" i="1" s="1"/>
  <c r="U19" i="1"/>
  <c r="M19" i="1"/>
  <c r="F19" i="1"/>
  <c r="BM18" i="1"/>
  <c r="AZ18" i="1"/>
  <c r="AS18" i="1"/>
  <c r="AH18" i="1"/>
  <c r="AC18" i="1"/>
  <c r="BP18" i="1" s="1"/>
  <c r="U18" i="1"/>
  <c r="M18" i="1"/>
  <c r="F18" i="1"/>
  <c r="BM17" i="1"/>
  <c r="AZ17" i="1"/>
  <c r="AS17" i="1"/>
  <c r="AH17" i="1"/>
  <c r="AC17" i="1"/>
  <c r="BP17" i="1" s="1"/>
  <c r="U17" i="1"/>
  <c r="M17" i="1"/>
  <c r="F17" i="1"/>
  <c r="BM16" i="1"/>
  <c r="AZ16" i="1"/>
  <c r="AS16" i="1"/>
  <c r="AH16" i="1"/>
  <c r="AC16" i="1"/>
  <c r="BP16" i="1" s="1"/>
  <c r="U16" i="1"/>
  <c r="M16" i="1"/>
  <c r="F16" i="1"/>
  <c r="BM15" i="1"/>
  <c r="AZ15" i="1"/>
  <c r="AS15" i="1"/>
  <c r="AH15" i="1"/>
  <c r="AC15" i="1"/>
  <c r="BP15" i="1" s="1"/>
  <c r="U15" i="1"/>
  <c r="M15" i="1"/>
  <c r="F15" i="1"/>
  <c r="BM14" i="1"/>
  <c r="AZ14" i="1"/>
  <c r="AS14" i="1"/>
  <c r="AH14" i="1"/>
  <c r="AC14" i="1"/>
  <c r="BP14" i="1" s="1"/>
  <c r="U14" i="1"/>
  <c r="M14" i="1"/>
  <c r="F14" i="1"/>
  <c r="BM13" i="1"/>
  <c r="AZ13" i="1"/>
  <c r="AS13" i="1"/>
  <c r="AH13" i="1"/>
  <c r="AC13" i="1"/>
  <c r="BP13" i="1" s="1"/>
  <c r="U13" i="1"/>
  <c r="M13" i="1"/>
  <c r="F13" i="1"/>
  <c r="BM12" i="1"/>
  <c r="AZ12" i="1"/>
  <c r="AS12" i="1"/>
  <c r="AH12" i="1"/>
  <c r="AC12" i="1"/>
  <c r="BP12" i="1" s="1"/>
  <c r="U12" i="1"/>
  <c r="M12" i="1"/>
  <c r="F12" i="1"/>
  <c r="BM11" i="1"/>
  <c r="AZ11" i="1"/>
  <c r="AS11" i="1"/>
  <c r="AH11" i="1"/>
  <c r="AC11" i="1"/>
  <c r="BP11" i="1" s="1"/>
  <c r="U11" i="1"/>
  <c r="M11" i="1"/>
  <c r="F11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A11" i="1"/>
  <c r="BM10" i="1"/>
  <c r="BN10" i="1" s="1"/>
  <c r="AZ10" i="1"/>
  <c r="AS10" i="1"/>
  <c r="AH10" i="1"/>
  <c r="AC10" i="1"/>
  <c r="U10" i="1"/>
  <c r="M10" i="1"/>
  <c r="F10" i="1"/>
  <c r="BJ11" i="1" l="1"/>
  <c r="BJ14" i="1"/>
  <c r="BJ16" i="1"/>
  <c r="BJ17" i="1"/>
  <c r="BJ18" i="1"/>
  <c r="BJ22" i="1"/>
  <c r="BJ25" i="1"/>
  <c r="BJ26" i="1"/>
  <c r="BJ30" i="1"/>
  <c r="BJ33" i="1"/>
  <c r="BJ34" i="1"/>
  <c r="BJ38" i="1"/>
  <c r="BJ41" i="1"/>
  <c r="BJ42" i="1"/>
  <c r="BJ46" i="1"/>
  <c r="BJ49" i="1"/>
  <c r="BJ50" i="1"/>
  <c r="BJ54" i="1"/>
  <c r="BJ56" i="1"/>
  <c r="BJ57" i="1"/>
  <c r="BJ58" i="1"/>
  <c r="BJ59" i="1"/>
  <c r="BJ61" i="1"/>
  <c r="BJ62" i="1"/>
  <c r="BJ65" i="1"/>
  <c r="BJ68" i="1"/>
  <c r="BJ91" i="1"/>
  <c r="BJ93" i="1"/>
  <c r="BJ98" i="1"/>
  <c r="BJ99" i="1"/>
  <c r="BJ101" i="1"/>
  <c r="BJ113" i="1"/>
  <c r="BJ115" i="1"/>
  <c r="BJ121" i="1"/>
  <c r="BJ125" i="1"/>
  <c r="BJ131" i="1"/>
  <c r="BJ144" i="1"/>
  <c r="BJ145" i="1"/>
  <c r="BJ147" i="1"/>
  <c r="BJ148" i="1"/>
  <c r="BJ150" i="1"/>
  <c r="BJ151" i="1"/>
  <c r="BJ154" i="1"/>
  <c r="BJ159" i="1"/>
  <c r="BP10" i="1"/>
  <c r="AR14" i="1"/>
  <c r="AR74" i="1"/>
  <c r="AR77" i="1"/>
  <c r="AR80" i="1"/>
  <c r="AR83" i="1"/>
  <c r="AR86" i="1"/>
  <c r="AR89" i="1"/>
  <c r="AR103" i="1"/>
  <c r="AR121" i="1"/>
  <c r="AR135" i="1"/>
  <c r="AR114" i="1"/>
  <c r="AR144" i="1"/>
  <c r="BK144" i="1" s="1"/>
  <c r="AR146" i="1"/>
  <c r="BQ11" i="1"/>
  <c r="BJ76" i="1"/>
  <c r="BJ109" i="1"/>
  <c r="BJ120" i="1"/>
  <c r="BJ138" i="1"/>
  <c r="BJ139" i="1"/>
  <c r="BJ143" i="1"/>
  <c r="AR61" i="1"/>
  <c r="BK61" i="1" s="1"/>
  <c r="BJ89" i="1"/>
  <c r="AR100" i="1"/>
  <c r="BJ112" i="1"/>
  <c r="BJ124" i="1"/>
  <c r="BJ130" i="1"/>
  <c r="BJ136" i="1"/>
  <c r="AR11" i="1"/>
  <c r="BK11" i="1" s="1"/>
  <c r="BJ12" i="1"/>
  <c r="BJ55" i="1"/>
  <c r="BJ60" i="1"/>
  <c r="AR65" i="1"/>
  <c r="BJ66" i="1"/>
  <c r="BJ69" i="1"/>
  <c r="BJ72" i="1"/>
  <c r="BJ104" i="1"/>
  <c r="AR133" i="1"/>
  <c r="AR156" i="1"/>
  <c r="BK156" i="1" s="1"/>
  <c r="AR23" i="1"/>
  <c r="AR31" i="1"/>
  <c r="AR39" i="1"/>
  <c r="AR47" i="1"/>
  <c r="AR55" i="1"/>
  <c r="AR75" i="1"/>
  <c r="AR78" i="1"/>
  <c r="AR81" i="1"/>
  <c r="AR84" i="1"/>
  <c r="AR87" i="1"/>
  <c r="AR98" i="1"/>
  <c r="BK98" i="1" s="1"/>
  <c r="AR119" i="1"/>
  <c r="AR130" i="1"/>
  <c r="BJ142" i="1"/>
  <c r="AR148" i="1"/>
  <c r="BK148" i="1" s="1"/>
  <c r="BJ45" i="1"/>
  <c r="BJ64" i="1"/>
  <c r="AR69" i="1"/>
  <c r="BJ70" i="1"/>
  <c r="BJ96" i="1"/>
  <c r="AR105" i="1"/>
  <c r="BJ105" i="1"/>
  <c r="BJ108" i="1"/>
  <c r="BJ114" i="1"/>
  <c r="AR116" i="1"/>
  <c r="BJ117" i="1"/>
  <c r="BJ128" i="1"/>
  <c r="BJ134" i="1"/>
  <c r="BJ149" i="1"/>
  <c r="AR73" i="1"/>
  <c r="AR76" i="1"/>
  <c r="AR79" i="1"/>
  <c r="AR82" i="1"/>
  <c r="AR85" i="1"/>
  <c r="BJ97" i="1"/>
  <c r="BJ129" i="1"/>
  <c r="BJ132" i="1"/>
  <c r="BJ135" i="1"/>
  <c r="AR149" i="1"/>
  <c r="BJ155" i="1"/>
  <c r="BJ158" i="1"/>
  <c r="BJ21" i="1"/>
  <c r="BJ37" i="1"/>
  <c r="BJ53" i="1"/>
  <c r="BJ29" i="1"/>
  <c r="AS160" i="1"/>
  <c r="U160" i="1"/>
  <c r="AR12" i="1"/>
  <c r="BJ19" i="1"/>
  <c r="AR20" i="1"/>
  <c r="BJ20" i="1"/>
  <c r="AR21" i="1"/>
  <c r="BK21" i="1" s="1"/>
  <c r="AR22" i="1"/>
  <c r="BJ27" i="1"/>
  <c r="AR28" i="1"/>
  <c r="BJ28" i="1"/>
  <c r="AR29" i="1"/>
  <c r="AR30" i="1"/>
  <c r="BJ35" i="1"/>
  <c r="AR36" i="1"/>
  <c r="BJ36" i="1"/>
  <c r="AR37" i="1"/>
  <c r="AR38" i="1"/>
  <c r="BJ43" i="1"/>
  <c r="AR44" i="1"/>
  <c r="BJ44" i="1"/>
  <c r="AR45" i="1"/>
  <c r="AR46" i="1"/>
  <c r="BK46" i="1" s="1"/>
  <c r="BJ51" i="1"/>
  <c r="AR52" i="1"/>
  <c r="BJ52" i="1"/>
  <c r="AR53" i="1"/>
  <c r="AR54" i="1"/>
  <c r="BK54" i="1" s="1"/>
  <c r="AR60" i="1"/>
  <c r="AR62" i="1"/>
  <c r="BK62" i="1" s="1"/>
  <c r="AR63" i="1"/>
  <c r="AR64" i="1"/>
  <c r="AR66" i="1"/>
  <c r="AR67" i="1"/>
  <c r="AR68" i="1"/>
  <c r="BK68" i="1" s="1"/>
  <c r="AR70" i="1"/>
  <c r="AR71" i="1"/>
  <c r="AR72" i="1"/>
  <c r="BJ90" i="1"/>
  <c r="AR95" i="1"/>
  <c r="BJ95" i="1"/>
  <c r="AR96" i="1"/>
  <c r="AR99" i="1"/>
  <c r="BK99" i="1" s="1"/>
  <c r="AR101" i="1"/>
  <c r="BK101" i="1" s="1"/>
  <c r="AR110" i="1"/>
  <c r="BJ110" i="1"/>
  <c r="BJ111" i="1"/>
  <c r="AR112" i="1"/>
  <c r="AR115" i="1"/>
  <c r="BK115" i="1" s="1"/>
  <c r="AR117" i="1"/>
  <c r="AR126" i="1"/>
  <c r="BJ126" i="1"/>
  <c r="BJ127" i="1"/>
  <c r="AR128" i="1"/>
  <c r="BK128" i="1" s="1"/>
  <c r="AR131" i="1"/>
  <c r="AR140" i="1"/>
  <c r="BJ140" i="1"/>
  <c r="BJ141" i="1"/>
  <c r="AR142" i="1"/>
  <c r="AR145" i="1"/>
  <c r="BK145" i="1" s="1"/>
  <c r="AR147" i="1"/>
  <c r="BJ152" i="1"/>
  <c r="BJ153" i="1"/>
  <c r="BK153" i="1" s="1"/>
  <c r="AR154" i="1"/>
  <c r="AR155" i="1"/>
  <c r="AR13" i="1"/>
  <c r="AR16" i="1"/>
  <c r="BK16" i="1" s="1"/>
  <c r="AR17" i="1"/>
  <c r="BK17" i="1" s="1"/>
  <c r="AR24" i="1"/>
  <c r="BJ24" i="1"/>
  <c r="AR25" i="1"/>
  <c r="BK25" i="1" s="1"/>
  <c r="AR26" i="1"/>
  <c r="BK26" i="1" s="1"/>
  <c r="BJ31" i="1"/>
  <c r="AR32" i="1"/>
  <c r="BJ32" i="1"/>
  <c r="AR33" i="1"/>
  <c r="BK33" i="1" s="1"/>
  <c r="AR34" i="1"/>
  <c r="BJ39" i="1"/>
  <c r="BK39" i="1" s="1"/>
  <c r="AR40" i="1"/>
  <c r="BJ40" i="1"/>
  <c r="AR41" i="1"/>
  <c r="BK41" i="1" s="1"/>
  <c r="AR42" i="1"/>
  <c r="BK42" i="1" s="1"/>
  <c r="BJ47" i="1"/>
  <c r="AR48" i="1"/>
  <c r="BJ48" i="1"/>
  <c r="AR49" i="1"/>
  <c r="BK49" i="1" s="1"/>
  <c r="AR50" i="1"/>
  <c r="BK50" i="1" s="1"/>
  <c r="AR56" i="1"/>
  <c r="AR57" i="1"/>
  <c r="AR58" i="1"/>
  <c r="BK58" i="1" s="1"/>
  <c r="BJ63" i="1"/>
  <c r="BJ67" i="1"/>
  <c r="BJ71" i="1"/>
  <c r="BJ73" i="1"/>
  <c r="BJ74" i="1"/>
  <c r="BJ75" i="1"/>
  <c r="BJ77" i="1"/>
  <c r="BJ78" i="1"/>
  <c r="BK78" i="1" s="1"/>
  <c r="BJ79" i="1"/>
  <c r="BJ80" i="1"/>
  <c r="BK80" i="1" s="1"/>
  <c r="BJ81" i="1"/>
  <c r="BJ82" i="1"/>
  <c r="BJ83" i="1"/>
  <c r="BK83" i="1" s="1"/>
  <c r="BJ84" i="1"/>
  <c r="BJ85" i="1"/>
  <c r="BJ86" i="1"/>
  <c r="BJ87" i="1"/>
  <c r="AR88" i="1"/>
  <c r="BJ88" i="1"/>
  <c r="AR90" i="1"/>
  <c r="AR91" i="1"/>
  <c r="AR93" i="1"/>
  <c r="BJ100" i="1"/>
  <c r="AR102" i="1"/>
  <c r="BJ102" i="1"/>
  <c r="BJ103" i="1"/>
  <c r="AR104" i="1"/>
  <c r="AR107" i="1"/>
  <c r="AR109" i="1"/>
  <c r="BK109" i="1" s="1"/>
  <c r="BJ116" i="1"/>
  <c r="AR118" i="1"/>
  <c r="BJ118" i="1"/>
  <c r="BJ119" i="1"/>
  <c r="AR120" i="1"/>
  <c r="AR123" i="1"/>
  <c r="AR125" i="1"/>
  <c r="BJ133" i="1"/>
  <c r="AR134" i="1"/>
  <c r="AR136" i="1"/>
  <c r="AR137" i="1"/>
  <c r="AR139" i="1"/>
  <c r="BJ146" i="1"/>
  <c r="AR150" i="1"/>
  <c r="AR151" i="1"/>
  <c r="AR157" i="1"/>
  <c r="BK157" i="1" s="1"/>
  <c r="AR158" i="1"/>
  <c r="AR159" i="1"/>
  <c r="BJ13" i="1"/>
  <c r="BJ15" i="1"/>
  <c r="AR27" i="1"/>
  <c r="AR35" i="1"/>
  <c r="AR43" i="1"/>
  <c r="AR51" i="1"/>
  <c r="BK51" i="1" s="1"/>
  <c r="AR59" i="1"/>
  <c r="BK59" i="1" s="1"/>
  <c r="AR92" i="1"/>
  <c r="BJ92" i="1"/>
  <c r="AR94" i="1"/>
  <c r="AR97" i="1"/>
  <c r="AR106" i="1"/>
  <c r="BJ106" i="1"/>
  <c r="BJ107" i="1"/>
  <c r="AR108" i="1"/>
  <c r="AR111" i="1"/>
  <c r="AR113" i="1"/>
  <c r="BK113" i="1" s="1"/>
  <c r="AR122" i="1"/>
  <c r="BJ122" i="1"/>
  <c r="BJ123" i="1"/>
  <c r="AR124" i="1"/>
  <c r="BK124" i="1" s="1"/>
  <c r="AR127" i="1"/>
  <c r="BK127" i="1" s="1"/>
  <c r="AR129" i="1"/>
  <c r="BJ137" i="1"/>
  <c r="AR138" i="1"/>
  <c r="AR141" i="1"/>
  <c r="AR143" i="1"/>
  <c r="AR152" i="1"/>
  <c r="AR153" i="1"/>
  <c r="AC160" i="1"/>
  <c r="AZ160" i="1"/>
  <c r="A12" i="1"/>
  <c r="BQ12" i="1" s="1"/>
  <c r="BJ23" i="1"/>
  <c r="F160" i="1"/>
  <c r="AH160" i="1"/>
  <c r="BJ10" i="1"/>
  <c r="AR15" i="1"/>
  <c r="M160" i="1"/>
  <c r="AR10" i="1"/>
  <c r="AR18" i="1"/>
  <c r="BK18" i="1" s="1"/>
  <c r="AR19" i="1"/>
  <c r="BJ94" i="1"/>
  <c r="AR132" i="1"/>
  <c r="BK19" i="1" l="1"/>
  <c r="BK159" i="1"/>
  <c r="BK129" i="1"/>
  <c r="BK108" i="1"/>
  <c r="BK93" i="1"/>
  <c r="BK56" i="1"/>
  <c r="BK154" i="1"/>
  <c r="BK22" i="1"/>
  <c r="BK55" i="1"/>
  <c r="BK57" i="1"/>
  <c r="BK155" i="1"/>
  <c r="BK91" i="1"/>
  <c r="BK131" i="1"/>
  <c r="BK47" i="1"/>
  <c r="BK38" i="1"/>
  <c r="BK125" i="1"/>
  <c r="BK121" i="1"/>
  <c r="BK14" i="1"/>
  <c r="BK76" i="1"/>
  <c r="BK15" i="1"/>
  <c r="BK151" i="1"/>
  <c r="BK152" i="1"/>
  <c r="BK35" i="1"/>
  <c r="BK150" i="1"/>
  <c r="BK34" i="1"/>
  <c r="BK147" i="1"/>
  <c r="BK60" i="1"/>
  <c r="BK30" i="1"/>
  <c r="BK65" i="1"/>
  <c r="BK143" i="1"/>
  <c r="BK27" i="1"/>
  <c r="BK123" i="1"/>
  <c r="BK71" i="1"/>
  <c r="BK69" i="1"/>
  <c r="BK31" i="1"/>
  <c r="BK120" i="1"/>
  <c r="BK88" i="1"/>
  <c r="BK70" i="1"/>
  <c r="BK100" i="1"/>
  <c r="BK89" i="1"/>
  <c r="BK140" i="1"/>
  <c r="BK135" i="1"/>
  <c r="BK90" i="1"/>
  <c r="BK72" i="1"/>
  <c r="BK139" i="1"/>
  <c r="BK142" i="1"/>
  <c r="BK53" i="1"/>
  <c r="BK137" i="1"/>
  <c r="BK102" i="1"/>
  <c r="BK117" i="1"/>
  <c r="BK96" i="1"/>
  <c r="BK133" i="1"/>
  <c r="BK81" i="1"/>
  <c r="BK86" i="1"/>
  <c r="BK146" i="1"/>
  <c r="BK103" i="1"/>
  <c r="BK23" i="1"/>
  <c r="BK82" i="1"/>
  <c r="BK73" i="1"/>
  <c r="BK87" i="1"/>
  <c r="BK79" i="1"/>
  <c r="BK64" i="1"/>
  <c r="BK114" i="1"/>
  <c r="BK85" i="1"/>
  <c r="BK77" i="1"/>
  <c r="BK74" i="1"/>
  <c r="BK111" i="1"/>
  <c r="BK149" i="1"/>
  <c r="BK104" i="1"/>
  <c r="BK138" i="1"/>
  <c r="BK132" i="1"/>
  <c r="BK94" i="1"/>
  <c r="BK43" i="1"/>
  <c r="BK119" i="1"/>
  <c r="BK107" i="1"/>
  <c r="BQ10" i="1"/>
  <c r="BK158" i="1"/>
  <c r="BK116" i="1"/>
  <c r="BK84" i="1"/>
  <c r="BK48" i="1"/>
  <c r="BK112" i="1"/>
  <c r="BK44" i="1"/>
  <c r="BK29" i="1"/>
  <c r="BK105" i="1"/>
  <c r="BK66" i="1"/>
  <c r="BK97" i="1"/>
  <c r="BK134" i="1"/>
  <c r="BK32" i="1"/>
  <c r="BK141" i="1"/>
  <c r="BK95" i="1"/>
  <c r="BK67" i="1"/>
  <c r="BK45" i="1"/>
  <c r="BK28" i="1"/>
  <c r="BK136" i="1"/>
  <c r="BK12" i="1"/>
  <c r="BK75" i="1"/>
  <c r="BK130" i="1"/>
  <c r="BK106" i="1"/>
  <c r="BK92" i="1"/>
  <c r="BK118" i="1"/>
  <c r="BK24" i="1"/>
  <c r="BK126" i="1"/>
  <c r="BK63" i="1"/>
  <c r="BK36" i="1"/>
  <c r="BJ160" i="1"/>
  <c r="BK122" i="1"/>
  <c r="BK40" i="1"/>
  <c r="BK110" i="1"/>
  <c r="BK52" i="1"/>
  <c r="BK37" i="1"/>
  <c r="BK20" i="1"/>
  <c r="BK13" i="1"/>
  <c r="AR160" i="1"/>
  <c r="BK10" i="1"/>
  <c r="A13" i="1"/>
  <c r="BQ13" i="1" s="1"/>
  <c r="BL23" i="1" l="1"/>
  <c r="BL39" i="1"/>
  <c r="BL55" i="1"/>
  <c r="BL71" i="1"/>
  <c r="BL87" i="1"/>
  <c r="BL103" i="1"/>
  <c r="BL119" i="1"/>
  <c r="BL135" i="1"/>
  <c r="BL151" i="1"/>
  <c r="BL66" i="1"/>
  <c r="BL114" i="1"/>
  <c r="BL12" i="1"/>
  <c r="BL28" i="1"/>
  <c r="BL44" i="1"/>
  <c r="BL60" i="1"/>
  <c r="BL76" i="1"/>
  <c r="BL92" i="1"/>
  <c r="BL108" i="1"/>
  <c r="BL124" i="1"/>
  <c r="BL140" i="1"/>
  <c r="BL156" i="1"/>
  <c r="BL34" i="1"/>
  <c r="BL74" i="1"/>
  <c r="BL122" i="1"/>
  <c r="BL13" i="1"/>
  <c r="BL29" i="1"/>
  <c r="BL45" i="1"/>
  <c r="BL61" i="1"/>
  <c r="BL77" i="1"/>
  <c r="BL93" i="1"/>
  <c r="BL109" i="1"/>
  <c r="BL125" i="1"/>
  <c r="BL141" i="1"/>
  <c r="BL157" i="1"/>
  <c r="BL38" i="1"/>
  <c r="BL82" i="1"/>
  <c r="BL130" i="1"/>
  <c r="BL143" i="1"/>
  <c r="BL90" i="1"/>
  <c r="BL20" i="1"/>
  <c r="BL36" i="1"/>
  <c r="BL52" i="1"/>
  <c r="BL68" i="1"/>
  <c r="BL100" i="1"/>
  <c r="BL132" i="1"/>
  <c r="BL18" i="1"/>
  <c r="BL50" i="1"/>
  <c r="BL98" i="1"/>
  <c r="BL21" i="1"/>
  <c r="BL37" i="1"/>
  <c r="BL53" i="1"/>
  <c r="BL85" i="1"/>
  <c r="BL117" i="1"/>
  <c r="BL149" i="1"/>
  <c r="BL154" i="1"/>
  <c r="BL19" i="1"/>
  <c r="BL67" i="1"/>
  <c r="BL115" i="1"/>
  <c r="BL54" i="1"/>
  <c r="BL102" i="1"/>
  <c r="BL56" i="1"/>
  <c r="BL88" i="1"/>
  <c r="BL136" i="1"/>
  <c r="BL110" i="1"/>
  <c r="BL73" i="1"/>
  <c r="BL121" i="1"/>
  <c r="BL30" i="1"/>
  <c r="BL70" i="1"/>
  <c r="BL11" i="1"/>
  <c r="BL27" i="1"/>
  <c r="BL43" i="1"/>
  <c r="BL59" i="1"/>
  <c r="BL75" i="1"/>
  <c r="BL91" i="1"/>
  <c r="BL107" i="1"/>
  <c r="BL123" i="1"/>
  <c r="BL139" i="1"/>
  <c r="BL155" i="1"/>
  <c r="BL78" i="1"/>
  <c r="BL126" i="1"/>
  <c r="BL16" i="1"/>
  <c r="BL32" i="1"/>
  <c r="BL48" i="1"/>
  <c r="BL64" i="1"/>
  <c r="BL80" i="1"/>
  <c r="BL96" i="1"/>
  <c r="BL112" i="1"/>
  <c r="BL128" i="1"/>
  <c r="BL144" i="1"/>
  <c r="BL10" i="1"/>
  <c r="BL42" i="1"/>
  <c r="BL86" i="1"/>
  <c r="BL134" i="1"/>
  <c r="BL17" i="1"/>
  <c r="BL33" i="1"/>
  <c r="BL49" i="1"/>
  <c r="BL65" i="1"/>
  <c r="BL81" i="1"/>
  <c r="BL97" i="1"/>
  <c r="BL113" i="1"/>
  <c r="BL129" i="1"/>
  <c r="BL145" i="1"/>
  <c r="BL14" i="1"/>
  <c r="BL46" i="1"/>
  <c r="BL94" i="1"/>
  <c r="BL142" i="1"/>
  <c r="BL79" i="1"/>
  <c r="BL95" i="1"/>
  <c r="BL111" i="1"/>
  <c r="BL127" i="1"/>
  <c r="BL159" i="1"/>
  <c r="BL138" i="1"/>
  <c r="BL84" i="1"/>
  <c r="BL116" i="1"/>
  <c r="BL148" i="1"/>
  <c r="BL146" i="1"/>
  <c r="BL69" i="1"/>
  <c r="BL101" i="1"/>
  <c r="BL133" i="1"/>
  <c r="BL22" i="1"/>
  <c r="BL58" i="1"/>
  <c r="BL106" i="1"/>
  <c r="BL51" i="1"/>
  <c r="BL83" i="1"/>
  <c r="BL131" i="1"/>
  <c r="BL150" i="1"/>
  <c r="BL104" i="1"/>
  <c r="BL152" i="1"/>
  <c r="BL25" i="1"/>
  <c r="BL41" i="1"/>
  <c r="BL57" i="1"/>
  <c r="BL89" i="1"/>
  <c r="BL137" i="1"/>
  <c r="BL118" i="1"/>
  <c r="BL15" i="1"/>
  <c r="BL31" i="1"/>
  <c r="BL47" i="1"/>
  <c r="BL63" i="1"/>
  <c r="BL35" i="1"/>
  <c r="BL99" i="1"/>
  <c r="BL147" i="1"/>
  <c r="BL24" i="1"/>
  <c r="BL40" i="1"/>
  <c r="BL72" i="1"/>
  <c r="BL120" i="1"/>
  <c r="BL26" i="1"/>
  <c r="BL62" i="1"/>
  <c r="BL158" i="1"/>
  <c r="BL105" i="1"/>
  <c r="BL153" i="1"/>
  <c r="A14" i="1"/>
  <c r="BQ14" i="1" s="1"/>
  <c r="BK160" i="1"/>
  <c r="BO10" i="1"/>
  <c r="BN11" i="1" s="1"/>
  <c r="BO11" i="1" l="1"/>
  <c r="BN12" i="1" s="1"/>
  <c r="A15" i="1"/>
  <c r="BQ15" i="1" s="1"/>
  <c r="BO12" i="1" l="1"/>
  <c r="BN13" i="1" s="1"/>
  <c r="A16" i="1"/>
  <c r="BQ16" i="1" s="1"/>
  <c r="BO13" i="1" l="1"/>
  <c r="BN14" i="1" s="1"/>
  <c r="A17" i="1"/>
  <c r="BQ17" i="1" s="1"/>
  <c r="BO14" i="1" l="1"/>
  <c r="BN15" i="1" s="1"/>
  <c r="A18" i="1"/>
  <c r="BQ18" i="1" s="1"/>
  <c r="BO15" i="1" l="1"/>
  <c r="BN16" i="1" s="1"/>
  <c r="A19" i="1"/>
  <c r="BQ19" i="1" s="1"/>
  <c r="BO16" i="1" l="1"/>
  <c r="BN17" i="1" s="1"/>
  <c r="A20" i="1"/>
  <c r="BQ20" i="1" s="1"/>
  <c r="BO17" i="1" l="1"/>
  <c r="BN18" i="1" s="1"/>
  <c r="A21" i="1"/>
  <c r="BQ21" i="1" s="1"/>
  <c r="BO18" i="1" l="1"/>
  <c r="BN19" i="1" s="1"/>
  <c r="A22" i="1"/>
  <c r="BQ22" i="1" s="1"/>
  <c r="BO19" i="1" l="1"/>
  <c r="BN20" i="1" s="1"/>
  <c r="A23" i="1"/>
  <c r="BQ23" i="1" s="1"/>
  <c r="BO20" i="1" l="1"/>
  <c r="BN21" i="1" s="1"/>
  <c r="A24" i="1"/>
  <c r="BQ24" i="1" s="1"/>
  <c r="BO21" i="1" l="1"/>
  <c r="BN22" i="1" s="1"/>
  <c r="A25" i="1"/>
  <c r="BQ25" i="1" s="1"/>
  <c r="BO22" i="1" l="1"/>
  <c r="BN23" i="1" s="1"/>
  <c r="A26" i="1"/>
  <c r="BQ26" i="1" s="1"/>
  <c r="BO23" i="1" l="1"/>
  <c r="BN24" i="1" s="1"/>
  <c r="A27" i="1"/>
  <c r="BQ27" i="1" s="1"/>
  <c r="BO24" i="1" l="1"/>
  <c r="BN25" i="1" s="1"/>
  <c r="A28" i="1"/>
  <c r="BQ28" i="1" s="1"/>
  <c r="BO25" i="1" l="1"/>
  <c r="BN26" i="1" s="1"/>
  <c r="A29" i="1"/>
  <c r="BQ29" i="1" s="1"/>
  <c r="BO26" i="1" l="1"/>
  <c r="BN27" i="1" s="1"/>
  <c r="A30" i="1"/>
  <c r="BQ30" i="1" s="1"/>
  <c r="BO27" i="1" l="1"/>
  <c r="BN28" i="1" s="1"/>
  <c r="A31" i="1"/>
  <c r="BQ31" i="1" s="1"/>
  <c r="BO28" i="1" l="1"/>
  <c r="BN29" i="1" s="1"/>
  <c r="A32" i="1"/>
  <c r="BQ32" i="1" s="1"/>
  <c r="BO29" i="1" l="1"/>
  <c r="BN30" i="1" s="1"/>
  <c r="A33" i="1"/>
  <c r="BQ33" i="1" s="1"/>
  <c r="BO30" i="1" l="1"/>
  <c r="BN31" i="1" s="1"/>
  <c r="A34" i="1"/>
  <c r="BQ34" i="1" s="1"/>
  <c r="BO31" i="1" l="1"/>
  <c r="BN32" i="1" s="1"/>
  <c r="A35" i="1"/>
  <c r="BQ35" i="1" s="1"/>
  <c r="BO32" i="1" l="1"/>
  <c r="BN33" i="1" s="1"/>
  <c r="A36" i="1"/>
  <c r="BQ36" i="1" s="1"/>
  <c r="BO33" i="1" l="1"/>
  <c r="BN34" i="1" s="1"/>
  <c r="A37" i="1"/>
  <c r="BQ37" i="1" s="1"/>
  <c r="BO34" i="1" l="1"/>
  <c r="BN35" i="1" s="1"/>
  <c r="A38" i="1"/>
  <c r="BQ38" i="1" s="1"/>
  <c r="BO35" i="1" l="1"/>
  <c r="BN36" i="1" s="1"/>
  <c r="A39" i="1"/>
  <c r="BQ39" i="1" s="1"/>
  <c r="BO36" i="1" l="1"/>
  <c r="BN37" i="1" s="1"/>
  <c r="A40" i="1"/>
  <c r="BQ40" i="1" s="1"/>
  <c r="BO37" i="1" l="1"/>
  <c r="BN38" i="1" s="1"/>
  <c r="A41" i="1"/>
  <c r="BQ41" i="1" s="1"/>
  <c r="BO38" i="1" l="1"/>
  <c r="BN39" i="1" s="1"/>
  <c r="A42" i="1"/>
  <c r="BQ42" i="1" s="1"/>
  <c r="BO39" i="1" l="1"/>
  <c r="BN40" i="1" s="1"/>
  <c r="A43" i="1"/>
  <c r="BQ43" i="1" s="1"/>
  <c r="BO40" i="1" l="1"/>
  <c r="BN41" i="1" s="1"/>
  <c r="A44" i="1"/>
  <c r="BQ44" i="1" s="1"/>
  <c r="BO41" i="1" l="1"/>
  <c r="BN42" i="1" s="1"/>
  <c r="A45" i="1"/>
  <c r="BQ45" i="1" s="1"/>
  <c r="BO42" i="1" l="1"/>
  <c r="BN43" i="1" s="1"/>
  <c r="A46" i="1"/>
  <c r="BQ46" i="1" s="1"/>
  <c r="BO43" i="1" l="1"/>
  <c r="BN44" i="1" s="1"/>
  <c r="A47" i="1"/>
  <c r="BQ47" i="1" s="1"/>
  <c r="BO44" i="1" l="1"/>
  <c r="BN45" i="1" s="1"/>
  <c r="A48" i="1"/>
  <c r="BQ48" i="1" s="1"/>
  <c r="BO45" i="1" l="1"/>
  <c r="BN46" i="1" s="1"/>
  <c r="A49" i="1"/>
  <c r="BQ49" i="1" s="1"/>
  <c r="BO46" i="1" l="1"/>
  <c r="BN47" i="1" s="1"/>
  <c r="A50" i="1"/>
  <c r="BQ50" i="1" s="1"/>
  <c r="BO47" i="1" l="1"/>
  <c r="BN48" i="1" s="1"/>
  <c r="A51" i="1"/>
  <c r="BQ51" i="1" s="1"/>
  <c r="BO48" i="1" l="1"/>
  <c r="BN49" i="1" s="1"/>
  <c r="A52" i="1"/>
  <c r="BQ52" i="1" s="1"/>
  <c r="BO49" i="1" l="1"/>
  <c r="BN50" i="1" s="1"/>
  <c r="A53" i="1"/>
  <c r="BQ53" i="1" s="1"/>
  <c r="BO50" i="1" l="1"/>
  <c r="BN51" i="1" s="1"/>
  <c r="A54" i="1"/>
  <c r="BQ54" i="1" s="1"/>
  <c r="BO51" i="1" l="1"/>
  <c r="BN52" i="1" s="1"/>
  <c r="A55" i="1"/>
  <c r="BQ55" i="1" s="1"/>
  <c r="BO52" i="1" l="1"/>
  <c r="BN53" i="1" s="1"/>
  <c r="A56" i="1"/>
  <c r="BQ56" i="1" s="1"/>
  <c r="BO53" i="1" l="1"/>
  <c r="BN54" i="1" s="1"/>
  <c r="A57" i="1"/>
  <c r="BQ57" i="1" s="1"/>
  <c r="BO54" i="1" l="1"/>
  <c r="BN55" i="1" s="1"/>
  <c r="A58" i="1"/>
  <c r="BQ58" i="1" s="1"/>
  <c r="BO55" i="1" l="1"/>
  <c r="BN56" i="1" s="1"/>
  <c r="A59" i="1"/>
  <c r="BQ59" i="1" s="1"/>
  <c r="BO56" i="1" l="1"/>
  <c r="BN57" i="1" s="1"/>
  <c r="A60" i="1"/>
  <c r="BQ60" i="1" s="1"/>
  <c r="A61" i="1" l="1"/>
  <c r="BQ61" i="1" s="1"/>
  <c r="BO57" i="1"/>
  <c r="BN58" i="1" s="1"/>
  <c r="BO58" i="1" l="1"/>
  <c r="BN59" i="1" s="1"/>
  <c r="A62" i="1"/>
  <c r="BQ62" i="1" s="1"/>
  <c r="BO59" i="1" l="1"/>
  <c r="BN60" i="1" s="1"/>
  <c r="A63" i="1"/>
  <c r="BQ63" i="1" s="1"/>
  <c r="BO60" i="1" l="1"/>
  <c r="BN61" i="1" s="1"/>
  <c r="A64" i="1"/>
  <c r="BQ64" i="1" s="1"/>
  <c r="BO61" i="1" l="1"/>
  <c r="BN62" i="1" s="1"/>
  <c r="A65" i="1"/>
  <c r="BQ65" i="1" s="1"/>
  <c r="BO62" i="1" l="1"/>
  <c r="BN63" i="1" s="1"/>
  <c r="A66" i="1"/>
  <c r="BQ66" i="1" s="1"/>
  <c r="BO63" i="1" l="1"/>
  <c r="BN64" i="1" s="1"/>
  <c r="A67" i="1"/>
  <c r="BQ67" i="1" s="1"/>
  <c r="BO64" i="1" l="1"/>
  <c r="BN65" i="1" s="1"/>
  <c r="A68" i="1"/>
  <c r="BQ68" i="1" s="1"/>
  <c r="BO65" i="1" l="1"/>
  <c r="BN66" i="1" s="1"/>
  <c r="A69" i="1"/>
  <c r="BQ69" i="1" s="1"/>
  <c r="BO66" i="1" l="1"/>
  <c r="BN67" i="1" s="1"/>
  <c r="A70" i="1"/>
  <c r="BQ70" i="1" s="1"/>
  <c r="BO67" i="1" l="1"/>
  <c r="BN68" i="1" s="1"/>
  <c r="A71" i="1"/>
  <c r="BQ71" i="1" s="1"/>
  <c r="BO68" i="1" l="1"/>
  <c r="BN69" i="1" s="1"/>
  <c r="A72" i="1"/>
  <c r="BQ72" i="1" s="1"/>
  <c r="BO69" i="1" l="1"/>
  <c r="BN70" i="1" s="1"/>
  <c r="A73" i="1"/>
  <c r="BQ73" i="1" s="1"/>
  <c r="BO70" i="1" l="1"/>
  <c r="BN71" i="1" s="1"/>
  <c r="A74" i="1"/>
  <c r="BQ74" i="1" s="1"/>
  <c r="BO71" i="1" l="1"/>
  <c r="BN72" i="1" s="1"/>
  <c r="A75" i="1"/>
  <c r="BQ75" i="1" s="1"/>
  <c r="BO72" i="1" l="1"/>
  <c r="BN73" i="1" s="1"/>
  <c r="A76" i="1"/>
  <c r="BQ76" i="1" s="1"/>
  <c r="BO73" i="1" l="1"/>
  <c r="BN74" i="1" s="1"/>
  <c r="A77" i="1"/>
  <c r="BQ77" i="1" s="1"/>
  <c r="BO74" i="1" l="1"/>
  <c r="BN75" i="1" s="1"/>
  <c r="A78" i="1"/>
  <c r="BQ78" i="1" s="1"/>
  <c r="BO75" i="1" l="1"/>
  <c r="BN76" i="1" s="1"/>
  <c r="A79" i="1"/>
  <c r="BQ79" i="1" s="1"/>
  <c r="BO76" i="1" l="1"/>
  <c r="BN77" i="1" s="1"/>
  <c r="A80" i="1"/>
  <c r="BQ80" i="1" s="1"/>
  <c r="BO77" i="1" l="1"/>
  <c r="BN78" i="1" s="1"/>
  <c r="A81" i="1"/>
  <c r="BQ81" i="1" s="1"/>
  <c r="BO78" i="1" l="1"/>
  <c r="BN79" i="1" s="1"/>
  <c r="A82" i="1"/>
  <c r="BQ82" i="1" s="1"/>
  <c r="BO79" i="1" l="1"/>
  <c r="BN80" i="1" s="1"/>
  <c r="A83" i="1"/>
  <c r="BQ83" i="1" s="1"/>
  <c r="BO80" i="1" l="1"/>
  <c r="BN81" i="1" s="1"/>
  <c r="A84" i="1"/>
  <c r="BQ84" i="1" s="1"/>
  <c r="BO81" i="1" l="1"/>
  <c r="BN82" i="1" s="1"/>
  <c r="A85" i="1"/>
  <c r="BQ85" i="1" s="1"/>
  <c r="BO82" i="1" l="1"/>
  <c r="BN83" i="1" s="1"/>
  <c r="A86" i="1"/>
  <c r="BQ86" i="1" s="1"/>
  <c r="BO83" i="1" l="1"/>
  <c r="BN84" i="1" s="1"/>
  <c r="A87" i="1"/>
  <c r="BQ87" i="1" s="1"/>
  <c r="BO84" i="1" l="1"/>
  <c r="BN85" i="1" s="1"/>
  <c r="A88" i="1"/>
  <c r="BQ88" i="1" s="1"/>
  <c r="BO85" i="1" l="1"/>
  <c r="BN86" i="1" s="1"/>
  <c r="A89" i="1"/>
  <c r="BQ89" i="1" s="1"/>
  <c r="BO86" i="1" l="1"/>
  <c r="BN87" i="1" s="1"/>
  <c r="A90" i="1"/>
  <c r="BQ90" i="1" s="1"/>
  <c r="BO87" i="1" l="1"/>
  <c r="BN88" i="1" s="1"/>
  <c r="A91" i="1"/>
  <c r="BQ91" i="1" s="1"/>
  <c r="BO88" i="1" l="1"/>
  <c r="BN89" i="1" s="1"/>
  <c r="A92" i="1"/>
  <c r="BQ92" i="1" s="1"/>
  <c r="BO89" i="1" l="1"/>
  <c r="BN90" i="1" s="1"/>
  <c r="A93" i="1"/>
  <c r="BQ93" i="1" s="1"/>
  <c r="BO90" i="1" l="1"/>
  <c r="BN91" i="1" s="1"/>
  <c r="A94" i="1"/>
  <c r="BQ94" i="1" s="1"/>
  <c r="BO91" i="1" l="1"/>
  <c r="BN92" i="1" s="1"/>
  <c r="A95" i="1"/>
  <c r="BQ95" i="1" s="1"/>
  <c r="A96" i="1" l="1"/>
  <c r="BQ96" i="1" s="1"/>
  <c r="BO92" i="1"/>
  <c r="BN93" i="1" s="1"/>
  <c r="A97" i="1" l="1"/>
  <c r="BQ97" i="1" s="1"/>
  <c r="BO93" i="1"/>
  <c r="BN94" i="1" s="1"/>
  <c r="BO94" i="1" l="1"/>
  <c r="BN95" i="1" s="1"/>
  <c r="A98" i="1"/>
  <c r="BQ98" i="1" s="1"/>
  <c r="BO95" i="1" l="1"/>
  <c r="BN96" i="1" s="1"/>
  <c r="A99" i="1"/>
  <c r="BQ99" i="1" s="1"/>
  <c r="BO96" i="1" l="1"/>
  <c r="BN97" i="1" s="1"/>
  <c r="A100" i="1"/>
  <c r="BQ100" i="1" s="1"/>
  <c r="BO97" i="1" l="1"/>
  <c r="BN98" i="1" s="1"/>
  <c r="A101" i="1"/>
  <c r="BQ101" i="1" s="1"/>
  <c r="BO98" i="1" l="1"/>
  <c r="BN99" i="1" s="1"/>
  <c r="A102" i="1"/>
  <c r="BQ102" i="1" s="1"/>
  <c r="BO99" i="1" l="1"/>
  <c r="BN100" i="1" s="1"/>
  <c r="A103" i="1"/>
  <c r="BQ103" i="1" s="1"/>
  <c r="BO100" i="1" l="1"/>
  <c r="BN101" i="1" s="1"/>
  <c r="A104" i="1"/>
  <c r="BQ104" i="1" s="1"/>
  <c r="BO101" i="1" l="1"/>
  <c r="BN102" i="1" s="1"/>
  <c r="A105" i="1"/>
  <c r="BQ105" i="1" s="1"/>
  <c r="BO102" i="1" l="1"/>
  <c r="BN103" i="1" s="1"/>
  <c r="A106" i="1"/>
  <c r="BQ106" i="1" s="1"/>
  <c r="BO103" i="1" l="1"/>
  <c r="BN104" i="1" s="1"/>
  <c r="A107" i="1"/>
  <c r="BQ107" i="1" s="1"/>
  <c r="BO104" i="1" l="1"/>
  <c r="BN105" i="1" s="1"/>
  <c r="A108" i="1"/>
  <c r="BQ108" i="1" s="1"/>
  <c r="BO105" i="1" l="1"/>
  <c r="BN106" i="1" s="1"/>
  <c r="A109" i="1"/>
  <c r="BQ109" i="1" s="1"/>
  <c r="BO106" i="1" l="1"/>
  <c r="BN107" i="1" s="1"/>
  <c r="A110" i="1"/>
  <c r="BQ110" i="1" s="1"/>
  <c r="BO107" i="1" l="1"/>
  <c r="BN108" i="1" s="1"/>
  <c r="A111" i="1"/>
  <c r="BQ111" i="1" s="1"/>
  <c r="BO108" i="1" l="1"/>
  <c r="BN109" i="1" s="1"/>
  <c r="A112" i="1"/>
  <c r="BQ112" i="1" s="1"/>
  <c r="BO109" i="1" l="1"/>
  <c r="BN110" i="1" s="1"/>
  <c r="A113" i="1"/>
  <c r="BQ113" i="1" s="1"/>
  <c r="BO110" i="1" l="1"/>
  <c r="BN111" i="1" s="1"/>
  <c r="A114" i="1"/>
  <c r="BQ114" i="1" s="1"/>
  <c r="BO111" i="1" l="1"/>
  <c r="BN112" i="1" s="1"/>
  <c r="A115" i="1"/>
  <c r="BQ115" i="1" s="1"/>
  <c r="BO112" i="1" l="1"/>
  <c r="BN113" i="1" s="1"/>
  <c r="A116" i="1"/>
  <c r="BQ116" i="1" s="1"/>
  <c r="BO113" i="1" l="1"/>
  <c r="BN114" i="1" s="1"/>
  <c r="A117" i="1"/>
  <c r="BQ117" i="1" s="1"/>
  <c r="BO114" i="1" l="1"/>
  <c r="BN115" i="1" s="1"/>
  <c r="A118" i="1"/>
  <c r="BQ118" i="1" s="1"/>
  <c r="BO115" i="1" l="1"/>
  <c r="BN116" i="1" s="1"/>
  <c r="A119" i="1"/>
  <c r="BQ119" i="1" s="1"/>
  <c r="BO116" i="1" l="1"/>
  <c r="BN117" i="1" s="1"/>
  <c r="A120" i="1"/>
  <c r="BQ120" i="1" s="1"/>
  <c r="BO117" i="1" l="1"/>
  <c r="BN118" i="1" s="1"/>
  <c r="A121" i="1"/>
  <c r="BQ121" i="1" s="1"/>
  <c r="BO118" i="1" l="1"/>
  <c r="BN119" i="1" s="1"/>
  <c r="A122" i="1"/>
  <c r="BQ122" i="1" s="1"/>
  <c r="BO119" i="1" l="1"/>
  <c r="BN120" i="1" s="1"/>
  <c r="A123" i="1"/>
  <c r="BQ123" i="1" s="1"/>
  <c r="BO120" i="1" l="1"/>
  <c r="BN121" i="1" s="1"/>
  <c r="A124" i="1"/>
  <c r="BQ124" i="1" s="1"/>
  <c r="BO121" i="1" l="1"/>
  <c r="BN122" i="1" s="1"/>
  <c r="A125" i="1"/>
  <c r="BQ125" i="1" s="1"/>
  <c r="BO122" i="1" l="1"/>
  <c r="BN123" i="1" s="1"/>
  <c r="A126" i="1"/>
  <c r="BQ126" i="1" s="1"/>
  <c r="BO123" i="1" l="1"/>
  <c r="BN124" i="1" s="1"/>
  <c r="A127" i="1"/>
  <c r="BQ127" i="1" s="1"/>
  <c r="BO124" i="1" l="1"/>
  <c r="BN125" i="1" s="1"/>
  <c r="A128" i="1"/>
  <c r="BQ128" i="1" s="1"/>
  <c r="BO125" i="1" l="1"/>
  <c r="BN126" i="1" s="1"/>
  <c r="A129" i="1"/>
  <c r="BQ129" i="1" s="1"/>
  <c r="BO126" i="1" l="1"/>
  <c r="BN127" i="1" s="1"/>
  <c r="A130" i="1"/>
  <c r="BQ130" i="1" s="1"/>
  <c r="BO127" i="1" l="1"/>
  <c r="BN128" i="1" s="1"/>
  <c r="A131" i="1"/>
  <c r="BQ131" i="1" s="1"/>
  <c r="BO128" i="1" l="1"/>
  <c r="BN129" i="1" s="1"/>
  <c r="A132" i="1"/>
  <c r="BQ132" i="1" s="1"/>
  <c r="BO129" i="1" l="1"/>
  <c r="BN130" i="1" s="1"/>
  <c r="A133" i="1"/>
  <c r="BQ133" i="1" s="1"/>
  <c r="BO130" i="1" l="1"/>
  <c r="BN131" i="1" s="1"/>
  <c r="A134" i="1"/>
  <c r="BQ134" i="1" s="1"/>
  <c r="BO131" i="1" l="1"/>
  <c r="BN132" i="1" s="1"/>
  <c r="A135" i="1"/>
  <c r="BQ135" i="1" s="1"/>
  <c r="BO132" i="1" l="1"/>
  <c r="BN133" i="1" s="1"/>
  <c r="A136" i="1"/>
  <c r="BQ136" i="1" s="1"/>
  <c r="BO133" i="1" l="1"/>
  <c r="BN134" i="1" s="1"/>
  <c r="A137" i="1"/>
  <c r="BQ137" i="1" s="1"/>
  <c r="BO134" i="1" l="1"/>
  <c r="BN135" i="1" s="1"/>
  <c r="A138" i="1"/>
  <c r="BQ138" i="1" s="1"/>
  <c r="BO135" i="1" l="1"/>
  <c r="BN136" i="1" s="1"/>
  <c r="A139" i="1"/>
  <c r="BQ139" i="1" s="1"/>
  <c r="BO136" i="1" l="1"/>
  <c r="BN137" i="1" s="1"/>
  <c r="A140" i="1"/>
  <c r="BQ140" i="1" s="1"/>
  <c r="BO137" i="1" l="1"/>
  <c r="BN138" i="1" s="1"/>
  <c r="A141" i="1"/>
  <c r="BQ141" i="1" s="1"/>
  <c r="BO138" i="1" l="1"/>
  <c r="BN139" i="1" s="1"/>
  <c r="A142" i="1"/>
  <c r="BQ142" i="1" s="1"/>
  <c r="BO139" i="1" l="1"/>
  <c r="BN140" i="1" s="1"/>
  <c r="A143" i="1"/>
  <c r="BQ143" i="1" s="1"/>
  <c r="BO140" i="1" l="1"/>
  <c r="BN141" i="1" s="1"/>
  <c r="A144" i="1"/>
  <c r="BQ144" i="1" s="1"/>
  <c r="BO141" i="1" l="1"/>
  <c r="BN142" i="1" s="1"/>
  <c r="A145" i="1"/>
  <c r="BQ145" i="1" s="1"/>
  <c r="BO142" i="1" l="1"/>
  <c r="BN143" i="1" s="1"/>
  <c r="A146" i="1"/>
  <c r="BQ146" i="1" s="1"/>
  <c r="BO143" i="1" l="1"/>
  <c r="BN144" i="1" s="1"/>
  <c r="A147" i="1"/>
  <c r="BQ147" i="1" s="1"/>
  <c r="BO144" i="1" l="1"/>
  <c r="BN145" i="1" s="1"/>
  <c r="A148" i="1"/>
  <c r="BQ148" i="1" s="1"/>
  <c r="BO145" i="1" l="1"/>
  <c r="BN146" i="1" s="1"/>
  <c r="A149" i="1"/>
  <c r="BQ149" i="1" s="1"/>
  <c r="BO146" i="1" l="1"/>
  <c r="BN147" i="1" s="1"/>
  <c r="A150" i="1"/>
  <c r="BQ150" i="1" s="1"/>
  <c r="BO147" i="1" l="1"/>
  <c r="BN148" i="1" s="1"/>
  <c r="A151" i="1"/>
  <c r="BQ151" i="1" s="1"/>
  <c r="BO148" i="1" l="1"/>
  <c r="BN149" i="1" s="1"/>
  <c r="A152" i="1"/>
  <c r="BQ152" i="1" s="1"/>
  <c r="BO149" i="1" l="1"/>
  <c r="BN150" i="1" s="1"/>
  <c r="A153" i="1"/>
  <c r="BQ153" i="1" s="1"/>
  <c r="BO150" i="1" l="1"/>
  <c r="BN151" i="1" s="1"/>
  <c r="A154" i="1"/>
  <c r="BQ154" i="1" s="1"/>
  <c r="BO151" i="1" l="1"/>
  <c r="BN152" i="1" s="1"/>
  <c r="A155" i="1"/>
  <c r="BQ155" i="1" s="1"/>
  <c r="BO152" i="1" l="1"/>
  <c r="BN153" i="1" s="1"/>
  <c r="A156" i="1"/>
  <c r="BQ156" i="1" s="1"/>
  <c r="BO153" i="1" l="1"/>
  <c r="BN154" i="1" s="1"/>
  <c r="A157" i="1"/>
  <c r="BQ157" i="1" s="1"/>
  <c r="BO154" i="1" l="1"/>
  <c r="BN155" i="1" s="1"/>
  <c r="A158" i="1"/>
  <c r="BQ158" i="1" s="1"/>
  <c r="BO155" i="1" l="1"/>
  <c r="BN156" i="1" s="1"/>
  <c r="A159" i="1"/>
  <c r="BQ159" i="1" l="1"/>
  <c r="BQ160" i="1" s="1"/>
  <c r="BP160" i="1"/>
  <c r="BO156" i="1"/>
  <c r="BN157" i="1" s="1"/>
  <c r="L161" i="1"/>
  <c r="BF161" i="1"/>
  <c r="AV161" i="1"/>
  <c r="O161" i="1"/>
  <c r="G161" i="1"/>
  <c r="T161" i="1"/>
  <c r="BB161" i="1"/>
  <c r="BC161" i="1"/>
  <c r="AY161" i="1"/>
  <c r="AQ161" i="1"/>
  <c r="AP161" i="1"/>
  <c r="AK161" i="1"/>
  <c r="AA161" i="1"/>
  <c r="V161" i="1"/>
  <c r="AL161" i="1"/>
  <c r="AW161" i="1"/>
  <c r="K161" i="1"/>
  <c r="E161" i="1"/>
  <c r="AT161" i="1"/>
  <c r="I161" i="1"/>
  <c r="AD161" i="1"/>
  <c r="Q161" i="1"/>
  <c r="BD161" i="1"/>
  <c r="N161" i="1"/>
  <c r="AN161" i="1"/>
  <c r="W161" i="1"/>
  <c r="AG161" i="1"/>
  <c r="BA161" i="1"/>
  <c r="BI161" i="1"/>
  <c r="AB161" i="1"/>
  <c r="BG161" i="1"/>
  <c r="AO161" i="1"/>
  <c r="AU161" i="1"/>
  <c r="AM161" i="1"/>
  <c r="AI161" i="1"/>
  <c r="AE161" i="1"/>
  <c r="J161" i="1"/>
  <c r="S161" i="1"/>
  <c r="BE161" i="1"/>
  <c r="X161" i="1"/>
  <c r="P161" i="1"/>
  <c r="AX161" i="1"/>
  <c r="H161" i="1"/>
  <c r="R161" i="1"/>
  <c r="Z161" i="1"/>
  <c r="BH161" i="1"/>
  <c r="AF161" i="1"/>
  <c r="Y161" i="1"/>
  <c r="AJ161" i="1"/>
  <c r="E4" i="1" l="1"/>
  <c r="AC161" i="1"/>
  <c r="F161" i="1"/>
  <c r="AZ161" i="1"/>
  <c r="M161" i="1"/>
  <c r="BO157" i="1"/>
  <c r="BN158" i="1" s="1"/>
  <c r="AH161" i="1"/>
  <c r="AS161" i="1"/>
  <c r="U161" i="1"/>
  <c r="BO158" i="1" l="1"/>
  <c r="BN159" i="1" s="1"/>
  <c r="AR161" i="1"/>
  <c r="BJ161" i="1"/>
  <c r="BK161" i="1" l="1"/>
  <c r="BL161" i="1" s="1"/>
  <c r="BL160" i="1" s="1"/>
  <c r="BO159" i="1"/>
</calcChain>
</file>

<file path=xl/sharedStrings.xml><?xml version="1.0" encoding="utf-8"?>
<sst xmlns="http://schemas.openxmlformats.org/spreadsheetml/2006/main" count="372" uniqueCount="183">
  <si>
    <t>FLUXO ATUARIAL   -  CIVIL   -   PLANO PREVIDENCIÁRIO   -   BENEFÍCIOS AVALIADOS EM REGIME FINANCEIRO DE CAPITALIZAÇÃO   -   GERAÇÕES FUTURAS</t>
  </si>
  <si>
    <t>INFORMAÇÕES PRELIMINARES</t>
  </si>
  <si>
    <t>CONTRIBUIÇÕES FUTURAS DE APOSENTADOS  E PENSIONISTAS -  BENEFÍCIOS CONCEDIDOS</t>
  </si>
  <si>
    <t>CONTRIBUIÇÕES FUTURAS DO ENTE - BENEFÍCIOS A CONCEDER</t>
  </si>
  <si>
    <t>CONTRIBUIÇÕES FUTURAS DOS ATIVOS - BENEFÍCIOS A CONCEDER</t>
  </si>
  <si>
    <t>CONTRIB. FUT. APOSENTADOS - BENEF. A CONCEDER</t>
  </si>
  <si>
    <t>CONTRIB. FUT. PENSIONISTAS - BENEF. A CONCEDER</t>
  </si>
  <si>
    <t>OUTRAS RECEITAS - BENEF. A CONCEDER</t>
  </si>
  <si>
    <t>TOTAL</t>
  </si>
  <si>
    <t>ENCARGOS - BENEFÍCIOS CONCEDIDOS</t>
  </si>
  <si>
    <t>ENCARGOS - BENEFÍCIOS A CONCEDER</t>
  </si>
  <si>
    <t>RESULTADOS</t>
  </si>
  <si>
    <t>Instante</t>
  </si>
  <si>
    <t>Ano</t>
  </si>
  <si>
    <t>Taxa de Juros (%)</t>
  </si>
  <si>
    <t>Fator de Desconto</t>
  </si>
  <si>
    <t>Base de Cálculo da Contribuição Normal</t>
  </si>
  <si>
    <t>Benefícios Concedidos - Contribuições dos Aposentados</t>
  </si>
  <si>
    <t>Benefícios Concedidos - Contribuições Futuras dos Aposentados - Aposentadorias Programadas</t>
  </si>
  <si>
    <t>Benefícios Concedidos - Contribuições Futuras dos Aposentados - Aposentadorias Especiais de Professores</t>
  </si>
  <si>
    <t>Benefícios Concedidos - Contribuições Futuras dos Aposentados - Outras Aposentadorias Especiais</t>
  </si>
  <si>
    <t>Benefícios Concedidos - Contribuições Futuras dos Aposentados - Aposentadorias por Invalidez</t>
  </si>
  <si>
    <t>Benefícios Concedidos - Contribuições  dos Pensionistas</t>
  </si>
  <si>
    <t>Benefícios Concedidos - Compensação Previdenciária a Receber</t>
  </si>
  <si>
    <t>Benefícios a Conceder - Contribuições do Ente</t>
  </si>
  <si>
    <t>Benefícios a Conceder - Contribuições Futuras do Ente  - Aposentadorias Programadas</t>
  </si>
  <si>
    <t>Benefícios a Conceder - Contribuições Futuras do Ente  - Aposentadorias Especiais de Professores</t>
  </si>
  <si>
    <t>Benefícios a Conceder - Contribuições Futuras do Ente  - Outras Aposentadorias Especiais</t>
  </si>
  <si>
    <t>Benefícios a Conceder - Contribuições Futuras do Ente  - Aposentadorias por Invalidez</t>
  </si>
  <si>
    <t>Benefícios a Conceder - Contribuições Futuras do Ente  - Pensões Por Morte de Servidores em Atividade</t>
  </si>
  <si>
    <t>Benefícios a Conceder - Contribuições Futuras do Ente  - Pensões Por Morte de Aposentados</t>
  </si>
  <si>
    <t>Benefícios a Conceder - Contribuições Futuras do Ente  -  Outros Benefícios e Auxílios</t>
  </si>
  <si>
    <t>Benefícios a Conceder - Contribuições dos Segurados Ativos</t>
  </si>
  <si>
    <t>Benefícios a Conceder - Contribuições Futuras dos Segurados Ativos - Aposentadorias Programadas</t>
  </si>
  <si>
    <t>Benefícios a Conceder - Contribuições Futuras dos Segurados Ativos - Aposentadorias Especiais de Professores</t>
  </si>
  <si>
    <t>Benefícios a Conceder - Contribuições Futuras dos Segurados Ativos - Outras Aposentadorias Especiais</t>
  </si>
  <si>
    <t>Benefícios a Conceder - Contribuições Futuras dos Segurados Ativos - Aposentadorias por Invalidez</t>
  </si>
  <si>
    <t>Benefícios a Conceder - Contribuições Futuras dos Segurados Ativos  - Pensões Por Morte de Segurados em Atividade</t>
  </si>
  <si>
    <t>Benefícios a Conceder - Contribuições Futuras dos Segurados Ativos - Pensões Por Morte de Aposentados</t>
  </si>
  <si>
    <t>Benefícios a Conceder - Contribuições Futuras dos Segurados Ativos  -  Outros Benefícios e Auxílios</t>
  </si>
  <si>
    <t>Benefícios a Conceder - Contribuições dos Aposentados</t>
  </si>
  <si>
    <t>Benefícios a Conceder - Contribuições Futuras dos Aposentados  - Aposentadorias Programadas</t>
  </si>
  <si>
    <t>Benefícios a Conceder - Contribuições Futuras dos Aposentados  - Aposentadorias Especiais de Professores</t>
  </si>
  <si>
    <t>Benefícios a Conceder - Contribuições Futuras dos Aposentados  - Outras Aposentadorias Especiais</t>
  </si>
  <si>
    <t>Benefícios a Conceder - Contribuições Futuras dos Aposentados  - Aposentadorias por Invalidez</t>
  </si>
  <si>
    <t>Benefícios a Conceder - Contribuições dos Pensionistas</t>
  </si>
  <si>
    <t>Benefícios a Conceder - Contribuições Futuras dos Pensionistas - Aposentadorias Programadas</t>
  </si>
  <si>
    <t>Benefícios a Conceder - Contribuições Futuras dos Pensionistas - Aposentadorias Especiais de Professores</t>
  </si>
  <si>
    <t>Benefícios a Conceder - Contribuições Futuras dos Pensionistas - Outras Aposentadorias Especiais</t>
  </si>
  <si>
    <t>Benefícios a Conceder - Contribuições Futuras dos Pensionistas - Aposentadorias por Invalidez</t>
  </si>
  <si>
    <t>Benefícios a Conceder - Contribuições Futuras dos Pensionistas - Pensões Por Morte de Segurados em Atividade</t>
  </si>
  <si>
    <t>Benefícios a Conceder - Compensação Previdenciária a Receber</t>
  </si>
  <si>
    <t>Plano de Amortização do Déficit Atuarial estabelecido em lei</t>
  </si>
  <si>
    <t>Parcelamentos de Débitos Previdenciários</t>
  </si>
  <si>
    <t>Valor Atual da Cobertura da Insuficiência Financeira (Outras Receitas)</t>
  </si>
  <si>
    <t>(A) TOTAL DAS RECEITAS COM CONTRIBUIÇÕES E COMPENSAÇÃO PREVIDENCIÁRIA</t>
  </si>
  <si>
    <t>Benefícios Concedidos -  Encargos</t>
  </si>
  <si>
    <t>Benefícios Concedidos - Encargos - Aposentadorias Programadas</t>
  </si>
  <si>
    <t>Benefícios Concedidos - Encargos - Aposentadorias Especiais de Professores</t>
  </si>
  <si>
    <t>Benefícios Concedidos - Encargos - Outras Aposentadorias Especiais</t>
  </si>
  <si>
    <t>Benefícios Concedidos - Encargos - Aposentadorias por Invalidez</t>
  </si>
  <si>
    <t>Benefícios Concedidos - Encargos - Pensões Por Morte</t>
  </si>
  <si>
    <t>Benefícios Concedidos - Encargos - Compensação Previdenciária a Pagar</t>
  </si>
  <si>
    <t>Benefícios a Conceder - Encargos</t>
  </si>
  <si>
    <t>Benefícios a Conceder - Encargos -  Aposentadorias Programadas</t>
  </si>
  <si>
    <t>Benefícios a Conceder - Encargos -  Aposentadorias Especiais de Professores</t>
  </si>
  <si>
    <t>Benefícios a Conceder - Encargos -  Outras Aposentadorias Especiais</t>
  </si>
  <si>
    <t>Benefícios a Conceder - Encargos -  Aposentadorias por Invalidez</t>
  </si>
  <si>
    <t>Benefícios a Conceder - Encargos -  Pensões Por Morte de Servidores em Atividade</t>
  </si>
  <si>
    <t>Benefícios a Conceder - Encargos -  Pensões Por Morte de Aposentados</t>
  </si>
  <si>
    <t>Benefícios a Conceder - Encargos -  Outros Benefícios e Auxílios</t>
  </si>
  <si>
    <t>Benefícios a Conceder - Encargos -  Compensação Previdenciária a Pagar</t>
  </si>
  <si>
    <t>Outras Despesas</t>
  </si>
  <si>
    <t>(B) TOTAL  DAS DESPESAS COM BENEFÍCIOS DO PLANO</t>
  </si>
  <si>
    <t>(C) INSUFICIÊNCIA OU EXCEDENTE FINANCEIRO (A-B)</t>
  </si>
  <si>
    <t>(D) SALDO ACUMULADO DO EXERCÍCIO  A VALOR ATUAL</t>
  </si>
  <si>
    <t>(E) RENTABILIDADE ESPERADA (%)</t>
  </si>
  <si>
    <t>Totais de Controle:</t>
  </si>
  <si>
    <t>Totais de Controle  a Valor Atual:</t>
  </si>
  <si>
    <t>(F) RENTABILIDADE
 (dos Ativos que compõem os Recursos Garantidores)</t>
  </si>
  <si>
    <r>
      <t>(G) EVOLUÇÃO DOS RECURSOS GARANTIDORES
 (I</t>
    </r>
    <r>
      <rPr>
        <b/>
        <sz val="11"/>
        <rFont val="Arial Narrow"/>
        <family val="2"/>
        <charset val="1"/>
      </rPr>
      <t>nformar o valor acumulado na data da avaliação)</t>
    </r>
  </si>
  <si>
    <t>CÁLCULO DURATION</t>
  </si>
  <si>
    <t>( H ) BENEFÍCIOS LÍQUIDOS A VALOR PRESENTE</t>
  </si>
  <si>
    <t>( I ) BENEFÍCIOS LÍQUIDOS PONDERADOS PELO INSTANTE</t>
  </si>
  <si>
    <t>Taxa de Juros da avaliação atuarial do exercício anterior:</t>
  </si>
  <si>
    <t>Duração do Passivo</t>
  </si>
  <si>
    <t xml:space="preserve">-3.410.748,48 </t>
  </si>
  <si>
    <t>-3.410.748,48</t>
  </si>
  <si>
    <t>14.927.390.868,77</t>
  </si>
  <si>
    <t>0,00</t>
  </si>
  <si>
    <t>1.410.981.947,86</t>
  </si>
  <si>
    <t>13.516.408.920,91</t>
  </si>
  <si>
    <t>14.923.980.120,29</t>
  </si>
  <si>
    <t>6.125.514.228,47</t>
  </si>
  <si>
    <t>8.798.465.891,82</t>
  </si>
  <si>
    <t>83.574.391.758,23</t>
  </si>
  <si>
    <t>DÉFICIT ATUARIAL</t>
  </si>
  <si>
    <t>-404.089.400.410,18</t>
  </si>
  <si>
    <t>581.785.093.754,99</t>
  </si>
  <si>
    <t>79.049.798.244,93</t>
  </si>
  <si>
    <t>502.735.295.510,06</t>
  </si>
  <si>
    <t>177.695.693.344,81</t>
  </si>
  <si>
    <t>72.934.799.507,09</t>
  </si>
  <si>
    <t>104.760.893.837,72</t>
  </si>
  <si>
    <t>995.097.110.131,02</t>
  </si>
  <si>
    <t>Geração Futura</t>
  </si>
  <si>
    <t>Geração</t>
  </si>
  <si>
    <t>Previdenciário</t>
  </si>
  <si>
    <t>Tipo da Plano</t>
  </si>
  <si>
    <t>Civil</t>
  </si>
  <si>
    <t>Tipo da Massa</t>
  </si>
  <si>
    <t>Data de Envio do Fluxo</t>
  </si>
  <si>
    <t>Data de Envio do DRAA (XML)</t>
  </si>
  <si>
    <t>2016</t>
  </si>
  <si>
    <t>Exercício</t>
  </si>
  <si>
    <t>00.394.601/0001-26</t>
  </si>
  <si>
    <t>CNPJ</t>
  </si>
  <si>
    <t>DF</t>
  </si>
  <si>
    <t>UF</t>
  </si>
  <si>
    <t/>
  </si>
  <si>
    <t>Governo do Distrito Federal</t>
  </si>
  <si>
    <t>Ente</t>
  </si>
  <si>
    <t>(G) EVOLUÇÃO DOS RECURSOS GARANTIDORES
(Informar o valor acumulado na data da avaliação)</t>
  </si>
  <si>
    <t>(F) Rentabilidade dos Ativos que compõem os Recursos Garantidores</t>
  </si>
  <si>
    <t>(B) TOTAL  DAS DESPESAS COM BENEFÍCIOS DO PLANO</t>
  </si>
  <si>
    <t>BenefÍcios a Conceder
Encargos 
Compensação Previdenciária a Pagar</t>
  </si>
  <si>
    <t>BenefÍcios a Conceder
Encargos
Outros BenefÍcios e Auxílios</t>
  </si>
  <si>
    <t>BenefÍcios a Conceder
Encargos
Pensão Por Morte de Aposentados</t>
  </si>
  <si>
    <t>BenefÍcios a Conceder 
Encargos
Pensão Por Morte de Servidores em Atividade</t>
  </si>
  <si>
    <t>BenefÍcios a Conceder
Encargos
Aposentadorias por Invalidez</t>
  </si>
  <si>
    <t>BenefÍcios a Conceder
Encargos
Outras Aposentadorias Especiais</t>
  </si>
  <si>
    <t>BenefÍcios a Conceder
Encargos 
Aposentadorias Especiais de Professores</t>
  </si>
  <si>
    <t>BenefÍcios a Conceder
Encargos
Aposentadorias Programadas</t>
  </si>
  <si>
    <t>BenefÍcios a Conceder
Encargos</t>
  </si>
  <si>
    <t>BenefÍcios Concedidos
Encargos
Compensação Previdenciária a Pagar</t>
  </si>
  <si>
    <t>BenefÍcios Concedidos
Encargos
Pensão Por Morte</t>
  </si>
  <si>
    <t>BenefÍcios Concedidos 
Encargos 
Aposentadorias por Invalidez</t>
  </si>
  <si>
    <t>BenefÍcios Concedidos
Encargos 
Outras Aposentadorias Especiais</t>
  </si>
  <si>
    <t>BenefÍcios Concedidos 
Encargos
Aposentadorias Especiais de Professores</t>
  </si>
  <si>
    <t>BenefÍcios Concedidos
Encargos
Aposentadorias Programadas</t>
  </si>
  <si>
    <t>BenefÍcios Concedidos
Encargos</t>
  </si>
  <si>
    <t>(A) TOTAL DAS RECEITAS COM CONTRIBUÇÕES E COMPENSAÇÃO PREVIDENCIÁRIA</t>
  </si>
  <si>
    <t>Valor Atual da Cobertura da Insuficiência Financeira 
(Outras Receitas)</t>
  </si>
  <si>
    <t>Benefícios a Conceder
Compensação Previdenciária a Receber</t>
  </si>
  <si>
    <t>Benefícios a Conceder
Contribuições Futuras dos Pensionistas
Pensãos Por Morte de Segurados em Atividade</t>
  </si>
  <si>
    <t>Benefícios a Conceder
Contribuições Futuras dos Pensionistas
Aposentadorias por Invalidez</t>
  </si>
  <si>
    <t>Benefícios a Conceder 
Contribuições Futuras dos Pensionistas
Outras Aposentadorias Especiais</t>
  </si>
  <si>
    <t>Benefícios a Conceder
Contribuições Futuras dos Pensionistas
Aposentadorias Especiais de Professores</t>
  </si>
  <si>
    <t>Benefícios a Conceder
Contribuições Futuras dos Pensionistas
Aposentadorias Programadas</t>
  </si>
  <si>
    <t>Benefícios a Conceder
Contribuições dos Pensionistas</t>
  </si>
  <si>
    <t>Benefícios a Conceder
Contribuições Futuras dos Aposentados
Aposentadorias por Invalidez</t>
  </si>
  <si>
    <t>Benefícios a Conceder
Contribuições Futuras dos Aposentados
Outras Aposentadorias Especiais</t>
  </si>
  <si>
    <t>Benefícios a Conceder
Contribuições Futuras dos Aposentados
 Aposentadorias Especiais de Professores</t>
  </si>
  <si>
    <t>Benefícios a Conceder
Contribuições Futuras dos Aposentados
Aposentadorias Programadas</t>
  </si>
  <si>
    <t>Benefícios a Conceder 
Contribuições dos Aposentados</t>
  </si>
  <si>
    <t>Benefícios a Conceder
Contribuições Futuras dos Segurados Ativos 
Outros Benefícios e Auxílios</t>
  </si>
  <si>
    <t>Benefícios a Conceder
Contribuições Futuras dos Segurados Ativos
Pensão Por Morte de Aposentados</t>
  </si>
  <si>
    <t>BenefÍcios a Conceder 
Contribuições Futuras dos Segurados Ativos 
Pensão Por Morte de Segurados em Atividade</t>
  </si>
  <si>
    <t>Benefícios a Conceder
Contribuições Futuras dos Segurados Ativos 
Aposentadorias por Invalidez</t>
  </si>
  <si>
    <t>Benefícios a Conceder
Contribuições Futuras dos Segurados Ativos 
Outras Aposentadorias Especiais</t>
  </si>
  <si>
    <t>Benefícios a Conceder 
Contribuições Futuras dos Segurados Ativos 
Aposentadorias Especiais de Professores</t>
  </si>
  <si>
    <t>Benefícios a Conceder 
Contribuições Futuras dos Segurados Ativos 
Aposentadorias Programadas</t>
  </si>
  <si>
    <t>Benefícios a Conceder
Contribuições dos Segurados Ativos</t>
  </si>
  <si>
    <t>Benefícios a Conceder
Contribuições Futuras do Ente
Outros Benefícios e Auxílios</t>
  </si>
  <si>
    <t>Benefícios a Conceder
Contribuições Futuras do Ente
Pensão Por Morte de Aposentados</t>
  </si>
  <si>
    <t>Benefícios a Conceder
Contribuições Futuras do Ente 
Pensão Por Morte de Servidores em Atividade</t>
  </si>
  <si>
    <t>Benefícios a Conceder
Contribuições Futuras do Ente
Aposentadorias por Invalidez</t>
  </si>
  <si>
    <t>Benefícios a Conceder 
Contribuições Futuras do Ente 
Outras Aposentadorias Especiais</t>
  </si>
  <si>
    <t>Benefícios a Conceder
Contribuições Futuras do Ente
Aposentadorias Especiais de Professores</t>
  </si>
  <si>
    <t>Benefícios a Conceder
Contribuições Futuras do Ente
Aposentadorias Programadas</t>
  </si>
  <si>
    <t>BenefÍcios a Conceder
Contribuições do Ente</t>
  </si>
  <si>
    <t>Benefícios Concedidos 
Compensação Previdenciária a Receber</t>
  </si>
  <si>
    <t>Benefícios Concedidos 
Contribuições  dos Pensionistas</t>
  </si>
  <si>
    <t>Benefícios Concedidos 
Contribuições Futuras dos Aposentados 
Aposentadorias por Invalidez</t>
  </si>
  <si>
    <t>Benefícios Concedidos
Contribuições Futuras dos Aposentados
Outras Aposentadorias Especiais</t>
  </si>
  <si>
    <t>Benefícios Concedidos 
Contribuiçõess Futuras dos Aposentados 
Aposentadorias Especiais de Professores</t>
  </si>
  <si>
    <t>Benefícios Concedidos 
Contribuições dos Aposentados 
Aposentadorias Programadas</t>
  </si>
  <si>
    <t>Benefícios Concedidos
Contribuições dos Aposentados</t>
  </si>
  <si>
    <t>ENCARGOS - BENEFÍCIOS A CONCEDER</t>
  </si>
  <si>
    <t>ENCARGOS - BENEFÃCIOS CONCEDIDOS</t>
  </si>
  <si>
    <t>CONTRIBUIÇÕES FUTURAS DOS ATIVOS - BENEFÍCIOS A CONCEDER</t>
  </si>
  <si>
    <t>IDENTIFICAÇÃO DO DRAA</t>
  </si>
  <si>
    <t>FLUXO ATUARIAL
CIVIL
PLANO PREVIDENCIÁRIO
BENEFÍCIOS AVALIADOS EM REGIME FINANCEIRO DE CAPITALIZAÇÃO
GERAÇÕES FUTURAS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</si>
</sst>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_-* #,##0.00_-;\-* #,##0.00_-;_-* \-??_-;_-@_-"/>
    <numFmt numFmtId="166" formatCode="0.0000"/>
    <numFmt numFmtId="167" formatCode="#,##0.00###"/>
    <numFmt numFmtId="168" formatCode="#,##0.00_ ;[Red]\-#,##0.00\ "/>
    <numFmt numFmtId="169" formatCode="#,##0.00000"/>
    <numFmt numFmtId="170" formatCode="dd/mm/yyyy\ hh:mm:ss"/>
  </numFmts>
  <fonts count="20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Arial Narrow"/>
      <family val="2"/>
      <charset val="1"/>
    </font>
    <font>
      <b/>
      <sz val="12"/>
      <name val="Arial Narrow"/>
      <family val="2"/>
      <charset val="1"/>
    </font>
    <font>
      <b/>
      <sz val="12"/>
      <color rgb="FFFF0000"/>
      <name val="Arial Narrow"/>
      <family val="2"/>
      <charset val="1"/>
    </font>
    <font>
      <b/>
      <sz val="20"/>
      <name val="Arial Narrow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2"/>
      <color rgb="FF0000FF"/>
      <name val="Arial Narrow"/>
      <family val="2"/>
      <charset val="1"/>
    </font>
    <font>
      <sz val="10"/>
      <name val="Mangal"/>
      <family val="2"/>
      <charset val="1"/>
    </font>
    <font>
      <b/>
      <sz val="11"/>
      <name val="Arial Narrow"/>
      <family val="2"/>
      <charset val="1"/>
    </font>
    <font>
      <b/>
      <sz val="12"/>
      <color rgb="FFFFFFFF"/>
      <name val="Arial Narrow"/>
      <family val="2"/>
      <charset val="1"/>
    </font>
    <font>
      <sz val="12"/>
      <color rgb="FF0000FF"/>
      <name val="Arial Narrow"/>
      <family val="2"/>
      <charset val="1"/>
    </font>
    <font>
      <sz val="12"/>
      <name val="Arial Narrow"/>
      <family val="2"/>
      <charset val="1"/>
    </font>
    <font>
      <b/>
      <sz val="10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/>
      <sz val="16"/>
      <name val="Arial Narrow"/>
      <family val="2"/>
      <charset val="1"/>
    </font>
    <font>
      <sz val="11"/>
      <color rgb="FF000000"/>
      <name val="Arial Rounded MT Bold"/>
      <family val="2"/>
      <charset val="1"/>
    </font>
    <font>
      <b/>
      <sz val="14"/>
      <color rgb="FFFFFFFF"/>
      <name val="Castellar"/>
      <family val="1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BFBFBF"/>
        <bgColor rgb="FFD6DCE5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D6DCE5"/>
        <bgColor rgb="FFBFBFBF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CC"/>
      </patternFill>
    </fill>
    <fill>
      <patternFill patternType="solid">
        <fgColor rgb="FFDBEEF4"/>
        <bgColor rgb="FFCCFFFF"/>
      </patternFill>
    </fill>
    <fill>
      <patternFill patternType="solid">
        <fgColor rgb="FFC6D9F1"/>
        <bgColor rgb="FFDBEEF4"/>
      </patternFill>
    </fill>
    <fill>
      <patternFill patternType="solid">
        <fgColor rgb="FF93CDDD"/>
        <bgColor rgb="FFC0C0C0"/>
      </patternFill>
    </fill>
    <fill>
      <patternFill patternType="solid">
        <fgColor rgb="FF31859C"/>
        <bgColor rgb="FF008080"/>
      </patternFill>
    </fill>
  </fills>
  <borders count="4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double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4">
    <xf numFmtId="0" fontId="0" fillId="0" borderId="0"/>
    <xf numFmtId="165" fontId="10" fillId="0" borderId="0" applyBorder="0" applyProtection="0"/>
    <xf numFmtId="9" fontId="10" fillId="0" borderId="0" applyBorder="0" applyProtection="0"/>
    <xf numFmtId="0" fontId="1" fillId="0" borderId="0"/>
  </cellStyleXfs>
  <cellXfs count="125">
    <xf numFmtId="0" fontId="0" fillId="0" borderId="0" xfId="0"/>
    <xf numFmtId="0" fontId="2" fillId="0" borderId="1" xfId="2" applyNumberFormat="1" applyFont="1" applyBorder="1"/>
    <xf numFmtId="0" fontId="2" fillId="0" borderId="0" xfId="2" applyNumberFormat="1" applyFont="1" applyBorder="1"/>
    <xf numFmtId="0" fontId="2" fillId="0" borderId="0" xfId="2" applyNumberFormat="1" applyFont="1" applyBorder="1" applyAlignment="1">
      <alignment horizontal="center"/>
    </xf>
    <xf numFmtId="0" fontId="3" fillId="0" borderId="0" xfId="2" applyNumberFormat="1" applyFont="1" applyBorder="1"/>
    <xf numFmtId="0" fontId="4" fillId="0" borderId="0" xfId="2" applyNumberFormat="1" applyFont="1" applyBorder="1"/>
    <xf numFmtId="0" fontId="2" fillId="0" borderId="2" xfId="2" applyNumberFormat="1" applyFont="1" applyBorder="1"/>
    <xf numFmtId="0" fontId="2" fillId="0" borderId="0" xfId="2" applyNumberFormat="1" applyFont="1" applyBorder="1" applyProtection="1"/>
    <xf numFmtId="0" fontId="5" fillId="2" borderId="0" xfId="2" applyNumberFormat="1" applyFont="1" applyFill="1" applyAlignment="1" applyProtection="1">
      <alignment horizontal="left"/>
    </xf>
    <xf numFmtId="0" fontId="3" fillId="2" borderId="0" xfId="2" applyNumberFormat="1" applyFont="1" applyFill="1" applyProtection="1"/>
    <xf numFmtId="164" fontId="3" fillId="2" borderId="0" xfId="2" applyNumberFormat="1" applyFont="1" applyFill="1" applyAlignment="1" applyProtection="1">
      <alignment horizontal="center"/>
    </xf>
    <xf numFmtId="0" fontId="4" fillId="2" borderId="0" xfId="2" applyNumberFormat="1" applyFont="1" applyFill="1" applyProtection="1"/>
    <xf numFmtId="0" fontId="3" fillId="0" borderId="0" xfId="2" applyNumberFormat="1" applyFont="1" applyBorder="1" applyProtection="1"/>
    <xf numFmtId="0" fontId="3" fillId="3" borderId="3" xfId="2" applyNumberFormat="1" applyFont="1" applyFill="1" applyBorder="1" applyProtection="1"/>
    <xf numFmtId="0" fontId="6" fillId="3" borderId="4" xfId="2" applyNumberFormat="1" applyFont="1" applyFill="1" applyBorder="1" applyProtection="1"/>
    <xf numFmtId="0" fontId="6" fillId="3" borderId="5" xfId="2" applyNumberFormat="1" applyFont="1" applyFill="1" applyBorder="1" applyProtection="1"/>
    <xf numFmtId="0" fontId="7" fillId="3" borderId="3" xfId="2" applyNumberFormat="1" applyFont="1" applyFill="1" applyBorder="1" applyProtection="1"/>
    <xf numFmtId="0" fontId="7" fillId="3" borderId="4" xfId="2" applyNumberFormat="1" applyFont="1" applyFill="1" applyBorder="1" applyProtection="1"/>
    <xf numFmtId="0" fontId="8" fillId="3" borderId="4" xfId="2" applyNumberFormat="1" applyFont="1" applyFill="1" applyBorder="1" applyProtection="1"/>
    <xf numFmtId="0" fontId="3" fillId="3" borderId="5" xfId="2" applyNumberFormat="1" applyFont="1" applyFill="1" applyBorder="1" applyAlignment="1" applyProtection="1">
      <alignment horizontal="center"/>
    </xf>
    <xf numFmtId="0" fontId="3" fillId="3" borderId="4" xfId="2" applyNumberFormat="1" applyFont="1" applyFill="1" applyBorder="1" applyProtection="1"/>
    <xf numFmtId="0" fontId="3" fillId="3" borderId="5" xfId="2" applyNumberFormat="1" applyFont="1" applyFill="1" applyBorder="1" applyProtection="1"/>
    <xf numFmtId="0" fontId="3" fillId="3" borderId="6" xfId="2" applyNumberFormat="1" applyFont="1" applyFill="1" applyBorder="1" applyAlignment="1" applyProtection="1">
      <alignment horizontal="center"/>
    </xf>
    <xf numFmtId="0" fontId="1" fillId="3" borderId="4" xfId="2" applyNumberFormat="1" applyFont="1" applyFill="1" applyBorder="1" applyProtection="1"/>
    <xf numFmtId="0" fontId="1" fillId="3" borderId="5" xfId="2" applyNumberFormat="1" applyFont="1" applyFill="1" applyBorder="1" applyProtection="1"/>
    <xf numFmtId="1" fontId="9" fillId="0" borderId="7" xfId="2" applyNumberFormat="1" applyFont="1" applyBorder="1" applyAlignment="1" applyProtection="1">
      <alignment horizontal="center" vertical="center"/>
    </xf>
    <xf numFmtId="1" fontId="9" fillId="0" borderId="8" xfId="2" applyNumberFormat="1" applyFont="1" applyBorder="1" applyAlignment="1" applyProtection="1">
      <alignment horizontal="center" vertical="center"/>
    </xf>
    <xf numFmtId="1" fontId="2" fillId="0" borderId="8" xfId="2" applyNumberFormat="1" applyFont="1" applyBorder="1" applyAlignment="1" applyProtection="1">
      <alignment horizontal="center" vertical="center"/>
    </xf>
    <xf numFmtId="1" fontId="3" fillId="0" borderId="8" xfId="2" applyNumberFormat="1" applyFont="1" applyBorder="1" applyAlignment="1" applyProtection="1">
      <alignment horizontal="center" vertical="center"/>
    </xf>
    <xf numFmtId="1" fontId="3" fillId="4" borderId="8" xfId="2" applyNumberFormat="1" applyFont="1" applyFill="1" applyBorder="1" applyAlignment="1" applyProtection="1">
      <alignment horizontal="center" vertical="center"/>
    </xf>
    <xf numFmtId="1" fontId="9" fillId="4" borderId="8" xfId="2" applyNumberFormat="1" applyFont="1" applyFill="1" applyBorder="1" applyAlignment="1" applyProtection="1">
      <alignment horizontal="center" vertical="center"/>
    </xf>
    <xf numFmtId="1" fontId="2" fillId="4" borderId="8" xfId="2" applyNumberFormat="1" applyFont="1" applyFill="1" applyBorder="1" applyAlignment="1" applyProtection="1">
      <alignment horizontal="center" vertical="center"/>
    </xf>
    <xf numFmtId="1" fontId="3" fillId="0" borderId="9" xfId="2" applyNumberFormat="1" applyFont="1" applyBorder="1" applyAlignment="1" applyProtection="1">
      <alignment horizontal="center" vertical="center"/>
    </xf>
    <xf numFmtId="10" fontId="9" fillId="0" borderId="7" xfId="2" applyNumberFormat="1" applyFont="1" applyBorder="1" applyAlignment="1" applyProtection="1">
      <alignment horizontal="center" vertical="center" wrapText="1"/>
    </xf>
    <xf numFmtId="10" fontId="9" fillId="0" borderId="8" xfId="2" applyNumberFormat="1" applyFont="1" applyBorder="1" applyAlignment="1" applyProtection="1">
      <alignment horizontal="center" vertical="center" wrapText="1"/>
    </xf>
    <xf numFmtId="166" fontId="3" fillId="0" borderId="8" xfId="2" applyNumberFormat="1" applyFont="1" applyBorder="1" applyAlignment="1" applyProtection="1">
      <alignment horizontal="center" vertical="center" wrapText="1"/>
    </xf>
    <xf numFmtId="10" fontId="3" fillId="0" borderId="8" xfId="2" applyNumberFormat="1" applyFont="1" applyBorder="1" applyAlignment="1" applyProtection="1">
      <alignment horizontal="center" vertical="center" wrapText="1"/>
    </xf>
    <xf numFmtId="2" fontId="3" fillId="0" borderId="8" xfId="2" applyNumberFormat="1" applyFont="1" applyBorder="1" applyAlignment="1" applyProtection="1">
      <alignment horizontal="center" vertical="center" wrapText="1"/>
    </xf>
    <xf numFmtId="2" fontId="9" fillId="0" borderId="8" xfId="2" applyNumberFormat="1" applyFont="1" applyBorder="1" applyAlignment="1" applyProtection="1">
      <alignment horizontal="center" vertical="center" wrapText="1"/>
    </xf>
    <xf numFmtId="10" fontId="3" fillId="4" borderId="8" xfId="2" applyNumberFormat="1" applyFont="1" applyFill="1" applyBorder="1" applyAlignment="1" applyProtection="1">
      <alignment horizontal="center" vertical="center" wrapText="1"/>
    </xf>
    <xf numFmtId="4" fontId="3" fillId="0" borderId="9" xfId="2" applyNumberFormat="1" applyFont="1" applyBorder="1" applyAlignment="1" applyProtection="1">
      <alignment horizontal="center" vertical="center" wrapText="1"/>
    </xf>
    <xf numFmtId="0" fontId="3" fillId="0" borderId="0" xfId="2" applyNumberFormat="1" applyFont="1" applyBorder="1" applyAlignment="1" applyProtection="1">
      <alignment horizontal="center" vertical="center" wrapText="1"/>
    </xf>
    <xf numFmtId="0" fontId="12" fillId="5" borderId="7" xfId="2" applyNumberFormat="1" applyFont="1" applyFill="1" applyBorder="1"/>
    <xf numFmtId="0" fontId="12" fillId="5" borderId="8" xfId="2" applyNumberFormat="1" applyFont="1" applyFill="1" applyBorder="1"/>
    <xf numFmtId="164" fontId="12" fillId="5" borderId="8" xfId="2" applyNumberFormat="1" applyFont="1" applyFill="1" applyBorder="1" applyAlignment="1">
      <alignment horizontal="center"/>
    </xf>
    <xf numFmtId="0" fontId="12" fillId="5" borderId="8" xfId="2" applyNumberFormat="1" applyFont="1" applyFill="1" applyBorder="1" applyAlignment="1">
      <alignment horizontal="center"/>
    </xf>
    <xf numFmtId="0" fontId="9" fillId="5" borderId="8" xfId="2" applyNumberFormat="1" applyFont="1" applyFill="1" applyBorder="1" applyAlignment="1">
      <alignment horizontal="center"/>
    </xf>
    <xf numFmtId="0" fontId="3" fillId="5" borderId="8" xfId="2" applyNumberFormat="1" applyFont="1" applyFill="1" applyBorder="1" applyAlignment="1">
      <alignment horizontal="center"/>
    </xf>
    <xf numFmtId="167" fontId="3" fillId="0" borderId="9" xfId="2" applyNumberFormat="1" applyFont="1" applyBorder="1" applyAlignment="1" applyProtection="1">
      <alignment horizontal="center"/>
    </xf>
    <xf numFmtId="3" fontId="13" fillId="6" borderId="7" xfId="2" applyNumberFormat="1" applyFont="1" applyFill="1" applyBorder="1" applyAlignment="1" applyProtection="1">
      <alignment horizontal="center"/>
      <protection locked="0"/>
    </xf>
    <xf numFmtId="167" fontId="13" fillId="6" borderId="8" xfId="2" applyNumberFormat="1" applyFont="1" applyFill="1" applyBorder="1" applyAlignment="1" applyProtection="1">
      <alignment horizontal="center"/>
      <protection locked="0"/>
    </xf>
    <xf numFmtId="167" fontId="14" fillId="0" borderId="8" xfId="2" applyNumberFormat="1" applyFont="1" applyBorder="1" applyAlignment="1">
      <alignment horizontal="center"/>
    </xf>
    <xf numFmtId="167" fontId="14" fillId="0" borderId="8" xfId="2" applyNumberFormat="1" applyFont="1" applyBorder="1" applyAlignment="1" applyProtection="1">
      <alignment horizontal="center"/>
    </xf>
    <xf numFmtId="167" fontId="14" fillId="4" borderId="8" xfId="2" applyNumberFormat="1" applyFont="1" applyFill="1" applyBorder="1" applyAlignment="1" applyProtection="1">
      <alignment horizontal="center"/>
    </xf>
    <xf numFmtId="167" fontId="14" fillId="0" borderId="9" xfId="2" applyNumberFormat="1" applyFont="1" applyBorder="1" applyAlignment="1" applyProtection="1">
      <alignment horizontal="center"/>
    </xf>
    <xf numFmtId="3" fontId="14" fillId="0" borderId="7" xfId="2" applyNumberFormat="1" applyFont="1" applyBorder="1" applyAlignment="1" applyProtection="1">
      <alignment horizontal="center"/>
      <protection hidden="1"/>
    </xf>
    <xf numFmtId="3" fontId="14" fillId="0" borderId="10" xfId="2" applyNumberFormat="1" applyFont="1" applyBorder="1" applyAlignment="1" applyProtection="1">
      <alignment horizontal="center"/>
      <protection hidden="1"/>
    </xf>
    <xf numFmtId="167" fontId="14" fillId="0" borderId="11" xfId="2" applyNumberFormat="1" applyFont="1" applyBorder="1" applyAlignment="1" applyProtection="1">
      <alignment horizontal="center"/>
    </xf>
    <xf numFmtId="1" fontId="15" fillId="5" borderId="12" xfId="2" applyNumberFormat="1" applyFont="1" applyFill="1" applyBorder="1" applyAlignment="1" applyProtection="1">
      <alignment horizontal="left"/>
      <protection hidden="1"/>
    </xf>
    <xf numFmtId="0" fontId="16" fillId="5" borderId="13" xfId="0" applyFont="1" applyFill="1" applyBorder="1"/>
    <xf numFmtId="4" fontId="3" fillId="0" borderId="13" xfId="2" applyNumberFormat="1" applyFont="1" applyBorder="1" applyAlignment="1">
      <alignment horizontal="center"/>
    </xf>
    <xf numFmtId="168" fontId="12" fillId="5" borderId="13" xfId="1" applyNumberFormat="1" applyFont="1" applyFill="1" applyBorder="1" applyAlignment="1" applyProtection="1">
      <alignment horizontal="center"/>
    </xf>
    <xf numFmtId="0" fontId="16" fillId="5" borderId="14" xfId="0" applyFont="1" applyFill="1" applyBorder="1"/>
    <xf numFmtId="1" fontId="15" fillId="5" borderId="15" xfId="2" applyNumberFormat="1" applyFont="1" applyFill="1" applyBorder="1" applyAlignment="1" applyProtection="1">
      <alignment horizontal="left"/>
      <protection hidden="1"/>
    </xf>
    <xf numFmtId="0" fontId="16" fillId="5" borderId="16" xfId="0" applyFont="1" applyFill="1" applyBorder="1"/>
    <xf numFmtId="4" fontId="3" fillId="0" borderId="16" xfId="2" applyNumberFormat="1" applyFont="1" applyBorder="1" applyAlignment="1">
      <alignment horizontal="center"/>
    </xf>
    <xf numFmtId="168" fontId="12" fillId="5" borderId="16" xfId="1" applyNumberFormat="1" applyFont="1" applyFill="1" applyBorder="1" applyAlignment="1" applyProtection="1">
      <alignment horizontal="center"/>
    </xf>
    <xf numFmtId="0" fontId="16" fillId="5" borderId="17" xfId="0" applyFont="1" applyFill="1" applyBorder="1"/>
    <xf numFmtId="0" fontId="9" fillId="0" borderId="8" xfId="2" applyNumberFormat="1" applyFont="1" applyBorder="1" applyAlignment="1" applyProtection="1">
      <alignment horizontal="center" vertical="center"/>
    </xf>
    <xf numFmtId="0" fontId="9" fillId="0" borderId="8" xfId="2" applyNumberFormat="1" applyFont="1" applyBorder="1" applyAlignment="1" applyProtection="1">
      <alignment horizontal="center" vertical="center" wrapText="1"/>
    </xf>
    <xf numFmtId="0" fontId="13" fillId="6" borderId="8" xfId="2" applyNumberFormat="1" applyFont="1" applyFill="1" applyBorder="1" applyAlignment="1" applyProtection="1">
      <alignment horizontal="center"/>
      <protection locked="0"/>
    </xf>
    <xf numFmtId="0" fontId="14" fillId="0" borderId="8" xfId="2" applyNumberFormat="1" applyFont="1" applyBorder="1" applyAlignment="1" applyProtection="1">
      <alignment horizontal="center"/>
      <protection hidden="1"/>
    </xf>
    <xf numFmtId="0" fontId="14" fillId="0" borderId="11" xfId="2" applyNumberFormat="1" applyFont="1" applyBorder="1" applyAlignment="1" applyProtection="1">
      <alignment horizontal="center"/>
      <protection hidden="1"/>
    </xf>
    <xf numFmtId="0" fontId="12" fillId="5" borderId="13" xfId="2" applyNumberFormat="1" applyFont="1" applyFill="1" applyBorder="1" applyProtection="1">
      <protection hidden="1"/>
    </xf>
    <xf numFmtId="0" fontId="12" fillId="5" borderId="16" xfId="2" applyNumberFormat="1" applyFont="1" applyFill="1" applyBorder="1" applyProtection="1">
      <protection hidden="1"/>
    </xf>
    <xf numFmtId="0" fontId="3" fillId="2" borderId="18" xfId="2" applyNumberFormat="1" applyFont="1" applyFill="1" applyBorder="1" applyProtection="1">
      <protection locked="0"/>
    </xf>
    <xf numFmtId="0" fontId="3" fillId="7" borderId="0" xfId="2" applyNumberFormat="1" applyFont="1" applyFill="1" applyProtection="1"/>
    <xf numFmtId="0" fontId="12" fillId="5" borderId="8" xfId="2" applyNumberFormat="1" applyFont="1" applyFill="1" applyBorder="1" applyAlignment="1" applyProtection="1">
      <alignment horizontal="center"/>
    </xf>
    <xf numFmtId="4" fontId="3" fillId="0" borderId="13" xfId="2" applyNumberFormat="1" applyFont="1" applyBorder="1" applyAlignment="1" applyProtection="1">
      <alignment horizontal="center"/>
    </xf>
    <xf numFmtId="4" fontId="3" fillId="0" borderId="16" xfId="2" applyNumberFormat="1" applyFont="1" applyBorder="1" applyAlignment="1" applyProtection="1">
      <alignment horizontal="center"/>
    </xf>
    <xf numFmtId="0" fontId="5" fillId="7" borderId="0" xfId="2" applyNumberFormat="1" applyFont="1" applyFill="1" applyAlignment="1" applyProtection="1">
      <alignment horizontal="left"/>
    </xf>
    <xf numFmtId="166" fontId="3" fillId="7" borderId="0" xfId="2" applyNumberFormat="1" applyFont="1" applyFill="1" applyAlignment="1" applyProtection="1">
      <alignment horizontal="center"/>
    </xf>
    <xf numFmtId="0" fontId="3" fillId="8" borderId="0" xfId="2" applyNumberFormat="1" applyFont="1" applyFill="1" applyProtection="1"/>
    <xf numFmtId="0" fontId="17" fillId="7" borderId="19" xfId="2" applyNumberFormat="1" applyFont="1" applyFill="1" applyBorder="1" applyAlignment="1" applyProtection="1">
      <alignment horizontal="left"/>
    </xf>
    <xf numFmtId="0" fontId="17" fillId="7" borderId="20" xfId="2" applyNumberFormat="1" applyFont="1" applyFill="1" applyBorder="1" applyProtection="1"/>
    <xf numFmtId="0" fontId="3" fillId="8" borderId="21" xfId="2" applyNumberFormat="1" applyFont="1" applyFill="1" applyBorder="1" applyProtection="1"/>
    <xf numFmtId="9" fontId="17" fillId="7" borderId="22" xfId="2" applyFont="1" applyFill="1" applyBorder="1" applyAlignment="1" applyProtection="1">
      <alignment horizontal="center"/>
      <protection locked="0"/>
    </xf>
    <xf numFmtId="0" fontId="3" fillId="7" borderId="0" xfId="2" applyNumberFormat="1" applyFont="1" applyFill="1" applyProtection="1">
      <protection locked="0"/>
    </xf>
    <xf numFmtId="0" fontId="17" fillId="9" borderId="26" xfId="2" applyNumberFormat="1" applyFont="1" applyFill="1" applyBorder="1" applyProtection="1"/>
    <xf numFmtId="0" fontId="17" fillId="9" borderId="23" xfId="2" applyNumberFormat="1" applyFont="1" applyFill="1" applyBorder="1" applyAlignment="1" applyProtection="1">
      <alignment horizontal="left"/>
    </xf>
    <xf numFmtId="0" fontId="17" fillId="9" borderId="24" xfId="2" applyNumberFormat="1" applyFont="1" applyFill="1" applyBorder="1" applyAlignment="1" applyProtection="1">
      <alignment horizontal="left"/>
    </xf>
    <xf numFmtId="0" fontId="17" fillId="9" borderId="25" xfId="2" applyNumberFormat="1" applyFont="1" applyFill="1" applyBorder="1" applyAlignment="1" applyProtection="1">
      <alignment horizontal="left"/>
    </xf>
    <xf numFmtId="0" fontId="1" fillId="0" borderId="0" xfId="3"/>
    <xf numFmtId="0" fontId="1" fillId="0" borderId="27" xfId="3" applyBorder="1"/>
    <xf numFmtId="169" fontId="1" fillId="0" borderId="28" xfId="3" applyNumberFormat="1" applyBorder="1" applyAlignment="1">
      <alignment horizontal="center" vertical="center"/>
    </xf>
    <xf numFmtId="169" fontId="1" fillId="0" borderId="29" xfId="3" applyNumberFormat="1" applyBorder="1" applyAlignment="1">
      <alignment horizontal="center" vertical="center"/>
    </xf>
    <xf numFmtId="0" fontId="6" fillId="10" borderId="30" xfId="3" applyFont="1" applyFill="1" applyBorder="1" applyAlignment="1">
      <alignment horizontal="center" vertical="center"/>
    </xf>
    <xf numFmtId="169" fontId="1" fillId="0" borderId="31" xfId="3" applyNumberFormat="1" applyBorder="1" applyAlignment="1">
      <alignment horizontal="center" vertical="center"/>
    </xf>
    <xf numFmtId="169" fontId="1" fillId="0" borderId="32" xfId="3" applyNumberFormat="1" applyBorder="1" applyAlignment="1">
      <alignment horizontal="center" vertical="center"/>
    </xf>
    <xf numFmtId="4" fontId="1" fillId="0" borderId="32" xfId="3" applyNumberFormat="1" applyBorder="1" applyAlignment="1">
      <alignment horizontal="center" vertical="center"/>
    </xf>
    <xf numFmtId="0" fontId="1" fillId="0" borderId="32" xfId="3" applyBorder="1" applyAlignment="1">
      <alignment horizontal="center" vertical="center"/>
    </xf>
    <xf numFmtId="4" fontId="1" fillId="0" borderId="33" xfId="3" applyNumberFormat="1" applyBorder="1" applyAlignment="1">
      <alignment horizontal="center" vertical="center"/>
    </xf>
    <xf numFmtId="0" fontId="1" fillId="0" borderId="33" xfId="3" applyBorder="1" applyAlignment="1">
      <alignment horizontal="center" vertical="center"/>
    </xf>
    <xf numFmtId="0" fontId="1" fillId="0" borderId="34" xfId="3" applyBorder="1" applyAlignment="1">
      <alignment horizontal="center" vertical="center"/>
    </xf>
    <xf numFmtId="0" fontId="6" fillId="11" borderId="30" xfId="3" applyFont="1" applyFill="1" applyBorder="1" applyAlignment="1">
      <alignment horizontal="center"/>
    </xf>
    <xf numFmtId="0" fontId="1" fillId="0" borderId="35" xfId="3" applyBorder="1" applyAlignment="1">
      <alignment horizontal="center" vertical="center"/>
    </xf>
    <xf numFmtId="170" fontId="1" fillId="0" borderId="36" xfId="3" applyNumberFormat="1" applyBorder="1" applyAlignment="1">
      <alignment horizontal="center" vertical="center"/>
    </xf>
    <xf numFmtId="0" fontId="1" fillId="0" borderId="36" xfId="3" applyBorder="1" applyAlignment="1">
      <alignment horizontal="center" vertical="center"/>
    </xf>
    <xf numFmtId="0" fontId="1" fillId="0" borderId="37" xfId="3" applyBorder="1" applyAlignment="1">
      <alignment horizontal="center" vertical="center"/>
    </xf>
    <xf numFmtId="0" fontId="6" fillId="11" borderId="38" xfId="3" applyFont="1" applyFill="1" applyBorder="1" applyAlignment="1">
      <alignment horizontal="center"/>
    </xf>
    <xf numFmtId="0" fontId="1" fillId="0" borderId="39" xfId="3" applyBorder="1"/>
    <xf numFmtId="0" fontId="6" fillId="10" borderId="30" xfId="3" applyFont="1" applyFill="1" applyBorder="1" applyAlignment="1">
      <alignment horizontal="center" vertical="center" wrapText="1"/>
    </xf>
    <xf numFmtId="0" fontId="6" fillId="10" borderId="30" xfId="3" applyFont="1" applyFill="1" applyBorder="1" applyAlignment="1">
      <alignment horizontal="center" wrapText="1"/>
    </xf>
    <xf numFmtId="0" fontId="6" fillId="10" borderId="30" xfId="3" applyFont="1" applyFill="1" applyBorder="1" applyAlignment="1">
      <alignment horizontal="center" vertical="center"/>
    </xf>
    <xf numFmtId="0" fontId="6" fillId="10" borderId="40" xfId="3" applyFont="1" applyFill="1" applyBorder="1" applyAlignment="1">
      <alignment horizontal="center" vertical="center"/>
    </xf>
    <xf numFmtId="0" fontId="18" fillId="12" borderId="40" xfId="3" applyFont="1" applyFill="1" applyBorder="1" applyAlignment="1">
      <alignment horizontal="center" vertical="center"/>
    </xf>
    <xf numFmtId="0" fontId="6" fillId="11" borderId="40" xfId="3" applyFont="1" applyFill="1" applyBorder="1" applyAlignment="1">
      <alignment horizontal="center"/>
    </xf>
    <xf numFmtId="0" fontId="18" fillId="12" borderId="30" xfId="3" applyFont="1" applyFill="1" applyBorder="1" applyAlignment="1">
      <alignment horizontal="center"/>
    </xf>
    <xf numFmtId="0" fontId="18" fillId="12" borderId="30" xfId="3" applyFont="1" applyFill="1" applyBorder="1" applyAlignment="1">
      <alignment horizontal="center"/>
    </xf>
    <xf numFmtId="0" fontId="18" fillId="12" borderId="41" xfId="3" applyFont="1" applyFill="1" applyBorder="1" applyAlignment="1">
      <alignment horizontal="center"/>
    </xf>
    <xf numFmtId="0" fontId="18" fillId="12" borderId="42" xfId="3" applyFont="1" applyFill="1" applyBorder="1" applyAlignment="1">
      <alignment horizontal="center"/>
    </xf>
    <xf numFmtId="0" fontId="18" fillId="12" borderId="43" xfId="3" applyFont="1" applyFill="1" applyBorder="1" applyAlignment="1">
      <alignment horizontal="center"/>
    </xf>
    <xf numFmtId="0" fontId="18" fillId="12" borderId="42" xfId="3" applyFont="1" applyFill="1" applyBorder="1" applyAlignment="1">
      <alignment horizontal="center" vertical="center"/>
    </xf>
    <xf numFmtId="0" fontId="19" fillId="13" borderId="44" xfId="3" applyFont="1" applyFill="1" applyBorder="1" applyAlignment="1">
      <alignment horizontal="center" vertical="center" wrapText="1"/>
    </xf>
    <xf numFmtId="0" fontId="1" fillId="0" borderId="33" xfId="3" applyNumberFormat="1" applyBorder="1" applyAlignment="1">
      <alignment horizontal="center" vertical="center"/>
    </xf>
  </cellXfs>
  <cellStyles count="4">
    <cellStyle name="Normal" xfId="0" builtinId="0"/>
    <cellStyle name="Normal 2" xfId="3" xr:uid="{55350E57-5ABC-4524-BFA5-2F669F4C8E3F}"/>
    <cellStyle name="TableStyleLight1" xfId="2" xr:uid="{00000000-0005-0000-0000-000001000000}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61"/>
  <sheetViews>
    <sheetView tabSelected="1" zoomScale="70" zoomScaleNormal="70" workbookViewId="0">
      <selection activeCell="BA10" sqref="BA10:BI159"/>
    </sheetView>
  </sheetViews>
  <sheetFormatPr defaultRowHeight="15.6" x14ac:dyDescent="0.3"/>
  <cols>
    <col min="1" max="1" width="9.109375" style="1"/>
    <col min="2" max="3" width="9.109375" style="2"/>
    <col min="4" max="4" width="11.88671875" style="3"/>
    <col min="5" max="39" width="31.5546875" style="2"/>
    <col min="40" max="42" width="31.5546875" style="4"/>
    <col min="43" max="64" width="31.5546875" style="2"/>
    <col min="65" max="65" width="31.5546875" style="5"/>
    <col min="66" max="66" width="31.5546875" style="2"/>
    <col min="67" max="67" width="31.5546875" style="6"/>
    <col min="68" max="69" width="17.109375" style="7"/>
    <col min="70" max="1025" width="0" style="2" hidden="1"/>
  </cols>
  <sheetData>
    <row r="1" spans="1:1024" s="12" customFormat="1" ht="25.8" thickBot="1" x14ac:dyDescent="0.5">
      <c r="A1" s="8" t="s">
        <v>0</v>
      </c>
      <c r="B1" s="9"/>
      <c r="C1" s="9"/>
      <c r="D1" s="10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11"/>
      <c r="BN1" s="9"/>
      <c r="BO1" s="9"/>
      <c r="BP1" s="75"/>
      <c r="BQ1" s="75"/>
    </row>
    <row r="2" spans="1:1024" s="82" customFormat="1" ht="25.2" x14ac:dyDescent="0.45">
      <c r="A2" s="80"/>
      <c r="B2" s="76"/>
      <c r="C2" s="76"/>
      <c r="D2" s="81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</row>
    <row r="3" spans="1:1024" s="82" customFormat="1" ht="20.399999999999999" hidden="1" x14ac:dyDescent="0.35">
      <c r="A3" s="83" t="s">
        <v>84</v>
      </c>
      <c r="B3" s="84"/>
      <c r="C3" s="85"/>
      <c r="D3" s="85"/>
      <c r="E3" s="86">
        <v>0.06</v>
      </c>
      <c r="F3" s="76"/>
      <c r="G3" s="76"/>
      <c r="H3" s="76"/>
      <c r="I3" s="76"/>
      <c r="J3" s="76"/>
      <c r="K3" s="76"/>
      <c r="L3" s="76"/>
      <c r="M3" s="76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76"/>
      <c r="BK3" s="76"/>
      <c r="BL3" s="76"/>
      <c r="BM3" s="76"/>
      <c r="BN3" s="76"/>
      <c r="BO3" s="76"/>
      <c r="BP3" s="76"/>
      <c r="BQ3" s="76"/>
    </row>
    <row r="4" spans="1:1024" s="82" customFormat="1" ht="21" thickBot="1" x14ac:dyDescent="0.4">
      <c r="A4" s="89" t="s">
        <v>85</v>
      </c>
      <c r="B4" s="90"/>
      <c r="C4" s="90"/>
      <c r="D4" s="91"/>
      <c r="E4" s="88">
        <f>IFERROR(BQ160/BP160,"")</f>
        <v>54.888934925125852</v>
      </c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</row>
    <row r="5" spans="1:1024" s="82" customFormat="1" ht="25.8" thickBot="1" x14ac:dyDescent="0.5">
      <c r="A5" s="80"/>
      <c r="B5" s="76"/>
      <c r="C5" s="76"/>
      <c r="D5" s="81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</row>
    <row r="6" spans="1:1024" x14ac:dyDescent="0.3">
      <c r="A6" s="13" t="s">
        <v>1</v>
      </c>
      <c r="B6" s="14"/>
      <c r="C6" s="14"/>
      <c r="D6" s="14"/>
      <c r="E6" s="15"/>
      <c r="F6" s="16" t="s">
        <v>2</v>
      </c>
      <c r="G6" s="17"/>
      <c r="H6" s="17"/>
      <c r="I6" s="17"/>
      <c r="J6" s="17"/>
      <c r="K6" s="14"/>
      <c r="L6" s="15"/>
      <c r="M6" s="16" t="s">
        <v>3</v>
      </c>
      <c r="N6" s="14"/>
      <c r="O6" s="14"/>
      <c r="P6" s="14"/>
      <c r="Q6" s="14"/>
      <c r="R6" s="14"/>
      <c r="S6" s="14"/>
      <c r="T6" s="15"/>
      <c r="U6" s="16" t="s">
        <v>4</v>
      </c>
      <c r="V6" s="14"/>
      <c r="W6" s="14"/>
      <c r="X6" s="14"/>
      <c r="Y6" s="14"/>
      <c r="Z6" s="14"/>
      <c r="AA6" s="14"/>
      <c r="AB6" s="15"/>
      <c r="AC6" s="16" t="s">
        <v>5</v>
      </c>
      <c r="AD6" s="14"/>
      <c r="AE6" s="14"/>
      <c r="AF6" s="14"/>
      <c r="AG6" s="15"/>
      <c r="AH6" s="16" t="s">
        <v>6</v>
      </c>
      <c r="AI6" s="14"/>
      <c r="AJ6" s="14"/>
      <c r="AK6" s="14"/>
      <c r="AL6" s="14"/>
      <c r="AM6" s="15"/>
      <c r="AN6" s="13" t="s">
        <v>7</v>
      </c>
      <c r="AO6" s="18"/>
      <c r="AP6" s="18"/>
      <c r="AQ6" s="15"/>
      <c r="AR6" s="19" t="s">
        <v>8</v>
      </c>
      <c r="AS6" s="13" t="s">
        <v>9</v>
      </c>
      <c r="AT6" s="14"/>
      <c r="AU6" s="14"/>
      <c r="AV6" s="14"/>
      <c r="AW6" s="14"/>
      <c r="AX6" s="14"/>
      <c r="AY6" s="15"/>
      <c r="AZ6" s="13" t="s">
        <v>10</v>
      </c>
      <c r="BA6" s="20"/>
      <c r="BB6" s="20"/>
      <c r="BC6" s="20"/>
      <c r="BD6" s="20"/>
      <c r="BE6" s="20"/>
      <c r="BF6" s="20"/>
      <c r="BG6" s="20"/>
      <c r="BH6" s="20"/>
      <c r="BI6" s="21"/>
      <c r="BJ6" s="22" t="s">
        <v>8</v>
      </c>
      <c r="BK6" s="13" t="s">
        <v>11</v>
      </c>
      <c r="BL6" s="23"/>
      <c r="BM6" s="23"/>
      <c r="BN6" s="23"/>
      <c r="BO6" s="24"/>
      <c r="BP6" s="22" t="s">
        <v>81</v>
      </c>
      <c r="BQ6" s="22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7" customFormat="1" x14ac:dyDescent="0.3">
      <c r="A7" s="25">
        <v>100101</v>
      </c>
      <c r="B7" s="68">
        <v>100201</v>
      </c>
      <c r="C7" s="26">
        <v>100301</v>
      </c>
      <c r="D7" s="27">
        <v>100401</v>
      </c>
      <c r="E7" s="26">
        <v>109001</v>
      </c>
      <c r="F7" s="27">
        <v>111000</v>
      </c>
      <c r="G7" s="28">
        <v>111101</v>
      </c>
      <c r="H7" s="28">
        <v>111201</v>
      </c>
      <c r="I7" s="28">
        <v>111301</v>
      </c>
      <c r="J7" s="28">
        <v>111401</v>
      </c>
      <c r="K7" s="28">
        <v>112000</v>
      </c>
      <c r="L7" s="28">
        <v>119900</v>
      </c>
      <c r="M7" s="27">
        <v>121000</v>
      </c>
      <c r="N7" s="26">
        <v>121100</v>
      </c>
      <c r="O7" s="26">
        <v>121200</v>
      </c>
      <c r="P7" s="26">
        <v>121300</v>
      </c>
      <c r="Q7" s="26">
        <v>121400</v>
      </c>
      <c r="R7" s="26">
        <v>121500</v>
      </c>
      <c r="S7" s="26">
        <v>121600</v>
      </c>
      <c r="T7" s="26">
        <v>121700</v>
      </c>
      <c r="U7" s="27">
        <v>122000</v>
      </c>
      <c r="V7" s="26">
        <v>122100</v>
      </c>
      <c r="W7" s="26">
        <v>122200</v>
      </c>
      <c r="X7" s="26">
        <v>122300</v>
      </c>
      <c r="Y7" s="26">
        <v>122400</v>
      </c>
      <c r="Z7" s="26">
        <v>122500</v>
      </c>
      <c r="AA7" s="26">
        <v>122600</v>
      </c>
      <c r="AB7" s="26">
        <v>122700</v>
      </c>
      <c r="AC7" s="27">
        <v>123000</v>
      </c>
      <c r="AD7" s="26">
        <v>123100</v>
      </c>
      <c r="AE7" s="26">
        <v>123200</v>
      </c>
      <c r="AF7" s="26">
        <v>123300</v>
      </c>
      <c r="AG7" s="26">
        <v>123400</v>
      </c>
      <c r="AH7" s="27">
        <v>124000</v>
      </c>
      <c r="AI7" s="26">
        <v>124100</v>
      </c>
      <c r="AJ7" s="26">
        <v>124200</v>
      </c>
      <c r="AK7" s="26">
        <v>124300</v>
      </c>
      <c r="AL7" s="26">
        <v>124400</v>
      </c>
      <c r="AM7" s="26">
        <v>124500</v>
      </c>
      <c r="AN7" s="29">
        <v>129000</v>
      </c>
      <c r="AO7" s="29">
        <v>130101</v>
      </c>
      <c r="AP7" s="28">
        <v>130201</v>
      </c>
      <c r="AQ7" s="26">
        <v>139901</v>
      </c>
      <c r="AR7" s="27">
        <v>190000</v>
      </c>
      <c r="AS7" s="27">
        <v>210000</v>
      </c>
      <c r="AT7" s="28">
        <v>211001</v>
      </c>
      <c r="AU7" s="28">
        <v>212001</v>
      </c>
      <c r="AV7" s="28">
        <v>213001</v>
      </c>
      <c r="AW7" s="28">
        <v>214001</v>
      </c>
      <c r="AX7" s="28">
        <v>215001</v>
      </c>
      <c r="AY7" s="28">
        <v>219901</v>
      </c>
      <c r="AZ7" s="27">
        <v>220000</v>
      </c>
      <c r="BA7" s="30">
        <v>221000</v>
      </c>
      <c r="BB7" s="30">
        <v>222000</v>
      </c>
      <c r="BC7" s="30">
        <v>223000</v>
      </c>
      <c r="BD7" s="30">
        <v>224000</v>
      </c>
      <c r="BE7" s="30">
        <v>225000</v>
      </c>
      <c r="BF7" s="30">
        <v>226000</v>
      </c>
      <c r="BG7" s="30">
        <v>227000</v>
      </c>
      <c r="BH7" s="30">
        <v>229000</v>
      </c>
      <c r="BI7" s="30">
        <v>239901</v>
      </c>
      <c r="BJ7" s="31">
        <v>240000</v>
      </c>
      <c r="BK7" s="31">
        <v>250001</v>
      </c>
      <c r="BL7" s="31">
        <v>260001</v>
      </c>
      <c r="BM7" s="28">
        <v>270001</v>
      </c>
      <c r="BN7" s="27">
        <v>280001</v>
      </c>
      <c r="BO7" s="32">
        <v>290001</v>
      </c>
      <c r="BP7" s="31">
        <v>310000</v>
      </c>
      <c r="BQ7" s="31">
        <v>320000</v>
      </c>
    </row>
    <row r="8" spans="1:1024" s="41" customFormat="1" ht="165" customHeight="1" x14ac:dyDescent="0.25">
      <c r="A8" s="33" t="s">
        <v>12</v>
      </c>
      <c r="B8" s="69" t="s">
        <v>13</v>
      </c>
      <c r="C8" s="34" t="s">
        <v>14</v>
      </c>
      <c r="D8" s="35" t="s">
        <v>15</v>
      </c>
      <c r="E8" s="34" t="s">
        <v>16</v>
      </c>
      <c r="F8" s="36" t="s">
        <v>17</v>
      </c>
      <c r="G8" s="37" t="s">
        <v>18</v>
      </c>
      <c r="H8" s="37" t="s">
        <v>19</v>
      </c>
      <c r="I8" s="37" t="s">
        <v>20</v>
      </c>
      <c r="J8" s="37" t="s">
        <v>21</v>
      </c>
      <c r="K8" s="36" t="s">
        <v>22</v>
      </c>
      <c r="L8" s="37" t="s">
        <v>23</v>
      </c>
      <c r="M8" s="36" t="s">
        <v>24</v>
      </c>
      <c r="N8" s="38" t="s">
        <v>25</v>
      </c>
      <c r="O8" s="38" t="s">
        <v>26</v>
      </c>
      <c r="P8" s="38" t="s">
        <v>27</v>
      </c>
      <c r="Q8" s="38" t="s">
        <v>28</v>
      </c>
      <c r="R8" s="38" t="s">
        <v>29</v>
      </c>
      <c r="S8" s="38" t="s">
        <v>30</v>
      </c>
      <c r="T8" s="38" t="s">
        <v>31</v>
      </c>
      <c r="U8" s="36" t="s">
        <v>32</v>
      </c>
      <c r="V8" s="38" t="s">
        <v>33</v>
      </c>
      <c r="W8" s="38" t="s">
        <v>34</v>
      </c>
      <c r="X8" s="38" t="s">
        <v>35</v>
      </c>
      <c r="Y8" s="38" t="s">
        <v>36</v>
      </c>
      <c r="Z8" s="38" t="s">
        <v>37</v>
      </c>
      <c r="AA8" s="38" t="s">
        <v>38</v>
      </c>
      <c r="AB8" s="38" t="s">
        <v>39</v>
      </c>
      <c r="AC8" s="36" t="s">
        <v>40</v>
      </c>
      <c r="AD8" s="38" t="s">
        <v>41</v>
      </c>
      <c r="AE8" s="38" t="s">
        <v>42</v>
      </c>
      <c r="AF8" s="38" t="s">
        <v>43</v>
      </c>
      <c r="AG8" s="38" t="s">
        <v>44</v>
      </c>
      <c r="AH8" s="36" t="s">
        <v>45</v>
      </c>
      <c r="AI8" s="38" t="s">
        <v>46</v>
      </c>
      <c r="AJ8" s="38" t="s">
        <v>47</v>
      </c>
      <c r="AK8" s="38" t="s">
        <v>48</v>
      </c>
      <c r="AL8" s="38" t="s">
        <v>49</v>
      </c>
      <c r="AM8" s="38" t="s">
        <v>50</v>
      </c>
      <c r="AN8" s="36" t="s">
        <v>51</v>
      </c>
      <c r="AO8" s="37" t="s">
        <v>52</v>
      </c>
      <c r="AP8" s="37" t="s">
        <v>53</v>
      </c>
      <c r="AQ8" s="38" t="s">
        <v>54</v>
      </c>
      <c r="AR8" s="36" t="s">
        <v>55</v>
      </c>
      <c r="AS8" s="36" t="s">
        <v>56</v>
      </c>
      <c r="AT8" s="37" t="s">
        <v>57</v>
      </c>
      <c r="AU8" s="37" t="s">
        <v>58</v>
      </c>
      <c r="AV8" s="37" t="s">
        <v>59</v>
      </c>
      <c r="AW8" s="37" t="s">
        <v>60</v>
      </c>
      <c r="AX8" s="37" t="s">
        <v>61</v>
      </c>
      <c r="AY8" s="37" t="s">
        <v>62</v>
      </c>
      <c r="AZ8" s="36" t="s">
        <v>63</v>
      </c>
      <c r="BA8" s="34" t="s">
        <v>64</v>
      </c>
      <c r="BB8" s="34" t="s">
        <v>65</v>
      </c>
      <c r="BC8" s="34" t="s">
        <v>66</v>
      </c>
      <c r="BD8" s="34" t="s">
        <v>67</v>
      </c>
      <c r="BE8" s="34" t="s">
        <v>68</v>
      </c>
      <c r="BF8" s="34" t="s">
        <v>69</v>
      </c>
      <c r="BG8" s="34" t="s">
        <v>70</v>
      </c>
      <c r="BH8" s="34" t="s">
        <v>71</v>
      </c>
      <c r="BI8" s="38" t="s">
        <v>72</v>
      </c>
      <c r="BJ8" s="36" t="s">
        <v>73</v>
      </c>
      <c r="BK8" s="36" t="s">
        <v>74</v>
      </c>
      <c r="BL8" s="39" t="s">
        <v>75</v>
      </c>
      <c r="BM8" s="36" t="s">
        <v>76</v>
      </c>
      <c r="BN8" s="36" t="s">
        <v>79</v>
      </c>
      <c r="BO8" s="40" t="s">
        <v>80</v>
      </c>
      <c r="BP8" s="36" t="s">
        <v>82</v>
      </c>
      <c r="BQ8" s="36" t="s">
        <v>83</v>
      </c>
    </row>
    <row r="9" spans="1:1024" x14ac:dyDescent="0.3">
      <c r="A9" s="42"/>
      <c r="B9" s="43"/>
      <c r="C9" s="43"/>
      <c r="D9" s="44"/>
      <c r="E9" s="45"/>
      <c r="F9" s="45"/>
      <c r="G9" s="45"/>
      <c r="H9" s="45"/>
      <c r="I9" s="45"/>
      <c r="J9" s="45"/>
      <c r="K9" s="46"/>
      <c r="L9" s="46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7"/>
      <c r="AO9" s="47"/>
      <c r="AP9" s="47"/>
      <c r="AQ9" s="46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8">
        <v>0</v>
      </c>
      <c r="BP9" s="77"/>
      <c r="BQ9" s="77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3">
      <c r="A10" s="49">
        <v>1</v>
      </c>
      <c r="B10" s="70">
        <v>2016</v>
      </c>
      <c r="C10" s="50">
        <f>'2016 CV PREV GF 00394601000126'!E6</f>
        <v>5.5</v>
      </c>
      <c r="D10" s="51">
        <f>ROUND(IF(A10=0,1,(1+C10/100)^-1),5)</f>
        <v>0.94786999999999999</v>
      </c>
      <c r="E10" s="50">
        <f>'2016 CV PREV GF 00394601000126'!G6</f>
        <v>0</v>
      </c>
      <c r="F10" s="51">
        <f t="shared" ref="F10:F41" si="0">ROUND(SUM(G10:J10),5)</f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1">
        <f t="shared" ref="M10:M41" si="1">ROUND(SUM(N10:T10),5)</f>
        <v>0</v>
      </c>
      <c r="N10" s="50">
        <f>'2016 CV PREV GF 00394601000126'!P6</f>
        <v>0</v>
      </c>
      <c r="O10" s="50">
        <f>'2016 CV PREV GF 00394601000126'!Q6</f>
        <v>0</v>
      </c>
      <c r="P10" s="50">
        <f>'2016 CV PREV GF 00394601000126'!R6</f>
        <v>0</v>
      </c>
      <c r="Q10" s="50">
        <f>'2016 CV PREV GF 00394601000126'!S6</f>
        <v>0</v>
      </c>
      <c r="R10" s="50">
        <f>'2016 CV PREV GF 00394601000126'!T6</f>
        <v>0</v>
      </c>
      <c r="S10" s="50">
        <f>'2016 CV PREV GF 00394601000126'!U6</f>
        <v>0</v>
      </c>
      <c r="T10" s="50">
        <f>'2016 CV PREV GF 00394601000126'!V6</f>
        <v>0</v>
      </c>
      <c r="U10" s="51">
        <f t="shared" ref="U10:U41" si="2">ROUND(SUM(V10:AB10),5)</f>
        <v>0</v>
      </c>
      <c r="V10" s="50">
        <f>'2016 CV PREV GF 00394601000126'!X6</f>
        <v>0</v>
      </c>
      <c r="W10" s="50">
        <f>'2016 CV PREV GF 00394601000126'!Y6</f>
        <v>0</v>
      </c>
      <c r="X10" s="50">
        <f>'2016 CV PREV GF 00394601000126'!Z6</f>
        <v>0</v>
      </c>
      <c r="Y10" s="50">
        <f>'2016 CV PREV GF 00394601000126'!AA6</f>
        <v>0</v>
      </c>
      <c r="Z10" s="50">
        <f>'2016 CV PREV GF 00394601000126'!AB6</f>
        <v>0</v>
      </c>
      <c r="AA10" s="50">
        <f>'2016 CV PREV GF 00394601000126'!AC6</f>
        <v>0</v>
      </c>
      <c r="AB10" s="50">
        <f>'2016 CV PREV GF 00394601000126'!AD6</f>
        <v>0</v>
      </c>
      <c r="AC10" s="51">
        <f t="shared" ref="AC10:AC41" si="3">ROUND(SUM(AD10:AG10),5)</f>
        <v>0</v>
      </c>
      <c r="AD10" s="50">
        <f>'2016 CV PREV GF 00394601000126'!AF6</f>
        <v>0</v>
      </c>
      <c r="AE10" s="50">
        <f>'2016 CV PREV GF 00394601000126'!AG6</f>
        <v>0</v>
      </c>
      <c r="AF10" s="50">
        <f>'2016 CV PREV GF 00394601000126'!AH6</f>
        <v>0</v>
      </c>
      <c r="AG10" s="50">
        <f>'2016 CV PREV GF 00394601000126'!AI6</f>
        <v>0</v>
      </c>
      <c r="AH10" s="51">
        <f t="shared" ref="AH10:AH41" si="4">ROUND(SUM(AI10:AM10),5)</f>
        <v>0</v>
      </c>
      <c r="AI10" s="50">
        <f>'2016 CV PREV GF 00394601000126'!AK6</f>
        <v>0</v>
      </c>
      <c r="AJ10" s="50">
        <f>'2016 CV PREV GF 00394601000126'!AL6</f>
        <v>0</v>
      </c>
      <c r="AK10" s="50">
        <f>'2016 CV PREV GF 00394601000126'!AM6</f>
        <v>0</v>
      </c>
      <c r="AL10" s="50">
        <f>'2016 CV PREV GF 00394601000126'!AN6</f>
        <v>0</v>
      </c>
      <c r="AM10" s="50">
        <f>'2016 CV PREV GF 00394601000126'!AO6</f>
        <v>0</v>
      </c>
      <c r="AN10" s="52">
        <v>0</v>
      </c>
      <c r="AO10" s="52">
        <v>0</v>
      </c>
      <c r="AP10" s="52">
        <v>0</v>
      </c>
      <c r="AQ10" s="50">
        <f>'2016 CV PREV GF 00394601000126'!AS6</f>
        <v>0</v>
      </c>
      <c r="AR10" s="51">
        <f t="shared" ref="AR10:AR41" si="5">ROUND(F10+K10+L10+M10+U10+AC10+AH10+AN10+AO10+AP10+AQ10,5)</f>
        <v>0</v>
      </c>
      <c r="AS10" s="51">
        <f t="shared" ref="AS10:AS41" si="6">ROUND(SUM(AT10:AY10),5)</f>
        <v>0</v>
      </c>
      <c r="AT10" s="52">
        <v>0</v>
      </c>
      <c r="AU10" s="52">
        <v>0</v>
      </c>
      <c r="AV10" s="52">
        <v>0</v>
      </c>
      <c r="AW10" s="52">
        <v>0</v>
      </c>
      <c r="AX10" s="52">
        <v>0</v>
      </c>
      <c r="AY10" s="52">
        <v>0</v>
      </c>
      <c r="AZ10" s="51">
        <f t="shared" ref="AZ10:AZ41" si="7">ROUND(SUM(BA10:BI10),5)</f>
        <v>0</v>
      </c>
      <c r="BA10" s="50">
        <f>'2016 CV PREV GF 00394601000126'!BC6</f>
        <v>0</v>
      </c>
      <c r="BB10" s="50">
        <f>'2016 CV PREV GF 00394601000126'!BD6</f>
        <v>0</v>
      </c>
      <c r="BC10" s="50">
        <f>'2016 CV PREV GF 00394601000126'!BE6</f>
        <v>0</v>
      </c>
      <c r="BD10" s="50">
        <f>'2016 CV PREV GF 00394601000126'!BF6</f>
        <v>0</v>
      </c>
      <c r="BE10" s="50">
        <f>'2016 CV PREV GF 00394601000126'!BG6</f>
        <v>0</v>
      </c>
      <c r="BF10" s="50">
        <f>'2016 CV PREV GF 00394601000126'!BH6</f>
        <v>0</v>
      </c>
      <c r="BG10" s="50">
        <f>'2016 CV PREV GF 00394601000126'!BI6</f>
        <v>0</v>
      </c>
      <c r="BH10" s="50">
        <f>'2016 CV PREV GF 00394601000126'!BJ6</f>
        <v>0</v>
      </c>
      <c r="BI10" s="50">
        <f>'2016 CV PREV GF 00394601000126'!BK6</f>
        <v>0</v>
      </c>
      <c r="BJ10" s="51">
        <f t="shared" ref="BJ10:BJ41" si="8">ROUND(AS10+AZ10,5)</f>
        <v>0</v>
      </c>
      <c r="BK10" s="51">
        <f t="shared" ref="BK10:BK41" si="9">ROUND(AR10-BJ10,5)</f>
        <v>0</v>
      </c>
      <c r="BL10" s="51">
        <f>$BO$9+SUMPRODUCT($D$10:D10,$BK$10:BK10)</f>
        <v>0</v>
      </c>
      <c r="BM10" s="53">
        <f t="shared" ref="BM10:BM41" si="10">ROUND(C10,5)</f>
        <v>5.5</v>
      </c>
      <c r="BN10" s="52">
        <f>IF($A$10=0,IF(BO9+BK10&lt;0,0,ROUND(BM10/100*(BO9+BK10),5)),ROUND(BM10/100*BO9,5))</f>
        <v>0</v>
      </c>
      <c r="BO10" s="54">
        <f t="shared" ref="BO10:BO41" si="11">IF(BO9+BK10+BN10&gt;0,ROUND(BO9+BK10+BN10,5),0)</f>
        <v>0</v>
      </c>
      <c r="BP10" s="52">
        <f>(1/((1+$C10/100)^($A10-0.5)))*(AS10+AZ10-AY10-BH10-F10-K10-AC10-AH10)</f>
        <v>0</v>
      </c>
      <c r="BQ10" s="52">
        <f>$BP10*($A10-0.5)</f>
        <v>0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3">
      <c r="A11" s="55">
        <f t="shared" ref="A11:A42" si="12">A10+1</f>
        <v>2</v>
      </c>
      <c r="B11" s="71">
        <f t="shared" ref="B11:B42" si="13">B10+1</f>
        <v>2017</v>
      </c>
      <c r="C11" s="50">
        <f>'2016 CV PREV GF 00394601000126'!E7</f>
        <v>5.5</v>
      </c>
      <c r="D11" s="51">
        <f>ROUND((1+C11/100)^-1*D10,5)</f>
        <v>0.89844999999999997</v>
      </c>
      <c r="E11" s="50">
        <f>'2016 CV PREV GF 00394601000126'!G7</f>
        <v>174335193.21000001</v>
      </c>
      <c r="F11" s="51">
        <f t="shared" si="0"/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1">
        <f t="shared" si="1"/>
        <v>18353495.84</v>
      </c>
      <c r="N11" s="50">
        <f>'2016 CV PREV GF 00394601000126'!P7</f>
        <v>18353495.84</v>
      </c>
      <c r="O11" s="50">
        <f>'2016 CV PREV GF 00394601000126'!Q7</f>
        <v>0</v>
      </c>
      <c r="P11" s="50">
        <f>'2016 CV PREV GF 00394601000126'!R7</f>
        <v>0</v>
      </c>
      <c r="Q11" s="50">
        <f>'2016 CV PREV GF 00394601000126'!S7</f>
        <v>0</v>
      </c>
      <c r="R11" s="50">
        <f>'2016 CV PREV GF 00394601000126'!T7</f>
        <v>0</v>
      </c>
      <c r="S11" s="50">
        <f>'2016 CV PREV GF 00394601000126'!U7</f>
        <v>0</v>
      </c>
      <c r="T11" s="50">
        <f>'2016 CV PREV GF 00394601000126'!V7</f>
        <v>0</v>
      </c>
      <c r="U11" s="51">
        <f t="shared" si="2"/>
        <v>12777750.27</v>
      </c>
      <c r="V11" s="50">
        <f>'2016 CV PREV GF 00394601000126'!X7</f>
        <v>12777750.27</v>
      </c>
      <c r="W11" s="50">
        <f>'2016 CV PREV GF 00394601000126'!Y7</f>
        <v>0</v>
      </c>
      <c r="X11" s="50">
        <f>'2016 CV PREV GF 00394601000126'!Z7</f>
        <v>0</v>
      </c>
      <c r="Y11" s="50">
        <f>'2016 CV PREV GF 00394601000126'!AA7</f>
        <v>0</v>
      </c>
      <c r="Z11" s="50">
        <f>'2016 CV PREV GF 00394601000126'!AB7</f>
        <v>0</v>
      </c>
      <c r="AA11" s="50">
        <f>'2016 CV PREV GF 00394601000126'!AC7</f>
        <v>0</v>
      </c>
      <c r="AB11" s="50">
        <f>'2016 CV PREV GF 00394601000126'!AD7</f>
        <v>0</v>
      </c>
      <c r="AC11" s="51">
        <f t="shared" si="3"/>
        <v>0</v>
      </c>
      <c r="AD11" s="50">
        <f>'2016 CV PREV GF 00394601000126'!AF7</f>
        <v>0</v>
      </c>
      <c r="AE11" s="50">
        <f>'2016 CV PREV GF 00394601000126'!AG7</f>
        <v>0</v>
      </c>
      <c r="AF11" s="50">
        <f>'2016 CV PREV GF 00394601000126'!AH7</f>
        <v>0</v>
      </c>
      <c r="AG11" s="50">
        <f>'2016 CV PREV GF 00394601000126'!AI7</f>
        <v>0</v>
      </c>
      <c r="AH11" s="51">
        <f t="shared" si="4"/>
        <v>0</v>
      </c>
      <c r="AI11" s="50">
        <f>'2016 CV PREV GF 00394601000126'!AK7</f>
        <v>0</v>
      </c>
      <c r="AJ11" s="50">
        <f>'2016 CV PREV GF 00394601000126'!AL7</f>
        <v>0</v>
      </c>
      <c r="AK11" s="50">
        <f>'2016 CV PREV GF 00394601000126'!AM7</f>
        <v>0</v>
      </c>
      <c r="AL11" s="50">
        <f>'2016 CV PREV GF 00394601000126'!AN7</f>
        <v>0</v>
      </c>
      <c r="AM11" s="50">
        <f>'2016 CV PREV GF 00394601000126'!AO7</f>
        <v>0</v>
      </c>
      <c r="AN11" s="52">
        <v>0</v>
      </c>
      <c r="AO11" s="52">
        <v>0</v>
      </c>
      <c r="AP11" s="52">
        <v>0</v>
      </c>
      <c r="AQ11" s="50">
        <f>'2016 CV PREV GF 00394601000126'!AS7</f>
        <v>0</v>
      </c>
      <c r="AR11" s="51">
        <f t="shared" si="5"/>
        <v>31131246.109999999</v>
      </c>
      <c r="AS11" s="51">
        <f t="shared" si="6"/>
        <v>0</v>
      </c>
      <c r="AT11" s="52">
        <v>0</v>
      </c>
      <c r="AU11" s="52">
        <v>0</v>
      </c>
      <c r="AV11" s="52">
        <v>0</v>
      </c>
      <c r="AW11" s="52">
        <v>0</v>
      </c>
      <c r="AX11" s="52">
        <v>0</v>
      </c>
      <c r="AY11" s="52">
        <v>0</v>
      </c>
      <c r="AZ11" s="51">
        <f t="shared" si="7"/>
        <v>0</v>
      </c>
      <c r="BA11" s="50">
        <f>'2016 CV PREV GF 00394601000126'!BC7</f>
        <v>0</v>
      </c>
      <c r="BB11" s="50">
        <f>'2016 CV PREV GF 00394601000126'!BD7</f>
        <v>0</v>
      </c>
      <c r="BC11" s="50">
        <f>'2016 CV PREV GF 00394601000126'!BE7</f>
        <v>0</v>
      </c>
      <c r="BD11" s="50">
        <f>'2016 CV PREV GF 00394601000126'!BF7</f>
        <v>0</v>
      </c>
      <c r="BE11" s="50">
        <f>'2016 CV PREV GF 00394601000126'!BG7</f>
        <v>0</v>
      </c>
      <c r="BF11" s="50">
        <f>'2016 CV PREV GF 00394601000126'!BH7</f>
        <v>0</v>
      </c>
      <c r="BG11" s="50">
        <f>'2016 CV PREV GF 00394601000126'!BI7</f>
        <v>0</v>
      </c>
      <c r="BH11" s="50">
        <f>'2016 CV PREV GF 00394601000126'!BJ7</f>
        <v>0</v>
      </c>
      <c r="BI11" s="50">
        <f>'2016 CV PREV GF 00394601000126'!BK7</f>
        <v>0</v>
      </c>
      <c r="BJ11" s="51">
        <f t="shared" si="8"/>
        <v>0</v>
      </c>
      <c r="BK11" s="51">
        <f t="shared" si="9"/>
        <v>31131246.109999999</v>
      </c>
      <c r="BL11" s="51">
        <f>$BO$9+SUMPRODUCT($D$10:D11,$BK$10:BK11)</f>
        <v>27969868.0675295</v>
      </c>
      <c r="BM11" s="53">
        <f t="shared" si="10"/>
        <v>5.5</v>
      </c>
      <c r="BN11" s="52">
        <f t="shared" ref="BN11:BN74" si="14">IF($A$10=0,IF(BO10+BK11&lt;0,0,ROUND(BM11/100*(BO10+BK11),5)),ROUND(BM11/100*BO10,5))</f>
        <v>0</v>
      </c>
      <c r="BO11" s="54">
        <f t="shared" si="11"/>
        <v>31131246.109999999</v>
      </c>
      <c r="BP11" s="52">
        <f t="shared" ref="BP11:BP74" si="15">(1/((1+$C11/100)^($A11-0.5)))*(AS11+AZ11-AY11-BH11-F11-K11-AC11-AH11)</f>
        <v>0</v>
      </c>
      <c r="BQ11" s="52">
        <f t="shared" ref="BQ11:BQ74" si="16">$BP11*($A11-0.5)</f>
        <v>0</v>
      </c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3">
      <c r="A12" s="55">
        <f t="shared" si="12"/>
        <v>3</v>
      </c>
      <c r="B12" s="71">
        <f t="shared" si="13"/>
        <v>2018</v>
      </c>
      <c r="C12" s="50">
        <f>'2016 CV PREV GF 00394601000126'!E8</f>
        <v>5.5</v>
      </c>
      <c r="D12" s="51">
        <f t="shared" ref="D12:D75" si="17">ROUND((1+C12/100)^-1*D11,5)</f>
        <v>0.85160999999999998</v>
      </c>
      <c r="E12" s="50">
        <f>'2016 CV PREV GF 00394601000126'!G8</f>
        <v>517051620.80000001</v>
      </c>
      <c r="F12" s="51">
        <f t="shared" si="0"/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1">
        <f t="shared" si="1"/>
        <v>54433672.259999998</v>
      </c>
      <c r="N12" s="50">
        <f>'2016 CV PREV GF 00394601000126'!P8</f>
        <v>54433672.259999998</v>
      </c>
      <c r="O12" s="50">
        <f>'2016 CV PREV GF 00394601000126'!Q8</f>
        <v>0</v>
      </c>
      <c r="P12" s="50">
        <f>'2016 CV PREV GF 00394601000126'!R8</f>
        <v>0</v>
      </c>
      <c r="Q12" s="50">
        <f>'2016 CV PREV GF 00394601000126'!S8</f>
        <v>0</v>
      </c>
      <c r="R12" s="50">
        <f>'2016 CV PREV GF 00394601000126'!T8</f>
        <v>0</v>
      </c>
      <c r="S12" s="50">
        <f>'2016 CV PREV GF 00394601000126'!U8</f>
        <v>0</v>
      </c>
      <c r="T12" s="50">
        <f>'2016 CV PREV GF 00394601000126'!V8</f>
        <v>0</v>
      </c>
      <c r="U12" s="51">
        <f t="shared" si="2"/>
        <v>37896860.43</v>
      </c>
      <c r="V12" s="50">
        <f>'2016 CV PREV GF 00394601000126'!X8</f>
        <v>37896860.43</v>
      </c>
      <c r="W12" s="50">
        <f>'2016 CV PREV GF 00394601000126'!Y8</f>
        <v>0</v>
      </c>
      <c r="X12" s="50">
        <f>'2016 CV PREV GF 00394601000126'!Z8</f>
        <v>0</v>
      </c>
      <c r="Y12" s="50">
        <f>'2016 CV PREV GF 00394601000126'!AA8</f>
        <v>0</v>
      </c>
      <c r="Z12" s="50">
        <f>'2016 CV PREV GF 00394601000126'!AB8</f>
        <v>0</v>
      </c>
      <c r="AA12" s="50">
        <f>'2016 CV PREV GF 00394601000126'!AC8</f>
        <v>0</v>
      </c>
      <c r="AB12" s="50">
        <f>'2016 CV PREV GF 00394601000126'!AD8</f>
        <v>0</v>
      </c>
      <c r="AC12" s="51">
        <f t="shared" si="3"/>
        <v>0</v>
      </c>
      <c r="AD12" s="50">
        <f>'2016 CV PREV GF 00394601000126'!AF8</f>
        <v>0</v>
      </c>
      <c r="AE12" s="50">
        <f>'2016 CV PREV GF 00394601000126'!AG8</f>
        <v>0</v>
      </c>
      <c r="AF12" s="50">
        <f>'2016 CV PREV GF 00394601000126'!AH8</f>
        <v>0</v>
      </c>
      <c r="AG12" s="50">
        <f>'2016 CV PREV GF 00394601000126'!AI8</f>
        <v>0</v>
      </c>
      <c r="AH12" s="51">
        <f t="shared" si="4"/>
        <v>0</v>
      </c>
      <c r="AI12" s="50">
        <f>'2016 CV PREV GF 00394601000126'!AK8</f>
        <v>0</v>
      </c>
      <c r="AJ12" s="50">
        <f>'2016 CV PREV GF 00394601000126'!AL8</f>
        <v>0</v>
      </c>
      <c r="AK12" s="50">
        <f>'2016 CV PREV GF 00394601000126'!AM8</f>
        <v>0</v>
      </c>
      <c r="AL12" s="50">
        <f>'2016 CV PREV GF 00394601000126'!AN8</f>
        <v>0</v>
      </c>
      <c r="AM12" s="50">
        <f>'2016 CV PREV GF 00394601000126'!AO8</f>
        <v>0</v>
      </c>
      <c r="AN12" s="52">
        <v>0</v>
      </c>
      <c r="AO12" s="52">
        <v>0</v>
      </c>
      <c r="AP12" s="52">
        <v>0</v>
      </c>
      <c r="AQ12" s="50">
        <f>'2016 CV PREV GF 00394601000126'!AS8</f>
        <v>0</v>
      </c>
      <c r="AR12" s="51">
        <f t="shared" si="5"/>
        <v>92330532.689999998</v>
      </c>
      <c r="AS12" s="51">
        <f t="shared" si="6"/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1">
        <f t="shared" si="7"/>
        <v>0</v>
      </c>
      <c r="BA12" s="50">
        <f>'2016 CV PREV GF 00394601000126'!BC8</f>
        <v>0</v>
      </c>
      <c r="BB12" s="50">
        <f>'2016 CV PREV GF 00394601000126'!BD8</f>
        <v>0</v>
      </c>
      <c r="BC12" s="50">
        <f>'2016 CV PREV GF 00394601000126'!BE8</f>
        <v>0</v>
      </c>
      <c r="BD12" s="50">
        <f>'2016 CV PREV GF 00394601000126'!BF8</f>
        <v>0</v>
      </c>
      <c r="BE12" s="50">
        <f>'2016 CV PREV GF 00394601000126'!BG8</f>
        <v>0</v>
      </c>
      <c r="BF12" s="50">
        <f>'2016 CV PREV GF 00394601000126'!BH8</f>
        <v>0</v>
      </c>
      <c r="BG12" s="50">
        <f>'2016 CV PREV GF 00394601000126'!BI8</f>
        <v>0</v>
      </c>
      <c r="BH12" s="50">
        <f>'2016 CV PREV GF 00394601000126'!BJ8</f>
        <v>0</v>
      </c>
      <c r="BI12" s="50">
        <f>'2016 CV PREV GF 00394601000126'!BK8</f>
        <v>0</v>
      </c>
      <c r="BJ12" s="51">
        <f t="shared" si="8"/>
        <v>0</v>
      </c>
      <c r="BK12" s="51">
        <f t="shared" si="9"/>
        <v>92330532.689999998</v>
      </c>
      <c r="BL12" s="51">
        <f>$BO$9+SUMPRODUCT($D$10:D12,$BK$10:BK12)</f>
        <v>106599473.0116604</v>
      </c>
      <c r="BM12" s="53">
        <f t="shared" si="10"/>
        <v>5.5</v>
      </c>
      <c r="BN12" s="52">
        <f t="shared" si="14"/>
        <v>1712218.53605</v>
      </c>
      <c r="BO12" s="54">
        <f t="shared" si="11"/>
        <v>125173997.33605</v>
      </c>
      <c r="BP12" s="52">
        <f t="shared" si="15"/>
        <v>0</v>
      </c>
      <c r="BQ12" s="52">
        <f t="shared" si="16"/>
        <v>0</v>
      </c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3">
      <c r="A13" s="55">
        <f t="shared" si="12"/>
        <v>4</v>
      </c>
      <c r="B13" s="71">
        <f t="shared" si="13"/>
        <v>2019</v>
      </c>
      <c r="C13" s="50">
        <f>'2016 CV PREV GF 00394601000126'!E9</f>
        <v>5.5</v>
      </c>
      <c r="D13" s="51">
        <f t="shared" si="17"/>
        <v>0.80720999999999998</v>
      </c>
      <c r="E13" s="50">
        <f>'2016 CV PREV GF 00394601000126'!G9</f>
        <v>889240056.59000003</v>
      </c>
      <c r="F13" s="51">
        <f t="shared" si="0"/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1">
        <f t="shared" si="1"/>
        <v>93616574.920000002</v>
      </c>
      <c r="N13" s="50">
        <f>'2016 CV PREV GF 00394601000126'!P9</f>
        <v>93616574.920000002</v>
      </c>
      <c r="O13" s="50">
        <f>'2016 CV PREV GF 00394601000126'!Q9</f>
        <v>0</v>
      </c>
      <c r="P13" s="50">
        <f>'2016 CV PREV GF 00394601000126'!R9</f>
        <v>0</v>
      </c>
      <c r="Q13" s="50">
        <f>'2016 CV PREV GF 00394601000126'!S9</f>
        <v>0</v>
      </c>
      <c r="R13" s="50">
        <f>'2016 CV PREV GF 00394601000126'!T9</f>
        <v>0</v>
      </c>
      <c r="S13" s="50">
        <f>'2016 CV PREV GF 00394601000126'!U9</f>
        <v>0</v>
      </c>
      <c r="T13" s="50">
        <f>'2016 CV PREV GF 00394601000126'!V9</f>
        <v>0</v>
      </c>
      <c r="U13" s="51">
        <f t="shared" si="2"/>
        <v>65176096.460000001</v>
      </c>
      <c r="V13" s="50">
        <f>'2016 CV PREV GF 00394601000126'!X9</f>
        <v>65176096.460000001</v>
      </c>
      <c r="W13" s="50">
        <f>'2016 CV PREV GF 00394601000126'!Y9</f>
        <v>0</v>
      </c>
      <c r="X13" s="50">
        <f>'2016 CV PREV GF 00394601000126'!Z9</f>
        <v>0</v>
      </c>
      <c r="Y13" s="50">
        <f>'2016 CV PREV GF 00394601000126'!AA9</f>
        <v>0</v>
      </c>
      <c r="Z13" s="50">
        <f>'2016 CV PREV GF 00394601000126'!AB9</f>
        <v>0</v>
      </c>
      <c r="AA13" s="50">
        <f>'2016 CV PREV GF 00394601000126'!AC9</f>
        <v>0</v>
      </c>
      <c r="AB13" s="50">
        <f>'2016 CV PREV GF 00394601000126'!AD9</f>
        <v>0</v>
      </c>
      <c r="AC13" s="51">
        <f t="shared" si="3"/>
        <v>0</v>
      </c>
      <c r="AD13" s="50">
        <f>'2016 CV PREV GF 00394601000126'!AF9</f>
        <v>0</v>
      </c>
      <c r="AE13" s="50">
        <f>'2016 CV PREV GF 00394601000126'!AG9</f>
        <v>0</v>
      </c>
      <c r="AF13" s="50">
        <f>'2016 CV PREV GF 00394601000126'!AH9</f>
        <v>0</v>
      </c>
      <c r="AG13" s="50">
        <f>'2016 CV PREV GF 00394601000126'!AI9</f>
        <v>0</v>
      </c>
      <c r="AH13" s="51">
        <f t="shared" si="4"/>
        <v>0</v>
      </c>
      <c r="AI13" s="50">
        <f>'2016 CV PREV GF 00394601000126'!AK9</f>
        <v>0</v>
      </c>
      <c r="AJ13" s="50">
        <f>'2016 CV PREV GF 00394601000126'!AL9</f>
        <v>0</v>
      </c>
      <c r="AK13" s="50">
        <f>'2016 CV PREV GF 00394601000126'!AM9</f>
        <v>0</v>
      </c>
      <c r="AL13" s="50">
        <f>'2016 CV PREV GF 00394601000126'!AN9</f>
        <v>0</v>
      </c>
      <c r="AM13" s="50">
        <f>'2016 CV PREV GF 00394601000126'!AO9</f>
        <v>0</v>
      </c>
      <c r="AN13" s="52">
        <v>0</v>
      </c>
      <c r="AO13" s="52">
        <v>0</v>
      </c>
      <c r="AP13" s="52">
        <v>0</v>
      </c>
      <c r="AQ13" s="50">
        <f>'2016 CV PREV GF 00394601000126'!AS9</f>
        <v>0</v>
      </c>
      <c r="AR13" s="51">
        <f t="shared" si="5"/>
        <v>158792671.38</v>
      </c>
      <c r="AS13" s="51">
        <f t="shared" si="6"/>
        <v>0</v>
      </c>
      <c r="AT13" s="52">
        <v>0</v>
      </c>
      <c r="AU13" s="52">
        <v>0</v>
      </c>
      <c r="AV13" s="52">
        <v>0</v>
      </c>
      <c r="AW13" s="52">
        <v>0</v>
      </c>
      <c r="AX13" s="52">
        <v>0</v>
      </c>
      <c r="AY13" s="52">
        <v>0</v>
      </c>
      <c r="AZ13" s="51">
        <f t="shared" si="7"/>
        <v>0</v>
      </c>
      <c r="BA13" s="50">
        <f>'2016 CV PREV GF 00394601000126'!BC9</f>
        <v>0</v>
      </c>
      <c r="BB13" s="50">
        <f>'2016 CV PREV GF 00394601000126'!BD9</f>
        <v>0</v>
      </c>
      <c r="BC13" s="50">
        <f>'2016 CV PREV GF 00394601000126'!BE9</f>
        <v>0</v>
      </c>
      <c r="BD13" s="50">
        <f>'2016 CV PREV GF 00394601000126'!BF9</f>
        <v>0</v>
      </c>
      <c r="BE13" s="50">
        <f>'2016 CV PREV GF 00394601000126'!BG9</f>
        <v>0</v>
      </c>
      <c r="BF13" s="50">
        <f>'2016 CV PREV GF 00394601000126'!BH9</f>
        <v>0</v>
      </c>
      <c r="BG13" s="50">
        <f>'2016 CV PREV GF 00394601000126'!BI9</f>
        <v>0</v>
      </c>
      <c r="BH13" s="50">
        <f>'2016 CV PREV GF 00394601000126'!BJ9</f>
        <v>0</v>
      </c>
      <c r="BI13" s="50">
        <f>'2016 CV PREV GF 00394601000126'!BK9</f>
        <v>0</v>
      </c>
      <c r="BJ13" s="51">
        <f t="shared" si="8"/>
        <v>0</v>
      </c>
      <c r="BK13" s="51">
        <f t="shared" si="9"/>
        <v>158792671.38</v>
      </c>
      <c r="BL13" s="51">
        <f>$BO$9+SUMPRODUCT($D$10:D13,$BK$10:BK13)</f>
        <v>234778505.27631021</v>
      </c>
      <c r="BM13" s="53">
        <f t="shared" si="10"/>
        <v>5.5</v>
      </c>
      <c r="BN13" s="52">
        <f t="shared" si="14"/>
        <v>6884569.85348</v>
      </c>
      <c r="BO13" s="54">
        <f t="shared" si="11"/>
        <v>290851238.56953001</v>
      </c>
      <c r="BP13" s="52">
        <f t="shared" si="15"/>
        <v>0</v>
      </c>
      <c r="BQ13" s="52">
        <f t="shared" si="16"/>
        <v>0</v>
      </c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3">
      <c r="A14" s="55">
        <f t="shared" si="12"/>
        <v>5</v>
      </c>
      <c r="B14" s="71">
        <f t="shared" si="13"/>
        <v>2020</v>
      </c>
      <c r="C14" s="50">
        <f>'2016 CV PREV GF 00394601000126'!E10</f>
        <v>5.5</v>
      </c>
      <c r="D14" s="51">
        <f t="shared" si="17"/>
        <v>0.76512999999999998</v>
      </c>
      <c r="E14" s="50">
        <f>'2016 CV PREV GF 00394601000126'!G10</f>
        <v>1206333929.8699999</v>
      </c>
      <c r="F14" s="51">
        <f t="shared" si="0"/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1">
        <f t="shared" si="1"/>
        <v>126999284.26000001</v>
      </c>
      <c r="N14" s="50">
        <f>'2016 CV PREV GF 00394601000126'!P10</f>
        <v>126999284.26000001</v>
      </c>
      <c r="O14" s="50">
        <f>'2016 CV PREV GF 00394601000126'!Q10</f>
        <v>0</v>
      </c>
      <c r="P14" s="50">
        <f>'2016 CV PREV GF 00394601000126'!R10</f>
        <v>0</v>
      </c>
      <c r="Q14" s="50">
        <f>'2016 CV PREV GF 00394601000126'!S10</f>
        <v>0</v>
      </c>
      <c r="R14" s="50">
        <f>'2016 CV PREV GF 00394601000126'!T10</f>
        <v>0</v>
      </c>
      <c r="S14" s="50">
        <f>'2016 CV PREV GF 00394601000126'!U10</f>
        <v>0</v>
      </c>
      <c r="T14" s="50">
        <f>'2016 CV PREV GF 00394601000126'!V10</f>
        <v>0</v>
      </c>
      <c r="U14" s="51">
        <f t="shared" si="2"/>
        <v>88417223.219999999</v>
      </c>
      <c r="V14" s="50">
        <f>'2016 CV PREV GF 00394601000126'!X10</f>
        <v>88417223.219999999</v>
      </c>
      <c r="W14" s="50">
        <f>'2016 CV PREV GF 00394601000126'!Y10</f>
        <v>0</v>
      </c>
      <c r="X14" s="50">
        <f>'2016 CV PREV GF 00394601000126'!Z10</f>
        <v>0</v>
      </c>
      <c r="Y14" s="50">
        <f>'2016 CV PREV GF 00394601000126'!AA10</f>
        <v>0</v>
      </c>
      <c r="Z14" s="50">
        <f>'2016 CV PREV GF 00394601000126'!AB10</f>
        <v>0</v>
      </c>
      <c r="AA14" s="50">
        <f>'2016 CV PREV GF 00394601000126'!AC10</f>
        <v>0</v>
      </c>
      <c r="AB14" s="50">
        <f>'2016 CV PREV GF 00394601000126'!AD10</f>
        <v>0</v>
      </c>
      <c r="AC14" s="51">
        <f t="shared" si="3"/>
        <v>0</v>
      </c>
      <c r="AD14" s="50">
        <f>'2016 CV PREV GF 00394601000126'!AF10</f>
        <v>0</v>
      </c>
      <c r="AE14" s="50">
        <f>'2016 CV PREV GF 00394601000126'!AG10</f>
        <v>0</v>
      </c>
      <c r="AF14" s="50">
        <f>'2016 CV PREV GF 00394601000126'!AH10</f>
        <v>0</v>
      </c>
      <c r="AG14" s="50">
        <f>'2016 CV PREV GF 00394601000126'!AI10</f>
        <v>0</v>
      </c>
      <c r="AH14" s="51">
        <f t="shared" si="4"/>
        <v>0</v>
      </c>
      <c r="AI14" s="50">
        <f>'2016 CV PREV GF 00394601000126'!AK10</f>
        <v>0</v>
      </c>
      <c r="AJ14" s="50">
        <f>'2016 CV PREV GF 00394601000126'!AL10</f>
        <v>0</v>
      </c>
      <c r="AK14" s="50">
        <f>'2016 CV PREV GF 00394601000126'!AM10</f>
        <v>0</v>
      </c>
      <c r="AL14" s="50">
        <f>'2016 CV PREV GF 00394601000126'!AN10</f>
        <v>0</v>
      </c>
      <c r="AM14" s="50">
        <f>'2016 CV PREV GF 00394601000126'!AO10</f>
        <v>0</v>
      </c>
      <c r="AN14" s="52">
        <v>0</v>
      </c>
      <c r="AO14" s="52">
        <v>0</v>
      </c>
      <c r="AP14" s="52">
        <v>0</v>
      </c>
      <c r="AQ14" s="50">
        <f>'2016 CV PREV GF 00394601000126'!AS10</f>
        <v>0</v>
      </c>
      <c r="AR14" s="51">
        <f t="shared" si="5"/>
        <v>215416507.47999999</v>
      </c>
      <c r="AS14" s="51">
        <f t="shared" si="6"/>
        <v>0</v>
      </c>
      <c r="AT14" s="52">
        <v>0</v>
      </c>
      <c r="AU14" s="52">
        <v>0</v>
      </c>
      <c r="AV14" s="52">
        <v>0</v>
      </c>
      <c r="AW14" s="52">
        <v>0</v>
      </c>
      <c r="AX14" s="52">
        <v>0</v>
      </c>
      <c r="AY14" s="52">
        <v>0</v>
      </c>
      <c r="AZ14" s="51">
        <f t="shared" si="7"/>
        <v>0</v>
      </c>
      <c r="BA14" s="50">
        <f>'2016 CV PREV GF 00394601000126'!BC10</f>
        <v>0</v>
      </c>
      <c r="BB14" s="50">
        <f>'2016 CV PREV GF 00394601000126'!BD10</f>
        <v>0</v>
      </c>
      <c r="BC14" s="50">
        <f>'2016 CV PREV GF 00394601000126'!BE10</f>
        <v>0</v>
      </c>
      <c r="BD14" s="50">
        <f>'2016 CV PREV GF 00394601000126'!BF10</f>
        <v>0</v>
      </c>
      <c r="BE14" s="50">
        <f>'2016 CV PREV GF 00394601000126'!BG10</f>
        <v>0</v>
      </c>
      <c r="BF14" s="50">
        <f>'2016 CV PREV GF 00394601000126'!BH10</f>
        <v>0</v>
      </c>
      <c r="BG14" s="50">
        <f>'2016 CV PREV GF 00394601000126'!BI10</f>
        <v>0</v>
      </c>
      <c r="BH14" s="50">
        <f>'2016 CV PREV GF 00394601000126'!BJ10</f>
        <v>0</v>
      </c>
      <c r="BI14" s="50">
        <f>'2016 CV PREV GF 00394601000126'!BK10</f>
        <v>0</v>
      </c>
      <c r="BJ14" s="51">
        <f t="shared" si="8"/>
        <v>0</v>
      </c>
      <c r="BK14" s="51">
        <f t="shared" si="9"/>
        <v>215416507.47999999</v>
      </c>
      <c r="BL14" s="51">
        <f>$BO$9+SUMPRODUCT($D$10:D14,$BK$10:BK14)</f>
        <v>399600137.64448261</v>
      </c>
      <c r="BM14" s="53">
        <f t="shared" si="10"/>
        <v>5.5</v>
      </c>
      <c r="BN14" s="52">
        <f t="shared" si="14"/>
        <v>15996818.12132</v>
      </c>
      <c r="BO14" s="54">
        <f t="shared" si="11"/>
        <v>522264564.17084998</v>
      </c>
      <c r="BP14" s="52">
        <f t="shared" si="15"/>
        <v>0</v>
      </c>
      <c r="BQ14" s="52">
        <f t="shared" si="16"/>
        <v>0</v>
      </c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3">
      <c r="A15" s="55">
        <f t="shared" si="12"/>
        <v>6</v>
      </c>
      <c r="B15" s="71">
        <f t="shared" si="13"/>
        <v>2021</v>
      </c>
      <c r="C15" s="50">
        <f>'2016 CV PREV GF 00394601000126'!E11</f>
        <v>5.5</v>
      </c>
      <c r="D15" s="51">
        <f t="shared" si="17"/>
        <v>0.72524</v>
      </c>
      <c r="E15" s="50">
        <f>'2016 CV PREV GF 00394601000126'!G11</f>
        <v>1530350932.01</v>
      </c>
      <c r="F15" s="51">
        <f t="shared" si="0"/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1">
        <f t="shared" si="1"/>
        <v>161110840.22999999</v>
      </c>
      <c r="N15" s="50">
        <f>'2016 CV PREV GF 00394601000126'!P11</f>
        <v>161110840.22999999</v>
      </c>
      <c r="O15" s="50">
        <f>'2016 CV PREV GF 00394601000126'!Q11</f>
        <v>0</v>
      </c>
      <c r="P15" s="50">
        <f>'2016 CV PREV GF 00394601000126'!R11</f>
        <v>0</v>
      </c>
      <c r="Q15" s="50">
        <f>'2016 CV PREV GF 00394601000126'!S11</f>
        <v>0</v>
      </c>
      <c r="R15" s="50">
        <f>'2016 CV PREV GF 00394601000126'!T11</f>
        <v>0</v>
      </c>
      <c r="S15" s="50">
        <f>'2016 CV PREV GF 00394601000126'!U11</f>
        <v>0</v>
      </c>
      <c r="T15" s="50">
        <f>'2016 CV PREV GF 00394601000126'!V11</f>
        <v>0</v>
      </c>
      <c r="U15" s="51">
        <f t="shared" si="2"/>
        <v>112165774.84</v>
      </c>
      <c r="V15" s="50">
        <f>'2016 CV PREV GF 00394601000126'!X11</f>
        <v>112165774.84</v>
      </c>
      <c r="W15" s="50">
        <f>'2016 CV PREV GF 00394601000126'!Y11</f>
        <v>0</v>
      </c>
      <c r="X15" s="50">
        <f>'2016 CV PREV GF 00394601000126'!Z11</f>
        <v>0</v>
      </c>
      <c r="Y15" s="50">
        <f>'2016 CV PREV GF 00394601000126'!AA11</f>
        <v>0</v>
      </c>
      <c r="Z15" s="50">
        <f>'2016 CV PREV GF 00394601000126'!AB11</f>
        <v>0</v>
      </c>
      <c r="AA15" s="50">
        <f>'2016 CV PREV GF 00394601000126'!AC11</f>
        <v>0</v>
      </c>
      <c r="AB15" s="50">
        <f>'2016 CV PREV GF 00394601000126'!AD11</f>
        <v>0</v>
      </c>
      <c r="AC15" s="51">
        <f t="shared" si="3"/>
        <v>0</v>
      </c>
      <c r="AD15" s="50">
        <f>'2016 CV PREV GF 00394601000126'!AF11</f>
        <v>0</v>
      </c>
      <c r="AE15" s="50">
        <f>'2016 CV PREV GF 00394601000126'!AG11</f>
        <v>0</v>
      </c>
      <c r="AF15" s="50">
        <f>'2016 CV PREV GF 00394601000126'!AH11</f>
        <v>0</v>
      </c>
      <c r="AG15" s="50">
        <f>'2016 CV PREV GF 00394601000126'!AI11</f>
        <v>0</v>
      </c>
      <c r="AH15" s="51">
        <f t="shared" si="4"/>
        <v>0</v>
      </c>
      <c r="AI15" s="50">
        <f>'2016 CV PREV GF 00394601000126'!AK11</f>
        <v>0</v>
      </c>
      <c r="AJ15" s="50">
        <f>'2016 CV PREV GF 00394601000126'!AL11</f>
        <v>0</v>
      </c>
      <c r="AK15" s="50">
        <f>'2016 CV PREV GF 00394601000126'!AM11</f>
        <v>0</v>
      </c>
      <c r="AL15" s="50">
        <f>'2016 CV PREV GF 00394601000126'!AN11</f>
        <v>0</v>
      </c>
      <c r="AM15" s="50">
        <f>'2016 CV PREV GF 00394601000126'!AO11</f>
        <v>0</v>
      </c>
      <c r="AN15" s="52">
        <v>0</v>
      </c>
      <c r="AO15" s="52">
        <v>0</v>
      </c>
      <c r="AP15" s="52">
        <v>0</v>
      </c>
      <c r="AQ15" s="50">
        <f>'2016 CV PREV GF 00394601000126'!AS11</f>
        <v>0</v>
      </c>
      <c r="AR15" s="51">
        <f t="shared" si="5"/>
        <v>273276615.06999999</v>
      </c>
      <c r="AS15" s="51">
        <f t="shared" si="6"/>
        <v>0</v>
      </c>
      <c r="AT15" s="52">
        <v>0</v>
      </c>
      <c r="AU15" s="52">
        <v>0</v>
      </c>
      <c r="AV15" s="52">
        <v>0</v>
      </c>
      <c r="AW15" s="52">
        <v>0</v>
      </c>
      <c r="AX15" s="52">
        <v>0</v>
      </c>
      <c r="AY15" s="52">
        <v>0</v>
      </c>
      <c r="AZ15" s="51">
        <f t="shared" si="7"/>
        <v>0</v>
      </c>
      <c r="BA15" s="50">
        <f>'2016 CV PREV GF 00394601000126'!BC11</f>
        <v>0</v>
      </c>
      <c r="BB15" s="50">
        <f>'2016 CV PREV GF 00394601000126'!BD11</f>
        <v>0</v>
      </c>
      <c r="BC15" s="50">
        <f>'2016 CV PREV GF 00394601000126'!BE11</f>
        <v>0</v>
      </c>
      <c r="BD15" s="50">
        <f>'2016 CV PREV GF 00394601000126'!BF11</f>
        <v>0</v>
      </c>
      <c r="BE15" s="50">
        <f>'2016 CV PREV GF 00394601000126'!BG11</f>
        <v>0</v>
      </c>
      <c r="BF15" s="50">
        <f>'2016 CV PREV GF 00394601000126'!BH11</f>
        <v>0</v>
      </c>
      <c r="BG15" s="50">
        <f>'2016 CV PREV GF 00394601000126'!BI11</f>
        <v>0</v>
      </c>
      <c r="BH15" s="50">
        <f>'2016 CV PREV GF 00394601000126'!BJ11</f>
        <v>0</v>
      </c>
      <c r="BI15" s="50">
        <f>'2016 CV PREV GF 00394601000126'!BK11</f>
        <v>0</v>
      </c>
      <c r="BJ15" s="51">
        <f t="shared" si="8"/>
        <v>0</v>
      </c>
      <c r="BK15" s="51">
        <f t="shared" si="9"/>
        <v>273276615.06999999</v>
      </c>
      <c r="BL15" s="51">
        <f>$BO$9+SUMPRODUCT($D$10:D15,$BK$10:BK15)</f>
        <v>597791269.95784938</v>
      </c>
      <c r="BM15" s="53">
        <f t="shared" si="10"/>
        <v>5.5</v>
      </c>
      <c r="BN15" s="52">
        <f t="shared" si="14"/>
        <v>28724551.029399998</v>
      </c>
      <c r="BO15" s="54">
        <f t="shared" si="11"/>
        <v>824265730.27024996</v>
      </c>
      <c r="BP15" s="52">
        <f t="shared" si="15"/>
        <v>0</v>
      </c>
      <c r="BQ15" s="52">
        <f t="shared" si="16"/>
        <v>0</v>
      </c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3">
      <c r="A16" s="55">
        <f t="shared" si="12"/>
        <v>7</v>
      </c>
      <c r="B16" s="71">
        <f t="shared" si="13"/>
        <v>2022</v>
      </c>
      <c r="C16" s="50">
        <f>'2016 CV PREV GF 00394601000126'!E12</f>
        <v>5.5</v>
      </c>
      <c r="D16" s="51">
        <f t="shared" si="17"/>
        <v>0.68742999999999999</v>
      </c>
      <c r="E16" s="50">
        <f>'2016 CV PREV GF 00394601000126'!G12</f>
        <v>1880772775.95</v>
      </c>
      <c r="F16" s="51">
        <f t="shared" si="0"/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1">
        <f t="shared" si="1"/>
        <v>198002220.19</v>
      </c>
      <c r="N16" s="50">
        <f>'2016 CV PREV GF 00394601000126'!P12</f>
        <v>198002220.19</v>
      </c>
      <c r="O16" s="50">
        <f>'2016 CV PREV GF 00394601000126'!Q12</f>
        <v>0</v>
      </c>
      <c r="P16" s="50">
        <f>'2016 CV PREV GF 00394601000126'!R12</f>
        <v>0</v>
      </c>
      <c r="Q16" s="50">
        <f>'2016 CV PREV GF 00394601000126'!S12</f>
        <v>0</v>
      </c>
      <c r="R16" s="50">
        <f>'2016 CV PREV GF 00394601000126'!T12</f>
        <v>0</v>
      </c>
      <c r="S16" s="50">
        <f>'2016 CV PREV GF 00394601000126'!U12</f>
        <v>0</v>
      </c>
      <c r="T16" s="50">
        <f>'2016 CV PREV GF 00394601000126'!V12</f>
        <v>0</v>
      </c>
      <c r="U16" s="51">
        <f t="shared" si="2"/>
        <v>137849646.97</v>
      </c>
      <c r="V16" s="50">
        <f>'2016 CV PREV GF 00394601000126'!X12</f>
        <v>137849646.97</v>
      </c>
      <c r="W16" s="50">
        <f>'2016 CV PREV GF 00394601000126'!Y12</f>
        <v>0</v>
      </c>
      <c r="X16" s="50">
        <f>'2016 CV PREV GF 00394601000126'!Z12</f>
        <v>0</v>
      </c>
      <c r="Y16" s="50">
        <f>'2016 CV PREV GF 00394601000126'!AA12</f>
        <v>0</v>
      </c>
      <c r="Z16" s="50">
        <f>'2016 CV PREV GF 00394601000126'!AB12</f>
        <v>0</v>
      </c>
      <c r="AA16" s="50">
        <f>'2016 CV PREV GF 00394601000126'!AC12</f>
        <v>0</v>
      </c>
      <c r="AB16" s="50">
        <f>'2016 CV PREV GF 00394601000126'!AD12</f>
        <v>0</v>
      </c>
      <c r="AC16" s="51">
        <f t="shared" si="3"/>
        <v>0</v>
      </c>
      <c r="AD16" s="50">
        <f>'2016 CV PREV GF 00394601000126'!AF12</f>
        <v>0</v>
      </c>
      <c r="AE16" s="50">
        <f>'2016 CV PREV GF 00394601000126'!AG12</f>
        <v>0</v>
      </c>
      <c r="AF16" s="50">
        <f>'2016 CV PREV GF 00394601000126'!AH12</f>
        <v>0</v>
      </c>
      <c r="AG16" s="50">
        <f>'2016 CV PREV GF 00394601000126'!AI12</f>
        <v>0</v>
      </c>
      <c r="AH16" s="51">
        <f t="shared" si="4"/>
        <v>0</v>
      </c>
      <c r="AI16" s="50">
        <f>'2016 CV PREV GF 00394601000126'!AK12</f>
        <v>0</v>
      </c>
      <c r="AJ16" s="50">
        <f>'2016 CV PREV GF 00394601000126'!AL12</f>
        <v>0</v>
      </c>
      <c r="AK16" s="50">
        <f>'2016 CV PREV GF 00394601000126'!AM12</f>
        <v>0</v>
      </c>
      <c r="AL16" s="50">
        <f>'2016 CV PREV GF 00394601000126'!AN12</f>
        <v>0</v>
      </c>
      <c r="AM16" s="50">
        <f>'2016 CV PREV GF 00394601000126'!AO12</f>
        <v>0</v>
      </c>
      <c r="AN16" s="52">
        <v>0</v>
      </c>
      <c r="AO16" s="52">
        <v>0</v>
      </c>
      <c r="AP16" s="52">
        <v>0</v>
      </c>
      <c r="AQ16" s="50">
        <f>'2016 CV PREV GF 00394601000126'!AS12</f>
        <v>0</v>
      </c>
      <c r="AR16" s="51">
        <f t="shared" si="5"/>
        <v>335851867.16000003</v>
      </c>
      <c r="AS16" s="51">
        <f t="shared" si="6"/>
        <v>0</v>
      </c>
      <c r="AT16" s="52">
        <v>0</v>
      </c>
      <c r="AU16" s="52">
        <v>0</v>
      </c>
      <c r="AV16" s="52">
        <v>0</v>
      </c>
      <c r="AW16" s="52">
        <v>0</v>
      </c>
      <c r="AX16" s="52">
        <v>0</v>
      </c>
      <c r="AY16" s="52">
        <v>0</v>
      </c>
      <c r="AZ16" s="51">
        <f t="shared" si="7"/>
        <v>7333.7</v>
      </c>
      <c r="BA16" s="50">
        <f>'2016 CV PREV GF 00394601000126'!BC12</f>
        <v>7333.7</v>
      </c>
      <c r="BB16" s="50">
        <f>'2016 CV PREV GF 00394601000126'!BD12</f>
        <v>0</v>
      </c>
      <c r="BC16" s="50">
        <f>'2016 CV PREV GF 00394601000126'!BE12</f>
        <v>0</v>
      </c>
      <c r="BD16" s="50">
        <f>'2016 CV PREV GF 00394601000126'!BF12</f>
        <v>0</v>
      </c>
      <c r="BE16" s="50">
        <f>'2016 CV PREV GF 00394601000126'!BG12</f>
        <v>0</v>
      </c>
      <c r="BF16" s="50">
        <f>'2016 CV PREV GF 00394601000126'!BH12</f>
        <v>0</v>
      </c>
      <c r="BG16" s="50">
        <f>'2016 CV PREV GF 00394601000126'!BI12</f>
        <v>0</v>
      </c>
      <c r="BH16" s="50">
        <f>'2016 CV PREV GF 00394601000126'!BJ12</f>
        <v>0</v>
      </c>
      <c r="BI16" s="50">
        <f>'2016 CV PREV GF 00394601000126'!BK12</f>
        <v>0</v>
      </c>
      <c r="BJ16" s="51">
        <f t="shared" si="8"/>
        <v>7333.7</v>
      </c>
      <c r="BK16" s="51">
        <f t="shared" si="9"/>
        <v>335844533.45999998</v>
      </c>
      <c r="BL16" s="51">
        <f>$BO$9+SUMPRODUCT($D$10:D16,$BK$10:BK16)</f>
        <v>828660877.59425712</v>
      </c>
      <c r="BM16" s="53">
        <f t="shared" si="10"/>
        <v>5.5</v>
      </c>
      <c r="BN16" s="52">
        <f t="shared" si="14"/>
        <v>45334615.164860003</v>
      </c>
      <c r="BO16" s="54">
        <f t="shared" si="11"/>
        <v>1205444878.8951099</v>
      </c>
      <c r="BP16" s="52">
        <f t="shared" si="15"/>
        <v>5178.2397318229505</v>
      </c>
      <c r="BQ16" s="52">
        <f t="shared" si="16"/>
        <v>33658.558256849181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3">
      <c r="A17" s="55">
        <f t="shared" si="12"/>
        <v>8</v>
      </c>
      <c r="B17" s="71">
        <f t="shared" si="13"/>
        <v>2023</v>
      </c>
      <c r="C17" s="50">
        <f>'2016 CV PREV GF 00394601000126'!E13</f>
        <v>5.5</v>
      </c>
      <c r="D17" s="51">
        <f t="shared" si="17"/>
        <v>0.65159</v>
      </c>
      <c r="E17" s="50">
        <f>'2016 CV PREV GF 00394601000126'!G13</f>
        <v>2233366310.6100001</v>
      </c>
      <c r="F17" s="51">
        <f t="shared" si="0"/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1">
        <f t="shared" si="1"/>
        <v>235122229.36000001</v>
      </c>
      <c r="N17" s="50">
        <f>'2016 CV PREV GF 00394601000126'!P13</f>
        <v>235122229.36000001</v>
      </c>
      <c r="O17" s="50">
        <f>'2016 CV PREV GF 00394601000126'!Q13</f>
        <v>0</v>
      </c>
      <c r="P17" s="50">
        <f>'2016 CV PREV GF 00394601000126'!R13</f>
        <v>0</v>
      </c>
      <c r="Q17" s="50">
        <f>'2016 CV PREV GF 00394601000126'!S13</f>
        <v>0</v>
      </c>
      <c r="R17" s="50">
        <f>'2016 CV PREV GF 00394601000126'!T13</f>
        <v>0</v>
      </c>
      <c r="S17" s="50">
        <f>'2016 CV PREV GF 00394601000126'!U13</f>
        <v>0</v>
      </c>
      <c r="T17" s="50">
        <f>'2016 CV PREV GF 00394601000126'!V13</f>
        <v>0</v>
      </c>
      <c r="U17" s="51">
        <f t="shared" si="2"/>
        <v>163692691.33000001</v>
      </c>
      <c r="V17" s="50">
        <f>'2016 CV PREV GF 00394601000126'!X13</f>
        <v>163692691.33000001</v>
      </c>
      <c r="W17" s="50">
        <f>'2016 CV PREV GF 00394601000126'!Y13</f>
        <v>0</v>
      </c>
      <c r="X17" s="50">
        <f>'2016 CV PREV GF 00394601000126'!Z13</f>
        <v>0</v>
      </c>
      <c r="Y17" s="50">
        <f>'2016 CV PREV GF 00394601000126'!AA13</f>
        <v>0</v>
      </c>
      <c r="Z17" s="50">
        <f>'2016 CV PREV GF 00394601000126'!AB13</f>
        <v>0</v>
      </c>
      <c r="AA17" s="50">
        <f>'2016 CV PREV GF 00394601000126'!AC13</f>
        <v>0</v>
      </c>
      <c r="AB17" s="50">
        <f>'2016 CV PREV GF 00394601000126'!AD13</f>
        <v>0</v>
      </c>
      <c r="AC17" s="51">
        <f t="shared" si="3"/>
        <v>0</v>
      </c>
      <c r="AD17" s="50">
        <f>'2016 CV PREV GF 00394601000126'!AF13</f>
        <v>0</v>
      </c>
      <c r="AE17" s="50">
        <f>'2016 CV PREV GF 00394601000126'!AG13</f>
        <v>0</v>
      </c>
      <c r="AF17" s="50">
        <f>'2016 CV PREV GF 00394601000126'!AH13</f>
        <v>0</v>
      </c>
      <c r="AG17" s="50">
        <f>'2016 CV PREV GF 00394601000126'!AI13</f>
        <v>0</v>
      </c>
      <c r="AH17" s="51">
        <f t="shared" si="4"/>
        <v>0</v>
      </c>
      <c r="AI17" s="50">
        <f>'2016 CV PREV GF 00394601000126'!AK13</f>
        <v>0</v>
      </c>
      <c r="AJ17" s="50">
        <f>'2016 CV PREV GF 00394601000126'!AL13</f>
        <v>0</v>
      </c>
      <c r="AK17" s="50">
        <f>'2016 CV PREV GF 00394601000126'!AM13</f>
        <v>0</v>
      </c>
      <c r="AL17" s="50">
        <f>'2016 CV PREV GF 00394601000126'!AN13</f>
        <v>0</v>
      </c>
      <c r="AM17" s="50">
        <f>'2016 CV PREV GF 00394601000126'!AO13</f>
        <v>0</v>
      </c>
      <c r="AN17" s="52">
        <v>0</v>
      </c>
      <c r="AO17" s="52">
        <v>0</v>
      </c>
      <c r="AP17" s="52">
        <v>0</v>
      </c>
      <c r="AQ17" s="50">
        <f>'2016 CV PREV GF 00394601000126'!AS13</f>
        <v>0</v>
      </c>
      <c r="AR17" s="51">
        <f t="shared" si="5"/>
        <v>398814920.69</v>
      </c>
      <c r="AS17" s="51">
        <f t="shared" si="6"/>
        <v>0</v>
      </c>
      <c r="AT17" s="52">
        <v>0</v>
      </c>
      <c r="AU17" s="52">
        <v>0</v>
      </c>
      <c r="AV17" s="52">
        <v>0</v>
      </c>
      <c r="AW17" s="52">
        <v>0</v>
      </c>
      <c r="AX17" s="52">
        <v>0</v>
      </c>
      <c r="AY17" s="52">
        <v>0</v>
      </c>
      <c r="AZ17" s="51">
        <f t="shared" si="7"/>
        <v>31929.45</v>
      </c>
      <c r="BA17" s="50">
        <f>'2016 CV PREV GF 00394601000126'!BC13</f>
        <v>31566.22</v>
      </c>
      <c r="BB17" s="50">
        <f>'2016 CV PREV GF 00394601000126'!BD13</f>
        <v>0</v>
      </c>
      <c r="BC17" s="50">
        <f>'2016 CV PREV GF 00394601000126'!BE13</f>
        <v>0</v>
      </c>
      <c r="BD17" s="50">
        <f>'2016 CV PREV GF 00394601000126'!BF13</f>
        <v>0</v>
      </c>
      <c r="BE17" s="50">
        <f>'2016 CV PREV GF 00394601000126'!BG13</f>
        <v>0</v>
      </c>
      <c r="BF17" s="50">
        <f>'2016 CV PREV GF 00394601000126'!BH13</f>
        <v>363.23</v>
      </c>
      <c r="BG17" s="50">
        <f>'2016 CV PREV GF 00394601000126'!BI13</f>
        <v>0</v>
      </c>
      <c r="BH17" s="50">
        <f>'2016 CV PREV GF 00394601000126'!BJ13</f>
        <v>0</v>
      </c>
      <c r="BI17" s="50">
        <f>'2016 CV PREV GF 00394601000126'!BK13</f>
        <v>0</v>
      </c>
      <c r="BJ17" s="51">
        <f t="shared" si="8"/>
        <v>31929.45</v>
      </c>
      <c r="BK17" s="51">
        <f t="shared" si="9"/>
        <v>398782991.24000001</v>
      </c>
      <c r="BL17" s="51">
        <f>$BO$9+SUMPRODUCT($D$10:D17,$BK$10:BK17)</f>
        <v>1088503886.8563287</v>
      </c>
      <c r="BM17" s="53">
        <f t="shared" si="10"/>
        <v>5.5</v>
      </c>
      <c r="BN17" s="52">
        <f t="shared" si="14"/>
        <v>66299468.339230001</v>
      </c>
      <c r="BO17" s="54">
        <f t="shared" si="11"/>
        <v>1670527338.47434</v>
      </c>
      <c r="BP17" s="52">
        <f t="shared" si="15"/>
        <v>21369.678599902967</v>
      </c>
      <c r="BQ17" s="52">
        <f t="shared" si="16"/>
        <v>160272.58949927226</v>
      </c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3">
      <c r="A18" s="55">
        <f t="shared" si="12"/>
        <v>9</v>
      </c>
      <c r="B18" s="71">
        <f t="shared" si="13"/>
        <v>2024</v>
      </c>
      <c r="C18" s="50">
        <f>'2016 CV PREV GF 00394601000126'!E14</f>
        <v>5.5</v>
      </c>
      <c r="D18" s="51">
        <f t="shared" si="17"/>
        <v>0.61761999999999995</v>
      </c>
      <c r="E18" s="50">
        <f>'2016 CV PREV GF 00394601000126'!G14</f>
        <v>2599381910.0999999</v>
      </c>
      <c r="F18" s="51">
        <f t="shared" si="0"/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1">
        <f t="shared" si="1"/>
        <v>273655274</v>
      </c>
      <c r="N18" s="50">
        <f>'2016 CV PREV GF 00394601000126'!P14</f>
        <v>273655274</v>
      </c>
      <c r="O18" s="50">
        <f>'2016 CV PREV GF 00394601000126'!Q14</f>
        <v>0</v>
      </c>
      <c r="P18" s="50">
        <f>'2016 CV PREV GF 00394601000126'!R14</f>
        <v>0</v>
      </c>
      <c r="Q18" s="50">
        <f>'2016 CV PREV GF 00394601000126'!S14</f>
        <v>0</v>
      </c>
      <c r="R18" s="50">
        <f>'2016 CV PREV GF 00394601000126'!T14</f>
        <v>0</v>
      </c>
      <c r="S18" s="50">
        <f>'2016 CV PREV GF 00394601000126'!U14</f>
        <v>0</v>
      </c>
      <c r="T18" s="50">
        <f>'2016 CV PREV GF 00394601000126'!V14</f>
        <v>0</v>
      </c>
      <c r="U18" s="51">
        <f t="shared" si="2"/>
        <v>190519494.56</v>
      </c>
      <c r="V18" s="50">
        <f>'2016 CV PREV GF 00394601000126'!X14</f>
        <v>190519494.56</v>
      </c>
      <c r="W18" s="50">
        <f>'2016 CV PREV GF 00394601000126'!Y14</f>
        <v>0</v>
      </c>
      <c r="X18" s="50">
        <f>'2016 CV PREV GF 00394601000126'!Z14</f>
        <v>0</v>
      </c>
      <c r="Y18" s="50">
        <f>'2016 CV PREV GF 00394601000126'!AA14</f>
        <v>0</v>
      </c>
      <c r="Z18" s="50">
        <f>'2016 CV PREV GF 00394601000126'!AB14</f>
        <v>0</v>
      </c>
      <c r="AA18" s="50">
        <f>'2016 CV PREV GF 00394601000126'!AC14</f>
        <v>0</v>
      </c>
      <c r="AB18" s="50">
        <f>'2016 CV PREV GF 00394601000126'!AD14</f>
        <v>0</v>
      </c>
      <c r="AC18" s="51">
        <f t="shared" si="3"/>
        <v>0</v>
      </c>
      <c r="AD18" s="50">
        <f>'2016 CV PREV GF 00394601000126'!AF14</f>
        <v>0</v>
      </c>
      <c r="AE18" s="50">
        <f>'2016 CV PREV GF 00394601000126'!AG14</f>
        <v>0</v>
      </c>
      <c r="AF18" s="50">
        <f>'2016 CV PREV GF 00394601000126'!AH14</f>
        <v>0</v>
      </c>
      <c r="AG18" s="50">
        <f>'2016 CV PREV GF 00394601000126'!AI14</f>
        <v>0</v>
      </c>
      <c r="AH18" s="51">
        <f t="shared" si="4"/>
        <v>0</v>
      </c>
      <c r="AI18" s="50">
        <f>'2016 CV PREV GF 00394601000126'!AK14</f>
        <v>0</v>
      </c>
      <c r="AJ18" s="50">
        <f>'2016 CV PREV GF 00394601000126'!AL14</f>
        <v>0</v>
      </c>
      <c r="AK18" s="50">
        <f>'2016 CV PREV GF 00394601000126'!AM14</f>
        <v>0</v>
      </c>
      <c r="AL18" s="50">
        <f>'2016 CV PREV GF 00394601000126'!AN14</f>
        <v>0</v>
      </c>
      <c r="AM18" s="50">
        <f>'2016 CV PREV GF 00394601000126'!AO14</f>
        <v>0</v>
      </c>
      <c r="AN18" s="52">
        <v>0</v>
      </c>
      <c r="AO18" s="52">
        <v>0</v>
      </c>
      <c r="AP18" s="52">
        <v>0</v>
      </c>
      <c r="AQ18" s="50">
        <f>'2016 CV PREV GF 00394601000126'!AS14</f>
        <v>0</v>
      </c>
      <c r="AR18" s="51">
        <f t="shared" si="5"/>
        <v>464174768.56</v>
      </c>
      <c r="AS18" s="51">
        <f t="shared" si="6"/>
        <v>0</v>
      </c>
      <c r="AT18" s="52">
        <v>0</v>
      </c>
      <c r="AU18" s="52">
        <v>0</v>
      </c>
      <c r="AV18" s="52">
        <v>0</v>
      </c>
      <c r="AW18" s="52">
        <v>0</v>
      </c>
      <c r="AX18" s="52">
        <v>0</v>
      </c>
      <c r="AY18" s="52">
        <v>0</v>
      </c>
      <c r="AZ18" s="51">
        <f t="shared" si="7"/>
        <v>73140.2</v>
      </c>
      <c r="BA18" s="50">
        <f>'2016 CV PREV GF 00394601000126'!BC14</f>
        <v>71402.55</v>
      </c>
      <c r="BB18" s="50">
        <f>'2016 CV PREV GF 00394601000126'!BD14</f>
        <v>0</v>
      </c>
      <c r="BC18" s="50">
        <f>'2016 CV PREV GF 00394601000126'!BE14</f>
        <v>0</v>
      </c>
      <c r="BD18" s="50">
        <f>'2016 CV PREV GF 00394601000126'!BF14</f>
        <v>0</v>
      </c>
      <c r="BE18" s="50">
        <f>'2016 CV PREV GF 00394601000126'!BG14</f>
        <v>0</v>
      </c>
      <c r="BF18" s="50">
        <f>'2016 CV PREV GF 00394601000126'!BH14</f>
        <v>1737.65</v>
      </c>
      <c r="BG18" s="50">
        <f>'2016 CV PREV GF 00394601000126'!BI14</f>
        <v>0</v>
      </c>
      <c r="BH18" s="50">
        <f>'2016 CV PREV GF 00394601000126'!BJ14</f>
        <v>0</v>
      </c>
      <c r="BI18" s="50">
        <f>'2016 CV PREV GF 00394601000126'!BK14</f>
        <v>0</v>
      </c>
      <c r="BJ18" s="51">
        <f t="shared" si="8"/>
        <v>73140.2</v>
      </c>
      <c r="BK18" s="51">
        <f t="shared" si="9"/>
        <v>464101628.36000001</v>
      </c>
      <c r="BL18" s="51">
        <f>$BO$9+SUMPRODUCT($D$10:D18,$BK$10:BK18)</f>
        <v>1375142334.5640318</v>
      </c>
      <c r="BM18" s="53">
        <f t="shared" si="10"/>
        <v>5.5</v>
      </c>
      <c r="BN18" s="52">
        <f t="shared" si="14"/>
        <v>91879003.61609</v>
      </c>
      <c r="BO18" s="54">
        <f t="shared" si="11"/>
        <v>2226507970.4504299</v>
      </c>
      <c r="BP18" s="52">
        <f t="shared" si="15"/>
        <v>46399.172652634821</v>
      </c>
      <c r="BQ18" s="52">
        <f t="shared" si="16"/>
        <v>394392.96754739597</v>
      </c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3">
      <c r="A19" s="55">
        <f t="shared" si="12"/>
        <v>10</v>
      </c>
      <c r="B19" s="71">
        <f t="shared" si="13"/>
        <v>2025</v>
      </c>
      <c r="C19" s="50">
        <f>'2016 CV PREV GF 00394601000126'!E15</f>
        <v>5.5</v>
      </c>
      <c r="D19" s="51">
        <f t="shared" si="17"/>
        <v>0.58542000000000005</v>
      </c>
      <c r="E19" s="50">
        <f>'2016 CV PREV GF 00394601000126'!G15</f>
        <v>2965811288.5300002</v>
      </c>
      <c r="F19" s="51">
        <f t="shared" si="0"/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1">
        <f t="shared" si="1"/>
        <v>312231880.06</v>
      </c>
      <c r="N19" s="50">
        <f>'2016 CV PREV GF 00394601000126'!P15</f>
        <v>312231880.06</v>
      </c>
      <c r="O19" s="50">
        <f>'2016 CV PREV GF 00394601000126'!Q15</f>
        <v>0</v>
      </c>
      <c r="P19" s="50">
        <f>'2016 CV PREV GF 00394601000126'!R15</f>
        <v>0</v>
      </c>
      <c r="Q19" s="50">
        <f>'2016 CV PREV GF 00394601000126'!S15</f>
        <v>0</v>
      </c>
      <c r="R19" s="50">
        <f>'2016 CV PREV GF 00394601000126'!T15</f>
        <v>0</v>
      </c>
      <c r="S19" s="50">
        <f>'2016 CV PREV GF 00394601000126'!U15</f>
        <v>0</v>
      </c>
      <c r="T19" s="50">
        <f>'2016 CV PREV GF 00394601000126'!V15</f>
        <v>0</v>
      </c>
      <c r="U19" s="51">
        <f t="shared" si="2"/>
        <v>217376625.36000001</v>
      </c>
      <c r="V19" s="50">
        <f>'2016 CV PREV GF 00394601000126'!X15</f>
        <v>217376625.36000001</v>
      </c>
      <c r="W19" s="50">
        <f>'2016 CV PREV GF 00394601000126'!Y15</f>
        <v>0</v>
      </c>
      <c r="X19" s="50">
        <f>'2016 CV PREV GF 00394601000126'!Z15</f>
        <v>0</v>
      </c>
      <c r="Y19" s="50">
        <f>'2016 CV PREV GF 00394601000126'!AA15</f>
        <v>0</v>
      </c>
      <c r="Z19" s="50">
        <f>'2016 CV PREV GF 00394601000126'!AB15</f>
        <v>0</v>
      </c>
      <c r="AA19" s="50">
        <f>'2016 CV PREV GF 00394601000126'!AC15</f>
        <v>0</v>
      </c>
      <c r="AB19" s="50">
        <f>'2016 CV PREV GF 00394601000126'!AD15</f>
        <v>0</v>
      </c>
      <c r="AC19" s="51">
        <f t="shared" si="3"/>
        <v>0</v>
      </c>
      <c r="AD19" s="50">
        <f>'2016 CV PREV GF 00394601000126'!AF15</f>
        <v>0</v>
      </c>
      <c r="AE19" s="50">
        <f>'2016 CV PREV GF 00394601000126'!AG15</f>
        <v>0</v>
      </c>
      <c r="AF19" s="50">
        <f>'2016 CV PREV GF 00394601000126'!AH15</f>
        <v>0</v>
      </c>
      <c r="AG19" s="50">
        <f>'2016 CV PREV GF 00394601000126'!AI15</f>
        <v>0</v>
      </c>
      <c r="AH19" s="51">
        <f t="shared" si="4"/>
        <v>0</v>
      </c>
      <c r="AI19" s="50">
        <f>'2016 CV PREV GF 00394601000126'!AK15</f>
        <v>0</v>
      </c>
      <c r="AJ19" s="50">
        <f>'2016 CV PREV GF 00394601000126'!AL15</f>
        <v>0</v>
      </c>
      <c r="AK19" s="50">
        <f>'2016 CV PREV GF 00394601000126'!AM15</f>
        <v>0</v>
      </c>
      <c r="AL19" s="50">
        <f>'2016 CV PREV GF 00394601000126'!AN15</f>
        <v>0</v>
      </c>
      <c r="AM19" s="50">
        <f>'2016 CV PREV GF 00394601000126'!AO15</f>
        <v>0</v>
      </c>
      <c r="AN19" s="52">
        <v>0</v>
      </c>
      <c r="AO19" s="52">
        <v>0</v>
      </c>
      <c r="AP19" s="52">
        <v>0</v>
      </c>
      <c r="AQ19" s="50">
        <f>'2016 CV PREV GF 00394601000126'!AS15</f>
        <v>0</v>
      </c>
      <c r="AR19" s="51">
        <f t="shared" si="5"/>
        <v>529608505.42000002</v>
      </c>
      <c r="AS19" s="51">
        <f t="shared" si="6"/>
        <v>0</v>
      </c>
      <c r="AT19" s="52">
        <v>0</v>
      </c>
      <c r="AU19" s="52">
        <v>0</v>
      </c>
      <c r="AV19" s="52">
        <v>0</v>
      </c>
      <c r="AW19" s="52">
        <v>0</v>
      </c>
      <c r="AX19" s="52">
        <v>0</v>
      </c>
      <c r="AY19" s="52">
        <v>0</v>
      </c>
      <c r="AZ19" s="51">
        <f t="shared" si="7"/>
        <v>120100.9</v>
      </c>
      <c r="BA19" s="50">
        <f>'2016 CV PREV GF 00394601000126'!BC15</f>
        <v>115781.62</v>
      </c>
      <c r="BB19" s="50">
        <f>'2016 CV PREV GF 00394601000126'!BD15</f>
        <v>0</v>
      </c>
      <c r="BC19" s="50">
        <f>'2016 CV PREV GF 00394601000126'!BE15</f>
        <v>0</v>
      </c>
      <c r="BD19" s="50">
        <f>'2016 CV PREV GF 00394601000126'!BF15</f>
        <v>0</v>
      </c>
      <c r="BE19" s="50">
        <f>'2016 CV PREV GF 00394601000126'!BG15</f>
        <v>0</v>
      </c>
      <c r="BF19" s="50">
        <f>'2016 CV PREV GF 00394601000126'!BH15</f>
        <v>4319.28</v>
      </c>
      <c r="BG19" s="50">
        <f>'2016 CV PREV GF 00394601000126'!BI15</f>
        <v>0</v>
      </c>
      <c r="BH19" s="50">
        <f>'2016 CV PREV GF 00394601000126'!BJ15</f>
        <v>0</v>
      </c>
      <c r="BI19" s="50">
        <f>'2016 CV PREV GF 00394601000126'!BK15</f>
        <v>0</v>
      </c>
      <c r="BJ19" s="51">
        <f t="shared" si="8"/>
        <v>120100.9</v>
      </c>
      <c r="BK19" s="51">
        <f t="shared" si="9"/>
        <v>529488404.51999998</v>
      </c>
      <c r="BL19" s="51">
        <f>$BO$9+SUMPRODUCT($D$10:D19,$BK$10:BK19)</f>
        <v>1685115436.3381302</v>
      </c>
      <c r="BM19" s="53">
        <f t="shared" si="10"/>
        <v>5.5</v>
      </c>
      <c r="BN19" s="52">
        <f t="shared" si="14"/>
        <v>122457938.37477</v>
      </c>
      <c r="BO19" s="54">
        <f t="shared" si="11"/>
        <v>2878454313.3452001</v>
      </c>
      <c r="BP19" s="52">
        <f t="shared" si="15"/>
        <v>72218.405482872855</v>
      </c>
      <c r="BQ19" s="52">
        <f t="shared" si="16"/>
        <v>686074.85208729212</v>
      </c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3">
      <c r="A20" s="55">
        <f t="shared" si="12"/>
        <v>11</v>
      </c>
      <c r="B20" s="71">
        <f t="shared" si="13"/>
        <v>2026</v>
      </c>
      <c r="C20" s="50">
        <f>'2016 CV PREV GF 00394601000126'!E16</f>
        <v>5.5</v>
      </c>
      <c r="D20" s="51">
        <f t="shared" si="17"/>
        <v>0.55489999999999995</v>
      </c>
      <c r="E20" s="50">
        <f>'2016 CV PREV GF 00394601000126'!G16</f>
        <v>3327601423.8699999</v>
      </c>
      <c r="F20" s="51">
        <f t="shared" si="0"/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1">
        <f t="shared" si="1"/>
        <v>350320080.26999998</v>
      </c>
      <c r="N20" s="50">
        <f>'2016 CV PREV GF 00394601000126'!P16</f>
        <v>350320080.26999998</v>
      </c>
      <c r="O20" s="50">
        <f>'2016 CV PREV GF 00394601000126'!Q16</f>
        <v>0</v>
      </c>
      <c r="P20" s="50">
        <f>'2016 CV PREV GF 00394601000126'!R16</f>
        <v>0</v>
      </c>
      <c r="Q20" s="50">
        <f>'2016 CV PREV GF 00394601000126'!S16</f>
        <v>0</v>
      </c>
      <c r="R20" s="50">
        <f>'2016 CV PREV GF 00394601000126'!T16</f>
        <v>0</v>
      </c>
      <c r="S20" s="50">
        <f>'2016 CV PREV GF 00394601000126'!U16</f>
        <v>0</v>
      </c>
      <c r="T20" s="50">
        <f>'2016 CV PREV GF 00394601000126'!V16</f>
        <v>0</v>
      </c>
      <c r="U20" s="51">
        <f t="shared" si="2"/>
        <v>243893726.77000001</v>
      </c>
      <c r="V20" s="50">
        <f>'2016 CV PREV GF 00394601000126'!X16</f>
        <v>243893726.77000001</v>
      </c>
      <c r="W20" s="50">
        <f>'2016 CV PREV GF 00394601000126'!Y16</f>
        <v>0</v>
      </c>
      <c r="X20" s="50">
        <f>'2016 CV PREV GF 00394601000126'!Z16</f>
        <v>0</v>
      </c>
      <c r="Y20" s="50">
        <f>'2016 CV PREV GF 00394601000126'!AA16</f>
        <v>0</v>
      </c>
      <c r="Z20" s="50">
        <f>'2016 CV PREV GF 00394601000126'!AB16</f>
        <v>0</v>
      </c>
      <c r="AA20" s="50">
        <f>'2016 CV PREV GF 00394601000126'!AC16</f>
        <v>0</v>
      </c>
      <c r="AB20" s="50">
        <f>'2016 CV PREV GF 00394601000126'!AD16</f>
        <v>0</v>
      </c>
      <c r="AC20" s="51">
        <f t="shared" si="3"/>
        <v>0</v>
      </c>
      <c r="AD20" s="50">
        <f>'2016 CV PREV GF 00394601000126'!AF16</f>
        <v>0</v>
      </c>
      <c r="AE20" s="50">
        <f>'2016 CV PREV GF 00394601000126'!AG16</f>
        <v>0</v>
      </c>
      <c r="AF20" s="50">
        <f>'2016 CV PREV GF 00394601000126'!AH16</f>
        <v>0</v>
      </c>
      <c r="AG20" s="50">
        <f>'2016 CV PREV GF 00394601000126'!AI16</f>
        <v>0</v>
      </c>
      <c r="AH20" s="51">
        <f t="shared" si="4"/>
        <v>0</v>
      </c>
      <c r="AI20" s="50">
        <f>'2016 CV PREV GF 00394601000126'!AK16</f>
        <v>0</v>
      </c>
      <c r="AJ20" s="50">
        <f>'2016 CV PREV GF 00394601000126'!AL16</f>
        <v>0</v>
      </c>
      <c r="AK20" s="50">
        <f>'2016 CV PREV GF 00394601000126'!AM16</f>
        <v>0</v>
      </c>
      <c r="AL20" s="50">
        <f>'2016 CV PREV GF 00394601000126'!AN16</f>
        <v>0</v>
      </c>
      <c r="AM20" s="50">
        <f>'2016 CV PREV GF 00394601000126'!AO16</f>
        <v>0</v>
      </c>
      <c r="AN20" s="52">
        <v>0</v>
      </c>
      <c r="AO20" s="52">
        <v>0</v>
      </c>
      <c r="AP20" s="52">
        <v>0</v>
      </c>
      <c r="AQ20" s="50">
        <f>'2016 CV PREV GF 00394601000126'!AS16</f>
        <v>0</v>
      </c>
      <c r="AR20" s="51">
        <f t="shared" si="5"/>
        <v>594213807.03999996</v>
      </c>
      <c r="AS20" s="51">
        <f t="shared" si="6"/>
        <v>0</v>
      </c>
      <c r="AT20" s="52">
        <v>0</v>
      </c>
      <c r="AU20" s="52">
        <v>0</v>
      </c>
      <c r="AV20" s="52">
        <v>0</v>
      </c>
      <c r="AW20" s="52">
        <v>0</v>
      </c>
      <c r="AX20" s="52">
        <v>0</v>
      </c>
      <c r="AY20" s="52">
        <v>0</v>
      </c>
      <c r="AZ20" s="51">
        <f t="shared" si="7"/>
        <v>190448.58</v>
      </c>
      <c r="BA20" s="50">
        <f>'2016 CV PREV GF 00394601000126'!BC16</f>
        <v>182754.32</v>
      </c>
      <c r="BB20" s="50">
        <f>'2016 CV PREV GF 00394601000126'!BD16</f>
        <v>0</v>
      </c>
      <c r="BC20" s="50">
        <f>'2016 CV PREV GF 00394601000126'!BE16</f>
        <v>0</v>
      </c>
      <c r="BD20" s="50">
        <f>'2016 CV PREV GF 00394601000126'!BF16</f>
        <v>0</v>
      </c>
      <c r="BE20" s="50">
        <f>'2016 CV PREV GF 00394601000126'!BG16</f>
        <v>0</v>
      </c>
      <c r="BF20" s="50">
        <f>'2016 CV PREV GF 00394601000126'!BH16</f>
        <v>7694.26</v>
      </c>
      <c r="BG20" s="50">
        <f>'2016 CV PREV GF 00394601000126'!BI16</f>
        <v>0</v>
      </c>
      <c r="BH20" s="50">
        <f>'2016 CV PREV GF 00394601000126'!BJ16</f>
        <v>0</v>
      </c>
      <c r="BI20" s="50">
        <f>'2016 CV PREV GF 00394601000126'!BK16</f>
        <v>0</v>
      </c>
      <c r="BJ20" s="51">
        <f t="shared" si="8"/>
        <v>190448.58</v>
      </c>
      <c r="BK20" s="51">
        <f t="shared" si="9"/>
        <v>594023358.46000004</v>
      </c>
      <c r="BL20" s="51">
        <f>$BO$9+SUMPRODUCT($D$10:D20,$BK$10:BK20)</f>
        <v>2014738997.9475842</v>
      </c>
      <c r="BM20" s="53">
        <f t="shared" si="10"/>
        <v>5.5</v>
      </c>
      <c r="BN20" s="52">
        <f t="shared" si="14"/>
        <v>158314987.23399001</v>
      </c>
      <c r="BO20" s="54">
        <f t="shared" si="11"/>
        <v>3630792659.0391898</v>
      </c>
      <c r="BP20" s="52">
        <f t="shared" si="15"/>
        <v>108549.27139346091</v>
      </c>
      <c r="BQ20" s="52">
        <f t="shared" si="16"/>
        <v>1139767.3496313395</v>
      </c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3">
      <c r="A21" s="55">
        <f t="shared" si="12"/>
        <v>12</v>
      </c>
      <c r="B21" s="71">
        <f t="shared" si="13"/>
        <v>2027</v>
      </c>
      <c r="C21" s="50">
        <f>'2016 CV PREV GF 00394601000126'!E17</f>
        <v>5.5</v>
      </c>
      <c r="D21" s="51">
        <f t="shared" si="17"/>
        <v>0.52597000000000005</v>
      </c>
      <c r="E21" s="50">
        <f>'2016 CV PREV GF 00394601000126'!G17</f>
        <v>3667546120.0300002</v>
      </c>
      <c r="F21" s="51">
        <f t="shared" si="0"/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1">
        <f t="shared" si="1"/>
        <v>386108456.97000003</v>
      </c>
      <c r="N21" s="50">
        <f>'2016 CV PREV GF 00394601000126'!P17</f>
        <v>386108456.97000003</v>
      </c>
      <c r="O21" s="50">
        <f>'2016 CV PREV GF 00394601000126'!Q17</f>
        <v>0</v>
      </c>
      <c r="P21" s="50">
        <f>'2016 CV PREV GF 00394601000126'!R17</f>
        <v>0</v>
      </c>
      <c r="Q21" s="50">
        <f>'2016 CV PREV GF 00394601000126'!S17</f>
        <v>0</v>
      </c>
      <c r="R21" s="50">
        <f>'2016 CV PREV GF 00394601000126'!T17</f>
        <v>0</v>
      </c>
      <c r="S21" s="50">
        <f>'2016 CV PREV GF 00394601000126'!U17</f>
        <v>0</v>
      </c>
      <c r="T21" s="50">
        <f>'2016 CV PREV GF 00394601000126'!V17</f>
        <v>0</v>
      </c>
      <c r="U21" s="51">
        <f t="shared" si="2"/>
        <v>268809685.23000002</v>
      </c>
      <c r="V21" s="50">
        <f>'2016 CV PREV GF 00394601000126'!X17</f>
        <v>268809685.23000002</v>
      </c>
      <c r="W21" s="50">
        <f>'2016 CV PREV GF 00394601000126'!Y17</f>
        <v>0</v>
      </c>
      <c r="X21" s="50">
        <f>'2016 CV PREV GF 00394601000126'!Z17</f>
        <v>0</v>
      </c>
      <c r="Y21" s="50">
        <f>'2016 CV PREV GF 00394601000126'!AA17</f>
        <v>0</v>
      </c>
      <c r="Z21" s="50">
        <f>'2016 CV PREV GF 00394601000126'!AB17</f>
        <v>0</v>
      </c>
      <c r="AA21" s="50">
        <f>'2016 CV PREV GF 00394601000126'!AC17</f>
        <v>0</v>
      </c>
      <c r="AB21" s="50">
        <f>'2016 CV PREV GF 00394601000126'!AD17</f>
        <v>0</v>
      </c>
      <c r="AC21" s="51">
        <f t="shared" si="3"/>
        <v>0</v>
      </c>
      <c r="AD21" s="50">
        <f>'2016 CV PREV GF 00394601000126'!AF17</f>
        <v>0</v>
      </c>
      <c r="AE21" s="50">
        <f>'2016 CV PREV GF 00394601000126'!AG17</f>
        <v>0</v>
      </c>
      <c r="AF21" s="50">
        <f>'2016 CV PREV GF 00394601000126'!AH17</f>
        <v>0</v>
      </c>
      <c r="AG21" s="50">
        <f>'2016 CV PREV GF 00394601000126'!AI17</f>
        <v>0</v>
      </c>
      <c r="AH21" s="51">
        <f t="shared" si="4"/>
        <v>0</v>
      </c>
      <c r="AI21" s="50">
        <f>'2016 CV PREV GF 00394601000126'!AK17</f>
        <v>0</v>
      </c>
      <c r="AJ21" s="50">
        <f>'2016 CV PREV GF 00394601000126'!AL17</f>
        <v>0</v>
      </c>
      <c r="AK21" s="50">
        <f>'2016 CV PREV GF 00394601000126'!AM17</f>
        <v>0</v>
      </c>
      <c r="AL21" s="50">
        <f>'2016 CV PREV GF 00394601000126'!AN17</f>
        <v>0</v>
      </c>
      <c r="AM21" s="50">
        <f>'2016 CV PREV GF 00394601000126'!AO17</f>
        <v>0</v>
      </c>
      <c r="AN21" s="52">
        <v>0</v>
      </c>
      <c r="AO21" s="52">
        <v>0</v>
      </c>
      <c r="AP21" s="52">
        <v>0</v>
      </c>
      <c r="AQ21" s="50">
        <f>'2016 CV PREV GF 00394601000126'!AS17</f>
        <v>0</v>
      </c>
      <c r="AR21" s="51">
        <f t="shared" si="5"/>
        <v>654918142.20000005</v>
      </c>
      <c r="AS21" s="51">
        <f t="shared" si="6"/>
        <v>0</v>
      </c>
      <c r="AT21" s="52">
        <v>0</v>
      </c>
      <c r="AU21" s="52">
        <v>0</v>
      </c>
      <c r="AV21" s="52">
        <v>0</v>
      </c>
      <c r="AW21" s="52">
        <v>0</v>
      </c>
      <c r="AX21" s="52">
        <v>0</v>
      </c>
      <c r="AY21" s="52">
        <v>0</v>
      </c>
      <c r="AZ21" s="51">
        <f t="shared" si="7"/>
        <v>451286.91</v>
      </c>
      <c r="BA21" s="50">
        <f>'2016 CV PREV GF 00394601000126'!BC17</f>
        <v>438130.11</v>
      </c>
      <c r="BB21" s="50">
        <f>'2016 CV PREV GF 00394601000126'!BD17</f>
        <v>0</v>
      </c>
      <c r="BC21" s="50">
        <f>'2016 CV PREV GF 00394601000126'!BE17</f>
        <v>0</v>
      </c>
      <c r="BD21" s="50">
        <f>'2016 CV PREV GF 00394601000126'!BF17</f>
        <v>0</v>
      </c>
      <c r="BE21" s="50">
        <f>'2016 CV PREV GF 00394601000126'!BG17</f>
        <v>0</v>
      </c>
      <c r="BF21" s="50">
        <f>'2016 CV PREV GF 00394601000126'!BH17</f>
        <v>13156.8</v>
      </c>
      <c r="BG21" s="50">
        <f>'2016 CV PREV GF 00394601000126'!BI17</f>
        <v>0</v>
      </c>
      <c r="BH21" s="50">
        <f>'2016 CV PREV GF 00394601000126'!BJ17</f>
        <v>0</v>
      </c>
      <c r="BI21" s="50">
        <f>'2016 CV PREV GF 00394601000126'!BK17</f>
        <v>0</v>
      </c>
      <c r="BJ21" s="51">
        <f t="shared" si="8"/>
        <v>451286.91</v>
      </c>
      <c r="BK21" s="51">
        <f t="shared" si="9"/>
        <v>654466855.28999996</v>
      </c>
      <c r="BL21" s="51">
        <f>$BO$9+SUMPRODUCT($D$10:D21,$BK$10:BK21)</f>
        <v>2358968929.8244653</v>
      </c>
      <c r="BM21" s="53">
        <f t="shared" si="10"/>
        <v>5.5</v>
      </c>
      <c r="BN21" s="52">
        <f t="shared" si="14"/>
        <v>199693596.24715999</v>
      </c>
      <c r="BO21" s="54">
        <f t="shared" si="11"/>
        <v>4484953110.5763502</v>
      </c>
      <c r="BP21" s="52">
        <f t="shared" si="15"/>
        <v>243808.84146891697</v>
      </c>
      <c r="BQ21" s="52">
        <f t="shared" si="16"/>
        <v>2803801.6768925451</v>
      </c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3">
      <c r="A22" s="55">
        <f t="shared" si="12"/>
        <v>13</v>
      </c>
      <c r="B22" s="71">
        <f t="shared" si="13"/>
        <v>2028</v>
      </c>
      <c r="C22" s="50">
        <f>'2016 CV PREV GF 00394601000126'!E18</f>
        <v>5.5</v>
      </c>
      <c r="D22" s="51">
        <f t="shared" si="17"/>
        <v>0.49854999999999999</v>
      </c>
      <c r="E22" s="50">
        <f>'2016 CV PREV GF 00394601000126'!G18</f>
        <v>3990909598.5900002</v>
      </c>
      <c r="F22" s="51">
        <f t="shared" si="0"/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1">
        <f t="shared" si="1"/>
        <v>420151211.88999999</v>
      </c>
      <c r="N22" s="50">
        <f>'2016 CV PREV GF 00394601000126'!P18</f>
        <v>420151211.88999999</v>
      </c>
      <c r="O22" s="50">
        <f>'2016 CV PREV GF 00394601000126'!Q18</f>
        <v>0</v>
      </c>
      <c r="P22" s="50">
        <f>'2016 CV PREV GF 00394601000126'!R18</f>
        <v>0</v>
      </c>
      <c r="Q22" s="50">
        <f>'2016 CV PREV GF 00394601000126'!S18</f>
        <v>0</v>
      </c>
      <c r="R22" s="50">
        <f>'2016 CV PREV GF 00394601000126'!T18</f>
        <v>0</v>
      </c>
      <c r="S22" s="50">
        <f>'2016 CV PREV GF 00394601000126'!U18</f>
        <v>0</v>
      </c>
      <c r="T22" s="50">
        <f>'2016 CV PREV GF 00394601000126'!V18</f>
        <v>0</v>
      </c>
      <c r="U22" s="51">
        <f t="shared" si="2"/>
        <v>292510337.38999999</v>
      </c>
      <c r="V22" s="50">
        <f>'2016 CV PREV GF 00394601000126'!X18</f>
        <v>292510337.38999999</v>
      </c>
      <c r="W22" s="50">
        <f>'2016 CV PREV GF 00394601000126'!Y18</f>
        <v>0</v>
      </c>
      <c r="X22" s="50">
        <f>'2016 CV PREV GF 00394601000126'!Z18</f>
        <v>0</v>
      </c>
      <c r="Y22" s="50">
        <f>'2016 CV PREV GF 00394601000126'!AA18</f>
        <v>0</v>
      </c>
      <c r="Z22" s="50">
        <f>'2016 CV PREV GF 00394601000126'!AB18</f>
        <v>0</v>
      </c>
      <c r="AA22" s="50">
        <f>'2016 CV PREV GF 00394601000126'!AC18</f>
        <v>0</v>
      </c>
      <c r="AB22" s="50">
        <f>'2016 CV PREV GF 00394601000126'!AD18</f>
        <v>0</v>
      </c>
      <c r="AC22" s="51">
        <f t="shared" si="3"/>
        <v>0</v>
      </c>
      <c r="AD22" s="50">
        <f>'2016 CV PREV GF 00394601000126'!AF18</f>
        <v>0</v>
      </c>
      <c r="AE22" s="50">
        <f>'2016 CV PREV GF 00394601000126'!AG18</f>
        <v>0</v>
      </c>
      <c r="AF22" s="50">
        <f>'2016 CV PREV GF 00394601000126'!AH18</f>
        <v>0</v>
      </c>
      <c r="AG22" s="50">
        <f>'2016 CV PREV GF 00394601000126'!AI18</f>
        <v>0</v>
      </c>
      <c r="AH22" s="51">
        <f t="shared" si="4"/>
        <v>0</v>
      </c>
      <c r="AI22" s="50">
        <f>'2016 CV PREV GF 00394601000126'!AK18</f>
        <v>0</v>
      </c>
      <c r="AJ22" s="50">
        <f>'2016 CV PREV GF 00394601000126'!AL18</f>
        <v>0</v>
      </c>
      <c r="AK22" s="50">
        <f>'2016 CV PREV GF 00394601000126'!AM18</f>
        <v>0</v>
      </c>
      <c r="AL22" s="50">
        <f>'2016 CV PREV GF 00394601000126'!AN18</f>
        <v>0</v>
      </c>
      <c r="AM22" s="50">
        <f>'2016 CV PREV GF 00394601000126'!AO18</f>
        <v>0</v>
      </c>
      <c r="AN22" s="52">
        <v>0</v>
      </c>
      <c r="AO22" s="52">
        <v>0</v>
      </c>
      <c r="AP22" s="52">
        <v>0</v>
      </c>
      <c r="AQ22" s="50">
        <f>'2016 CV PREV GF 00394601000126'!AS18</f>
        <v>0</v>
      </c>
      <c r="AR22" s="51">
        <f t="shared" si="5"/>
        <v>712661549.27999997</v>
      </c>
      <c r="AS22" s="51">
        <f t="shared" si="6"/>
        <v>0</v>
      </c>
      <c r="AT22" s="52">
        <v>0</v>
      </c>
      <c r="AU22" s="52">
        <v>0</v>
      </c>
      <c r="AV22" s="52">
        <v>0</v>
      </c>
      <c r="AW22" s="52">
        <v>0</v>
      </c>
      <c r="AX22" s="52">
        <v>0</v>
      </c>
      <c r="AY22" s="52">
        <v>0</v>
      </c>
      <c r="AZ22" s="51">
        <f t="shared" si="7"/>
        <v>2788815.59</v>
      </c>
      <c r="BA22" s="50">
        <f>'2016 CV PREV GF 00394601000126'!BC18</f>
        <v>2762411.99</v>
      </c>
      <c r="BB22" s="50">
        <f>'2016 CV PREV GF 00394601000126'!BD18</f>
        <v>0</v>
      </c>
      <c r="BC22" s="50">
        <f>'2016 CV PREV GF 00394601000126'!BE18</f>
        <v>0</v>
      </c>
      <c r="BD22" s="50">
        <f>'2016 CV PREV GF 00394601000126'!BF18</f>
        <v>0</v>
      </c>
      <c r="BE22" s="50">
        <f>'2016 CV PREV GF 00394601000126'!BG18</f>
        <v>0</v>
      </c>
      <c r="BF22" s="50">
        <f>'2016 CV PREV GF 00394601000126'!BH18</f>
        <v>26403.599999999999</v>
      </c>
      <c r="BG22" s="50">
        <f>'2016 CV PREV GF 00394601000126'!BI18</f>
        <v>0</v>
      </c>
      <c r="BH22" s="50">
        <f>'2016 CV PREV GF 00394601000126'!BJ18</f>
        <v>0</v>
      </c>
      <c r="BI22" s="50">
        <f>'2016 CV PREV GF 00394601000126'!BK18</f>
        <v>0</v>
      </c>
      <c r="BJ22" s="51">
        <f t="shared" si="8"/>
        <v>2788815.59</v>
      </c>
      <c r="BK22" s="51">
        <f t="shared" si="9"/>
        <v>709872733.69000006</v>
      </c>
      <c r="BL22" s="51">
        <f>$BO$9+SUMPRODUCT($D$10:D22,$BK$10:BK22)</f>
        <v>2712875981.205615</v>
      </c>
      <c r="BM22" s="53">
        <f t="shared" si="10"/>
        <v>5.5</v>
      </c>
      <c r="BN22" s="52">
        <f t="shared" si="14"/>
        <v>246672421.0817</v>
      </c>
      <c r="BO22" s="54">
        <f t="shared" si="11"/>
        <v>5441498265.3480501</v>
      </c>
      <c r="BP22" s="52">
        <f t="shared" si="15"/>
        <v>1428117.8655126288</v>
      </c>
      <c r="BQ22" s="52">
        <f t="shared" si="16"/>
        <v>17851473.318907861</v>
      </c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3">
      <c r="A23" s="55">
        <f t="shared" si="12"/>
        <v>14</v>
      </c>
      <c r="B23" s="71">
        <f t="shared" si="13"/>
        <v>2029</v>
      </c>
      <c r="C23" s="50">
        <f>'2016 CV PREV GF 00394601000126'!E19</f>
        <v>5.5</v>
      </c>
      <c r="D23" s="51">
        <f t="shared" si="17"/>
        <v>0.47255999999999998</v>
      </c>
      <c r="E23" s="50">
        <f>'2016 CV PREV GF 00394601000126'!G19</f>
        <v>4306376246.8599997</v>
      </c>
      <c r="F23" s="51">
        <f t="shared" si="0"/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1">
        <f t="shared" si="1"/>
        <v>453362611.77999997</v>
      </c>
      <c r="N23" s="50">
        <f>'2016 CV PREV GF 00394601000126'!P19</f>
        <v>453362611.77999997</v>
      </c>
      <c r="O23" s="50">
        <f>'2016 CV PREV GF 00394601000126'!Q19</f>
        <v>0</v>
      </c>
      <c r="P23" s="50">
        <f>'2016 CV PREV GF 00394601000126'!R19</f>
        <v>0</v>
      </c>
      <c r="Q23" s="50">
        <f>'2016 CV PREV GF 00394601000126'!S19</f>
        <v>0</v>
      </c>
      <c r="R23" s="50">
        <f>'2016 CV PREV GF 00394601000126'!T19</f>
        <v>0</v>
      </c>
      <c r="S23" s="50">
        <f>'2016 CV PREV GF 00394601000126'!U19</f>
        <v>0</v>
      </c>
      <c r="T23" s="50">
        <f>'2016 CV PREV GF 00394601000126'!V19</f>
        <v>0</v>
      </c>
      <c r="U23" s="51">
        <f t="shared" si="2"/>
        <v>315632198.06999999</v>
      </c>
      <c r="V23" s="50">
        <f>'2016 CV PREV GF 00394601000126'!X19</f>
        <v>315632198.06999999</v>
      </c>
      <c r="W23" s="50">
        <f>'2016 CV PREV GF 00394601000126'!Y19</f>
        <v>0</v>
      </c>
      <c r="X23" s="50">
        <f>'2016 CV PREV GF 00394601000126'!Z19</f>
        <v>0</v>
      </c>
      <c r="Y23" s="50">
        <f>'2016 CV PREV GF 00394601000126'!AA19</f>
        <v>0</v>
      </c>
      <c r="Z23" s="50">
        <f>'2016 CV PREV GF 00394601000126'!AB19</f>
        <v>0</v>
      </c>
      <c r="AA23" s="50">
        <f>'2016 CV PREV GF 00394601000126'!AC19</f>
        <v>0</v>
      </c>
      <c r="AB23" s="50">
        <f>'2016 CV PREV GF 00394601000126'!AD19</f>
        <v>0</v>
      </c>
      <c r="AC23" s="51">
        <f t="shared" si="3"/>
        <v>0</v>
      </c>
      <c r="AD23" s="50">
        <f>'2016 CV PREV GF 00394601000126'!AF19</f>
        <v>0</v>
      </c>
      <c r="AE23" s="50">
        <f>'2016 CV PREV GF 00394601000126'!AG19</f>
        <v>0</v>
      </c>
      <c r="AF23" s="50">
        <f>'2016 CV PREV GF 00394601000126'!AH19</f>
        <v>0</v>
      </c>
      <c r="AG23" s="50">
        <f>'2016 CV PREV GF 00394601000126'!AI19</f>
        <v>0</v>
      </c>
      <c r="AH23" s="51">
        <f t="shared" si="4"/>
        <v>0</v>
      </c>
      <c r="AI23" s="50">
        <f>'2016 CV PREV GF 00394601000126'!AK19</f>
        <v>0</v>
      </c>
      <c r="AJ23" s="50">
        <f>'2016 CV PREV GF 00394601000126'!AL19</f>
        <v>0</v>
      </c>
      <c r="AK23" s="50">
        <f>'2016 CV PREV GF 00394601000126'!AM19</f>
        <v>0</v>
      </c>
      <c r="AL23" s="50">
        <f>'2016 CV PREV GF 00394601000126'!AN19</f>
        <v>0</v>
      </c>
      <c r="AM23" s="50">
        <f>'2016 CV PREV GF 00394601000126'!AO19</f>
        <v>0</v>
      </c>
      <c r="AN23" s="52">
        <v>0</v>
      </c>
      <c r="AO23" s="52">
        <v>0</v>
      </c>
      <c r="AP23" s="52">
        <v>0</v>
      </c>
      <c r="AQ23" s="50">
        <f>'2016 CV PREV GF 00394601000126'!AS19</f>
        <v>0</v>
      </c>
      <c r="AR23" s="51">
        <f t="shared" si="5"/>
        <v>768994809.85000002</v>
      </c>
      <c r="AS23" s="51">
        <f t="shared" si="6"/>
        <v>0</v>
      </c>
      <c r="AT23" s="52">
        <v>0</v>
      </c>
      <c r="AU23" s="52">
        <v>0</v>
      </c>
      <c r="AV23" s="52">
        <v>0</v>
      </c>
      <c r="AW23" s="52">
        <v>0</v>
      </c>
      <c r="AX23" s="52">
        <v>0</v>
      </c>
      <c r="AY23" s="52">
        <v>0</v>
      </c>
      <c r="AZ23" s="51">
        <f t="shared" si="7"/>
        <v>11046538.289999999</v>
      </c>
      <c r="BA23" s="50">
        <f>'2016 CV PREV GF 00394601000126'!BC19</f>
        <v>10925654.710000001</v>
      </c>
      <c r="BB23" s="50">
        <f>'2016 CV PREV GF 00394601000126'!BD19</f>
        <v>0</v>
      </c>
      <c r="BC23" s="50">
        <f>'2016 CV PREV GF 00394601000126'!BE19</f>
        <v>0</v>
      </c>
      <c r="BD23" s="50">
        <f>'2016 CV PREV GF 00394601000126'!BF19</f>
        <v>0</v>
      </c>
      <c r="BE23" s="50">
        <f>'2016 CV PREV GF 00394601000126'!BG19</f>
        <v>0</v>
      </c>
      <c r="BF23" s="50">
        <f>'2016 CV PREV GF 00394601000126'!BH19</f>
        <v>120883.58</v>
      </c>
      <c r="BG23" s="50">
        <f>'2016 CV PREV GF 00394601000126'!BI19</f>
        <v>0</v>
      </c>
      <c r="BH23" s="50">
        <f>'2016 CV PREV GF 00394601000126'!BJ19</f>
        <v>0</v>
      </c>
      <c r="BI23" s="50">
        <f>'2016 CV PREV GF 00394601000126'!BK19</f>
        <v>0</v>
      </c>
      <c r="BJ23" s="51">
        <f t="shared" si="8"/>
        <v>11046538.289999999</v>
      </c>
      <c r="BK23" s="51">
        <f t="shared" si="9"/>
        <v>757948271.55999994</v>
      </c>
      <c r="BL23" s="51">
        <f>$BO$9+SUMPRODUCT($D$10:D23,$BK$10:BK23)</f>
        <v>3071052016.4140086</v>
      </c>
      <c r="BM23" s="53">
        <f t="shared" si="10"/>
        <v>5.5</v>
      </c>
      <c r="BN23" s="52">
        <f t="shared" si="14"/>
        <v>299282404.59413999</v>
      </c>
      <c r="BO23" s="54">
        <f t="shared" si="11"/>
        <v>6498728941.5021896</v>
      </c>
      <c r="BP23" s="52">
        <f t="shared" si="15"/>
        <v>5361891.1987084867</v>
      </c>
      <c r="BQ23" s="52">
        <f t="shared" si="16"/>
        <v>72385531.182564571</v>
      </c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3">
      <c r="A24" s="55">
        <f t="shared" si="12"/>
        <v>15</v>
      </c>
      <c r="B24" s="71">
        <f t="shared" si="13"/>
        <v>2030</v>
      </c>
      <c r="C24" s="50">
        <f>'2016 CV PREV GF 00394601000126'!E20</f>
        <v>5.5</v>
      </c>
      <c r="D24" s="51">
        <f t="shared" si="17"/>
        <v>0.44791999999999998</v>
      </c>
      <c r="E24" s="50">
        <f>'2016 CV PREV GF 00394601000126'!G20</f>
        <v>4617709670.9300003</v>
      </c>
      <c r="F24" s="51">
        <f t="shared" si="0"/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1">
        <f t="shared" si="1"/>
        <v>486138877.99000001</v>
      </c>
      <c r="N24" s="50">
        <f>'2016 CV PREV GF 00394601000126'!P20</f>
        <v>486138877.99000001</v>
      </c>
      <c r="O24" s="50">
        <f>'2016 CV PREV GF 00394601000126'!Q20</f>
        <v>0</v>
      </c>
      <c r="P24" s="50">
        <f>'2016 CV PREV GF 00394601000126'!R20</f>
        <v>0</v>
      </c>
      <c r="Q24" s="50">
        <f>'2016 CV PREV GF 00394601000126'!S20</f>
        <v>0</v>
      </c>
      <c r="R24" s="50">
        <f>'2016 CV PREV GF 00394601000126'!T20</f>
        <v>0</v>
      </c>
      <c r="S24" s="50">
        <f>'2016 CV PREV GF 00394601000126'!U20</f>
        <v>0</v>
      </c>
      <c r="T24" s="50">
        <f>'2016 CV PREV GF 00394601000126'!V20</f>
        <v>0</v>
      </c>
      <c r="U24" s="51">
        <f t="shared" si="2"/>
        <v>338451117.58999997</v>
      </c>
      <c r="V24" s="50">
        <f>'2016 CV PREV GF 00394601000126'!X20</f>
        <v>338451117.58999997</v>
      </c>
      <c r="W24" s="50">
        <f>'2016 CV PREV GF 00394601000126'!Y20</f>
        <v>0</v>
      </c>
      <c r="X24" s="50">
        <f>'2016 CV PREV GF 00394601000126'!Z20</f>
        <v>0</v>
      </c>
      <c r="Y24" s="50">
        <f>'2016 CV PREV GF 00394601000126'!AA20</f>
        <v>0</v>
      </c>
      <c r="Z24" s="50">
        <f>'2016 CV PREV GF 00394601000126'!AB20</f>
        <v>0</v>
      </c>
      <c r="AA24" s="50">
        <f>'2016 CV PREV GF 00394601000126'!AC20</f>
        <v>0</v>
      </c>
      <c r="AB24" s="50">
        <f>'2016 CV PREV GF 00394601000126'!AD20</f>
        <v>0</v>
      </c>
      <c r="AC24" s="51">
        <f t="shared" si="3"/>
        <v>0</v>
      </c>
      <c r="AD24" s="50">
        <f>'2016 CV PREV GF 00394601000126'!AF20</f>
        <v>0</v>
      </c>
      <c r="AE24" s="50">
        <f>'2016 CV PREV GF 00394601000126'!AG20</f>
        <v>0</v>
      </c>
      <c r="AF24" s="50">
        <f>'2016 CV PREV GF 00394601000126'!AH20</f>
        <v>0</v>
      </c>
      <c r="AG24" s="50">
        <f>'2016 CV PREV GF 00394601000126'!AI20</f>
        <v>0</v>
      </c>
      <c r="AH24" s="51">
        <f t="shared" si="4"/>
        <v>0</v>
      </c>
      <c r="AI24" s="50">
        <f>'2016 CV PREV GF 00394601000126'!AK20</f>
        <v>0</v>
      </c>
      <c r="AJ24" s="50">
        <f>'2016 CV PREV GF 00394601000126'!AL20</f>
        <v>0</v>
      </c>
      <c r="AK24" s="50">
        <f>'2016 CV PREV GF 00394601000126'!AM20</f>
        <v>0</v>
      </c>
      <c r="AL24" s="50">
        <f>'2016 CV PREV GF 00394601000126'!AN20</f>
        <v>0</v>
      </c>
      <c r="AM24" s="50">
        <f>'2016 CV PREV GF 00394601000126'!AO20</f>
        <v>0</v>
      </c>
      <c r="AN24" s="52">
        <v>0</v>
      </c>
      <c r="AO24" s="52">
        <v>0</v>
      </c>
      <c r="AP24" s="52">
        <v>0</v>
      </c>
      <c r="AQ24" s="50">
        <f>'2016 CV PREV GF 00394601000126'!AS20</f>
        <v>0</v>
      </c>
      <c r="AR24" s="51">
        <f t="shared" si="5"/>
        <v>824589995.58000004</v>
      </c>
      <c r="AS24" s="51">
        <f t="shared" si="6"/>
        <v>0</v>
      </c>
      <c r="AT24" s="52">
        <v>0</v>
      </c>
      <c r="AU24" s="52">
        <v>0</v>
      </c>
      <c r="AV24" s="52">
        <v>0</v>
      </c>
      <c r="AW24" s="52">
        <v>0</v>
      </c>
      <c r="AX24" s="52">
        <v>0</v>
      </c>
      <c r="AY24" s="52">
        <v>0</v>
      </c>
      <c r="AZ24" s="51">
        <f t="shared" si="7"/>
        <v>18701990.460000001</v>
      </c>
      <c r="BA24" s="50">
        <f>'2016 CV PREV GF 00394601000126'!BC20</f>
        <v>18232868.59</v>
      </c>
      <c r="BB24" s="50">
        <f>'2016 CV PREV GF 00394601000126'!BD20</f>
        <v>0</v>
      </c>
      <c r="BC24" s="50">
        <f>'2016 CV PREV GF 00394601000126'!BE20</f>
        <v>0</v>
      </c>
      <c r="BD24" s="50">
        <f>'2016 CV PREV GF 00394601000126'!BF20</f>
        <v>0</v>
      </c>
      <c r="BE24" s="50">
        <f>'2016 CV PREV GF 00394601000126'!BG20</f>
        <v>0</v>
      </c>
      <c r="BF24" s="50">
        <f>'2016 CV PREV GF 00394601000126'!BH20</f>
        <v>469121.87</v>
      </c>
      <c r="BG24" s="50">
        <f>'2016 CV PREV GF 00394601000126'!BI20</f>
        <v>0</v>
      </c>
      <c r="BH24" s="50">
        <f>'2016 CV PREV GF 00394601000126'!BJ20</f>
        <v>0</v>
      </c>
      <c r="BI24" s="50">
        <f>'2016 CV PREV GF 00394601000126'!BK20</f>
        <v>0</v>
      </c>
      <c r="BJ24" s="51">
        <f t="shared" si="8"/>
        <v>18701990.460000001</v>
      </c>
      <c r="BK24" s="51">
        <f t="shared" si="9"/>
        <v>805888005.12</v>
      </c>
      <c r="BL24" s="51">
        <f>$BO$9+SUMPRODUCT($D$10:D24,$BK$10:BK24)</f>
        <v>3432025371.6673589</v>
      </c>
      <c r="BM24" s="53">
        <f t="shared" si="10"/>
        <v>5.5</v>
      </c>
      <c r="BN24" s="52">
        <f t="shared" si="14"/>
        <v>357430091.78262001</v>
      </c>
      <c r="BO24" s="54">
        <f t="shared" si="11"/>
        <v>7662047038.40481</v>
      </c>
      <c r="BP24" s="52">
        <f t="shared" si="15"/>
        <v>8604530.2640414964</v>
      </c>
      <c r="BQ24" s="52">
        <f t="shared" si="16"/>
        <v>124765688.8286017</v>
      </c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3">
      <c r="A25" s="55">
        <f t="shared" si="12"/>
        <v>16</v>
      </c>
      <c r="B25" s="71">
        <f t="shared" si="13"/>
        <v>2031</v>
      </c>
      <c r="C25" s="50">
        <f>'2016 CV PREV GF 00394601000126'!E21</f>
        <v>5.5</v>
      </c>
      <c r="D25" s="51">
        <f t="shared" si="17"/>
        <v>0.42457</v>
      </c>
      <c r="E25" s="50">
        <f>'2016 CV PREV GF 00394601000126'!G21</f>
        <v>4923715681.8500004</v>
      </c>
      <c r="F25" s="51">
        <f t="shared" si="0"/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1">
        <f t="shared" si="1"/>
        <v>518354289.82999998</v>
      </c>
      <c r="N25" s="50">
        <f>'2016 CV PREV GF 00394601000126'!P21</f>
        <v>518354289.82999998</v>
      </c>
      <c r="O25" s="50">
        <f>'2016 CV PREV GF 00394601000126'!Q21</f>
        <v>0</v>
      </c>
      <c r="P25" s="50">
        <f>'2016 CV PREV GF 00394601000126'!R21</f>
        <v>0</v>
      </c>
      <c r="Q25" s="50">
        <f>'2016 CV PREV GF 00394601000126'!S21</f>
        <v>0</v>
      </c>
      <c r="R25" s="50">
        <f>'2016 CV PREV GF 00394601000126'!T21</f>
        <v>0</v>
      </c>
      <c r="S25" s="50">
        <f>'2016 CV PREV GF 00394601000126'!U21</f>
        <v>0</v>
      </c>
      <c r="T25" s="50">
        <f>'2016 CV PREV GF 00394601000126'!V21</f>
        <v>0</v>
      </c>
      <c r="U25" s="51">
        <f t="shared" si="2"/>
        <v>360879568.87</v>
      </c>
      <c r="V25" s="50">
        <f>'2016 CV PREV GF 00394601000126'!X21</f>
        <v>360879568.87</v>
      </c>
      <c r="W25" s="50">
        <f>'2016 CV PREV GF 00394601000126'!Y21</f>
        <v>0</v>
      </c>
      <c r="X25" s="50">
        <f>'2016 CV PREV GF 00394601000126'!Z21</f>
        <v>0</v>
      </c>
      <c r="Y25" s="50">
        <f>'2016 CV PREV GF 00394601000126'!AA21</f>
        <v>0</v>
      </c>
      <c r="Z25" s="50">
        <f>'2016 CV PREV GF 00394601000126'!AB21</f>
        <v>0</v>
      </c>
      <c r="AA25" s="50">
        <f>'2016 CV PREV GF 00394601000126'!AC21</f>
        <v>0</v>
      </c>
      <c r="AB25" s="50">
        <f>'2016 CV PREV GF 00394601000126'!AD21</f>
        <v>0</v>
      </c>
      <c r="AC25" s="51">
        <f t="shared" si="3"/>
        <v>0</v>
      </c>
      <c r="AD25" s="50">
        <f>'2016 CV PREV GF 00394601000126'!AF21</f>
        <v>0</v>
      </c>
      <c r="AE25" s="50">
        <f>'2016 CV PREV GF 00394601000126'!AG21</f>
        <v>0</v>
      </c>
      <c r="AF25" s="50">
        <f>'2016 CV PREV GF 00394601000126'!AH21</f>
        <v>0</v>
      </c>
      <c r="AG25" s="50">
        <f>'2016 CV PREV GF 00394601000126'!AI21</f>
        <v>0</v>
      </c>
      <c r="AH25" s="51">
        <f t="shared" si="4"/>
        <v>0</v>
      </c>
      <c r="AI25" s="50">
        <f>'2016 CV PREV GF 00394601000126'!AK21</f>
        <v>0</v>
      </c>
      <c r="AJ25" s="50">
        <f>'2016 CV PREV GF 00394601000126'!AL21</f>
        <v>0</v>
      </c>
      <c r="AK25" s="50">
        <f>'2016 CV PREV GF 00394601000126'!AM21</f>
        <v>0</v>
      </c>
      <c r="AL25" s="50">
        <f>'2016 CV PREV GF 00394601000126'!AN21</f>
        <v>0</v>
      </c>
      <c r="AM25" s="50">
        <f>'2016 CV PREV GF 00394601000126'!AO21</f>
        <v>0</v>
      </c>
      <c r="AN25" s="52">
        <v>0</v>
      </c>
      <c r="AO25" s="52">
        <v>0</v>
      </c>
      <c r="AP25" s="52">
        <v>0</v>
      </c>
      <c r="AQ25" s="50">
        <f>'2016 CV PREV GF 00394601000126'!AS21</f>
        <v>0</v>
      </c>
      <c r="AR25" s="51">
        <f t="shared" si="5"/>
        <v>879233858.70000005</v>
      </c>
      <c r="AS25" s="51">
        <f t="shared" si="6"/>
        <v>0</v>
      </c>
      <c r="AT25" s="52">
        <v>0</v>
      </c>
      <c r="AU25" s="52">
        <v>0</v>
      </c>
      <c r="AV25" s="52">
        <v>0</v>
      </c>
      <c r="AW25" s="52">
        <v>0</v>
      </c>
      <c r="AX25" s="52">
        <v>0</v>
      </c>
      <c r="AY25" s="52">
        <v>0</v>
      </c>
      <c r="AZ25" s="51">
        <f t="shared" si="7"/>
        <v>32784560.890000001</v>
      </c>
      <c r="BA25" s="50">
        <f>'2016 CV PREV GF 00394601000126'!BC21</f>
        <v>31978442.899999999</v>
      </c>
      <c r="BB25" s="50">
        <f>'2016 CV PREV GF 00394601000126'!BD21</f>
        <v>0</v>
      </c>
      <c r="BC25" s="50">
        <f>'2016 CV PREV GF 00394601000126'!BE21</f>
        <v>0</v>
      </c>
      <c r="BD25" s="50">
        <f>'2016 CV PREV GF 00394601000126'!BF21</f>
        <v>0</v>
      </c>
      <c r="BE25" s="50">
        <f>'2016 CV PREV GF 00394601000126'!BG21</f>
        <v>0</v>
      </c>
      <c r="BF25" s="50">
        <f>'2016 CV PREV GF 00394601000126'!BH21</f>
        <v>806117.99</v>
      </c>
      <c r="BG25" s="50">
        <f>'2016 CV PREV GF 00394601000126'!BI21</f>
        <v>0</v>
      </c>
      <c r="BH25" s="50">
        <f>'2016 CV PREV GF 00394601000126'!BJ21</f>
        <v>0</v>
      </c>
      <c r="BI25" s="50">
        <f>'2016 CV PREV GF 00394601000126'!BK21</f>
        <v>0</v>
      </c>
      <c r="BJ25" s="51">
        <f t="shared" si="8"/>
        <v>32784560.890000001</v>
      </c>
      <c r="BK25" s="51">
        <f t="shared" si="9"/>
        <v>846449297.80999994</v>
      </c>
      <c r="BL25" s="51">
        <f>$BO$9+SUMPRODUCT($D$10:D25,$BK$10:BK25)</f>
        <v>3791402350.0385504</v>
      </c>
      <c r="BM25" s="53">
        <f t="shared" si="10"/>
        <v>5.5</v>
      </c>
      <c r="BN25" s="52">
        <f t="shared" si="14"/>
        <v>421412587.11227</v>
      </c>
      <c r="BO25" s="54">
        <f t="shared" si="11"/>
        <v>8929908923.3270798</v>
      </c>
      <c r="BP25" s="52">
        <f t="shared" si="15"/>
        <v>14297372.978842825</v>
      </c>
      <c r="BQ25" s="52">
        <f t="shared" si="16"/>
        <v>221609281.17206377</v>
      </c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3">
      <c r="A26" s="55">
        <f t="shared" si="12"/>
        <v>17</v>
      </c>
      <c r="B26" s="71">
        <f t="shared" si="13"/>
        <v>2032</v>
      </c>
      <c r="C26" s="50">
        <f>'2016 CV PREV GF 00394601000126'!E22</f>
        <v>5.5</v>
      </c>
      <c r="D26" s="51">
        <f t="shared" si="17"/>
        <v>0.40244000000000002</v>
      </c>
      <c r="E26" s="50">
        <f>'2016 CV PREV GF 00394601000126'!G22</f>
        <v>5212090878.8500004</v>
      </c>
      <c r="F26" s="51">
        <f t="shared" si="0"/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1">
        <f t="shared" si="1"/>
        <v>548713581.49000001</v>
      </c>
      <c r="N26" s="50">
        <f>'2016 CV PREV GF 00394601000126'!P22</f>
        <v>548713581.49000001</v>
      </c>
      <c r="O26" s="50">
        <f>'2016 CV PREV GF 00394601000126'!Q22</f>
        <v>0</v>
      </c>
      <c r="P26" s="50">
        <f>'2016 CV PREV GF 00394601000126'!R22</f>
        <v>0</v>
      </c>
      <c r="Q26" s="50">
        <f>'2016 CV PREV GF 00394601000126'!S22</f>
        <v>0</v>
      </c>
      <c r="R26" s="50">
        <f>'2016 CV PREV GF 00394601000126'!T22</f>
        <v>0</v>
      </c>
      <c r="S26" s="50">
        <f>'2016 CV PREV GF 00394601000126'!U22</f>
        <v>0</v>
      </c>
      <c r="T26" s="50">
        <f>'2016 CV PREV GF 00394601000126'!V22</f>
        <v>0</v>
      </c>
      <c r="U26" s="51">
        <f t="shared" si="2"/>
        <v>382015784.57999998</v>
      </c>
      <c r="V26" s="50">
        <f>'2016 CV PREV GF 00394601000126'!X22</f>
        <v>382015784.57999998</v>
      </c>
      <c r="W26" s="50">
        <f>'2016 CV PREV GF 00394601000126'!Y22</f>
        <v>0</v>
      </c>
      <c r="X26" s="50">
        <f>'2016 CV PREV GF 00394601000126'!Z22</f>
        <v>0</v>
      </c>
      <c r="Y26" s="50">
        <f>'2016 CV PREV GF 00394601000126'!AA22</f>
        <v>0</v>
      </c>
      <c r="Z26" s="50">
        <f>'2016 CV PREV GF 00394601000126'!AB22</f>
        <v>0</v>
      </c>
      <c r="AA26" s="50">
        <f>'2016 CV PREV GF 00394601000126'!AC22</f>
        <v>0</v>
      </c>
      <c r="AB26" s="50">
        <f>'2016 CV PREV GF 00394601000126'!AD22</f>
        <v>0</v>
      </c>
      <c r="AC26" s="51">
        <f t="shared" si="3"/>
        <v>0</v>
      </c>
      <c r="AD26" s="50">
        <f>'2016 CV PREV GF 00394601000126'!AF22</f>
        <v>0</v>
      </c>
      <c r="AE26" s="50">
        <f>'2016 CV PREV GF 00394601000126'!AG22</f>
        <v>0</v>
      </c>
      <c r="AF26" s="50">
        <f>'2016 CV PREV GF 00394601000126'!AH22</f>
        <v>0</v>
      </c>
      <c r="AG26" s="50">
        <f>'2016 CV PREV GF 00394601000126'!AI22</f>
        <v>0</v>
      </c>
      <c r="AH26" s="51">
        <f t="shared" si="4"/>
        <v>0</v>
      </c>
      <c r="AI26" s="50">
        <f>'2016 CV PREV GF 00394601000126'!AK22</f>
        <v>0</v>
      </c>
      <c r="AJ26" s="50">
        <f>'2016 CV PREV GF 00394601000126'!AL22</f>
        <v>0</v>
      </c>
      <c r="AK26" s="50">
        <f>'2016 CV PREV GF 00394601000126'!AM22</f>
        <v>0</v>
      </c>
      <c r="AL26" s="50">
        <f>'2016 CV PREV GF 00394601000126'!AN22</f>
        <v>0</v>
      </c>
      <c r="AM26" s="50">
        <f>'2016 CV PREV GF 00394601000126'!AO22</f>
        <v>0</v>
      </c>
      <c r="AN26" s="52">
        <v>0</v>
      </c>
      <c r="AO26" s="52">
        <v>0</v>
      </c>
      <c r="AP26" s="52">
        <v>0</v>
      </c>
      <c r="AQ26" s="50">
        <f>'2016 CV PREV GF 00394601000126'!AS22</f>
        <v>0</v>
      </c>
      <c r="AR26" s="51">
        <f t="shared" si="5"/>
        <v>930729366.07000005</v>
      </c>
      <c r="AS26" s="51">
        <f t="shared" si="6"/>
        <v>0</v>
      </c>
      <c r="AT26" s="52">
        <v>0</v>
      </c>
      <c r="AU26" s="52">
        <v>0</v>
      </c>
      <c r="AV26" s="52">
        <v>0</v>
      </c>
      <c r="AW26" s="52">
        <v>0</v>
      </c>
      <c r="AX26" s="52">
        <v>0</v>
      </c>
      <c r="AY26" s="52">
        <v>0</v>
      </c>
      <c r="AZ26" s="51">
        <f t="shared" si="7"/>
        <v>46422380.729999997</v>
      </c>
      <c r="BA26" s="50">
        <f>'2016 CV PREV GF 00394601000126'!BC22</f>
        <v>44970293.390000001</v>
      </c>
      <c r="BB26" s="50">
        <f>'2016 CV PREV GF 00394601000126'!BD22</f>
        <v>0</v>
      </c>
      <c r="BC26" s="50">
        <f>'2016 CV PREV GF 00394601000126'!BE22</f>
        <v>0</v>
      </c>
      <c r="BD26" s="50">
        <f>'2016 CV PREV GF 00394601000126'!BF22</f>
        <v>0</v>
      </c>
      <c r="BE26" s="50">
        <f>'2016 CV PREV GF 00394601000126'!BG22</f>
        <v>0</v>
      </c>
      <c r="BF26" s="50">
        <f>'2016 CV PREV GF 00394601000126'!BH22</f>
        <v>1452087.34</v>
      </c>
      <c r="BG26" s="50">
        <f>'2016 CV PREV GF 00394601000126'!BI22</f>
        <v>0</v>
      </c>
      <c r="BH26" s="50">
        <f>'2016 CV PREV GF 00394601000126'!BJ22</f>
        <v>0</v>
      </c>
      <c r="BI26" s="50">
        <f>'2016 CV PREV GF 00394601000126'!BK22</f>
        <v>0</v>
      </c>
      <c r="BJ26" s="51">
        <f t="shared" si="8"/>
        <v>46422380.729999997</v>
      </c>
      <c r="BK26" s="51">
        <f t="shared" si="9"/>
        <v>884306985.34000003</v>
      </c>
      <c r="BL26" s="51">
        <f>$BO$9+SUMPRODUCT($D$10:D26,$BK$10:BK26)</f>
        <v>4147282853.21878</v>
      </c>
      <c r="BM26" s="53">
        <f t="shared" si="10"/>
        <v>5.5</v>
      </c>
      <c r="BN26" s="52">
        <f t="shared" si="14"/>
        <v>491144990.78298998</v>
      </c>
      <c r="BO26" s="54">
        <f t="shared" si="11"/>
        <v>10305360899.4501</v>
      </c>
      <c r="BP26" s="52">
        <f t="shared" si="15"/>
        <v>19189418.972612403</v>
      </c>
      <c r="BQ26" s="52">
        <f t="shared" si="16"/>
        <v>316625413.04810464</v>
      </c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3">
      <c r="A27" s="55">
        <f t="shared" si="12"/>
        <v>18</v>
      </c>
      <c r="B27" s="71">
        <f t="shared" si="13"/>
        <v>2033</v>
      </c>
      <c r="C27" s="50">
        <f>'2016 CV PREV GF 00394601000126'!E23</f>
        <v>5.5</v>
      </c>
      <c r="D27" s="51">
        <f t="shared" si="17"/>
        <v>0.38146000000000002</v>
      </c>
      <c r="E27" s="50">
        <f>'2016 CV PREV GF 00394601000126'!G23</f>
        <v>5495992988.8100004</v>
      </c>
      <c r="F27" s="51">
        <f t="shared" si="0"/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1">
        <f t="shared" si="1"/>
        <v>578601959.72000003</v>
      </c>
      <c r="N27" s="50">
        <f>'2016 CV PREV GF 00394601000126'!P23</f>
        <v>578601959.72000003</v>
      </c>
      <c r="O27" s="50">
        <f>'2016 CV PREV GF 00394601000126'!Q23</f>
        <v>0</v>
      </c>
      <c r="P27" s="50">
        <f>'2016 CV PREV GF 00394601000126'!R23</f>
        <v>0</v>
      </c>
      <c r="Q27" s="50">
        <f>'2016 CV PREV GF 00394601000126'!S23</f>
        <v>0</v>
      </c>
      <c r="R27" s="50">
        <f>'2016 CV PREV GF 00394601000126'!T23</f>
        <v>0</v>
      </c>
      <c r="S27" s="50">
        <f>'2016 CV PREV GF 00394601000126'!U23</f>
        <v>0</v>
      </c>
      <c r="T27" s="50">
        <f>'2016 CV PREV GF 00394601000126'!V23</f>
        <v>0</v>
      </c>
      <c r="U27" s="51">
        <f t="shared" si="2"/>
        <v>402824149.17000002</v>
      </c>
      <c r="V27" s="50">
        <f>'2016 CV PREV GF 00394601000126'!X23</f>
        <v>402824149.17000002</v>
      </c>
      <c r="W27" s="50">
        <f>'2016 CV PREV GF 00394601000126'!Y23</f>
        <v>0</v>
      </c>
      <c r="X27" s="50">
        <f>'2016 CV PREV GF 00394601000126'!Z23</f>
        <v>0</v>
      </c>
      <c r="Y27" s="50">
        <f>'2016 CV PREV GF 00394601000126'!AA23</f>
        <v>0</v>
      </c>
      <c r="Z27" s="50">
        <f>'2016 CV PREV GF 00394601000126'!AB23</f>
        <v>0</v>
      </c>
      <c r="AA27" s="50">
        <f>'2016 CV PREV GF 00394601000126'!AC23</f>
        <v>0</v>
      </c>
      <c r="AB27" s="50">
        <f>'2016 CV PREV GF 00394601000126'!AD23</f>
        <v>0</v>
      </c>
      <c r="AC27" s="51">
        <f t="shared" si="3"/>
        <v>0</v>
      </c>
      <c r="AD27" s="50">
        <f>'2016 CV PREV GF 00394601000126'!AF23</f>
        <v>0</v>
      </c>
      <c r="AE27" s="50">
        <f>'2016 CV PREV GF 00394601000126'!AG23</f>
        <v>0</v>
      </c>
      <c r="AF27" s="50">
        <f>'2016 CV PREV GF 00394601000126'!AH23</f>
        <v>0</v>
      </c>
      <c r="AG27" s="50">
        <f>'2016 CV PREV GF 00394601000126'!AI23</f>
        <v>0</v>
      </c>
      <c r="AH27" s="51">
        <f t="shared" si="4"/>
        <v>0</v>
      </c>
      <c r="AI27" s="50">
        <f>'2016 CV PREV GF 00394601000126'!AK23</f>
        <v>0</v>
      </c>
      <c r="AJ27" s="50">
        <f>'2016 CV PREV GF 00394601000126'!AL23</f>
        <v>0</v>
      </c>
      <c r="AK27" s="50">
        <f>'2016 CV PREV GF 00394601000126'!AM23</f>
        <v>0</v>
      </c>
      <c r="AL27" s="50">
        <f>'2016 CV PREV GF 00394601000126'!AN23</f>
        <v>0</v>
      </c>
      <c r="AM27" s="50">
        <f>'2016 CV PREV GF 00394601000126'!AO23</f>
        <v>0</v>
      </c>
      <c r="AN27" s="52">
        <v>0</v>
      </c>
      <c r="AO27" s="52">
        <v>0</v>
      </c>
      <c r="AP27" s="52">
        <v>0</v>
      </c>
      <c r="AQ27" s="50">
        <f>'2016 CV PREV GF 00394601000126'!AS23</f>
        <v>0</v>
      </c>
      <c r="AR27" s="51">
        <f t="shared" si="5"/>
        <v>981426108.88999999</v>
      </c>
      <c r="AS27" s="51">
        <f t="shared" si="6"/>
        <v>0</v>
      </c>
      <c r="AT27" s="52">
        <v>0</v>
      </c>
      <c r="AU27" s="52">
        <v>0</v>
      </c>
      <c r="AV27" s="52">
        <v>0</v>
      </c>
      <c r="AW27" s="52">
        <v>0</v>
      </c>
      <c r="AX27" s="52">
        <v>0</v>
      </c>
      <c r="AY27" s="52">
        <v>0</v>
      </c>
      <c r="AZ27" s="51">
        <f t="shared" si="7"/>
        <v>64695695.609999999</v>
      </c>
      <c r="BA27" s="50">
        <f>'2016 CV PREV GF 00394601000126'!BC23</f>
        <v>62572277.520000003</v>
      </c>
      <c r="BB27" s="50">
        <f>'2016 CV PREV GF 00394601000126'!BD23</f>
        <v>0</v>
      </c>
      <c r="BC27" s="50">
        <f>'2016 CV PREV GF 00394601000126'!BE23</f>
        <v>0</v>
      </c>
      <c r="BD27" s="50">
        <f>'2016 CV PREV GF 00394601000126'!BF23</f>
        <v>0</v>
      </c>
      <c r="BE27" s="50">
        <f>'2016 CV PREV GF 00394601000126'!BG23</f>
        <v>0</v>
      </c>
      <c r="BF27" s="50">
        <f>'2016 CV PREV GF 00394601000126'!BH23</f>
        <v>2123418.09</v>
      </c>
      <c r="BG27" s="50">
        <f>'2016 CV PREV GF 00394601000126'!BI23</f>
        <v>0</v>
      </c>
      <c r="BH27" s="50">
        <f>'2016 CV PREV GF 00394601000126'!BJ23</f>
        <v>0</v>
      </c>
      <c r="BI27" s="50">
        <f>'2016 CV PREV GF 00394601000126'!BK23</f>
        <v>0</v>
      </c>
      <c r="BJ27" s="51">
        <f t="shared" si="8"/>
        <v>64695695.609999999</v>
      </c>
      <c r="BK27" s="51">
        <f t="shared" si="9"/>
        <v>916730413.27999997</v>
      </c>
      <c r="BL27" s="51">
        <f>$BO$9+SUMPRODUCT($D$10:D27,$BK$10:BK27)</f>
        <v>4496978836.6685686</v>
      </c>
      <c r="BM27" s="53">
        <f t="shared" si="10"/>
        <v>5.5</v>
      </c>
      <c r="BN27" s="52">
        <f t="shared" si="14"/>
        <v>566794849.46975994</v>
      </c>
      <c r="BO27" s="54">
        <f t="shared" si="11"/>
        <v>11788886162.1999</v>
      </c>
      <c r="BP27" s="52">
        <f t="shared" si="15"/>
        <v>25348796.399852879</v>
      </c>
      <c r="BQ27" s="52">
        <f t="shared" si="16"/>
        <v>443603936.99742538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3">
      <c r="A28" s="55">
        <f t="shared" si="12"/>
        <v>19</v>
      </c>
      <c r="B28" s="71">
        <f t="shared" si="13"/>
        <v>2034</v>
      </c>
      <c r="C28" s="50">
        <f>'2016 CV PREV GF 00394601000126'!E24</f>
        <v>5.5</v>
      </c>
      <c r="D28" s="51">
        <f t="shared" si="17"/>
        <v>0.36157</v>
      </c>
      <c r="E28" s="50">
        <f>'2016 CV PREV GF 00394601000126'!G24</f>
        <v>5765116995.4700003</v>
      </c>
      <c r="F28" s="51">
        <f t="shared" si="0"/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1">
        <f t="shared" si="1"/>
        <v>606934542.75</v>
      </c>
      <c r="N28" s="50">
        <f>'2016 CV PREV GF 00394601000126'!P24</f>
        <v>606934542.75</v>
      </c>
      <c r="O28" s="50">
        <f>'2016 CV PREV GF 00394601000126'!Q24</f>
        <v>0</v>
      </c>
      <c r="P28" s="50">
        <f>'2016 CV PREV GF 00394601000126'!R24</f>
        <v>0</v>
      </c>
      <c r="Q28" s="50">
        <f>'2016 CV PREV GF 00394601000126'!S24</f>
        <v>0</v>
      </c>
      <c r="R28" s="50">
        <f>'2016 CV PREV GF 00394601000126'!T24</f>
        <v>0</v>
      </c>
      <c r="S28" s="50">
        <f>'2016 CV PREV GF 00394601000126'!U24</f>
        <v>0</v>
      </c>
      <c r="T28" s="50">
        <f>'2016 CV PREV GF 00394601000126'!V24</f>
        <v>0</v>
      </c>
      <c r="U28" s="51">
        <f t="shared" si="2"/>
        <v>422549365.19999999</v>
      </c>
      <c r="V28" s="50">
        <f>'2016 CV PREV GF 00394601000126'!X24</f>
        <v>422549365.19999999</v>
      </c>
      <c r="W28" s="50">
        <f>'2016 CV PREV GF 00394601000126'!Y24</f>
        <v>0</v>
      </c>
      <c r="X28" s="50">
        <f>'2016 CV PREV GF 00394601000126'!Z24</f>
        <v>0</v>
      </c>
      <c r="Y28" s="50">
        <f>'2016 CV PREV GF 00394601000126'!AA24</f>
        <v>0</v>
      </c>
      <c r="Z28" s="50">
        <f>'2016 CV PREV GF 00394601000126'!AB24</f>
        <v>0</v>
      </c>
      <c r="AA28" s="50">
        <f>'2016 CV PREV GF 00394601000126'!AC24</f>
        <v>0</v>
      </c>
      <c r="AB28" s="50">
        <f>'2016 CV PREV GF 00394601000126'!AD24</f>
        <v>0</v>
      </c>
      <c r="AC28" s="51">
        <f t="shared" si="3"/>
        <v>0</v>
      </c>
      <c r="AD28" s="50">
        <f>'2016 CV PREV GF 00394601000126'!AF24</f>
        <v>0</v>
      </c>
      <c r="AE28" s="50">
        <f>'2016 CV PREV GF 00394601000126'!AG24</f>
        <v>0</v>
      </c>
      <c r="AF28" s="50">
        <f>'2016 CV PREV GF 00394601000126'!AH24</f>
        <v>0</v>
      </c>
      <c r="AG28" s="50">
        <f>'2016 CV PREV GF 00394601000126'!AI24</f>
        <v>0</v>
      </c>
      <c r="AH28" s="51">
        <f t="shared" si="4"/>
        <v>0</v>
      </c>
      <c r="AI28" s="50">
        <f>'2016 CV PREV GF 00394601000126'!AK24</f>
        <v>0</v>
      </c>
      <c r="AJ28" s="50">
        <f>'2016 CV PREV GF 00394601000126'!AL24</f>
        <v>0</v>
      </c>
      <c r="AK28" s="50">
        <f>'2016 CV PREV GF 00394601000126'!AM24</f>
        <v>0</v>
      </c>
      <c r="AL28" s="50">
        <f>'2016 CV PREV GF 00394601000126'!AN24</f>
        <v>0</v>
      </c>
      <c r="AM28" s="50">
        <f>'2016 CV PREV GF 00394601000126'!AO24</f>
        <v>0</v>
      </c>
      <c r="AN28" s="52">
        <v>0</v>
      </c>
      <c r="AO28" s="52">
        <v>0</v>
      </c>
      <c r="AP28" s="52">
        <v>0</v>
      </c>
      <c r="AQ28" s="50">
        <f>'2016 CV PREV GF 00394601000126'!AS24</f>
        <v>0</v>
      </c>
      <c r="AR28" s="51">
        <f t="shared" si="5"/>
        <v>1029483907.95</v>
      </c>
      <c r="AS28" s="51">
        <f t="shared" si="6"/>
        <v>0</v>
      </c>
      <c r="AT28" s="52">
        <v>0</v>
      </c>
      <c r="AU28" s="52">
        <v>0</v>
      </c>
      <c r="AV28" s="52">
        <v>0</v>
      </c>
      <c r="AW28" s="52">
        <v>0</v>
      </c>
      <c r="AX28" s="52">
        <v>0</v>
      </c>
      <c r="AY28" s="52">
        <v>0</v>
      </c>
      <c r="AZ28" s="51">
        <f t="shared" si="7"/>
        <v>83888135.819999993</v>
      </c>
      <c r="BA28" s="50">
        <f>'2016 CV PREV GF 00394601000126'!BC24</f>
        <v>80845151.530000001</v>
      </c>
      <c r="BB28" s="50">
        <f>'2016 CV PREV GF 00394601000126'!BD24</f>
        <v>0</v>
      </c>
      <c r="BC28" s="50">
        <f>'2016 CV PREV GF 00394601000126'!BE24</f>
        <v>0</v>
      </c>
      <c r="BD28" s="50">
        <f>'2016 CV PREV GF 00394601000126'!BF24</f>
        <v>0</v>
      </c>
      <c r="BE28" s="50">
        <f>'2016 CV PREV GF 00394601000126'!BG24</f>
        <v>0</v>
      </c>
      <c r="BF28" s="50">
        <f>'2016 CV PREV GF 00394601000126'!BH24</f>
        <v>3042984.29</v>
      </c>
      <c r="BG28" s="50">
        <f>'2016 CV PREV GF 00394601000126'!BI24</f>
        <v>0</v>
      </c>
      <c r="BH28" s="50">
        <f>'2016 CV PREV GF 00394601000126'!BJ24</f>
        <v>0</v>
      </c>
      <c r="BI28" s="50">
        <f>'2016 CV PREV GF 00394601000126'!BK24</f>
        <v>0</v>
      </c>
      <c r="BJ28" s="51">
        <f t="shared" si="8"/>
        <v>83888135.819999993</v>
      </c>
      <c r="BK28" s="51">
        <f t="shared" si="9"/>
        <v>945595772.13</v>
      </c>
      <c r="BL28" s="51">
        <f>$BO$9+SUMPRODUCT($D$10:D28,$BK$10:BK28)</f>
        <v>4838877899.997613</v>
      </c>
      <c r="BM28" s="53">
        <f t="shared" si="10"/>
        <v>5.5</v>
      </c>
      <c r="BN28" s="52">
        <f t="shared" si="14"/>
        <v>648388738.921</v>
      </c>
      <c r="BO28" s="54">
        <f t="shared" si="11"/>
        <v>13382870673.2509</v>
      </c>
      <c r="BP28" s="52">
        <f t="shared" si="15"/>
        <v>31155163.898400847</v>
      </c>
      <c r="BQ28" s="52">
        <f t="shared" si="16"/>
        <v>576370532.12041569</v>
      </c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3">
      <c r="A29" s="55">
        <f t="shared" si="12"/>
        <v>20</v>
      </c>
      <c r="B29" s="71">
        <f t="shared" si="13"/>
        <v>2035</v>
      </c>
      <c r="C29" s="50">
        <f>'2016 CV PREV GF 00394601000126'!E25</f>
        <v>5.5</v>
      </c>
      <c r="D29" s="51">
        <f t="shared" si="17"/>
        <v>0.34272000000000002</v>
      </c>
      <c r="E29" s="50">
        <f>'2016 CV PREV GF 00394601000126'!G25</f>
        <v>6022429999.3199997</v>
      </c>
      <c r="F29" s="51">
        <f t="shared" si="0"/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1">
        <f t="shared" si="1"/>
        <v>634023698.16999996</v>
      </c>
      <c r="N29" s="50">
        <f>'2016 CV PREV GF 00394601000126'!P25</f>
        <v>634023698.16999996</v>
      </c>
      <c r="O29" s="50">
        <f>'2016 CV PREV GF 00394601000126'!Q25</f>
        <v>0</v>
      </c>
      <c r="P29" s="50">
        <f>'2016 CV PREV GF 00394601000126'!R25</f>
        <v>0</v>
      </c>
      <c r="Q29" s="50">
        <f>'2016 CV PREV GF 00394601000126'!S25</f>
        <v>0</v>
      </c>
      <c r="R29" s="50">
        <f>'2016 CV PREV GF 00394601000126'!T25</f>
        <v>0</v>
      </c>
      <c r="S29" s="50">
        <f>'2016 CV PREV GF 00394601000126'!U25</f>
        <v>0</v>
      </c>
      <c r="T29" s="50">
        <f>'2016 CV PREV GF 00394601000126'!V25</f>
        <v>0</v>
      </c>
      <c r="U29" s="51">
        <f t="shared" si="2"/>
        <v>441408903.79000002</v>
      </c>
      <c r="V29" s="50">
        <f>'2016 CV PREV GF 00394601000126'!X25</f>
        <v>441408903.79000002</v>
      </c>
      <c r="W29" s="50">
        <f>'2016 CV PREV GF 00394601000126'!Y25</f>
        <v>0</v>
      </c>
      <c r="X29" s="50">
        <f>'2016 CV PREV GF 00394601000126'!Z25</f>
        <v>0</v>
      </c>
      <c r="Y29" s="50">
        <f>'2016 CV PREV GF 00394601000126'!AA25</f>
        <v>0</v>
      </c>
      <c r="Z29" s="50">
        <f>'2016 CV PREV GF 00394601000126'!AB25</f>
        <v>0</v>
      </c>
      <c r="AA29" s="50">
        <f>'2016 CV PREV GF 00394601000126'!AC25</f>
        <v>0</v>
      </c>
      <c r="AB29" s="50">
        <f>'2016 CV PREV GF 00394601000126'!AD25</f>
        <v>0</v>
      </c>
      <c r="AC29" s="51">
        <f t="shared" si="3"/>
        <v>0</v>
      </c>
      <c r="AD29" s="50">
        <f>'2016 CV PREV GF 00394601000126'!AF25</f>
        <v>0</v>
      </c>
      <c r="AE29" s="50">
        <f>'2016 CV PREV GF 00394601000126'!AG25</f>
        <v>0</v>
      </c>
      <c r="AF29" s="50">
        <f>'2016 CV PREV GF 00394601000126'!AH25</f>
        <v>0</v>
      </c>
      <c r="AG29" s="50">
        <f>'2016 CV PREV GF 00394601000126'!AI25</f>
        <v>0</v>
      </c>
      <c r="AH29" s="51">
        <f t="shared" si="4"/>
        <v>0</v>
      </c>
      <c r="AI29" s="50">
        <f>'2016 CV PREV GF 00394601000126'!AK25</f>
        <v>0</v>
      </c>
      <c r="AJ29" s="50">
        <f>'2016 CV PREV GF 00394601000126'!AL25</f>
        <v>0</v>
      </c>
      <c r="AK29" s="50">
        <f>'2016 CV PREV GF 00394601000126'!AM25</f>
        <v>0</v>
      </c>
      <c r="AL29" s="50">
        <f>'2016 CV PREV GF 00394601000126'!AN25</f>
        <v>0</v>
      </c>
      <c r="AM29" s="50">
        <f>'2016 CV PREV GF 00394601000126'!AO25</f>
        <v>0</v>
      </c>
      <c r="AN29" s="52">
        <v>0</v>
      </c>
      <c r="AO29" s="52">
        <v>0</v>
      </c>
      <c r="AP29" s="52">
        <v>0</v>
      </c>
      <c r="AQ29" s="50">
        <f>'2016 CV PREV GF 00394601000126'!AS25</f>
        <v>0</v>
      </c>
      <c r="AR29" s="51">
        <f t="shared" si="5"/>
        <v>1075432601.96</v>
      </c>
      <c r="AS29" s="51">
        <f t="shared" si="6"/>
        <v>0</v>
      </c>
      <c r="AT29" s="52">
        <v>0</v>
      </c>
      <c r="AU29" s="52">
        <v>0</v>
      </c>
      <c r="AV29" s="52">
        <v>0</v>
      </c>
      <c r="AW29" s="52">
        <v>0</v>
      </c>
      <c r="AX29" s="52">
        <v>0</v>
      </c>
      <c r="AY29" s="52">
        <v>0</v>
      </c>
      <c r="AZ29" s="51">
        <f t="shared" si="7"/>
        <v>112386176.83</v>
      </c>
      <c r="BA29" s="50">
        <f>'2016 CV PREV GF 00394601000126'!BC25</f>
        <v>108334130.59</v>
      </c>
      <c r="BB29" s="50">
        <f>'2016 CV PREV GF 00394601000126'!BD25</f>
        <v>0</v>
      </c>
      <c r="BC29" s="50">
        <f>'2016 CV PREV GF 00394601000126'!BE25</f>
        <v>0</v>
      </c>
      <c r="BD29" s="50">
        <f>'2016 CV PREV GF 00394601000126'!BF25</f>
        <v>0</v>
      </c>
      <c r="BE29" s="50">
        <f>'2016 CV PREV GF 00394601000126'!BG25</f>
        <v>0</v>
      </c>
      <c r="BF29" s="50">
        <f>'2016 CV PREV GF 00394601000126'!BH25</f>
        <v>4052046.24</v>
      </c>
      <c r="BG29" s="50">
        <f>'2016 CV PREV GF 00394601000126'!BI25</f>
        <v>0</v>
      </c>
      <c r="BH29" s="50">
        <f>'2016 CV PREV GF 00394601000126'!BJ25</f>
        <v>0</v>
      </c>
      <c r="BI29" s="50">
        <f>'2016 CV PREV GF 00394601000126'!BK25</f>
        <v>0</v>
      </c>
      <c r="BJ29" s="51">
        <f t="shared" si="8"/>
        <v>112386176.83</v>
      </c>
      <c r="BK29" s="51">
        <f t="shared" si="9"/>
        <v>963046425.13</v>
      </c>
      <c r="BL29" s="51">
        <f>$BO$9+SUMPRODUCT($D$10:D29,$BK$10:BK29)</f>
        <v>5168933170.8181667</v>
      </c>
      <c r="BM29" s="53">
        <f t="shared" si="10"/>
        <v>5.5</v>
      </c>
      <c r="BN29" s="52">
        <f t="shared" si="14"/>
        <v>736057887.02880001</v>
      </c>
      <c r="BO29" s="54">
        <f t="shared" si="11"/>
        <v>15081974985.4097</v>
      </c>
      <c r="BP29" s="52">
        <f t="shared" si="15"/>
        <v>39563065.469121352</v>
      </c>
      <c r="BQ29" s="52">
        <f t="shared" si="16"/>
        <v>771479776.64786637</v>
      </c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3">
      <c r="A30" s="55">
        <f t="shared" si="12"/>
        <v>21</v>
      </c>
      <c r="B30" s="71">
        <f t="shared" si="13"/>
        <v>2036</v>
      </c>
      <c r="C30" s="50">
        <f>'2016 CV PREV GF 00394601000126'!E26</f>
        <v>5.5</v>
      </c>
      <c r="D30" s="51">
        <f t="shared" si="17"/>
        <v>0.32485000000000003</v>
      </c>
      <c r="E30" s="50">
        <f>'2016 CV PREV GF 00394601000126'!G26</f>
        <v>6259509923.3299999</v>
      </c>
      <c r="F30" s="51">
        <f t="shared" si="0"/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2">
        <v>0</v>
      </c>
      <c r="M30" s="51">
        <f t="shared" si="1"/>
        <v>658982774.51999998</v>
      </c>
      <c r="N30" s="50">
        <f>'2016 CV PREV GF 00394601000126'!P26</f>
        <v>658982774.51999998</v>
      </c>
      <c r="O30" s="50">
        <f>'2016 CV PREV GF 00394601000126'!Q26</f>
        <v>0</v>
      </c>
      <c r="P30" s="50">
        <f>'2016 CV PREV GF 00394601000126'!R26</f>
        <v>0</v>
      </c>
      <c r="Q30" s="50">
        <f>'2016 CV PREV GF 00394601000126'!S26</f>
        <v>0</v>
      </c>
      <c r="R30" s="50">
        <f>'2016 CV PREV GF 00394601000126'!T26</f>
        <v>0</v>
      </c>
      <c r="S30" s="50">
        <f>'2016 CV PREV GF 00394601000126'!U26</f>
        <v>0</v>
      </c>
      <c r="T30" s="50">
        <f>'2016 CV PREV GF 00394601000126'!V26</f>
        <v>0</v>
      </c>
      <c r="U30" s="51">
        <f t="shared" si="2"/>
        <v>458785475.93000001</v>
      </c>
      <c r="V30" s="50">
        <f>'2016 CV PREV GF 00394601000126'!X26</f>
        <v>458785475.93000001</v>
      </c>
      <c r="W30" s="50">
        <f>'2016 CV PREV GF 00394601000126'!Y26</f>
        <v>0</v>
      </c>
      <c r="X30" s="50">
        <f>'2016 CV PREV GF 00394601000126'!Z26</f>
        <v>0</v>
      </c>
      <c r="Y30" s="50">
        <f>'2016 CV PREV GF 00394601000126'!AA26</f>
        <v>0</v>
      </c>
      <c r="Z30" s="50">
        <f>'2016 CV PREV GF 00394601000126'!AB26</f>
        <v>0</v>
      </c>
      <c r="AA30" s="50">
        <f>'2016 CV PREV GF 00394601000126'!AC26</f>
        <v>0</v>
      </c>
      <c r="AB30" s="50">
        <f>'2016 CV PREV GF 00394601000126'!AD26</f>
        <v>0</v>
      </c>
      <c r="AC30" s="51">
        <f t="shared" si="3"/>
        <v>0</v>
      </c>
      <c r="AD30" s="50">
        <f>'2016 CV PREV GF 00394601000126'!AF26</f>
        <v>0</v>
      </c>
      <c r="AE30" s="50">
        <f>'2016 CV PREV GF 00394601000126'!AG26</f>
        <v>0</v>
      </c>
      <c r="AF30" s="50">
        <f>'2016 CV PREV GF 00394601000126'!AH26</f>
        <v>0</v>
      </c>
      <c r="AG30" s="50">
        <f>'2016 CV PREV GF 00394601000126'!AI26</f>
        <v>0</v>
      </c>
      <c r="AH30" s="51">
        <f t="shared" si="4"/>
        <v>0</v>
      </c>
      <c r="AI30" s="50">
        <f>'2016 CV PREV GF 00394601000126'!AK26</f>
        <v>0</v>
      </c>
      <c r="AJ30" s="50">
        <f>'2016 CV PREV GF 00394601000126'!AL26</f>
        <v>0</v>
      </c>
      <c r="AK30" s="50">
        <f>'2016 CV PREV GF 00394601000126'!AM26</f>
        <v>0</v>
      </c>
      <c r="AL30" s="50">
        <f>'2016 CV PREV GF 00394601000126'!AN26</f>
        <v>0</v>
      </c>
      <c r="AM30" s="50">
        <f>'2016 CV PREV GF 00394601000126'!AO26</f>
        <v>0</v>
      </c>
      <c r="AN30" s="52">
        <v>0</v>
      </c>
      <c r="AO30" s="52">
        <v>0</v>
      </c>
      <c r="AP30" s="52">
        <v>0</v>
      </c>
      <c r="AQ30" s="50">
        <f>'2016 CV PREV GF 00394601000126'!AS26</f>
        <v>0</v>
      </c>
      <c r="AR30" s="51">
        <f t="shared" si="5"/>
        <v>1117768250.45</v>
      </c>
      <c r="AS30" s="51">
        <f t="shared" si="6"/>
        <v>0</v>
      </c>
      <c r="AT30" s="52">
        <v>0</v>
      </c>
      <c r="AU30" s="52">
        <v>0</v>
      </c>
      <c r="AV30" s="52">
        <v>0</v>
      </c>
      <c r="AW30" s="52">
        <v>0</v>
      </c>
      <c r="AX30" s="52">
        <v>0</v>
      </c>
      <c r="AY30" s="52">
        <v>0</v>
      </c>
      <c r="AZ30" s="51">
        <f t="shared" si="7"/>
        <v>138688866.06</v>
      </c>
      <c r="BA30" s="50">
        <f>'2016 CV PREV GF 00394601000126'!BC26</f>
        <v>133212939.26000001</v>
      </c>
      <c r="BB30" s="50">
        <f>'2016 CV PREV GF 00394601000126'!BD26</f>
        <v>0</v>
      </c>
      <c r="BC30" s="50">
        <f>'2016 CV PREV GF 00394601000126'!BE26</f>
        <v>0</v>
      </c>
      <c r="BD30" s="50">
        <f>'2016 CV PREV GF 00394601000126'!BF26</f>
        <v>0</v>
      </c>
      <c r="BE30" s="50">
        <f>'2016 CV PREV GF 00394601000126'!BG26</f>
        <v>0</v>
      </c>
      <c r="BF30" s="50">
        <f>'2016 CV PREV GF 00394601000126'!BH26</f>
        <v>5475926.7999999998</v>
      </c>
      <c r="BG30" s="50">
        <f>'2016 CV PREV GF 00394601000126'!BI26</f>
        <v>0</v>
      </c>
      <c r="BH30" s="50">
        <f>'2016 CV PREV GF 00394601000126'!BJ26</f>
        <v>0</v>
      </c>
      <c r="BI30" s="50">
        <f>'2016 CV PREV GF 00394601000126'!BK26</f>
        <v>0</v>
      </c>
      <c r="BJ30" s="51">
        <f t="shared" si="8"/>
        <v>138688866.06</v>
      </c>
      <c r="BK30" s="51">
        <f t="shared" si="9"/>
        <v>979079384.38999999</v>
      </c>
      <c r="BL30" s="51">
        <f>$BO$9+SUMPRODUCT($D$10:D30,$BK$10:BK30)</f>
        <v>5486987108.8372583</v>
      </c>
      <c r="BM30" s="53">
        <f t="shared" si="10"/>
        <v>5.5</v>
      </c>
      <c r="BN30" s="52">
        <f t="shared" si="14"/>
        <v>829508624.19753003</v>
      </c>
      <c r="BO30" s="54">
        <f t="shared" si="11"/>
        <v>16890562993.9972</v>
      </c>
      <c r="BP30" s="52">
        <f t="shared" si="15"/>
        <v>46277104.175535962</v>
      </c>
      <c r="BQ30" s="52">
        <f t="shared" si="16"/>
        <v>948680635.59848726</v>
      </c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3">
      <c r="A31" s="55">
        <f t="shared" si="12"/>
        <v>22</v>
      </c>
      <c r="B31" s="71">
        <f t="shared" si="13"/>
        <v>2037</v>
      </c>
      <c r="C31" s="50">
        <f>'2016 CV PREV GF 00394601000126'!E27</f>
        <v>5.5</v>
      </c>
      <c r="D31" s="51">
        <f t="shared" si="17"/>
        <v>0.30791000000000002</v>
      </c>
      <c r="E31" s="50">
        <f>'2016 CV PREV GF 00394601000126'!G27</f>
        <v>6486277758.1400003</v>
      </c>
      <c r="F31" s="51">
        <f t="shared" si="0"/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1">
        <f t="shared" si="1"/>
        <v>682856224.49000001</v>
      </c>
      <c r="N31" s="50">
        <f>'2016 CV PREV GF 00394601000126'!P27</f>
        <v>682856224.49000001</v>
      </c>
      <c r="O31" s="50">
        <f>'2016 CV PREV GF 00394601000126'!Q27</f>
        <v>0</v>
      </c>
      <c r="P31" s="50">
        <f>'2016 CV PREV GF 00394601000126'!R27</f>
        <v>0</v>
      </c>
      <c r="Q31" s="50">
        <f>'2016 CV PREV GF 00394601000126'!S27</f>
        <v>0</v>
      </c>
      <c r="R31" s="50">
        <f>'2016 CV PREV GF 00394601000126'!T27</f>
        <v>0</v>
      </c>
      <c r="S31" s="50">
        <f>'2016 CV PREV GF 00394601000126'!U27</f>
        <v>0</v>
      </c>
      <c r="T31" s="50">
        <f>'2016 CV PREV GF 00394601000126'!V27</f>
        <v>0</v>
      </c>
      <c r="U31" s="51">
        <f t="shared" si="2"/>
        <v>475406232.24000001</v>
      </c>
      <c r="V31" s="50">
        <f>'2016 CV PREV GF 00394601000126'!X27</f>
        <v>475406232.24000001</v>
      </c>
      <c r="W31" s="50">
        <f>'2016 CV PREV GF 00394601000126'!Y27</f>
        <v>0</v>
      </c>
      <c r="X31" s="50">
        <f>'2016 CV PREV GF 00394601000126'!Z27</f>
        <v>0</v>
      </c>
      <c r="Y31" s="50">
        <f>'2016 CV PREV GF 00394601000126'!AA27</f>
        <v>0</v>
      </c>
      <c r="Z31" s="50">
        <f>'2016 CV PREV GF 00394601000126'!AB27</f>
        <v>0</v>
      </c>
      <c r="AA31" s="50">
        <f>'2016 CV PREV GF 00394601000126'!AC27</f>
        <v>0</v>
      </c>
      <c r="AB31" s="50">
        <f>'2016 CV PREV GF 00394601000126'!AD27</f>
        <v>0</v>
      </c>
      <c r="AC31" s="51">
        <f t="shared" si="3"/>
        <v>0</v>
      </c>
      <c r="AD31" s="50">
        <f>'2016 CV PREV GF 00394601000126'!AF27</f>
        <v>0</v>
      </c>
      <c r="AE31" s="50">
        <f>'2016 CV PREV GF 00394601000126'!AG27</f>
        <v>0</v>
      </c>
      <c r="AF31" s="50">
        <f>'2016 CV PREV GF 00394601000126'!AH27</f>
        <v>0</v>
      </c>
      <c r="AG31" s="50">
        <f>'2016 CV PREV GF 00394601000126'!AI27</f>
        <v>0</v>
      </c>
      <c r="AH31" s="51">
        <f t="shared" si="4"/>
        <v>0</v>
      </c>
      <c r="AI31" s="50">
        <f>'2016 CV PREV GF 00394601000126'!AK27</f>
        <v>0</v>
      </c>
      <c r="AJ31" s="50">
        <f>'2016 CV PREV GF 00394601000126'!AL27</f>
        <v>0</v>
      </c>
      <c r="AK31" s="50">
        <f>'2016 CV PREV GF 00394601000126'!AM27</f>
        <v>0</v>
      </c>
      <c r="AL31" s="50">
        <f>'2016 CV PREV GF 00394601000126'!AN27</f>
        <v>0</v>
      </c>
      <c r="AM31" s="50">
        <f>'2016 CV PREV GF 00394601000126'!AO27</f>
        <v>0</v>
      </c>
      <c r="AN31" s="52">
        <v>0</v>
      </c>
      <c r="AO31" s="52">
        <v>0</v>
      </c>
      <c r="AP31" s="52">
        <v>0</v>
      </c>
      <c r="AQ31" s="50">
        <f>'2016 CV PREV GF 00394601000126'!AS27</f>
        <v>0</v>
      </c>
      <c r="AR31" s="51">
        <f t="shared" si="5"/>
        <v>1158262456.73</v>
      </c>
      <c r="AS31" s="51">
        <f t="shared" si="6"/>
        <v>0</v>
      </c>
      <c r="AT31" s="52">
        <v>0</v>
      </c>
      <c r="AU31" s="52">
        <v>0</v>
      </c>
      <c r="AV31" s="52">
        <v>0</v>
      </c>
      <c r="AW31" s="52">
        <v>0</v>
      </c>
      <c r="AX31" s="52">
        <v>0</v>
      </c>
      <c r="AY31" s="52">
        <v>0</v>
      </c>
      <c r="AZ31" s="51">
        <f t="shared" si="7"/>
        <v>176423561.81999999</v>
      </c>
      <c r="BA31" s="50">
        <f>'2016 CV PREV GF 00394601000126'!BC27</f>
        <v>169446640.52000001</v>
      </c>
      <c r="BB31" s="50">
        <f>'2016 CV PREV GF 00394601000126'!BD27</f>
        <v>0</v>
      </c>
      <c r="BC31" s="50">
        <f>'2016 CV PREV GF 00394601000126'!BE27</f>
        <v>0</v>
      </c>
      <c r="BD31" s="50">
        <f>'2016 CV PREV GF 00394601000126'!BF27</f>
        <v>0</v>
      </c>
      <c r="BE31" s="50">
        <f>'2016 CV PREV GF 00394601000126'!BG27</f>
        <v>0</v>
      </c>
      <c r="BF31" s="50">
        <f>'2016 CV PREV GF 00394601000126'!BH27</f>
        <v>6976921.2999999998</v>
      </c>
      <c r="BG31" s="50">
        <f>'2016 CV PREV GF 00394601000126'!BI27</f>
        <v>0</v>
      </c>
      <c r="BH31" s="50">
        <f>'2016 CV PREV GF 00394601000126'!BJ27</f>
        <v>0</v>
      </c>
      <c r="BI31" s="50">
        <f>'2016 CV PREV GF 00394601000126'!BK27</f>
        <v>0</v>
      </c>
      <c r="BJ31" s="51">
        <f t="shared" si="8"/>
        <v>176423561.81999999</v>
      </c>
      <c r="BK31" s="51">
        <f t="shared" si="9"/>
        <v>981838894.90999997</v>
      </c>
      <c r="BL31" s="51">
        <f>$BO$9+SUMPRODUCT($D$10:D31,$BK$10:BK31)</f>
        <v>5789305122.968996</v>
      </c>
      <c r="BM31" s="53">
        <f t="shared" si="10"/>
        <v>5.5</v>
      </c>
      <c r="BN31" s="52">
        <f t="shared" si="14"/>
        <v>928980964.66984999</v>
      </c>
      <c r="BO31" s="54">
        <f t="shared" si="11"/>
        <v>18801382853.577</v>
      </c>
      <c r="BP31" s="52">
        <f t="shared" si="15"/>
        <v>55799293.951510802</v>
      </c>
      <c r="BQ31" s="52">
        <f t="shared" si="16"/>
        <v>1199684819.9574823</v>
      </c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3">
      <c r="A32" s="55">
        <f t="shared" si="12"/>
        <v>23</v>
      </c>
      <c r="B32" s="71">
        <f t="shared" si="13"/>
        <v>2038</v>
      </c>
      <c r="C32" s="50">
        <f>'2016 CV PREV GF 00394601000126'!E28</f>
        <v>5.5</v>
      </c>
      <c r="D32" s="51">
        <f t="shared" si="17"/>
        <v>0.29186000000000001</v>
      </c>
      <c r="E32" s="50">
        <f>'2016 CV PREV GF 00394601000126'!G28</f>
        <v>6700485651.9200001</v>
      </c>
      <c r="F32" s="51">
        <f t="shared" si="0"/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1">
        <f t="shared" si="1"/>
        <v>705407400.84000003</v>
      </c>
      <c r="N32" s="50">
        <f>'2016 CV PREV GF 00394601000126'!P28</f>
        <v>705407400.84000003</v>
      </c>
      <c r="O32" s="50">
        <f>'2016 CV PREV GF 00394601000126'!Q28</f>
        <v>0</v>
      </c>
      <c r="P32" s="50">
        <f>'2016 CV PREV GF 00394601000126'!R28</f>
        <v>0</v>
      </c>
      <c r="Q32" s="50">
        <f>'2016 CV PREV GF 00394601000126'!S28</f>
        <v>0</v>
      </c>
      <c r="R32" s="50">
        <f>'2016 CV PREV GF 00394601000126'!T28</f>
        <v>0</v>
      </c>
      <c r="S32" s="50">
        <f>'2016 CV PREV GF 00394601000126'!U28</f>
        <v>0</v>
      </c>
      <c r="T32" s="50">
        <f>'2016 CV PREV GF 00394601000126'!V28</f>
        <v>0</v>
      </c>
      <c r="U32" s="51">
        <f t="shared" si="2"/>
        <v>491106418.31</v>
      </c>
      <c r="V32" s="50">
        <f>'2016 CV PREV GF 00394601000126'!X28</f>
        <v>491106418.31</v>
      </c>
      <c r="W32" s="50">
        <f>'2016 CV PREV GF 00394601000126'!Y28</f>
        <v>0</v>
      </c>
      <c r="X32" s="50">
        <f>'2016 CV PREV GF 00394601000126'!Z28</f>
        <v>0</v>
      </c>
      <c r="Y32" s="50">
        <f>'2016 CV PREV GF 00394601000126'!AA28</f>
        <v>0</v>
      </c>
      <c r="Z32" s="50">
        <f>'2016 CV PREV GF 00394601000126'!AB28</f>
        <v>0</v>
      </c>
      <c r="AA32" s="50">
        <f>'2016 CV PREV GF 00394601000126'!AC28</f>
        <v>0</v>
      </c>
      <c r="AB32" s="50">
        <f>'2016 CV PREV GF 00394601000126'!AD28</f>
        <v>0</v>
      </c>
      <c r="AC32" s="51">
        <f t="shared" si="3"/>
        <v>0</v>
      </c>
      <c r="AD32" s="50">
        <f>'2016 CV PREV GF 00394601000126'!AF28</f>
        <v>0</v>
      </c>
      <c r="AE32" s="50">
        <f>'2016 CV PREV GF 00394601000126'!AG28</f>
        <v>0</v>
      </c>
      <c r="AF32" s="50">
        <f>'2016 CV PREV GF 00394601000126'!AH28</f>
        <v>0</v>
      </c>
      <c r="AG32" s="50">
        <f>'2016 CV PREV GF 00394601000126'!AI28</f>
        <v>0</v>
      </c>
      <c r="AH32" s="51">
        <f t="shared" si="4"/>
        <v>0</v>
      </c>
      <c r="AI32" s="50">
        <f>'2016 CV PREV GF 00394601000126'!AK28</f>
        <v>0</v>
      </c>
      <c r="AJ32" s="50">
        <f>'2016 CV PREV GF 00394601000126'!AL28</f>
        <v>0</v>
      </c>
      <c r="AK32" s="50">
        <f>'2016 CV PREV GF 00394601000126'!AM28</f>
        <v>0</v>
      </c>
      <c r="AL32" s="50">
        <f>'2016 CV PREV GF 00394601000126'!AN28</f>
        <v>0</v>
      </c>
      <c r="AM32" s="50">
        <f>'2016 CV PREV GF 00394601000126'!AO28</f>
        <v>0</v>
      </c>
      <c r="AN32" s="52">
        <v>0</v>
      </c>
      <c r="AO32" s="52">
        <v>0</v>
      </c>
      <c r="AP32" s="52">
        <v>0</v>
      </c>
      <c r="AQ32" s="50">
        <f>'2016 CV PREV GF 00394601000126'!AS28</f>
        <v>0</v>
      </c>
      <c r="AR32" s="51">
        <f t="shared" si="5"/>
        <v>1196513819.1500001</v>
      </c>
      <c r="AS32" s="51">
        <f t="shared" si="6"/>
        <v>0</v>
      </c>
      <c r="AT32" s="52">
        <v>0</v>
      </c>
      <c r="AU32" s="52">
        <v>0</v>
      </c>
      <c r="AV32" s="52">
        <v>0</v>
      </c>
      <c r="AW32" s="52">
        <v>0</v>
      </c>
      <c r="AX32" s="52">
        <v>0</v>
      </c>
      <c r="AY32" s="52">
        <v>0</v>
      </c>
      <c r="AZ32" s="51">
        <f t="shared" si="7"/>
        <v>213773423.08000001</v>
      </c>
      <c r="BA32" s="50">
        <f>'2016 CV PREV GF 00394601000126'!BC28</f>
        <v>204860288.72</v>
      </c>
      <c r="BB32" s="50">
        <f>'2016 CV PREV GF 00394601000126'!BD28</f>
        <v>0</v>
      </c>
      <c r="BC32" s="50">
        <f>'2016 CV PREV GF 00394601000126'!BE28</f>
        <v>0</v>
      </c>
      <c r="BD32" s="50">
        <f>'2016 CV PREV GF 00394601000126'!BF28</f>
        <v>0</v>
      </c>
      <c r="BE32" s="50">
        <f>'2016 CV PREV GF 00394601000126'!BG28</f>
        <v>0</v>
      </c>
      <c r="BF32" s="50">
        <f>'2016 CV PREV GF 00394601000126'!BH28</f>
        <v>8913134.3599999994</v>
      </c>
      <c r="BG32" s="50">
        <f>'2016 CV PREV GF 00394601000126'!BI28</f>
        <v>0</v>
      </c>
      <c r="BH32" s="50">
        <f>'2016 CV PREV GF 00394601000126'!BJ28</f>
        <v>0</v>
      </c>
      <c r="BI32" s="50">
        <f>'2016 CV PREV GF 00394601000126'!BK28</f>
        <v>0</v>
      </c>
      <c r="BJ32" s="51">
        <f t="shared" si="8"/>
        <v>213773423.08000001</v>
      </c>
      <c r="BK32" s="51">
        <f t="shared" si="9"/>
        <v>982740396.07000005</v>
      </c>
      <c r="BL32" s="51">
        <f>$BO$9+SUMPRODUCT($D$10:D32,$BK$10:BK32)</f>
        <v>6076127734.9659863</v>
      </c>
      <c r="BM32" s="53">
        <f t="shared" si="10"/>
        <v>5.5</v>
      </c>
      <c r="BN32" s="52">
        <f t="shared" si="14"/>
        <v>1034076056.94674</v>
      </c>
      <c r="BO32" s="54">
        <f t="shared" si="11"/>
        <v>20818199306.5937</v>
      </c>
      <c r="BP32" s="52">
        <f t="shared" si="15"/>
        <v>64087505.798865937</v>
      </c>
      <c r="BQ32" s="52">
        <f t="shared" si="16"/>
        <v>1441968880.4744835</v>
      </c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3">
      <c r="A33" s="55">
        <f t="shared" si="12"/>
        <v>24</v>
      </c>
      <c r="B33" s="71">
        <f t="shared" si="13"/>
        <v>2039</v>
      </c>
      <c r="C33" s="50">
        <f>'2016 CV PREV GF 00394601000126'!E29</f>
        <v>5.5</v>
      </c>
      <c r="D33" s="51">
        <f t="shared" si="17"/>
        <v>0.27664</v>
      </c>
      <c r="E33" s="50">
        <f>'2016 CV PREV GF 00394601000126'!G29</f>
        <v>6917183877.9700003</v>
      </c>
      <c r="F33" s="51">
        <f t="shared" si="0"/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1">
        <f t="shared" si="1"/>
        <v>728220752.03999996</v>
      </c>
      <c r="N33" s="50">
        <f>'2016 CV PREV GF 00394601000126'!P29</f>
        <v>728220752.03999996</v>
      </c>
      <c r="O33" s="50">
        <f>'2016 CV PREV GF 00394601000126'!Q29</f>
        <v>0</v>
      </c>
      <c r="P33" s="50">
        <f>'2016 CV PREV GF 00394601000126'!R29</f>
        <v>0</v>
      </c>
      <c r="Q33" s="50">
        <f>'2016 CV PREV GF 00394601000126'!S29</f>
        <v>0</v>
      </c>
      <c r="R33" s="50">
        <f>'2016 CV PREV GF 00394601000126'!T29</f>
        <v>0</v>
      </c>
      <c r="S33" s="50">
        <f>'2016 CV PREV GF 00394601000126'!U29</f>
        <v>0</v>
      </c>
      <c r="T33" s="50">
        <f>'2016 CV PREV GF 00394601000126'!V29</f>
        <v>0</v>
      </c>
      <c r="U33" s="51">
        <f t="shared" si="2"/>
        <v>506989131.17000002</v>
      </c>
      <c r="V33" s="50">
        <f>'2016 CV PREV GF 00394601000126'!X29</f>
        <v>506989131.17000002</v>
      </c>
      <c r="W33" s="50">
        <f>'2016 CV PREV GF 00394601000126'!Y29</f>
        <v>0</v>
      </c>
      <c r="X33" s="50">
        <f>'2016 CV PREV GF 00394601000126'!Z29</f>
        <v>0</v>
      </c>
      <c r="Y33" s="50">
        <f>'2016 CV PREV GF 00394601000126'!AA29</f>
        <v>0</v>
      </c>
      <c r="Z33" s="50">
        <f>'2016 CV PREV GF 00394601000126'!AB29</f>
        <v>0</v>
      </c>
      <c r="AA33" s="50">
        <f>'2016 CV PREV GF 00394601000126'!AC29</f>
        <v>0</v>
      </c>
      <c r="AB33" s="50">
        <f>'2016 CV PREV GF 00394601000126'!AD29</f>
        <v>0</v>
      </c>
      <c r="AC33" s="51">
        <f t="shared" si="3"/>
        <v>0</v>
      </c>
      <c r="AD33" s="50">
        <f>'2016 CV PREV GF 00394601000126'!AF29</f>
        <v>0</v>
      </c>
      <c r="AE33" s="50">
        <f>'2016 CV PREV GF 00394601000126'!AG29</f>
        <v>0</v>
      </c>
      <c r="AF33" s="50">
        <f>'2016 CV PREV GF 00394601000126'!AH29</f>
        <v>0</v>
      </c>
      <c r="AG33" s="50">
        <f>'2016 CV PREV GF 00394601000126'!AI29</f>
        <v>0</v>
      </c>
      <c r="AH33" s="51">
        <f t="shared" si="4"/>
        <v>0</v>
      </c>
      <c r="AI33" s="50">
        <f>'2016 CV PREV GF 00394601000126'!AK29</f>
        <v>0</v>
      </c>
      <c r="AJ33" s="50">
        <f>'2016 CV PREV GF 00394601000126'!AL29</f>
        <v>0</v>
      </c>
      <c r="AK33" s="50">
        <f>'2016 CV PREV GF 00394601000126'!AM29</f>
        <v>0</v>
      </c>
      <c r="AL33" s="50">
        <f>'2016 CV PREV GF 00394601000126'!AN29</f>
        <v>0</v>
      </c>
      <c r="AM33" s="50">
        <f>'2016 CV PREV GF 00394601000126'!AO29</f>
        <v>0</v>
      </c>
      <c r="AN33" s="52">
        <v>0</v>
      </c>
      <c r="AO33" s="52">
        <v>0</v>
      </c>
      <c r="AP33" s="52">
        <v>0</v>
      </c>
      <c r="AQ33" s="50">
        <f>'2016 CV PREV GF 00394601000126'!AS29</f>
        <v>0</v>
      </c>
      <c r="AR33" s="51">
        <f t="shared" si="5"/>
        <v>1235209883.21</v>
      </c>
      <c r="AS33" s="51">
        <f t="shared" si="6"/>
        <v>0</v>
      </c>
      <c r="AT33" s="52">
        <v>0</v>
      </c>
      <c r="AU33" s="52">
        <v>0</v>
      </c>
      <c r="AV33" s="52">
        <v>0</v>
      </c>
      <c r="AW33" s="52">
        <v>0</v>
      </c>
      <c r="AX33" s="52">
        <v>0</v>
      </c>
      <c r="AY33" s="52">
        <v>0</v>
      </c>
      <c r="AZ33" s="51">
        <f t="shared" si="7"/>
        <v>254867888.53999999</v>
      </c>
      <c r="BA33" s="50">
        <f>'2016 CV PREV GF 00394601000126'!BC29</f>
        <v>243917710.75</v>
      </c>
      <c r="BB33" s="50">
        <f>'2016 CV PREV GF 00394601000126'!BD29</f>
        <v>0</v>
      </c>
      <c r="BC33" s="50">
        <f>'2016 CV PREV GF 00394601000126'!BE29</f>
        <v>0</v>
      </c>
      <c r="BD33" s="50">
        <f>'2016 CV PREV GF 00394601000126'!BF29</f>
        <v>0</v>
      </c>
      <c r="BE33" s="50">
        <f>'2016 CV PREV GF 00394601000126'!BG29</f>
        <v>0</v>
      </c>
      <c r="BF33" s="50">
        <f>'2016 CV PREV GF 00394601000126'!BH29</f>
        <v>10950177.789999999</v>
      </c>
      <c r="BG33" s="50">
        <f>'2016 CV PREV GF 00394601000126'!BI29</f>
        <v>0</v>
      </c>
      <c r="BH33" s="50">
        <f>'2016 CV PREV GF 00394601000126'!BJ29</f>
        <v>0</v>
      </c>
      <c r="BI33" s="50">
        <f>'2016 CV PREV GF 00394601000126'!BK29</f>
        <v>0</v>
      </c>
      <c r="BJ33" s="51">
        <f t="shared" si="8"/>
        <v>254867888.53999999</v>
      </c>
      <c r="BK33" s="51">
        <f t="shared" si="9"/>
        <v>980341994.66999996</v>
      </c>
      <c r="BL33" s="51">
        <f>$BO$9+SUMPRODUCT($D$10:D33,$BK$10:BK33)</f>
        <v>6347329544.3714952</v>
      </c>
      <c r="BM33" s="53">
        <f t="shared" si="10"/>
        <v>5.5</v>
      </c>
      <c r="BN33" s="52">
        <f t="shared" si="14"/>
        <v>1145000961.8626499</v>
      </c>
      <c r="BO33" s="54">
        <f t="shared" si="11"/>
        <v>22943542263.1264</v>
      </c>
      <c r="BP33" s="52">
        <f t="shared" si="15"/>
        <v>72423968.696018785</v>
      </c>
      <c r="BQ33" s="52">
        <f t="shared" si="16"/>
        <v>1701963264.3564415</v>
      </c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3">
      <c r="A34" s="55">
        <f t="shared" si="12"/>
        <v>25</v>
      </c>
      <c r="B34" s="71">
        <f t="shared" si="13"/>
        <v>2040</v>
      </c>
      <c r="C34" s="50">
        <f>'2016 CV PREV GF 00394601000126'!E30</f>
        <v>5.5</v>
      </c>
      <c r="D34" s="51">
        <f t="shared" si="17"/>
        <v>0.26222000000000001</v>
      </c>
      <c r="E34" s="50">
        <f>'2016 CV PREV GF 00394601000126'!G30</f>
        <v>7127844530.8599997</v>
      </c>
      <c r="F34" s="51">
        <f t="shared" si="0"/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1">
        <f t="shared" si="1"/>
        <v>750398485.32000005</v>
      </c>
      <c r="N34" s="50">
        <f>'2016 CV PREV GF 00394601000126'!P30</f>
        <v>750398485.32000005</v>
      </c>
      <c r="O34" s="50">
        <f>'2016 CV PREV GF 00394601000126'!Q30</f>
        <v>0</v>
      </c>
      <c r="P34" s="50">
        <f>'2016 CV PREV GF 00394601000126'!R30</f>
        <v>0</v>
      </c>
      <c r="Q34" s="50">
        <f>'2016 CV PREV GF 00394601000126'!S30</f>
        <v>0</v>
      </c>
      <c r="R34" s="50">
        <f>'2016 CV PREV GF 00394601000126'!T30</f>
        <v>0</v>
      </c>
      <c r="S34" s="50">
        <f>'2016 CV PREV GF 00394601000126'!U30</f>
        <v>0</v>
      </c>
      <c r="T34" s="50">
        <f>'2016 CV PREV GF 00394601000126'!V30</f>
        <v>0</v>
      </c>
      <c r="U34" s="51">
        <f t="shared" si="2"/>
        <v>522429325.22000003</v>
      </c>
      <c r="V34" s="50">
        <f>'2016 CV PREV GF 00394601000126'!X30</f>
        <v>522429325.22000003</v>
      </c>
      <c r="W34" s="50">
        <f>'2016 CV PREV GF 00394601000126'!Y30</f>
        <v>0</v>
      </c>
      <c r="X34" s="50">
        <f>'2016 CV PREV GF 00394601000126'!Z30</f>
        <v>0</v>
      </c>
      <c r="Y34" s="50">
        <f>'2016 CV PREV GF 00394601000126'!AA30</f>
        <v>0</v>
      </c>
      <c r="Z34" s="50">
        <f>'2016 CV PREV GF 00394601000126'!AB30</f>
        <v>0</v>
      </c>
      <c r="AA34" s="50">
        <f>'2016 CV PREV GF 00394601000126'!AC30</f>
        <v>0</v>
      </c>
      <c r="AB34" s="50">
        <f>'2016 CV PREV GF 00394601000126'!AD30</f>
        <v>0</v>
      </c>
      <c r="AC34" s="51">
        <f t="shared" si="3"/>
        <v>0</v>
      </c>
      <c r="AD34" s="50">
        <f>'2016 CV PREV GF 00394601000126'!AF30</f>
        <v>0</v>
      </c>
      <c r="AE34" s="50">
        <f>'2016 CV PREV GF 00394601000126'!AG30</f>
        <v>0</v>
      </c>
      <c r="AF34" s="50">
        <f>'2016 CV PREV GF 00394601000126'!AH30</f>
        <v>0</v>
      </c>
      <c r="AG34" s="50">
        <f>'2016 CV PREV GF 00394601000126'!AI30</f>
        <v>0</v>
      </c>
      <c r="AH34" s="51">
        <f t="shared" si="4"/>
        <v>0</v>
      </c>
      <c r="AI34" s="50">
        <f>'2016 CV PREV GF 00394601000126'!AK30</f>
        <v>0</v>
      </c>
      <c r="AJ34" s="50">
        <f>'2016 CV PREV GF 00394601000126'!AL30</f>
        <v>0</v>
      </c>
      <c r="AK34" s="50">
        <f>'2016 CV PREV GF 00394601000126'!AM30</f>
        <v>0</v>
      </c>
      <c r="AL34" s="50">
        <f>'2016 CV PREV GF 00394601000126'!AN30</f>
        <v>0</v>
      </c>
      <c r="AM34" s="50">
        <f>'2016 CV PREV GF 00394601000126'!AO30</f>
        <v>0</v>
      </c>
      <c r="AN34" s="52">
        <v>0</v>
      </c>
      <c r="AO34" s="52">
        <v>0</v>
      </c>
      <c r="AP34" s="52">
        <v>0</v>
      </c>
      <c r="AQ34" s="50">
        <f>'2016 CV PREV GF 00394601000126'!AS30</f>
        <v>0</v>
      </c>
      <c r="AR34" s="51">
        <f t="shared" si="5"/>
        <v>1272827810.54</v>
      </c>
      <c r="AS34" s="51">
        <f t="shared" si="6"/>
        <v>0</v>
      </c>
      <c r="AT34" s="52">
        <v>0</v>
      </c>
      <c r="AU34" s="52">
        <v>0</v>
      </c>
      <c r="AV34" s="52">
        <v>0</v>
      </c>
      <c r="AW34" s="52">
        <v>0</v>
      </c>
      <c r="AX34" s="52">
        <v>0</v>
      </c>
      <c r="AY34" s="52">
        <v>0</v>
      </c>
      <c r="AZ34" s="51">
        <f t="shared" si="7"/>
        <v>303116677.06999999</v>
      </c>
      <c r="BA34" s="50">
        <f>'2016 CV PREV GF 00394601000126'!BC30</f>
        <v>289827912.76999998</v>
      </c>
      <c r="BB34" s="50">
        <f>'2016 CV PREV GF 00394601000126'!BD30</f>
        <v>0</v>
      </c>
      <c r="BC34" s="50">
        <f>'2016 CV PREV GF 00394601000126'!BE30</f>
        <v>0</v>
      </c>
      <c r="BD34" s="50">
        <f>'2016 CV PREV GF 00394601000126'!BF30</f>
        <v>0</v>
      </c>
      <c r="BE34" s="50">
        <f>'2016 CV PREV GF 00394601000126'!BG30</f>
        <v>0</v>
      </c>
      <c r="BF34" s="50">
        <f>'2016 CV PREV GF 00394601000126'!BH30</f>
        <v>13288764.300000001</v>
      </c>
      <c r="BG34" s="50">
        <f>'2016 CV PREV GF 00394601000126'!BI30</f>
        <v>0</v>
      </c>
      <c r="BH34" s="50">
        <f>'2016 CV PREV GF 00394601000126'!BJ30</f>
        <v>0</v>
      </c>
      <c r="BI34" s="50">
        <f>'2016 CV PREV GF 00394601000126'!BK30</f>
        <v>0</v>
      </c>
      <c r="BJ34" s="51">
        <f t="shared" si="8"/>
        <v>303116677.06999999</v>
      </c>
      <c r="BK34" s="51">
        <f t="shared" si="9"/>
        <v>969711133.47000003</v>
      </c>
      <c r="BL34" s="51">
        <f>$BO$9+SUMPRODUCT($D$10:D34,$BK$10:BK34)</f>
        <v>6601607197.789999</v>
      </c>
      <c r="BM34" s="53">
        <f t="shared" si="10"/>
        <v>5.5</v>
      </c>
      <c r="BN34" s="52">
        <f t="shared" si="14"/>
        <v>1261894824.4719501</v>
      </c>
      <c r="BO34" s="54">
        <f t="shared" si="11"/>
        <v>25175148221.068401</v>
      </c>
      <c r="BP34" s="52">
        <f t="shared" si="15"/>
        <v>81644055.694094896</v>
      </c>
      <c r="BQ34" s="52">
        <f t="shared" si="16"/>
        <v>2000279364.5053248</v>
      </c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3">
      <c r="A35" s="55">
        <f t="shared" si="12"/>
        <v>26</v>
      </c>
      <c r="B35" s="71">
        <f t="shared" si="13"/>
        <v>2041</v>
      </c>
      <c r="C35" s="50">
        <f>'2016 CV PREV GF 00394601000126'!E31</f>
        <v>5.5</v>
      </c>
      <c r="D35" s="51">
        <f t="shared" si="17"/>
        <v>0.24854999999999999</v>
      </c>
      <c r="E35" s="50">
        <f>'2016 CV PREV GF 00394601000126'!G31</f>
        <v>7324035636.96</v>
      </c>
      <c r="F35" s="51">
        <f t="shared" si="0"/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1">
        <f t="shared" si="1"/>
        <v>771052907.30999994</v>
      </c>
      <c r="N35" s="50">
        <f>'2016 CV PREV GF 00394601000126'!P31</f>
        <v>771052907.30999994</v>
      </c>
      <c r="O35" s="50">
        <f>'2016 CV PREV GF 00394601000126'!Q31</f>
        <v>0</v>
      </c>
      <c r="P35" s="50">
        <f>'2016 CV PREV GF 00394601000126'!R31</f>
        <v>0</v>
      </c>
      <c r="Q35" s="50">
        <f>'2016 CV PREV GF 00394601000126'!S31</f>
        <v>0</v>
      </c>
      <c r="R35" s="50">
        <f>'2016 CV PREV GF 00394601000126'!T31</f>
        <v>0</v>
      </c>
      <c r="S35" s="50">
        <f>'2016 CV PREV GF 00394601000126'!U31</f>
        <v>0</v>
      </c>
      <c r="T35" s="50">
        <f>'2016 CV PREV GF 00394601000126'!V31</f>
        <v>0</v>
      </c>
      <c r="U35" s="51">
        <f t="shared" si="2"/>
        <v>536808986.10000002</v>
      </c>
      <c r="V35" s="50">
        <f>'2016 CV PREV GF 00394601000126'!X31</f>
        <v>536808986.10000002</v>
      </c>
      <c r="W35" s="50">
        <f>'2016 CV PREV GF 00394601000126'!Y31</f>
        <v>0</v>
      </c>
      <c r="X35" s="50">
        <f>'2016 CV PREV GF 00394601000126'!Z31</f>
        <v>0</v>
      </c>
      <c r="Y35" s="50">
        <f>'2016 CV PREV GF 00394601000126'!AA31</f>
        <v>0</v>
      </c>
      <c r="Z35" s="50">
        <f>'2016 CV PREV GF 00394601000126'!AB31</f>
        <v>0</v>
      </c>
      <c r="AA35" s="50">
        <f>'2016 CV PREV GF 00394601000126'!AC31</f>
        <v>0</v>
      </c>
      <c r="AB35" s="50">
        <f>'2016 CV PREV GF 00394601000126'!AD31</f>
        <v>0</v>
      </c>
      <c r="AC35" s="51">
        <f t="shared" si="3"/>
        <v>0</v>
      </c>
      <c r="AD35" s="50">
        <f>'2016 CV PREV GF 00394601000126'!AF31</f>
        <v>0</v>
      </c>
      <c r="AE35" s="50">
        <f>'2016 CV PREV GF 00394601000126'!AG31</f>
        <v>0</v>
      </c>
      <c r="AF35" s="50">
        <f>'2016 CV PREV GF 00394601000126'!AH31</f>
        <v>0</v>
      </c>
      <c r="AG35" s="50">
        <f>'2016 CV PREV GF 00394601000126'!AI31</f>
        <v>0</v>
      </c>
      <c r="AH35" s="51">
        <f t="shared" si="4"/>
        <v>0</v>
      </c>
      <c r="AI35" s="50">
        <f>'2016 CV PREV GF 00394601000126'!AK31</f>
        <v>0</v>
      </c>
      <c r="AJ35" s="50">
        <f>'2016 CV PREV GF 00394601000126'!AL31</f>
        <v>0</v>
      </c>
      <c r="AK35" s="50">
        <f>'2016 CV PREV GF 00394601000126'!AM31</f>
        <v>0</v>
      </c>
      <c r="AL35" s="50">
        <f>'2016 CV PREV GF 00394601000126'!AN31</f>
        <v>0</v>
      </c>
      <c r="AM35" s="50">
        <f>'2016 CV PREV GF 00394601000126'!AO31</f>
        <v>0</v>
      </c>
      <c r="AN35" s="52">
        <v>0</v>
      </c>
      <c r="AO35" s="52">
        <v>0</v>
      </c>
      <c r="AP35" s="52">
        <v>0</v>
      </c>
      <c r="AQ35" s="50">
        <f>'2016 CV PREV GF 00394601000126'!AS31</f>
        <v>0</v>
      </c>
      <c r="AR35" s="51">
        <f t="shared" si="5"/>
        <v>1307861893.4100001</v>
      </c>
      <c r="AS35" s="51">
        <f t="shared" si="6"/>
        <v>0</v>
      </c>
      <c r="AT35" s="52">
        <v>0</v>
      </c>
      <c r="AU35" s="52">
        <v>0</v>
      </c>
      <c r="AV35" s="52">
        <v>0</v>
      </c>
      <c r="AW35" s="52">
        <v>0</v>
      </c>
      <c r="AX35" s="52">
        <v>0</v>
      </c>
      <c r="AY35" s="52">
        <v>0</v>
      </c>
      <c r="AZ35" s="51">
        <f t="shared" si="7"/>
        <v>363954916.41000003</v>
      </c>
      <c r="BA35" s="50">
        <f>'2016 CV PREV GF 00394601000126'!BC31</f>
        <v>347809200.86000001</v>
      </c>
      <c r="BB35" s="50">
        <f>'2016 CV PREV GF 00394601000126'!BD31</f>
        <v>0</v>
      </c>
      <c r="BC35" s="50">
        <f>'2016 CV PREV GF 00394601000126'!BE31</f>
        <v>0</v>
      </c>
      <c r="BD35" s="50">
        <f>'2016 CV PREV GF 00394601000126'!BF31</f>
        <v>0</v>
      </c>
      <c r="BE35" s="50">
        <f>'2016 CV PREV GF 00394601000126'!BG31</f>
        <v>0</v>
      </c>
      <c r="BF35" s="50">
        <f>'2016 CV PREV GF 00394601000126'!BH31</f>
        <v>16145715.550000001</v>
      </c>
      <c r="BG35" s="50">
        <f>'2016 CV PREV GF 00394601000126'!BI31</f>
        <v>0</v>
      </c>
      <c r="BH35" s="50">
        <f>'2016 CV PREV GF 00394601000126'!BJ31</f>
        <v>0</v>
      </c>
      <c r="BI35" s="50">
        <f>'2016 CV PREV GF 00394601000126'!BK31</f>
        <v>0</v>
      </c>
      <c r="BJ35" s="51">
        <f t="shared" si="8"/>
        <v>363954916.41000003</v>
      </c>
      <c r="BK35" s="51">
        <f t="shared" si="9"/>
        <v>943906977</v>
      </c>
      <c r="BL35" s="51">
        <f>$BO$9+SUMPRODUCT($D$10:D35,$BK$10:BK35)</f>
        <v>6836215276.9233494</v>
      </c>
      <c r="BM35" s="53">
        <f t="shared" si="10"/>
        <v>5.5</v>
      </c>
      <c r="BN35" s="52">
        <f t="shared" si="14"/>
        <v>1384633152.1587601</v>
      </c>
      <c r="BO35" s="54">
        <f t="shared" si="11"/>
        <v>27503688350.2272</v>
      </c>
      <c r="BP35" s="52">
        <f t="shared" si="15"/>
        <v>92920143.039532006</v>
      </c>
      <c r="BQ35" s="52">
        <f t="shared" si="16"/>
        <v>2369463647.5080662</v>
      </c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3">
      <c r="A36" s="55">
        <f t="shared" si="12"/>
        <v>27</v>
      </c>
      <c r="B36" s="71">
        <f t="shared" si="13"/>
        <v>2042</v>
      </c>
      <c r="C36" s="50">
        <f>'2016 CV PREV GF 00394601000126'!E32</f>
        <v>5.5</v>
      </c>
      <c r="D36" s="51">
        <f t="shared" si="17"/>
        <v>0.23558999999999999</v>
      </c>
      <c r="E36" s="50">
        <f>'2016 CV PREV GF 00394601000126'!G32</f>
        <v>7517710400.6499996</v>
      </c>
      <c r="F36" s="51">
        <f t="shared" si="0"/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1">
        <f t="shared" si="1"/>
        <v>791442416.19000006</v>
      </c>
      <c r="N36" s="50">
        <f>'2016 CV PREV GF 00394601000126'!P32</f>
        <v>791442416.19000006</v>
      </c>
      <c r="O36" s="50">
        <f>'2016 CV PREV GF 00394601000126'!Q32</f>
        <v>0</v>
      </c>
      <c r="P36" s="50">
        <f>'2016 CV PREV GF 00394601000126'!R32</f>
        <v>0</v>
      </c>
      <c r="Q36" s="50">
        <f>'2016 CV PREV GF 00394601000126'!S32</f>
        <v>0</v>
      </c>
      <c r="R36" s="50">
        <f>'2016 CV PREV GF 00394601000126'!T32</f>
        <v>0</v>
      </c>
      <c r="S36" s="50">
        <f>'2016 CV PREV GF 00394601000126'!U32</f>
        <v>0</v>
      </c>
      <c r="T36" s="50">
        <f>'2016 CV PREV GF 00394601000126'!V32</f>
        <v>0</v>
      </c>
      <c r="U36" s="51">
        <f t="shared" si="2"/>
        <v>551004213.79999995</v>
      </c>
      <c r="V36" s="50">
        <f>'2016 CV PREV GF 00394601000126'!X32</f>
        <v>551004213.79999995</v>
      </c>
      <c r="W36" s="50">
        <f>'2016 CV PREV GF 00394601000126'!Y32</f>
        <v>0</v>
      </c>
      <c r="X36" s="50">
        <f>'2016 CV PREV GF 00394601000126'!Z32</f>
        <v>0</v>
      </c>
      <c r="Y36" s="50">
        <f>'2016 CV PREV GF 00394601000126'!AA32</f>
        <v>0</v>
      </c>
      <c r="Z36" s="50">
        <f>'2016 CV PREV GF 00394601000126'!AB32</f>
        <v>0</v>
      </c>
      <c r="AA36" s="50">
        <f>'2016 CV PREV GF 00394601000126'!AC32</f>
        <v>0</v>
      </c>
      <c r="AB36" s="50">
        <f>'2016 CV PREV GF 00394601000126'!AD32</f>
        <v>0</v>
      </c>
      <c r="AC36" s="51">
        <f t="shared" si="3"/>
        <v>0</v>
      </c>
      <c r="AD36" s="50">
        <f>'2016 CV PREV GF 00394601000126'!AF32</f>
        <v>0</v>
      </c>
      <c r="AE36" s="50">
        <f>'2016 CV PREV GF 00394601000126'!AG32</f>
        <v>0</v>
      </c>
      <c r="AF36" s="50">
        <f>'2016 CV PREV GF 00394601000126'!AH32</f>
        <v>0</v>
      </c>
      <c r="AG36" s="50">
        <f>'2016 CV PREV GF 00394601000126'!AI32</f>
        <v>0</v>
      </c>
      <c r="AH36" s="51">
        <f t="shared" si="4"/>
        <v>0</v>
      </c>
      <c r="AI36" s="50">
        <f>'2016 CV PREV GF 00394601000126'!AK32</f>
        <v>0</v>
      </c>
      <c r="AJ36" s="50">
        <f>'2016 CV PREV GF 00394601000126'!AL32</f>
        <v>0</v>
      </c>
      <c r="AK36" s="50">
        <f>'2016 CV PREV GF 00394601000126'!AM32</f>
        <v>0</v>
      </c>
      <c r="AL36" s="50">
        <f>'2016 CV PREV GF 00394601000126'!AN32</f>
        <v>0</v>
      </c>
      <c r="AM36" s="50">
        <f>'2016 CV PREV GF 00394601000126'!AO32</f>
        <v>0</v>
      </c>
      <c r="AN36" s="52">
        <v>0</v>
      </c>
      <c r="AO36" s="52">
        <v>0</v>
      </c>
      <c r="AP36" s="52">
        <v>0</v>
      </c>
      <c r="AQ36" s="50">
        <f>'2016 CV PREV GF 00394601000126'!AS32</f>
        <v>0</v>
      </c>
      <c r="AR36" s="51">
        <f t="shared" si="5"/>
        <v>1342446629.99</v>
      </c>
      <c r="AS36" s="51">
        <f t="shared" si="6"/>
        <v>0</v>
      </c>
      <c r="AT36" s="52">
        <v>0</v>
      </c>
      <c r="AU36" s="52">
        <v>0</v>
      </c>
      <c r="AV36" s="52">
        <v>0</v>
      </c>
      <c r="AW36" s="52">
        <v>0</v>
      </c>
      <c r="AX36" s="52">
        <v>0</v>
      </c>
      <c r="AY36" s="52">
        <v>0</v>
      </c>
      <c r="AZ36" s="51">
        <f t="shared" si="7"/>
        <v>432036648.58999997</v>
      </c>
      <c r="BA36" s="50">
        <f>'2016 CV PREV GF 00394601000126'!BC32</f>
        <v>412393728.39999998</v>
      </c>
      <c r="BB36" s="50">
        <f>'2016 CV PREV GF 00394601000126'!BD32</f>
        <v>0</v>
      </c>
      <c r="BC36" s="50">
        <f>'2016 CV PREV GF 00394601000126'!BE32</f>
        <v>0</v>
      </c>
      <c r="BD36" s="50">
        <f>'2016 CV PREV GF 00394601000126'!BF32</f>
        <v>0</v>
      </c>
      <c r="BE36" s="50">
        <f>'2016 CV PREV GF 00394601000126'!BG32</f>
        <v>0</v>
      </c>
      <c r="BF36" s="50">
        <f>'2016 CV PREV GF 00394601000126'!BH32</f>
        <v>19642920.190000001</v>
      </c>
      <c r="BG36" s="50">
        <f>'2016 CV PREV GF 00394601000126'!BI32</f>
        <v>0</v>
      </c>
      <c r="BH36" s="50">
        <f>'2016 CV PREV GF 00394601000126'!BJ32</f>
        <v>0</v>
      </c>
      <c r="BI36" s="50">
        <f>'2016 CV PREV GF 00394601000126'!BK32</f>
        <v>0</v>
      </c>
      <c r="BJ36" s="51">
        <f t="shared" si="8"/>
        <v>432036648.58999997</v>
      </c>
      <c r="BK36" s="51">
        <f t="shared" si="9"/>
        <v>910409981.39999998</v>
      </c>
      <c r="BL36" s="51">
        <f>$BO$9+SUMPRODUCT($D$10:D36,$BK$10:BK36)</f>
        <v>7050698764.4413757</v>
      </c>
      <c r="BM36" s="53">
        <f t="shared" si="10"/>
        <v>5.5</v>
      </c>
      <c r="BN36" s="52">
        <f t="shared" si="14"/>
        <v>1512702859.2625</v>
      </c>
      <c r="BO36" s="54">
        <f t="shared" si="11"/>
        <v>29926801190.889702</v>
      </c>
      <c r="BP36" s="52">
        <f t="shared" si="15"/>
        <v>104551533.74694188</v>
      </c>
      <c r="BQ36" s="52">
        <f t="shared" si="16"/>
        <v>2770615644.2939596</v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3">
      <c r="A37" s="55">
        <f t="shared" si="12"/>
        <v>28</v>
      </c>
      <c r="B37" s="71">
        <f t="shared" si="13"/>
        <v>2043</v>
      </c>
      <c r="C37" s="50">
        <f>'2016 CV PREV GF 00394601000126'!E33</f>
        <v>5.5</v>
      </c>
      <c r="D37" s="51">
        <f t="shared" si="17"/>
        <v>0.22331000000000001</v>
      </c>
      <c r="E37" s="50">
        <f>'2016 CV PREV GF 00394601000126'!G33</f>
        <v>7698883857.79</v>
      </c>
      <c r="F37" s="51">
        <f t="shared" si="0"/>
        <v>0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1">
        <f t="shared" si="1"/>
        <v>810515824.32000005</v>
      </c>
      <c r="N37" s="50">
        <f>'2016 CV PREV GF 00394601000126'!P33</f>
        <v>810515824.32000005</v>
      </c>
      <c r="O37" s="50">
        <f>'2016 CV PREV GF 00394601000126'!Q33</f>
        <v>0</v>
      </c>
      <c r="P37" s="50">
        <f>'2016 CV PREV GF 00394601000126'!R33</f>
        <v>0</v>
      </c>
      <c r="Q37" s="50">
        <f>'2016 CV PREV GF 00394601000126'!S33</f>
        <v>0</v>
      </c>
      <c r="R37" s="50">
        <f>'2016 CV PREV GF 00394601000126'!T33</f>
        <v>0</v>
      </c>
      <c r="S37" s="50">
        <f>'2016 CV PREV GF 00394601000126'!U33</f>
        <v>0</v>
      </c>
      <c r="T37" s="50">
        <f>'2016 CV PREV GF 00394601000126'!V33</f>
        <v>0</v>
      </c>
      <c r="U37" s="51">
        <f t="shared" si="2"/>
        <v>564283168.83000004</v>
      </c>
      <c r="V37" s="50">
        <f>'2016 CV PREV GF 00394601000126'!X33</f>
        <v>564283168.83000004</v>
      </c>
      <c r="W37" s="50">
        <f>'2016 CV PREV GF 00394601000126'!Y33</f>
        <v>0</v>
      </c>
      <c r="X37" s="50">
        <f>'2016 CV PREV GF 00394601000126'!Z33</f>
        <v>0</v>
      </c>
      <c r="Y37" s="50">
        <f>'2016 CV PREV GF 00394601000126'!AA33</f>
        <v>0</v>
      </c>
      <c r="Z37" s="50">
        <f>'2016 CV PREV GF 00394601000126'!AB33</f>
        <v>0</v>
      </c>
      <c r="AA37" s="50">
        <f>'2016 CV PREV GF 00394601000126'!AC33</f>
        <v>0</v>
      </c>
      <c r="AB37" s="50">
        <f>'2016 CV PREV GF 00394601000126'!AD33</f>
        <v>0</v>
      </c>
      <c r="AC37" s="51">
        <f t="shared" si="3"/>
        <v>0</v>
      </c>
      <c r="AD37" s="50">
        <f>'2016 CV PREV GF 00394601000126'!AF33</f>
        <v>0</v>
      </c>
      <c r="AE37" s="50">
        <f>'2016 CV PREV GF 00394601000126'!AG33</f>
        <v>0</v>
      </c>
      <c r="AF37" s="50">
        <f>'2016 CV PREV GF 00394601000126'!AH33</f>
        <v>0</v>
      </c>
      <c r="AG37" s="50">
        <f>'2016 CV PREV GF 00394601000126'!AI33</f>
        <v>0</v>
      </c>
      <c r="AH37" s="51">
        <f t="shared" si="4"/>
        <v>0</v>
      </c>
      <c r="AI37" s="50">
        <f>'2016 CV PREV GF 00394601000126'!AK33</f>
        <v>0</v>
      </c>
      <c r="AJ37" s="50">
        <f>'2016 CV PREV GF 00394601000126'!AL33</f>
        <v>0</v>
      </c>
      <c r="AK37" s="50">
        <f>'2016 CV PREV GF 00394601000126'!AM33</f>
        <v>0</v>
      </c>
      <c r="AL37" s="50">
        <f>'2016 CV PREV GF 00394601000126'!AN33</f>
        <v>0</v>
      </c>
      <c r="AM37" s="50">
        <f>'2016 CV PREV GF 00394601000126'!AO33</f>
        <v>0</v>
      </c>
      <c r="AN37" s="52">
        <v>0</v>
      </c>
      <c r="AO37" s="52">
        <v>0</v>
      </c>
      <c r="AP37" s="52">
        <v>0</v>
      </c>
      <c r="AQ37" s="50">
        <f>'2016 CV PREV GF 00394601000126'!AS33</f>
        <v>0</v>
      </c>
      <c r="AR37" s="51">
        <f t="shared" si="5"/>
        <v>1374798993.1500001</v>
      </c>
      <c r="AS37" s="51">
        <f t="shared" si="6"/>
        <v>0</v>
      </c>
      <c r="AT37" s="52">
        <v>0</v>
      </c>
      <c r="AU37" s="52">
        <v>0</v>
      </c>
      <c r="AV37" s="52">
        <v>0</v>
      </c>
      <c r="AW37" s="52">
        <v>0</v>
      </c>
      <c r="AX37" s="52">
        <v>0</v>
      </c>
      <c r="AY37" s="52">
        <v>0</v>
      </c>
      <c r="AZ37" s="51">
        <f t="shared" si="7"/>
        <v>515279316.69999999</v>
      </c>
      <c r="BA37" s="50">
        <f>'2016 CV PREV GF 00394601000126'!BC33</f>
        <v>491463891.32999998</v>
      </c>
      <c r="BB37" s="50">
        <f>'2016 CV PREV GF 00394601000126'!BD33</f>
        <v>0</v>
      </c>
      <c r="BC37" s="50">
        <f>'2016 CV PREV GF 00394601000126'!BE33</f>
        <v>0</v>
      </c>
      <c r="BD37" s="50">
        <f>'2016 CV PREV GF 00394601000126'!BF33</f>
        <v>0</v>
      </c>
      <c r="BE37" s="50">
        <f>'2016 CV PREV GF 00394601000126'!BG33</f>
        <v>0</v>
      </c>
      <c r="BF37" s="50">
        <f>'2016 CV PREV GF 00394601000126'!BH33</f>
        <v>23815425.370000001</v>
      </c>
      <c r="BG37" s="50">
        <f>'2016 CV PREV GF 00394601000126'!BI33</f>
        <v>0</v>
      </c>
      <c r="BH37" s="50">
        <f>'2016 CV PREV GF 00394601000126'!BJ33</f>
        <v>0</v>
      </c>
      <c r="BI37" s="50">
        <f>'2016 CV PREV GF 00394601000126'!BK33</f>
        <v>0</v>
      </c>
      <c r="BJ37" s="51">
        <f t="shared" si="8"/>
        <v>515279316.69999999</v>
      </c>
      <c r="BK37" s="51">
        <f t="shared" si="9"/>
        <v>859519676.45000005</v>
      </c>
      <c r="BL37" s="51">
        <f>$BO$9+SUMPRODUCT($D$10:D37,$BK$10:BK37)</f>
        <v>7242638103.3894253</v>
      </c>
      <c r="BM37" s="53">
        <f t="shared" si="10"/>
        <v>5.5</v>
      </c>
      <c r="BN37" s="52">
        <f t="shared" si="14"/>
        <v>1645974065.49893</v>
      </c>
      <c r="BO37" s="54">
        <f t="shared" si="11"/>
        <v>32432294932.8386</v>
      </c>
      <c r="BP37" s="52">
        <f t="shared" si="15"/>
        <v>118195262.71810406</v>
      </c>
      <c r="BQ37" s="52">
        <f t="shared" si="16"/>
        <v>3250369724.7478619</v>
      </c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3">
      <c r="A38" s="55">
        <f t="shared" si="12"/>
        <v>29</v>
      </c>
      <c r="B38" s="71">
        <f t="shared" si="13"/>
        <v>2044</v>
      </c>
      <c r="C38" s="50">
        <f>'2016 CV PREV GF 00394601000126'!E34</f>
        <v>5.5</v>
      </c>
      <c r="D38" s="51">
        <f t="shared" si="17"/>
        <v>0.21167</v>
      </c>
      <c r="E38" s="50">
        <f>'2016 CV PREV GF 00394601000126'!G34</f>
        <v>7862214382.0200005</v>
      </c>
      <c r="F38" s="51">
        <f t="shared" si="0"/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1">
        <f t="shared" si="1"/>
        <v>827710781.00999999</v>
      </c>
      <c r="N38" s="50">
        <f>'2016 CV PREV GF 00394601000126'!P34</f>
        <v>827710781.00999999</v>
      </c>
      <c r="O38" s="50">
        <f>'2016 CV PREV GF 00394601000126'!Q34</f>
        <v>0</v>
      </c>
      <c r="P38" s="50">
        <f>'2016 CV PREV GF 00394601000126'!R34</f>
        <v>0</v>
      </c>
      <c r="Q38" s="50">
        <f>'2016 CV PREV GF 00394601000126'!S34</f>
        <v>0</v>
      </c>
      <c r="R38" s="50">
        <f>'2016 CV PREV GF 00394601000126'!T34</f>
        <v>0</v>
      </c>
      <c r="S38" s="50">
        <f>'2016 CV PREV GF 00394601000126'!U34</f>
        <v>0</v>
      </c>
      <c r="T38" s="50">
        <f>'2016 CV PREV GF 00394601000126'!V34</f>
        <v>0</v>
      </c>
      <c r="U38" s="51">
        <f t="shared" si="2"/>
        <v>576254341.21000004</v>
      </c>
      <c r="V38" s="50">
        <f>'2016 CV PREV GF 00394601000126'!X34</f>
        <v>576254341.21000004</v>
      </c>
      <c r="W38" s="50">
        <f>'2016 CV PREV GF 00394601000126'!Y34</f>
        <v>0</v>
      </c>
      <c r="X38" s="50">
        <f>'2016 CV PREV GF 00394601000126'!Z34</f>
        <v>0</v>
      </c>
      <c r="Y38" s="50">
        <f>'2016 CV PREV GF 00394601000126'!AA34</f>
        <v>0</v>
      </c>
      <c r="Z38" s="50">
        <f>'2016 CV PREV GF 00394601000126'!AB34</f>
        <v>0</v>
      </c>
      <c r="AA38" s="50">
        <f>'2016 CV PREV GF 00394601000126'!AC34</f>
        <v>0</v>
      </c>
      <c r="AB38" s="50">
        <f>'2016 CV PREV GF 00394601000126'!AD34</f>
        <v>0</v>
      </c>
      <c r="AC38" s="51">
        <f t="shared" si="3"/>
        <v>0</v>
      </c>
      <c r="AD38" s="50">
        <f>'2016 CV PREV GF 00394601000126'!AF34</f>
        <v>0</v>
      </c>
      <c r="AE38" s="50">
        <f>'2016 CV PREV GF 00394601000126'!AG34</f>
        <v>0</v>
      </c>
      <c r="AF38" s="50">
        <f>'2016 CV PREV GF 00394601000126'!AH34</f>
        <v>0</v>
      </c>
      <c r="AG38" s="50">
        <f>'2016 CV PREV GF 00394601000126'!AI34</f>
        <v>0</v>
      </c>
      <c r="AH38" s="51">
        <f t="shared" si="4"/>
        <v>0</v>
      </c>
      <c r="AI38" s="50">
        <f>'2016 CV PREV GF 00394601000126'!AK34</f>
        <v>0</v>
      </c>
      <c r="AJ38" s="50">
        <f>'2016 CV PREV GF 00394601000126'!AL34</f>
        <v>0</v>
      </c>
      <c r="AK38" s="50">
        <f>'2016 CV PREV GF 00394601000126'!AM34</f>
        <v>0</v>
      </c>
      <c r="AL38" s="50">
        <f>'2016 CV PREV GF 00394601000126'!AN34</f>
        <v>0</v>
      </c>
      <c r="AM38" s="50">
        <f>'2016 CV PREV GF 00394601000126'!AO34</f>
        <v>0</v>
      </c>
      <c r="AN38" s="52">
        <v>0</v>
      </c>
      <c r="AO38" s="52">
        <v>0</v>
      </c>
      <c r="AP38" s="52">
        <v>0</v>
      </c>
      <c r="AQ38" s="50">
        <f>'2016 CV PREV GF 00394601000126'!AS34</f>
        <v>0</v>
      </c>
      <c r="AR38" s="51">
        <f t="shared" si="5"/>
        <v>1403965122.22</v>
      </c>
      <c r="AS38" s="51">
        <f t="shared" si="6"/>
        <v>0</v>
      </c>
      <c r="AT38" s="52">
        <v>0</v>
      </c>
      <c r="AU38" s="52">
        <v>0</v>
      </c>
      <c r="AV38" s="52">
        <v>0</v>
      </c>
      <c r="AW38" s="52">
        <v>0</v>
      </c>
      <c r="AX38" s="52">
        <v>0</v>
      </c>
      <c r="AY38" s="52">
        <v>0</v>
      </c>
      <c r="AZ38" s="51">
        <f t="shared" si="7"/>
        <v>608429512.73000002</v>
      </c>
      <c r="BA38" s="50">
        <f>'2016 CV PREV GF 00394601000126'!BC34</f>
        <v>579676061.99000001</v>
      </c>
      <c r="BB38" s="50">
        <f>'2016 CV PREV GF 00394601000126'!BD34</f>
        <v>0</v>
      </c>
      <c r="BC38" s="50">
        <f>'2016 CV PREV GF 00394601000126'!BE34</f>
        <v>0</v>
      </c>
      <c r="BD38" s="50">
        <f>'2016 CV PREV GF 00394601000126'!BF34</f>
        <v>0</v>
      </c>
      <c r="BE38" s="50">
        <f>'2016 CV PREV GF 00394601000126'!BG34</f>
        <v>0</v>
      </c>
      <c r="BF38" s="50">
        <f>'2016 CV PREV GF 00394601000126'!BH34</f>
        <v>28753450.739999998</v>
      </c>
      <c r="BG38" s="50">
        <f>'2016 CV PREV GF 00394601000126'!BI34</f>
        <v>0</v>
      </c>
      <c r="BH38" s="50">
        <f>'2016 CV PREV GF 00394601000126'!BJ34</f>
        <v>0</v>
      </c>
      <c r="BI38" s="50">
        <f>'2016 CV PREV GF 00394601000126'!BK34</f>
        <v>0</v>
      </c>
      <c r="BJ38" s="51">
        <f t="shared" si="8"/>
        <v>608429512.73000002</v>
      </c>
      <c r="BK38" s="51">
        <f t="shared" si="9"/>
        <v>795535609.49000001</v>
      </c>
      <c r="BL38" s="51">
        <f>$BO$9+SUMPRODUCT($D$10:D38,$BK$10:BK38)</f>
        <v>7411029125.850174</v>
      </c>
      <c r="BM38" s="53">
        <f t="shared" si="10"/>
        <v>5.5</v>
      </c>
      <c r="BN38" s="52">
        <f t="shared" si="14"/>
        <v>1783776221.3061199</v>
      </c>
      <c r="BO38" s="54">
        <f t="shared" si="11"/>
        <v>35011606763.634697</v>
      </c>
      <c r="BP38" s="52">
        <f t="shared" si="15"/>
        <v>132286392.24242373</v>
      </c>
      <c r="BQ38" s="52">
        <f t="shared" si="16"/>
        <v>3770162178.9090762</v>
      </c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3">
      <c r="A39" s="55">
        <f t="shared" si="12"/>
        <v>30</v>
      </c>
      <c r="B39" s="71">
        <f t="shared" si="13"/>
        <v>2045</v>
      </c>
      <c r="C39" s="50">
        <f>'2016 CV PREV GF 00394601000126'!E35</f>
        <v>5.5</v>
      </c>
      <c r="D39" s="51">
        <f t="shared" si="17"/>
        <v>0.20064000000000001</v>
      </c>
      <c r="E39" s="50">
        <f>'2016 CV PREV GF 00394601000126'!G35</f>
        <v>8013216586.96</v>
      </c>
      <c r="F39" s="51">
        <f t="shared" si="0"/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1">
        <f t="shared" si="1"/>
        <v>843607848.53999996</v>
      </c>
      <c r="N39" s="50">
        <f>'2016 CV PREV GF 00394601000126'!P35</f>
        <v>843607848.53999996</v>
      </c>
      <c r="O39" s="50">
        <f>'2016 CV PREV GF 00394601000126'!Q35</f>
        <v>0</v>
      </c>
      <c r="P39" s="50">
        <f>'2016 CV PREV GF 00394601000126'!R35</f>
        <v>0</v>
      </c>
      <c r="Q39" s="50">
        <f>'2016 CV PREV GF 00394601000126'!S35</f>
        <v>0</v>
      </c>
      <c r="R39" s="50">
        <f>'2016 CV PREV GF 00394601000126'!T35</f>
        <v>0</v>
      </c>
      <c r="S39" s="50">
        <f>'2016 CV PREV GF 00394601000126'!U35</f>
        <v>0</v>
      </c>
      <c r="T39" s="50">
        <f>'2016 CV PREV GF 00394601000126'!V35</f>
        <v>0</v>
      </c>
      <c r="U39" s="51">
        <f t="shared" si="2"/>
        <v>587321919.87</v>
      </c>
      <c r="V39" s="50">
        <f>'2016 CV PREV GF 00394601000126'!X35</f>
        <v>587321919.87</v>
      </c>
      <c r="W39" s="50">
        <f>'2016 CV PREV GF 00394601000126'!Y35</f>
        <v>0</v>
      </c>
      <c r="X39" s="50">
        <f>'2016 CV PREV GF 00394601000126'!Z35</f>
        <v>0</v>
      </c>
      <c r="Y39" s="50">
        <f>'2016 CV PREV GF 00394601000126'!AA35</f>
        <v>0</v>
      </c>
      <c r="Z39" s="50">
        <f>'2016 CV PREV GF 00394601000126'!AB35</f>
        <v>0</v>
      </c>
      <c r="AA39" s="50">
        <f>'2016 CV PREV GF 00394601000126'!AC35</f>
        <v>0</v>
      </c>
      <c r="AB39" s="50">
        <f>'2016 CV PREV GF 00394601000126'!AD35</f>
        <v>0</v>
      </c>
      <c r="AC39" s="51">
        <f t="shared" si="3"/>
        <v>0</v>
      </c>
      <c r="AD39" s="50">
        <f>'2016 CV PREV GF 00394601000126'!AF35</f>
        <v>0</v>
      </c>
      <c r="AE39" s="50">
        <f>'2016 CV PREV GF 00394601000126'!AG35</f>
        <v>0</v>
      </c>
      <c r="AF39" s="50">
        <f>'2016 CV PREV GF 00394601000126'!AH35</f>
        <v>0</v>
      </c>
      <c r="AG39" s="50">
        <f>'2016 CV PREV GF 00394601000126'!AI35</f>
        <v>0</v>
      </c>
      <c r="AH39" s="51">
        <f t="shared" si="4"/>
        <v>0</v>
      </c>
      <c r="AI39" s="50">
        <f>'2016 CV PREV GF 00394601000126'!AK35</f>
        <v>0</v>
      </c>
      <c r="AJ39" s="50">
        <f>'2016 CV PREV GF 00394601000126'!AL35</f>
        <v>0</v>
      </c>
      <c r="AK39" s="50">
        <f>'2016 CV PREV GF 00394601000126'!AM35</f>
        <v>0</v>
      </c>
      <c r="AL39" s="50">
        <f>'2016 CV PREV GF 00394601000126'!AN35</f>
        <v>0</v>
      </c>
      <c r="AM39" s="50">
        <f>'2016 CV PREV GF 00394601000126'!AO35</f>
        <v>0</v>
      </c>
      <c r="AN39" s="52">
        <v>0</v>
      </c>
      <c r="AO39" s="52">
        <v>0</v>
      </c>
      <c r="AP39" s="52">
        <v>0</v>
      </c>
      <c r="AQ39" s="50">
        <f>'2016 CV PREV GF 00394601000126'!AS35</f>
        <v>0</v>
      </c>
      <c r="AR39" s="51">
        <f t="shared" si="5"/>
        <v>1430929768.4100001</v>
      </c>
      <c r="AS39" s="51">
        <f t="shared" si="6"/>
        <v>0</v>
      </c>
      <c r="AT39" s="52">
        <v>0</v>
      </c>
      <c r="AU39" s="52">
        <v>0</v>
      </c>
      <c r="AV39" s="52">
        <v>0</v>
      </c>
      <c r="AW39" s="52">
        <v>0</v>
      </c>
      <c r="AX39" s="52">
        <v>0</v>
      </c>
      <c r="AY39" s="52">
        <v>0</v>
      </c>
      <c r="AZ39" s="51">
        <f t="shared" si="7"/>
        <v>714364590.01999998</v>
      </c>
      <c r="BA39" s="50">
        <f>'2016 CV PREV GF 00394601000126'!BC35</f>
        <v>679913728.45000005</v>
      </c>
      <c r="BB39" s="50">
        <f>'2016 CV PREV GF 00394601000126'!BD35</f>
        <v>0</v>
      </c>
      <c r="BC39" s="50">
        <f>'2016 CV PREV GF 00394601000126'!BE35</f>
        <v>0</v>
      </c>
      <c r="BD39" s="50">
        <f>'2016 CV PREV GF 00394601000126'!BF35</f>
        <v>0</v>
      </c>
      <c r="BE39" s="50">
        <f>'2016 CV PREV GF 00394601000126'!BG35</f>
        <v>0</v>
      </c>
      <c r="BF39" s="50">
        <f>'2016 CV PREV GF 00394601000126'!BH35</f>
        <v>34450861.57</v>
      </c>
      <c r="BG39" s="50">
        <f>'2016 CV PREV GF 00394601000126'!BI35</f>
        <v>0</v>
      </c>
      <c r="BH39" s="50">
        <f>'2016 CV PREV GF 00394601000126'!BJ35</f>
        <v>0</v>
      </c>
      <c r="BI39" s="50">
        <f>'2016 CV PREV GF 00394601000126'!BK35</f>
        <v>0</v>
      </c>
      <c r="BJ39" s="51">
        <f t="shared" si="8"/>
        <v>714364590.01999998</v>
      </c>
      <c r="BK39" s="51">
        <f t="shared" si="9"/>
        <v>716565178.38999999</v>
      </c>
      <c r="BL39" s="51">
        <f>$BO$9+SUMPRODUCT($D$10:D39,$BK$10:BK39)</f>
        <v>7554800763.2423439</v>
      </c>
      <c r="BM39" s="53">
        <f t="shared" si="10"/>
        <v>5.5</v>
      </c>
      <c r="BN39" s="52">
        <f t="shared" si="14"/>
        <v>1925638371.9999101</v>
      </c>
      <c r="BO39" s="54">
        <f t="shared" si="11"/>
        <v>37653810314.024597</v>
      </c>
      <c r="BP39" s="52">
        <f t="shared" si="15"/>
        <v>147221880.20058122</v>
      </c>
      <c r="BQ39" s="52">
        <f t="shared" si="16"/>
        <v>4343045465.9171457</v>
      </c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3">
      <c r="A40" s="55">
        <f t="shared" si="12"/>
        <v>31</v>
      </c>
      <c r="B40" s="71">
        <f t="shared" si="13"/>
        <v>2046</v>
      </c>
      <c r="C40" s="50">
        <f>'2016 CV PREV GF 00394601000126'!E36</f>
        <v>5.5</v>
      </c>
      <c r="D40" s="51">
        <f t="shared" si="17"/>
        <v>0.19017999999999999</v>
      </c>
      <c r="E40" s="50">
        <f>'2016 CV PREV GF 00394601000126'!G36</f>
        <v>8149668874.8999996</v>
      </c>
      <c r="F40" s="51">
        <f t="shared" si="0"/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1">
        <f t="shared" si="1"/>
        <v>857973143.64999998</v>
      </c>
      <c r="N40" s="50">
        <f>'2016 CV PREV GF 00394601000126'!P36</f>
        <v>857973143.64999998</v>
      </c>
      <c r="O40" s="50">
        <f>'2016 CV PREV GF 00394601000126'!Q36</f>
        <v>0</v>
      </c>
      <c r="P40" s="50">
        <f>'2016 CV PREV GF 00394601000126'!R36</f>
        <v>0</v>
      </c>
      <c r="Q40" s="50">
        <f>'2016 CV PREV GF 00394601000126'!S36</f>
        <v>0</v>
      </c>
      <c r="R40" s="50">
        <f>'2016 CV PREV GF 00394601000126'!T36</f>
        <v>0</v>
      </c>
      <c r="S40" s="50">
        <f>'2016 CV PREV GF 00394601000126'!U36</f>
        <v>0</v>
      </c>
      <c r="T40" s="50">
        <f>'2016 CV PREV GF 00394601000126'!V36</f>
        <v>0</v>
      </c>
      <c r="U40" s="51">
        <f t="shared" si="2"/>
        <v>597323074.69000006</v>
      </c>
      <c r="V40" s="50">
        <f>'2016 CV PREV GF 00394601000126'!X36</f>
        <v>597323074.69000006</v>
      </c>
      <c r="W40" s="50">
        <f>'2016 CV PREV GF 00394601000126'!Y36</f>
        <v>0</v>
      </c>
      <c r="X40" s="50">
        <f>'2016 CV PREV GF 00394601000126'!Z36</f>
        <v>0</v>
      </c>
      <c r="Y40" s="50">
        <f>'2016 CV PREV GF 00394601000126'!AA36</f>
        <v>0</v>
      </c>
      <c r="Z40" s="50">
        <f>'2016 CV PREV GF 00394601000126'!AB36</f>
        <v>0</v>
      </c>
      <c r="AA40" s="50">
        <f>'2016 CV PREV GF 00394601000126'!AC36</f>
        <v>0</v>
      </c>
      <c r="AB40" s="50">
        <f>'2016 CV PREV GF 00394601000126'!AD36</f>
        <v>0</v>
      </c>
      <c r="AC40" s="51">
        <f t="shared" si="3"/>
        <v>0</v>
      </c>
      <c r="AD40" s="50">
        <f>'2016 CV PREV GF 00394601000126'!AF36</f>
        <v>0</v>
      </c>
      <c r="AE40" s="50">
        <f>'2016 CV PREV GF 00394601000126'!AG36</f>
        <v>0</v>
      </c>
      <c r="AF40" s="50">
        <f>'2016 CV PREV GF 00394601000126'!AH36</f>
        <v>0</v>
      </c>
      <c r="AG40" s="50">
        <f>'2016 CV PREV GF 00394601000126'!AI36</f>
        <v>0</v>
      </c>
      <c r="AH40" s="51">
        <f t="shared" si="4"/>
        <v>0</v>
      </c>
      <c r="AI40" s="50">
        <f>'2016 CV PREV GF 00394601000126'!AK36</f>
        <v>0</v>
      </c>
      <c r="AJ40" s="50">
        <f>'2016 CV PREV GF 00394601000126'!AL36</f>
        <v>0</v>
      </c>
      <c r="AK40" s="50">
        <f>'2016 CV PREV GF 00394601000126'!AM36</f>
        <v>0</v>
      </c>
      <c r="AL40" s="50">
        <f>'2016 CV PREV GF 00394601000126'!AN36</f>
        <v>0</v>
      </c>
      <c r="AM40" s="50">
        <f>'2016 CV PREV GF 00394601000126'!AO36</f>
        <v>0</v>
      </c>
      <c r="AN40" s="52">
        <v>0</v>
      </c>
      <c r="AO40" s="52">
        <v>0</v>
      </c>
      <c r="AP40" s="52">
        <v>0</v>
      </c>
      <c r="AQ40" s="50">
        <f>'2016 CV PREV GF 00394601000126'!AS36</f>
        <v>0</v>
      </c>
      <c r="AR40" s="51">
        <f t="shared" si="5"/>
        <v>1455296218.3399999</v>
      </c>
      <c r="AS40" s="51">
        <f t="shared" si="6"/>
        <v>0</v>
      </c>
      <c r="AT40" s="52">
        <v>0</v>
      </c>
      <c r="AU40" s="52">
        <v>0</v>
      </c>
      <c r="AV40" s="52">
        <v>0</v>
      </c>
      <c r="AW40" s="52">
        <v>0</v>
      </c>
      <c r="AX40" s="52">
        <v>0</v>
      </c>
      <c r="AY40" s="52">
        <v>0</v>
      </c>
      <c r="AZ40" s="51">
        <f t="shared" si="7"/>
        <v>830007588.90999997</v>
      </c>
      <c r="BA40" s="50">
        <f>'2016 CV PREV GF 00394601000126'!BC36</f>
        <v>789222238.82000005</v>
      </c>
      <c r="BB40" s="50">
        <f>'2016 CV PREV GF 00394601000126'!BD36</f>
        <v>0</v>
      </c>
      <c r="BC40" s="50">
        <f>'2016 CV PREV GF 00394601000126'!BE36</f>
        <v>0</v>
      </c>
      <c r="BD40" s="50">
        <f>'2016 CV PREV GF 00394601000126'!BF36</f>
        <v>0</v>
      </c>
      <c r="BE40" s="50">
        <f>'2016 CV PREV GF 00394601000126'!BG36</f>
        <v>0</v>
      </c>
      <c r="BF40" s="50">
        <f>'2016 CV PREV GF 00394601000126'!BH36</f>
        <v>40785350.090000004</v>
      </c>
      <c r="BG40" s="50">
        <f>'2016 CV PREV GF 00394601000126'!BI36</f>
        <v>0</v>
      </c>
      <c r="BH40" s="50">
        <f>'2016 CV PREV GF 00394601000126'!BJ36</f>
        <v>0</v>
      </c>
      <c r="BI40" s="50">
        <f>'2016 CV PREV GF 00394601000126'!BK36</f>
        <v>0</v>
      </c>
      <c r="BJ40" s="51">
        <f t="shared" si="8"/>
        <v>830007588.90999997</v>
      </c>
      <c r="BK40" s="51">
        <f t="shared" si="9"/>
        <v>625288629.42999995</v>
      </c>
      <c r="BL40" s="51">
        <f>$BO$9+SUMPRODUCT($D$10:D40,$BK$10:BK40)</f>
        <v>7673718154.7873411</v>
      </c>
      <c r="BM40" s="53">
        <f t="shared" si="10"/>
        <v>5.5</v>
      </c>
      <c r="BN40" s="52">
        <f t="shared" si="14"/>
        <v>2070959567.2713499</v>
      </c>
      <c r="BO40" s="54">
        <f t="shared" si="11"/>
        <v>40350058510.725899</v>
      </c>
      <c r="BP40" s="52">
        <f t="shared" si="15"/>
        <v>162136966.89961946</v>
      </c>
      <c r="BQ40" s="52">
        <f t="shared" si="16"/>
        <v>4945177490.4383936</v>
      </c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3">
      <c r="A41" s="55">
        <f t="shared" si="12"/>
        <v>32</v>
      </c>
      <c r="B41" s="71">
        <f t="shared" si="13"/>
        <v>2047</v>
      </c>
      <c r="C41" s="50">
        <f>'2016 CV PREV GF 00394601000126'!E37</f>
        <v>5.5</v>
      </c>
      <c r="D41" s="51">
        <f t="shared" si="17"/>
        <v>0.18027000000000001</v>
      </c>
      <c r="E41" s="50">
        <f>'2016 CV PREV GF 00394601000126'!G37</f>
        <v>8273555346.7600002</v>
      </c>
      <c r="F41" s="51">
        <f t="shared" si="0"/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1">
        <f t="shared" si="1"/>
        <v>871015546.63999999</v>
      </c>
      <c r="N41" s="50">
        <f>'2016 CV PREV GF 00394601000126'!P37</f>
        <v>871015546.63999999</v>
      </c>
      <c r="O41" s="50">
        <f>'2016 CV PREV GF 00394601000126'!Q37</f>
        <v>0</v>
      </c>
      <c r="P41" s="50">
        <f>'2016 CV PREV GF 00394601000126'!R37</f>
        <v>0</v>
      </c>
      <c r="Q41" s="50">
        <f>'2016 CV PREV GF 00394601000126'!S37</f>
        <v>0</v>
      </c>
      <c r="R41" s="50">
        <f>'2016 CV PREV GF 00394601000126'!T37</f>
        <v>0</v>
      </c>
      <c r="S41" s="50">
        <f>'2016 CV PREV GF 00394601000126'!U37</f>
        <v>0</v>
      </c>
      <c r="T41" s="50">
        <f>'2016 CV PREV GF 00394601000126'!V37</f>
        <v>0</v>
      </c>
      <c r="U41" s="51">
        <f t="shared" si="2"/>
        <v>606403228.66999996</v>
      </c>
      <c r="V41" s="50">
        <f>'2016 CV PREV GF 00394601000126'!X37</f>
        <v>606403228.66999996</v>
      </c>
      <c r="W41" s="50">
        <f>'2016 CV PREV GF 00394601000126'!Y37</f>
        <v>0</v>
      </c>
      <c r="X41" s="50">
        <f>'2016 CV PREV GF 00394601000126'!Z37</f>
        <v>0</v>
      </c>
      <c r="Y41" s="50">
        <f>'2016 CV PREV GF 00394601000126'!AA37</f>
        <v>0</v>
      </c>
      <c r="Z41" s="50">
        <f>'2016 CV PREV GF 00394601000126'!AB37</f>
        <v>0</v>
      </c>
      <c r="AA41" s="50">
        <f>'2016 CV PREV GF 00394601000126'!AC37</f>
        <v>0</v>
      </c>
      <c r="AB41" s="50">
        <f>'2016 CV PREV GF 00394601000126'!AD37</f>
        <v>0</v>
      </c>
      <c r="AC41" s="51">
        <f t="shared" si="3"/>
        <v>0</v>
      </c>
      <c r="AD41" s="50">
        <f>'2016 CV PREV GF 00394601000126'!AF37</f>
        <v>0</v>
      </c>
      <c r="AE41" s="50">
        <f>'2016 CV PREV GF 00394601000126'!AG37</f>
        <v>0</v>
      </c>
      <c r="AF41" s="50">
        <f>'2016 CV PREV GF 00394601000126'!AH37</f>
        <v>0</v>
      </c>
      <c r="AG41" s="50">
        <f>'2016 CV PREV GF 00394601000126'!AI37</f>
        <v>0</v>
      </c>
      <c r="AH41" s="51">
        <f t="shared" si="4"/>
        <v>0</v>
      </c>
      <c r="AI41" s="50">
        <f>'2016 CV PREV GF 00394601000126'!AK37</f>
        <v>0</v>
      </c>
      <c r="AJ41" s="50">
        <f>'2016 CV PREV GF 00394601000126'!AL37</f>
        <v>0</v>
      </c>
      <c r="AK41" s="50">
        <f>'2016 CV PREV GF 00394601000126'!AM37</f>
        <v>0</v>
      </c>
      <c r="AL41" s="50">
        <f>'2016 CV PREV GF 00394601000126'!AN37</f>
        <v>0</v>
      </c>
      <c r="AM41" s="50">
        <f>'2016 CV PREV GF 00394601000126'!AO37</f>
        <v>0</v>
      </c>
      <c r="AN41" s="52">
        <v>0</v>
      </c>
      <c r="AO41" s="52">
        <v>0</v>
      </c>
      <c r="AP41" s="52">
        <v>0</v>
      </c>
      <c r="AQ41" s="50">
        <f>'2016 CV PREV GF 00394601000126'!AS37</f>
        <v>0</v>
      </c>
      <c r="AR41" s="51">
        <f t="shared" si="5"/>
        <v>1477418775.3099999</v>
      </c>
      <c r="AS41" s="51">
        <f t="shared" si="6"/>
        <v>0</v>
      </c>
      <c r="AT41" s="52">
        <v>0</v>
      </c>
      <c r="AU41" s="52">
        <v>0</v>
      </c>
      <c r="AV41" s="52">
        <v>0</v>
      </c>
      <c r="AW41" s="52">
        <v>0</v>
      </c>
      <c r="AX41" s="52">
        <v>0</v>
      </c>
      <c r="AY41" s="52">
        <v>0</v>
      </c>
      <c r="AZ41" s="51">
        <f t="shared" si="7"/>
        <v>954583548.29999995</v>
      </c>
      <c r="BA41" s="50">
        <f>'2016 CV PREV GF 00394601000126'!BC37</f>
        <v>906707464.12</v>
      </c>
      <c r="BB41" s="50">
        <f>'2016 CV PREV GF 00394601000126'!BD37</f>
        <v>0</v>
      </c>
      <c r="BC41" s="50">
        <f>'2016 CV PREV GF 00394601000126'!BE37</f>
        <v>0</v>
      </c>
      <c r="BD41" s="50">
        <f>'2016 CV PREV GF 00394601000126'!BF37</f>
        <v>0</v>
      </c>
      <c r="BE41" s="50">
        <f>'2016 CV PREV GF 00394601000126'!BG37</f>
        <v>0</v>
      </c>
      <c r="BF41" s="50">
        <f>'2016 CV PREV GF 00394601000126'!BH37</f>
        <v>47876084.18</v>
      </c>
      <c r="BG41" s="50">
        <f>'2016 CV PREV GF 00394601000126'!BI37</f>
        <v>0</v>
      </c>
      <c r="BH41" s="50">
        <f>'2016 CV PREV GF 00394601000126'!BJ37</f>
        <v>0</v>
      </c>
      <c r="BI41" s="50">
        <f>'2016 CV PREV GF 00394601000126'!BK37</f>
        <v>0</v>
      </c>
      <c r="BJ41" s="51">
        <f t="shared" si="8"/>
        <v>954583548.29999995</v>
      </c>
      <c r="BK41" s="51">
        <f t="shared" si="9"/>
        <v>522835227.00999999</v>
      </c>
      <c r="BL41" s="51">
        <f>$BO$9+SUMPRODUCT($D$10:D41,$BK$10:BK41)</f>
        <v>7767969661.1604338</v>
      </c>
      <c r="BM41" s="53">
        <f t="shared" si="10"/>
        <v>5.5</v>
      </c>
      <c r="BN41" s="52">
        <f t="shared" si="14"/>
        <v>2219253218.08992</v>
      </c>
      <c r="BO41" s="54">
        <f t="shared" si="11"/>
        <v>43092146955.825798</v>
      </c>
      <c r="BP41" s="52">
        <f t="shared" si="15"/>
        <v>176750832.01443866</v>
      </c>
      <c r="BQ41" s="52">
        <f t="shared" si="16"/>
        <v>5567651208.4548178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3">
      <c r="A42" s="55">
        <f t="shared" si="12"/>
        <v>33</v>
      </c>
      <c r="B42" s="71">
        <f t="shared" si="13"/>
        <v>2048</v>
      </c>
      <c r="C42" s="50">
        <f>'2016 CV PREV GF 00394601000126'!E38</f>
        <v>5.5</v>
      </c>
      <c r="D42" s="51">
        <f t="shared" si="17"/>
        <v>0.17086999999999999</v>
      </c>
      <c r="E42" s="50">
        <f>'2016 CV PREV GF 00394601000126'!G38</f>
        <v>8384987506.8800001</v>
      </c>
      <c r="F42" s="51">
        <f t="shared" ref="F42:F73" si="18">ROUND(SUM(G42:J42),5)</f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1">
        <f t="shared" ref="M42:M73" si="19">ROUND(SUM(N42:T42),5)</f>
        <v>882746796.36000001</v>
      </c>
      <c r="N42" s="50">
        <f>'2016 CV PREV GF 00394601000126'!P38</f>
        <v>882746796.36000001</v>
      </c>
      <c r="O42" s="50">
        <f>'2016 CV PREV GF 00394601000126'!Q38</f>
        <v>0</v>
      </c>
      <c r="P42" s="50">
        <f>'2016 CV PREV GF 00394601000126'!R38</f>
        <v>0</v>
      </c>
      <c r="Q42" s="50">
        <f>'2016 CV PREV GF 00394601000126'!S38</f>
        <v>0</v>
      </c>
      <c r="R42" s="50">
        <f>'2016 CV PREV GF 00394601000126'!T38</f>
        <v>0</v>
      </c>
      <c r="S42" s="50">
        <f>'2016 CV PREV GF 00394601000126'!U38</f>
        <v>0</v>
      </c>
      <c r="T42" s="50">
        <f>'2016 CV PREV GF 00394601000126'!V38</f>
        <v>0</v>
      </c>
      <c r="U42" s="51">
        <f t="shared" ref="U42:U73" si="20">ROUND(SUM(V42:AB42),5)</f>
        <v>614570554.42999995</v>
      </c>
      <c r="V42" s="50">
        <f>'2016 CV PREV GF 00394601000126'!X38</f>
        <v>614570554.42999995</v>
      </c>
      <c r="W42" s="50">
        <f>'2016 CV PREV GF 00394601000126'!Y38</f>
        <v>0</v>
      </c>
      <c r="X42" s="50">
        <f>'2016 CV PREV GF 00394601000126'!Z38</f>
        <v>0</v>
      </c>
      <c r="Y42" s="50">
        <f>'2016 CV PREV GF 00394601000126'!AA38</f>
        <v>0</v>
      </c>
      <c r="Z42" s="50">
        <f>'2016 CV PREV GF 00394601000126'!AB38</f>
        <v>0</v>
      </c>
      <c r="AA42" s="50">
        <f>'2016 CV PREV GF 00394601000126'!AC38</f>
        <v>0</v>
      </c>
      <c r="AB42" s="50">
        <f>'2016 CV PREV GF 00394601000126'!AD38</f>
        <v>0</v>
      </c>
      <c r="AC42" s="51">
        <f t="shared" ref="AC42:AC73" si="21">ROUND(SUM(AD42:AG42),5)</f>
        <v>0</v>
      </c>
      <c r="AD42" s="50">
        <f>'2016 CV PREV GF 00394601000126'!AF38</f>
        <v>0</v>
      </c>
      <c r="AE42" s="50">
        <f>'2016 CV PREV GF 00394601000126'!AG38</f>
        <v>0</v>
      </c>
      <c r="AF42" s="50">
        <f>'2016 CV PREV GF 00394601000126'!AH38</f>
        <v>0</v>
      </c>
      <c r="AG42" s="50">
        <f>'2016 CV PREV GF 00394601000126'!AI38</f>
        <v>0</v>
      </c>
      <c r="AH42" s="51">
        <f t="shared" ref="AH42:AH73" si="22">ROUND(SUM(AI42:AM42),5)</f>
        <v>0</v>
      </c>
      <c r="AI42" s="50">
        <f>'2016 CV PREV GF 00394601000126'!AK38</f>
        <v>0</v>
      </c>
      <c r="AJ42" s="50">
        <f>'2016 CV PREV GF 00394601000126'!AL38</f>
        <v>0</v>
      </c>
      <c r="AK42" s="50">
        <f>'2016 CV PREV GF 00394601000126'!AM38</f>
        <v>0</v>
      </c>
      <c r="AL42" s="50">
        <f>'2016 CV PREV GF 00394601000126'!AN38</f>
        <v>0</v>
      </c>
      <c r="AM42" s="50">
        <f>'2016 CV PREV GF 00394601000126'!AO38</f>
        <v>0</v>
      </c>
      <c r="AN42" s="52">
        <v>0</v>
      </c>
      <c r="AO42" s="52">
        <v>0</v>
      </c>
      <c r="AP42" s="52">
        <v>0</v>
      </c>
      <c r="AQ42" s="50">
        <f>'2016 CV PREV GF 00394601000126'!AS38</f>
        <v>0</v>
      </c>
      <c r="AR42" s="51">
        <f t="shared" ref="AR42:AR73" si="23">ROUND(F42+K42+L42+M42+U42+AC42+AH42+AN42+AO42+AP42+AQ42,5)</f>
        <v>1497317350.79</v>
      </c>
      <c r="AS42" s="51">
        <f t="shared" ref="AS42:AS73" si="24">ROUND(SUM(AT42:AY42),5)</f>
        <v>0</v>
      </c>
      <c r="AT42" s="52">
        <v>0</v>
      </c>
      <c r="AU42" s="52">
        <v>0</v>
      </c>
      <c r="AV42" s="52">
        <v>0</v>
      </c>
      <c r="AW42" s="52">
        <v>0</v>
      </c>
      <c r="AX42" s="52">
        <v>0</v>
      </c>
      <c r="AY42" s="52">
        <v>0</v>
      </c>
      <c r="AZ42" s="51">
        <f t="shared" ref="AZ42:AZ73" si="25">ROUND(SUM(BA42:BI42),5)</f>
        <v>1099509555.9300001</v>
      </c>
      <c r="BA42" s="50">
        <f>'2016 CV PREV GF 00394601000126'!BC38</f>
        <v>1043753607.0700001</v>
      </c>
      <c r="BB42" s="50">
        <f>'2016 CV PREV GF 00394601000126'!BD38</f>
        <v>0</v>
      </c>
      <c r="BC42" s="50">
        <f>'2016 CV PREV GF 00394601000126'!BE38</f>
        <v>0</v>
      </c>
      <c r="BD42" s="50">
        <f>'2016 CV PREV GF 00394601000126'!BF38</f>
        <v>0</v>
      </c>
      <c r="BE42" s="50">
        <f>'2016 CV PREV GF 00394601000126'!BG38</f>
        <v>0</v>
      </c>
      <c r="BF42" s="50">
        <f>'2016 CV PREV GF 00394601000126'!BH38</f>
        <v>55755948.859999999</v>
      </c>
      <c r="BG42" s="50">
        <f>'2016 CV PREV GF 00394601000126'!BI38</f>
        <v>0</v>
      </c>
      <c r="BH42" s="50">
        <f>'2016 CV PREV GF 00394601000126'!BJ38</f>
        <v>0</v>
      </c>
      <c r="BI42" s="50">
        <f>'2016 CV PREV GF 00394601000126'!BK38</f>
        <v>0</v>
      </c>
      <c r="BJ42" s="51">
        <f t="shared" ref="BJ42:BJ73" si="26">ROUND(AS42+AZ42,5)</f>
        <v>1099509555.9300001</v>
      </c>
      <c r="BK42" s="51">
        <f t="shared" ref="BK42:BK73" si="27">ROUND(AR42-BJ42,5)</f>
        <v>397807794.86000001</v>
      </c>
      <c r="BL42" s="51">
        <f>$BO$9+SUMPRODUCT($D$10:D42,$BK$10:BK42)</f>
        <v>7835943079.068162</v>
      </c>
      <c r="BM42" s="53">
        <f t="shared" ref="BM42:BM73" si="28">ROUND(C42,5)</f>
        <v>5.5</v>
      </c>
      <c r="BN42" s="52">
        <f t="shared" si="14"/>
        <v>2370068082.5704198</v>
      </c>
      <c r="BO42" s="54">
        <f t="shared" ref="BO42:BO73" si="29">IF(BO41+BK42+BN42&gt;0,ROUND(BO41+BK42+BN42,5),0)</f>
        <v>45860022833.256203</v>
      </c>
      <c r="BP42" s="52">
        <f t="shared" si="15"/>
        <v>192971898.74680978</v>
      </c>
      <c r="BQ42" s="52">
        <f t="shared" si="16"/>
        <v>6271586709.2713175</v>
      </c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3">
      <c r="A43" s="55">
        <f t="shared" ref="A43:A74" si="30">A42+1</f>
        <v>34</v>
      </c>
      <c r="B43" s="71">
        <f t="shared" ref="B43:B74" si="31">B42+1</f>
        <v>2049</v>
      </c>
      <c r="C43" s="50">
        <f>'2016 CV PREV GF 00394601000126'!E39</f>
        <v>5.5</v>
      </c>
      <c r="D43" s="51">
        <f t="shared" si="17"/>
        <v>0.16195999999999999</v>
      </c>
      <c r="E43" s="50">
        <f>'2016 CV PREV GF 00394601000126'!G39</f>
        <v>8473261790.96</v>
      </c>
      <c r="F43" s="51">
        <f t="shared" si="18"/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1">
        <f t="shared" si="19"/>
        <v>892040053.08000004</v>
      </c>
      <c r="N43" s="50">
        <f>'2016 CV PREV GF 00394601000126'!P39</f>
        <v>892040053.08000004</v>
      </c>
      <c r="O43" s="50">
        <f>'2016 CV PREV GF 00394601000126'!Q39</f>
        <v>0</v>
      </c>
      <c r="P43" s="50">
        <f>'2016 CV PREV GF 00394601000126'!R39</f>
        <v>0</v>
      </c>
      <c r="Q43" s="50">
        <f>'2016 CV PREV GF 00394601000126'!S39</f>
        <v>0</v>
      </c>
      <c r="R43" s="50">
        <f>'2016 CV PREV GF 00394601000126'!T39</f>
        <v>0</v>
      </c>
      <c r="S43" s="50">
        <f>'2016 CV PREV GF 00394601000126'!U39</f>
        <v>0</v>
      </c>
      <c r="T43" s="50">
        <f>'2016 CV PREV GF 00394601000126'!V39</f>
        <v>0</v>
      </c>
      <c r="U43" s="51">
        <f t="shared" si="20"/>
        <v>621040543.27999997</v>
      </c>
      <c r="V43" s="50">
        <f>'2016 CV PREV GF 00394601000126'!X39</f>
        <v>621040543.27999997</v>
      </c>
      <c r="W43" s="50">
        <f>'2016 CV PREV GF 00394601000126'!Y39</f>
        <v>0</v>
      </c>
      <c r="X43" s="50">
        <f>'2016 CV PREV GF 00394601000126'!Z39</f>
        <v>0</v>
      </c>
      <c r="Y43" s="50">
        <f>'2016 CV PREV GF 00394601000126'!AA39</f>
        <v>0</v>
      </c>
      <c r="Z43" s="50">
        <f>'2016 CV PREV GF 00394601000126'!AB39</f>
        <v>0</v>
      </c>
      <c r="AA43" s="50">
        <f>'2016 CV PREV GF 00394601000126'!AC39</f>
        <v>0</v>
      </c>
      <c r="AB43" s="50">
        <f>'2016 CV PREV GF 00394601000126'!AD39</f>
        <v>0</v>
      </c>
      <c r="AC43" s="51">
        <f t="shared" si="21"/>
        <v>0</v>
      </c>
      <c r="AD43" s="50">
        <f>'2016 CV PREV GF 00394601000126'!AF39</f>
        <v>0</v>
      </c>
      <c r="AE43" s="50">
        <f>'2016 CV PREV GF 00394601000126'!AG39</f>
        <v>0</v>
      </c>
      <c r="AF43" s="50">
        <f>'2016 CV PREV GF 00394601000126'!AH39</f>
        <v>0</v>
      </c>
      <c r="AG43" s="50">
        <f>'2016 CV PREV GF 00394601000126'!AI39</f>
        <v>0</v>
      </c>
      <c r="AH43" s="51">
        <f t="shared" si="22"/>
        <v>0</v>
      </c>
      <c r="AI43" s="50">
        <f>'2016 CV PREV GF 00394601000126'!AK39</f>
        <v>0</v>
      </c>
      <c r="AJ43" s="50">
        <f>'2016 CV PREV GF 00394601000126'!AL39</f>
        <v>0</v>
      </c>
      <c r="AK43" s="50">
        <f>'2016 CV PREV GF 00394601000126'!AM39</f>
        <v>0</v>
      </c>
      <c r="AL43" s="50">
        <f>'2016 CV PREV GF 00394601000126'!AN39</f>
        <v>0</v>
      </c>
      <c r="AM43" s="50">
        <f>'2016 CV PREV GF 00394601000126'!AO39</f>
        <v>0</v>
      </c>
      <c r="AN43" s="52">
        <v>0</v>
      </c>
      <c r="AO43" s="52">
        <v>0</v>
      </c>
      <c r="AP43" s="52">
        <v>0</v>
      </c>
      <c r="AQ43" s="50">
        <f>'2016 CV PREV GF 00394601000126'!AS39</f>
        <v>0</v>
      </c>
      <c r="AR43" s="51">
        <f t="shared" si="23"/>
        <v>1513080596.3599999</v>
      </c>
      <c r="AS43" s="51">
        <f t="shared" si="24"/>
        <v>0</v>
      </c>
      <c r="AT43" s="52">
        <v>0</v>
      </c>
      <c r="AU43" s="52">
        <v>0</v>
      </c>
      <c r="AV43" s="52">
        <v>0</v>
      </c>
      <c r="AW43" s="52">
        <v>0</v>
      </c>
      <c r="AX43" s="52">
        <v>0</v>
      </c>
      <c r="AY43" s="52">
        <v>0</v>
      </c>
      <c r="AZ43" s="51">
        <f t="shared" si="25"/>
        <v>1250869974.27</v>
      </c>
      <c r="BA43" s="50">
        <f>'2016 CV PREV GF 00394601000126'!BC39</f>
        <v>1186043313.0999999</v>
      </c>
      <c r="BB43" s="50">
        <f>'2016 CV PREV GF 00394601000126'!BD39</f>
        <v>0</v>
      </c>
      <c r="BC43" s="50">
        <f>'2016 CV PREV GF 00394601000126'!BE39</f>
        <v>0</v>
      </c>
      <c r="BD43" s="50">
        <f>'2016 CV PREV GF 00394601000126'!BF39</f>
        <v>0</v>
      </c>
      <c r="BE43" s="50">
        <f>'2016 CV PREV GF 00394601000126'!BG39</f>
        <v>0</v>
      </c>
      <c r="BF43" s="50">
        <f>'2016 CV PREV GF 00394601000126'!BH39</f>
        <v>64826661.170000002</v>
      </c>
      <c r="BG43" s="50">
        <f>'2016 CV PREV GF 00394601000126'!BI39</f>
        <v>0</v>
      </c>
      <c r="BH43" s="50">
        <f>'2016 CV PREV GF 00394601000126'!BJ39</f>
        <v>0</v>
      </c>
      <c r="BI43" s="50">
        <f>'2016 CV PREV GF 00394601000126'!BK39</f>
        <v>0</v>
      </c>
      <c r="BJ43" s="51">
        <f t="shared" si="26"/>
        <v>1250869974.27</v>
      </c>
      <c r="BK43" s="51">
        <f t="shared" si="27"/>
        <v>262210622.09</v>
      </c>
      <c r="BL43" s="51">
        <f>$BO$9+SUMPRODUCT($D$10:D43,$BK$10:BK43)</f>
        <v>7878410711.4218588</v>
      </c>
      <c r="BM43" s="53">
        <f t="shared" si="28"/>
        <v>5.5</v>
      </c>
      <c r="BN43" s="52">
        <f t="shared" si="14"/>
        <v>2522301255.8290901</v>
      </c>
      <c r="BO43" s="54">
        <f t="shared" si="29"/>
        <v>48644534711.175301</v>
      </c>
      <c r="BP43" s="52">
        <f t="shared" si="15"/>
        <v>208091705.74513084</v>
      </c>
      <c r="BQ43" s="52">
        <f t="shared" si="16"/>
        <v>6971072142.4618826</v>
      </c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3">
      <c r="A44" s="55">
        <f t="shared" si="30"/>
        <v>35</v>
      </c>
      <c r="B44" s="71">
        <f t="shared" si="31"/>
        <v>2050</v>
      </c>
      <c r="C44" s="50">
        <f>'2016 CV PREV GF 00394601000126'!E40</f>
        <v>5.5</v>
      </c>
      <c r="D44" s="51">
        <f t="shared" si="17"/>
        <v>0.15351999999999999</v>
      </c>
      <c r="E44" s="50">
        <f>'2016 CV PREV GF 00394601000126'!G40</f>
        <v>8547734701.3599997</v>
      </c>
      <c r="F44" s="51">
        <f t="shared" si="18"/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1">
        <f t="shared" si="19"/>
        <v>899880341.80999994</v>
      </c>
      <c r="N44" s="50">
        <f>'2016 CV PREV GF 00394601000126'!P40</f>
        <v>899880341.80999994</v>
      </c>
      <c r="O44" s="50">
        <f>'2016 CV PREV GF 00394601000126'!Q40</f>
        <v>0</v>
      </c>
      <c r="P44" s="50">
        <f>'2016 CV PREV GF 00394601000126'!R40</f>
        <v>0</v>
      </c>
      <c r="Q44" s="50">
        <f>'2016 CV PREV GF 00394601000126'!S40</f>
        <v>0</v>
      </c>
      <c r="R44" s="50">
        <f>'2016 CV PREV GF 00394601000126'!T40</f>
        <v>0</v>
      </c>
      <c r="S44" s="50">
        <f>'2016 CV PREV GF 00394601000126'!U40</f>
        <v>0</v>
      </c>
      <c r="T44" s="50">
        <f>'2016 CV PREV GF 00394601000126'!V40</f>
        <v>0</v>
      </c>
      <c r="U44" s="51">
        <f t="shared" si="20"/>
        <v>626498972.14999998</v>
      </c>
      <c r="V44" s="50">
        <f>'2016 CV PREV GF 00394601000126'!X40</f>
        <v>626498972.14999998</v>
      </c>
      <c r="W44" s="50">
        <f>'2016 CV PREV GF 00394601000126'!Y40</f>
        <v>0</v>
      </c>
      <c r="X44" s="50">
        <f>'2016 CV PREV GF 00394601000126'!Z40</f>
        <v>0</v>
      </c>
      <c r="Y44" s="50">
        <f>'2016 CV PREV GF 00394601000126'!AA40</f>
        <v>0</v>
      </c>
      <c r="Z44" s="50">
        <f>'2016 CV PREV GF 00394601000126'!AB40</f>
        <v>0</v>
      </c>
      <c r="AA44" s="50">
        <f>'2016 CV PREV GF 00394601000126'!AC40</f>
        <v>0</v>
      </c>
      <c r="AB44" s="50">
        <f>'2016 CV PREV GF 00394601000126'!AD40</f>
        <v>0</v>
      </c>
      <c r="AC44" s="51">
        <f t="shared" si="21"/>
        <v>0</v>
      </c>
      <c r="AD44" s="50">
        <f>'2016 CV PREV GF 00394601000126'!AF40</f>
        <v>0</v>
      </c>
      <c r="AE44" s="50">
        <f>'2016 CV PREV GF 00394601000126'!AG40</f>
        <v>0</v>
      </c>
      <c r="AF44" s="50">
        <f>'2016 CV PREV GF 00394601000126'!AH40</f>
        <v>0</v>
      </c>
      <c r="AG44" s="50">
        <f>'2016 CV PREV GF 00394601000126'!AI40</f>
        <v>0</v>
      </c>
      <c r="AH44" s="51">
        <f t="shared" si="22"/>
        <v>0</v>
      </c>
      <c r="AI44" s="50">
        <f>'2016 CV PREV GF 00394601000126'!AK40</f>
        <v>0</v>
      </c>
      <c r="AJ44" s="50">
        <f>'2016 CV PREV GF 00394601000126'!AL40</f>
        <v>0</v>
      </c>
      <c r="AK44" s="50">
        <f>'2016 CV PREV GF 00394601000126'!AM40</f>
        <v>0</v>
      </c>
      <c r="AL44" s="50">
        <f>'2016 CV PREV GF 00394601000126'!AN40</f>
        <v>0</v>
      </c>
      <c r="AM44" s="50">
        <f>'2016 CV PREV GF 00394601000126'!AO40</f>
        <v>0</v>
      </c>
      <c r="AN44" s="52">
        <v>0</v>
      </c>
      <c r="AO44" s="52">
        <v>0</v>
      </c>
      <c r="AP44" s="52">
        <v>0</v>
      </c>
      <c r="AQ44" s="50">
        <f>'2016 CV PREV GF 00394601000126'!AS40</f>
        <v>0</v>
      </c>
      <c r="AR44" s="51">
        <f t="shared" si="23"/>
        <v>1526379313.96</v>
      </c>
      <c r="AS44" s="51">
        <f t="shared" si="24"/>
        <v>0</v>
      </c>
      <c r="AT44" s="52">
        <v>0</v>
      </c>
      <c r="AU44" s="52">
        <v>0</v>
      </c>
      <c r="AV44" s="52">
        <v>0</v>
      </c>
      <c r="AW44" s="52">
        <v>0</v>
      </c>
      <c r="AX44" s="52">
        <v>0</v>
      </c>
      <c r="AY44" s="52">
        <v>0</v>
      </c>
      <c r="AZ44" s="51">
        <f t="shared" si="25"/>
        <v>1409636549.5799999</v>
      </c>
      <c r="BA44" s="50">
        <f>'2016 CV PREV GF 00394601000126'!BC40</f>
        <v>1335011045.6400001</v>
      </c>
      <c r="BB44" s="50">
        <f>'2016 CV PREV GF 00394601000126'!BD40</f>
        <v>0</v>
      </c>
      <c r="BC44" s="50">
        <f>'2016 CV PREV GF 00394601000126'!BE40</f>
        <v>0</v>
      </c>
      <c r="BD44" s="50">
        <f>'2016 CV PREV GF 00394601000126'!BF40</f>
        <v>0</v>
      </c>
      <c r="BE44" s="50">
        <f>'2016 CV PREV GF 00394601000126'!BG40</f>
        <v>0</v>
      </c>
      <c r="BF44" s="50">
        <f>'2016 CV PREV GF 00394601000126'!BH40</f>
        <v>74625503.939999998</v>
      </c>
      <c r="BG44" s="50">
        <f>'2016 CV PREV GF 00394601000126'!BI40</f>
        <v>0</v>
      </c>
      <c r="BH44" s="50">
        <f>'2016 CV PREV GF 00394601000126'!BJ40</f>
        <v>0</v>
      </c>
      <c r="BI44" s="50">
        <f>'2016 CV PREV GF 00394601000126'!BK40</f>
        <v>0</v>
      </c>
      <c r="BJ44" s="51">
        <f t="shared" si="26"/>
        <v>1409636549.5799999</v>
      </c>
      <c r="BK44" s="51">
        <f t="shared" si="27"/>
        <v>116742764.38</v>
      </c>
      <c r="BL44" s="51">
        <f>$BO$9+SUMPRODUCT($D$10:D44,$BK$10:BK44)</f>
        <v>7896333060.6094761</v>
      </c>
      <c r="BM44" s="53">
        <f t="shared" si="28"/>
        <v>5.5</v>
      </c>
      <c r="BN44" s="52">
        <f t="shared" si="14"/>
        <v>2675449409.1146402</v>
      </c>
      <c r="BO44" s="54">
        <f t="shared" si="29"/>
        <v>51436726884.669899</v>
      </c>
      <c r="BP44" s="52">
        <f t="shared" si="15"/>
        <v>222278416.58532774</v>
      </c>
      <c r="BQ44" s="52">
        <f t="shared" si="16"/>
        <v>7668605372.1938076</v>
      </c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3">
      <c r="A45" s="55">
        <f t="shared" si="30"/>
        <v>36</v>
      </c>
      <c r="B45" s="71">
        <f t="shared" si="31"/>
        <v>2051</v>
      </c>
      <c r="C45" s="50">
        <f>'2016 CV PREV GF 00394601000126'!E41</f>
        <v>5.5</v>
      </c>
      <c r="D45" s="51">
        <f t="shared" si="17"/>
        <v>0.14552000000000001</v>
      </c>
      <c r="E45" s="50">
        <f>'2016 CV PREV GF 00394601000126'!G41</f>
        <v>8604615802.0599995</v>
      </c>
      <c r="F45" s="51">
        <f t="shared" si="18"/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1">
        <f t="shared" si="19"/>
        <v>905868616.62</v>
      </c>
      <c r="N45" s="50">
        <f>'2016 CV PREV GF 00394601000126'!P41</f>
        <v>905868616.62</v>
      </c>
      <c r="O45" s="50">
        <f>'2016 CV PREV GF 00394601000126'!Q41</f>
        <v>0</v>
      </c>
      <c r="P45" s="50">
        <f>'2016 CV PREV GF 00394601000126'!R41</f>
        <v>0</v>
      </c>
      <c r="Q45" s="50">
        <f>'2016 CV PREV GF 00394601000126'!S41</f>
        <v>0</v>
      </c>
      <c r="R45" s="50">
        <f>'2016 CV PREV GF 00394601000126'!T41</f>
        <v>0</v>
      </c>
      <c r="S45" s="50">
        <f>'2016 CV PREV GF 00394601000126'!U41</f>
        <v>0</v>
      </c>
      <c r="T45" s="50">
        <f>'2016 CV PREV GF 00394601000126'!V41</f>
        <v>0</v>
      </c>
      <c r="U45" s="51">
        <f t="shared" si="20"/>
        <v>630668024.23000002</v>
      </c>
      <c r="V45" s="50">
        <f>'2016 CV PREV GF 00394601000126'!X41</f>
        <v>630668024.23000002</v>
      </c>
      <c r="W45" s="50">
        <f>'2016 CV PREV GF 00394601000126'!Y41</f>
        <v>0</v>
      </c>
      <c r="X45" s="50">
        <f>'2016 CV PREV GF 00394601000126'!Z41</f>
        <v>0</v>
      </c>
      <c r="Y45" s="50">
        <f>'2016 CV PREV GF 00394601000126'!AA41</f>
        <v>0</v>
      </c>
      <c r="Z45" s="50">
        <f>'2016 CV PREV GF 00394601000126'!AB41</f>
        <v>0</v>
      </c>
      <c r="AA45" s="50">
        <f>'2016 CV PREV GF 00394601000126'!AC41</f>
        <v>0</v>
      </c>
      <c r="AB45" s="50">
        <f>'2016 CV PREV GF 00394601000126'!AD41</f>
        <v>0</v>
      </c>
      <c r="AC45" s="51">
        <f t="shared" si="21"/>
        <v>0</v>
      </c>
      <c r="AD45" s="50">
        <f>'2016 CV PREV GF 00394601000126'!AF41</f>
        <v>0</v>
      </c>
      <c r="AE45" s="50">
        <f>'2016 CV PREV GF 00394601000126'!AG41</f>
        <v>0</v>
      </c>
      <c r="AF45" s="50">
        <f>'2016 CV PREV GF 00394601000126'!AH41</f>
        <v>0</v>
      </c>
      <c r="AG45" s="50">
        <f>'2016 CV PREV GF 00394601000126'!AI41</f>
        <v>0</v>
      </c>
      <c r="AH45" s="51">
        <f t="shared" si="22"/>
        <v>0</v>
      </c>
      <c r="AI45" s="50">
        <f>'2016 CV PREV GF 00394601000126'!AK41</f>
        <v>0</v>
      </c>
      <c r="AJ45" s="50">
        <f>'2016 CV PREV GF 00394601000126'!AL41</f>
        <v>0</v>
      </c>
      <c r="AK45" s="50">
        <f>'2016 CV PREV GF 00394601000126'!AM41</f>
        <v>0</v>
      </c>
      <c r="AL45" s="50">
        <f>'2016 CV PREV GF 00394601000126'!AN41</f>
        <v>0</v>
      </c>
      <c r="AM45" s="50">
        <f>'2016 CV PREV GF 00394601000126'!AO41</f>
        <v>0</v>
      </c>
      <c r="AN45" s="52">
        <v>0</v>
      </c>
      <c r="AO45" s="52">
        <v>0</v>
      </c>
      <c r="AP45" s="52">
        <v>0</v>
      </c>
      <c r="AQ45" s="50">
        <f>'2016 CV PREV GF 00394601000126'!AS41</f>
        <v>0</v>
      </c>
      <c r="AR45" s="51">
        <f t="shared" si="23"/>
        <v>1536536640.8499999</v>
      </c>
      <c r="AS45" s="51">
        <f t="shared" si="24"/>
        <v>0</v>
      </c>
      <c r="AT45" s="52">
        <v>0</v>
      </c>
      <c r="AU45" s="52">
        <v>0</v>
      </c>
      <c r="AV45" s="52">
        <v>0</v>
      </c>
      <c r="AW45" s="52">
        <v>0</v>
      </c>
      <c r="AX45" s="52">
        <v>0</v>
      </c>
      <c r="AY45" s="52">
        <v>0</v>
      </c>
      <c r="AZ45" s="51">
        <f t="shared" si="25"/>
        <v>1588246709.5799999</v>
      </c>
      <c r="BA45" s="50">
        <f>'2016 CV PREV GF 00394601000126'!BC41</f>
        <v>1502794967.45</v>
      </c>
      <c r="BB45" s="50">
        <f>'2016 CV PREV GF 00394601000126'!BD41</f>
        <v>0</v>
      </c>
      <c r="BC45" s="50">
        <f>'2016 CV PREV GF 00394601000126'!BE41</f>
        <v>0</v>
      </c>
      <c r="BD45" s="50">
        <f>'2016 CV PREV GF 00394601000126'!BF41</f>
        <v>0</v>
      </c>
      <c r="BE45" s="50">
        <f>'2016 CV PREV GF 00394601000126'!BG41</f>
        <v>0</v>
      </c>
      <c r="BF45" s="50">
        <f>'2016 CV PREV GF 00394601000126'!BH41</f>
        <v>85451742.129999995</v>
      </c>
      <c r="BG45" s="50">
        <f>'2016 CV PREV GF 00394601000126'!BI41</f>
        <v>0</v>
      </c>
      <c r="BH45" s="50">
        <f>'2016 CV PREV GF 00394601000126'!BJ41</f>
        <v>0</v>
      </c>
      <c r="BI45" s="50">
        <f>'2016 CV PREV GF 00394601000126'!BK41</f>
        <v>0</v>
      </c>
      <c r="BJ45" s="51">
        <f t="shared" si="26"/>
        <v>1588246709.5799999</v>
      </c>
      <c r="BK45" s="51">
        <f t="shared" si="27"/>
        <v>-51710068.729999997</v>
      </c>
      <c r="BL45" s="51">
        <f>$BO$9+SUMPRODUCT($D$10:D45,$BK$10:BK45)</f>
        <v>7888808211.4078865</v>
      </c>
      <c r="BM45" s="53">
        <f t="shared" si="28"/>
        <v>5.5</v>
      </c>
      <c r="BN45" s="52">
        <f t="shared" si="14"/>
        <v>2829019978.6568398</v>
      </c>
      <c r="BO45" s="54">
        <f t="shared" si="29"/>
        <v>54214036794.596703</v>
      </c>
      <c r="BP45" s="52">
        <f t="shared" si="15"/>
        <v>237386297.73798752</v>
      </c>
      <c r="BQ45" s="52">
        <f t="shared" si="16"/>
        <v>8427213569.6985569</v>
      </c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3">
      <c r="A46" s="55">
        <f t="shared" si="30"/>
        <v>37</v>
      </c>
      <c r="B46" s="71">
        <f t="shared" si="31"/>
        <v>2052</v>
      </c>
      <c r="C46" s="50">
        <f>'2016 CV PREV GF 00394601000126'!E42</f>
        <v>5.5</v>
      </c>
      <c r="D46" s="51">
        <f t="shared" si="17"/>
        <v>0.13793</v>
      </c>
      <c r="E46" s="50">
        <f>'2016 CV PREV GF 00394601000126'!G42</f>
        <v>8645822226.6100006</v>
      </c>
      <c r="F46" s="51">
        <f t="shared" si="18"/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1">
        <f t="shared" si="19"/>
        <v>910206707.66999996</v>
      </c>
      <c r="N46" s="50">
        <f>'2016 CV PREV GF 00394601000126'!P42</f>
        <v>910206707.66999996</v>
      </c>
      <c r="O46" s="50">
        <f>'2016 CV PREV GF 00394601000126'!Q42</f>
        <v>0</v>
      </c>
      <c r="P46" s="50">
        <f>'2016 CV PREV GF 00394601000126'!R42</f>
        <v>0</v>
      </c>
      <c r="Q46" s="50">
        <f>'2016 CV PREV GF 00394601000126'!S42</f>
        <v>0</v>
      </c>
      <c r="R46" s="50">
        <f>'2016 CV PREV GF 00394601000126'!T42</f>
        <v>0</v>
      </c>
      <c r="S46" s="50">
        <f>'2016 CV PREV GF 00394601000126'!U42</f>
        <v>0</v>
      </c>
      <c r="T46" s="50">
        <f>'2016 CV PREV GF 00394601000126'!V42</f>
        <v>0</v>
      </c>
      <c r="U46" s="51">
        <f t="shared" si="20"/>
        <v>633688214.20000005</v>
      </c>
      <c r="V46" s="50">
        <f>'2016 CV PREV GF 00394601000126'!X42</f>
        <v>633688214.20000005</v>
      </c>
      <c r="W46" s="50">
        <f>'2016 CV PREV GF 00394601000126'!Y42</f>
        <v>0</v>
      </c>
      <c r="X46" s="50">
        <f>'2016 CV PREV GF 00394601000126'!Z42</f>
        <v>0</v>
      </c>
      <c r="Y46" s="50">
        <f>'2016 CV PREV GF 00394601000126'!AA42</f>
        <v>0</v>
      </c>
      <c r="Z46" s="50">
        <f>'2016 CV PREV GF 00394601000126'!AB42</f>
        <v>0</v>
      </c>
      <c r="AA46" s="50">
        <f>'2016 CV PREV GF 00394601000126'!AC42</f>
        <v>0</v>
      </c>
      <c r="AB46" s="50">
        <f>'2016 CV PREV GF 00394601000126'!AD42</f>
        <v>0</v>
      </c>
      <c r="AC46" s="51">
        <f t="shared" si="21"/>
        <v>0</v>
      </c>
      <c r="AD46" s="50">
        <f>'2016 CV PREV GF 00394601000126'!AF42</f>
        <v>0</v>
      </c>
      <c r="AE46" s="50">
        <f>'2016 CV PREV GF 00394601000126'!AG42</f>
        <v>0</v>
      </c>
      <c r="AF46" s="50">
        <f>'2016 CV PREV GF 00394601000126'!AH42</f>
        <v>0</v>
      </c>
      <c r="AG46" s="50">
        <f>'2016 CV PREV GF 00394601000126'!AI42</f>
        <v>0</v>
      </c>
      <c r="AH46" s="51">
        <f t="shared" si="22"/>
        <v>0</v>
      </c>
      <c r="AI46" s="50">
        <f>'2016 CV PREV GF 00394601000126'!AK42</f>
        <v>0</v>
      </c>
      <c r="AJ46" s="50">
        <f>'2016 CV PREV GF 00394601000126'!AL42</f>
        <v>0</v>
      </c>
      <c r="AK46" s="50">
        <f>'2016 CV PREV GF 00394601000126'!AM42</f>
        <v>0</v>
      </c>
      <c r="AL46" s="50">
        <f>'2016 CV PREV GF 00394601000126'!AN42</f>
        <v>0</v>
      </c>
      <c r="AM46" s="50">
        <f>'2016 CV PREV GF 00394601000126'!AO42</f>
        <v>0</v>
      </c>
      <c r="AN46" s="52">
        <v>0</v>
      </c>
      <c r="AO46" s="52">
        <v>0</v>
      </c>
      <c r="AP46" s="52">
        <v>0</v>
      </c>
      <c r="AQ46" s="50">
        <f>'2016 CV PREV GF 00394601000126'!AS42</f>
        <v>0</v>
      </c>
      <c r="AR46" s="51">
        <f t="shared" si="23"/>
        <v>1543894921.8699999</v>
      </c>
      <c r="AS46" s="51">
        <f t="shared" si="24"/>
        <v>0</v>
      </c>
      <c r="AT46" s="52">
        <v>0</v>
      </c>
      <c r="AU46" s="52">
        <v>0</v>
      </c>
      <c r="AV46" s="52">
        <v>0</v>
      </c>
      <c r="AW46" s="52">
        <v>0</v>
      </c>
      <c r="AX46" s="52">
        <v>0</v>
      </c>
      <c r="AY46" s="52">
        <v>0</v>
      </c>
      <c r="AZ46" s="51">
        <f t="shared" si="25"/>
        <v>1784994219.55</v>
      </c>
      <c r="BA46" s="50">
        <f>'2016 CV PREV GF 00394601000126'!BC42</f>
        <v>1687439707.1800001</v>
      </c>
      <c r="BB46" s="50">
        <f>'2016 CV PREV GF 00394601000126'!BD42</f>
        <v>0</v>
      </c>
      <c r="BC46" s="50">
        <f>'2016 CV PREV GF 00394601000126'!BE42</f>
        <v>0</v>
      </c>
      <c r="BD46" s="50">
        <f>'2016 CV PREV GF 00394601000126'!BF42</f>
        <v>0</v>
      </c>
      <c r="BE46" s="50">
        <f>'2016 CV PREV GF 00394601000126'!BG42</f>
        <v>0</v>
      </c>
      <c r="BF46" s="50">
        <f>'2016 CV PREV GF 00394601000126'!BH42</f>
        <v>97554512.370000005</v>
      </c>
      <c r="BG46" s="50">
        <f>'2016 CV PREV GF 00394601000126'!BI42</f>
        <v>0</v>
      </c>
      <c r="BH46" s="50">
        <f>'2016 CV PREV GF 00394601000126'!BJ42</f>
        <v>0</v>
      </c>
      <c r="BI46" s="50">
        <f>'2016 CV PREV GF 00394601000126'!BK42</f>
        <v>0</v>
      </c>
      <c r="BJ46" s="51">
        <f t="shared" si="26"/>
        <v>1784994219.55</v>
      </c>
      <c r="BK46" s="51">
        <f t="shared" si="27"/>
        <v>-241099297.68000001</v>
      </c>
      <c r="BL46" s="51">
        <f>$BO$9+SUMPRODUCT($D$10:D46,$BK$10:BK46)</f>
        <v>7855553385.2788839</v>
      </c>
      <c r="BM46" s="53">
        <f t="shared" si="28"/>
        <v>5.5</v>
      </c>
      <c r="BN46" s="52">
        <f t="shared" si="14"/>
        <v>2981772023.7028198</v>
      </c>
      <c r="BO46" s="54">
        <f t="shared" si="29"/>
        <v>56954709520.619499</v>
      </c>
      <c r="BP46" s="52">
        <f t="shared" si="15"/>
        <v>252884398.90626913</v>
      </c>
      <c r="BQ46" s="52">
        <f t="shared" si="16"/>
        <v>9230280560.0788231</v>
      </c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3">
      <c r="A47" s="55">
        <f t="shared" si="30"/>
        <v>38</v>
      </c>
      <c r="B47" s="71">
        <f t="shared" si="31"/>
        <v>2053</v>
      </c>
      <c r="C47" s="50">
        <f>'2016 CV PREV GF 00394601000126'!E43</f>
        <v>5.5</v>
      </c>
      <c r="D47" s="51">
        <f t="shared" si="17"/>
        <v>0.13074</v>
      </c>
      <c r="E47" s="50">
        <f>'2016 CV PREV GF 00394601000126'!G43</f>
        <v>8673078583.3899994</v>
      </c>
      <c r="F47" s="51">
        <f t="shared" si="18"/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1">
        <f t="shared" si="19"/>
        <v>913076176.65999997</v>
      </c>
      <c r="N47" s="50">
        <f>'2016 CV PREV GF 00394601000126'!P43</f>
        <v>913076176.65999997</v>
      </c>
      <c r="O47" s="50">
        <f>'2016 CV PREV GF 00394601000126'!Q43</f>
        <v>0</v>
      </c>
      <c r="P47" s="50">
        <f>'2016 CV PREV GF 00394601000126'!R43</f>
        <v>0</v>
      </c>
      <c r="Q47" s="50">
        <f>'2016 CV PREV GF 00394601000126'!S43</f>
        <v>0</v>
      </c>
      <c r="R47" s="50">
        <f>'2016 CV PREV GF 00394601000126'!T43</f>
        <v>0</v>
      </c>
      <c r="S47" s="50">
        <f>'2016 CV PREV GF 00394601000126'!U43</f>
        <v>0</v>
      </c>
      <c r="T47" s="50">
        <f>'2016 CV PREV GF 00394601000126'!V43</f>
        <v>0</v>
      </c>
      <c r="U47" s="51">
        <f t="shared" si="20"/>
        <v>635685945.76999998</v>
      </c>
      <c r="V47" s="50">
        <f>'2016 CV PREV GF 00394601000126'!X43</f>
        <v>635685945.76999998</v>
      </c>
      <c r="W47" s="50">
        <f>'2016 CV PREV GF 00394601000126'!Y43</f>
        <v>0</v>
      </c>
      <c r="X47" s="50">
        <f>'2016 CV PREV GF 00394601000126'!Z43</f>
        <v>0</v>
      </c>
      <c r="Y47" s="50">
        <f>'2016 CV PREV GF 00394601000126'!AA43</f>
        <v>0</v>
      </c>
      <c r="Z47" s="50">
        <f>'2016 CV PREV GF 00394601000126'!AB43</f>
        <v>0</v>
      </c>
      <c r="AA47" s="50">
        <f>'2016 CV PREV GF 00394601000126'!AC43</f>
        <v>0</v>
      </c>
      <c r="AB47" s="50">
        <f>'2016 CV PREV GF 00394601000126'!AD43</f>
        <v>0</v>
      </c>
      <c r="AC47" s="51">
        <f t="shared" si="21"/>
        <v>0</v>
      </c>
      <c r="AD47" s="50">
        <f>'2016 CV PREV GF 00394601000126'!AF43</f>
        <v>0</v>
      </c>
      <c r="AE47" s="50">
        <f>'2016 CV PREV GF 00394601000126'!AG43</f>
        <v>0</v>
      </c>
      <c r="AF47" s="50">
        <f>'2016 CV PREV GF 00394601000126'!AH43</f>
        <v>0</v>
      </c>
      <c r="AG47" s="50">
        <f>'2016 CV PREV GF 00394601000126'!AI43</f>
        <v>0</v>
      </c>
      <c r="AH47" s="51">
        <f t="shared" si="22"/>
        <v>0</v>
      </c>
      <c r="AI47" s="50">
        <f>'2016 CV PREV GF 00394601000126'!AK43</f>
        <v>0</v>
      </c>
      <c r="AJ47" s="50">
        <f>'2016 CV PREV GF 00394601000126'!AL43</f>
        <v>0</v>
      </c>
      <c r="AK47" s="50">
        <f>'2016 CV PREV GF 00394601000126'!AM43</f>
        <v>0</v>
      </c>
      <c r="AL47" s="50">
        <f>'2016 CV PREV GF 00394601000126'!AN43</f>
        <v>0</v>
      </c>
      <c r="AM47" s="50">
        <f>'2016 CV PREV GF 00394601000126'!AO43</f>
        <v>0</v>
      </c>
      <c r="AN47" s="52">
        <v>0</v>
      </c>
      <c r="AO47" s="52">
        <v>0</v>
      </c>
      <c r="AP47" s="52">
        <v>0</v>
      </c>
      <c r="AQ47" s="50">
        <f>'2016 CV PREV GF 00394601000126'!AS43</f>
        <v>0</v>
      </c>
      <c r="AR47" s="51">
        <f t="shared" si="23"/>
        <v>1548762122.4300001</v>
      </c>
      <c r="AS47" s="51">
        <f t="shared" si="24"/>
        <v>0</v>
      </c>
      <c r="AT47" s="52">
        <v>0</v>
      </c>
      <c r="AU47" s="52">
        <v>0</v>
      </c>
      <c r="AV47" s="52">
        <v>0</v>
      </c>
      <c r="AW47" s="52">
        <v>0</v>
      </c>
      <c r="AX47" s="52">
        <v>0</v>
      </c>
      <c r="AY47" s="52">
        <v>0</v>
      </c>
      <c r="AZ47" s="51">
        <f t="shared" si="25"/>
        <v>2000061652.5999999</v>
      </c>
      <c r="BA47" s="50">
        <f>'2016 CV PREV GF 00394601000126'!BC43</f>
        <v>1889008717.3</v>
      </c>
      <c r="BB47" s="50">
        <f>'2016 CV PREV GF 00394601000126'!BD43</f>
        <v>0</v>
      </c>
      <c r="BC47" s="50">
        <f>'2016 CV PREV GF 00394601000126'!BE43</f>
        <v>0</v>
      </c>
      <c r="BD47" s="50">
        <f>'2016 CV PREV GF 00394601000126'!BF43</f>
        <v>0</v>
      </c>
      <c r="BE47" s="50">
        <f>'2016 CV PREV GF 00394601000126'!BG43</f>
        <v>0</v>
      </c>
      <c r="BF47" s="50">
        <f>'2016 CV PREV GF 00394601000126'!BH43</f>
        <v>111052935.3</v>
      </c>
      <c r="BG47" s="50">
        <f>'2016 CV PREV GF 00394601000126'!BI43</f>
        <v>0</v>
      </c>
      <c r="BH47" s="50">
        <f>'2016 CV PREV GF 00394601000126'!BJ43</f>
        <v>0</v>
      </c>
      <c r="BI47" s="50">
        <f>'2016 CV PREV GF 00394601000126'!BK43</f>
        <v>0</v>
      </c>
      <c r="BJ47" s="51">
        <f t="shared" si="26"/>
        <v>2000061652.5999999</v>
      </c>
      <c r="BK47" s="51">
        <f t="shared" si="27"/>
        <v>-451299530.17000002</v>
      </c>
      <c r="BL47" s="51">
        <f>$BO$9+SUMPRODUCT($D$10:D47,$BK$10:BK47)</f>
        <v>7796550484.7044582</v>
      </c>
      <c r="BM47" s="53">
        <f t="shared" si="28"/>
        <v>5.5</v>
      </c>
      <c r="BN47" s="52">
        <f t="shared" si="14"/>
        <v>3132509023.6340699</v>
      </c>
      <c r="BO47" s="54">
        <f t="shared" si="29"/>
        <v>59635919014.083603</v>
      </c>
      <c r="BP47" s="52">
        <f t="shared" si="15"/>
        <v>268581532.09556413</v>
      </c>
      <c r="BQ47" s="52">
        <f t="shared" si="16"/>
        <v>10071807453.583654</v>
      </c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3">
      <c r="A48" s="55">
        <f t="shared" si="30"/>
        <v>39</v>
      </c>
      <c r="B48" s="71">
        <f t="shared" si="31"/>
        <v>2054</v>
      </c>
      <c r="C48" s="50">
        <f>'2016 CV PREV GF 00394601000126'!E44</f>
        <v>5.5</v>
      </c>
      <c r="D48" s="51">
        <f t="shared" si="17"/>
        <v>0.12392</v>
      </c>
      <c r="E48" s="50">
        <f>'2016 CV PREV GF 00394601000126'!G44</f>
        <v>8689682167.4400005</v>
      </c>
      <c r="F48" s="51">
        <f t="shared" si="18"/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  <c r="M48" s="51">
        <f t="shared" si="19"/>
        <v>914824153.10000002</v>
      </c>
      <c r="N48" s="50">
        <f>'2016 CV PREV GF 00394601000126'!P44</f>
        <v>914824153.10000002</v>
      </c>
      <c r="O48" s="50">
        <f>'2016 CV PREV GF 00394601000126'!Q44</f>
        <v>0</v>
      </c>
      <c r="P48" s="50">
        <f>'2016 CV PREV GF 00394601000126'!R44</f>
        <v>0</v>
      </c>
      <c r="Q48" s="50">
        <f>'2016 CV PREV GF 00394601000126'!S44</f>
        <v>0</v>
      </c>
      <c r="R48" s="50">
        <f>'2016 CV PREV GF 00394601000126'!T44</f>
        <v>0</v>
      </c>
      <c r="S48" s="50">
        <f>'2016 CV PREV GF 00394601000126'!U44</f>
        <v>0</v>
      </c>
      <c r="T48" s="50">
        <f>'2016 CV PREV GF 00394601000126'!V44</f>
        <v>0</v>
      </c>
      <c r="U48" s="51">
        <f t="shared" si="20"/>
        <v>636902891.39999998</v>
      </c>
      <c r="V48" s="50">
        <f>'2016 CV PREV GF 00394601000126'!X44</f>
        <v>636902891.39999998</v>
      </c>
      <c r="W48" s="50">
        <f>'2016 CV PREV GF 00394601000126'!Y44</f>
        <v>0</v>
      </c>
      <c r="X48" s="50">
        <f>'2016 CV PREV GF 00394601000126'!Z44</f>
        <v>0</v>
      </c>
      <c r="Y48" s="50">
        <f>'2016 CV PREV GF 00394601000126'!AA44</f>
        <v>0</v>
      </c>
      <c r="Z48" s="50">
        <f>'2016 CV PREV GF 00394601000126'!AB44</f>
        <v>0</v>
      </c>
      <c r="AA48" s="50">
        <f>'2016 CV PREV GF 00394601000126'!AC44</f>
        <v>0</v>
      </c>
      <c r="AB48" s="50">
        <f>'2016 CV PREV GF 00394601000126'!AD44</f>
        <v>0</v>
      </c>
      <c r="AC48" s="51">
        <f t="shared" si="21"/>
        <v>0</v>
      </c>
      <c r="AD48" s="50">
        <f>'2016 CV PREV GF 00394601000126'!AF44</f>
        <v>0</v>
      </c>
      <c r="AE48" s="50">
        <f>'2016 CV PREV GF 00394601000126'!AG44</f>
        <v>0</v>
      </c>
      <c r="AF48" s="50">
        <f>'2016 CV PREV GF 00394601000126'!AH44</f>
        <v>0</v>
      </c>
      <c r="AG48" s="50">
        <f>'2016 CV PREV GF 00394601000126'!AI44</f>
        <v>0</v>
      </c>
      <c r="AH48" s="51">
        <f t="shared" si="22"/>
        <v>0</v>
      </c>
      <c r="AI48" s="50">
        <f>'2016 CV PREV GF 00394601000126'!AK44</f>
        <v>0</v>
      </c>
      <c r="AJ48" s="50">
        <f>'2016 CV PREV GF 00394601000126'!AL44</f>
        <v>0</v>
      </c>
      <c r="AK48" s="50">
        <f>'2016 CV PREV GF 00394601000126'!AM44</f>
        <v>0</v>
      </c>
      <c r="AL48" s="50">
        <f>'2016 CV PREV GF 00394601000126'!AN44</f>
        <v>0</v>
      </c>
      <c r="AM48" s="50">
        <f>'2016 CV PREV GF 00394601000126'!AO44</f>
        <v>0</v>
      </c>
      <c r="AN48" s="52">
        <v>0</v>
      </c>
      <c r="AO48" s="52">
        <v>0</v>
      </c>
      <c r="AP48" s="52">
        <v>0</v>
      </c>
      <c r="AQ48" s="50">
        <f>'2016 CV PREV GF 00394601000126'!AS44</f>
        <v>0</v>
      </c>
      <c r="AR48" s="51">
        <f t="shared" si="23"/>
        <v>1551727044.5</v>
      </c>
      <c r="AS48" s="51">
        <f t="shared" si="24"/>
        <v>0</v>
      </c>
      <c r="AT48" s="52">
        <v>0</v>
      </c>
      <c r="AU48" s="52">
        <v>0</v>
      </c>
      <c r="AV48" s="52">
        <v>0</v>
      </c>
      <c r="AW48" s="52">
        <v>0</v>
      </c>
      <c r="AX48" s="52">
        <v>0</v>
      </c>
      <c r="AY48" s="52">
        <v>0</v>
      </c>
      <c r="AZ48" s="51">
        <f t="shared" si="25"/>
        <v>2225805450.4299998</v>
      </c>
      <c r="BA48" s="50">
        <f>'2016 CV PREV GF 00394601000126'!BC44</f>
        <v>2099909920.5899999</v>
      </c>
      <c r="BB48" s="50">
        <f>'2016 CV PREV GF 00394601000126'!BD44</f>
        <v>0</v>
      </c>
      <c r="BC48" s="50">
        <f>'2016 CV PREV GF 00394601000126'!BE44</f>
        <v>0</v>
      </c>
      <c r="BD48" s="50">
        <f>'2016 CV PREV GF 00394601000126'!BF44</f>
        <v>0</v>
      </c>
      <c r="BE48" s="50">
        <f>'2016 CV PREV GF 00394601000126'!BG44</f>
        <v>0</v>
      </c>
      <c r="BF48" s="50">
        <f>'2016 CV PREV GF 00394601000126'!BH44</f>
        <v>125895529.84</v>
      </c>
      <c r="BG48" s="50">
        <f>'2016 CV PREV GF 00394601000126'!BI44</f>
        <v>0</v>
      </c>
      <c r="BH48" s="50">
        <f>'2016 CV PREV GF 00394601000126'!BJ44</f>
        <v>0</v>
      </c>
      <c r="BI48" s="50">
        <f>'2016 CV PREV GF 00394601000126'!BK44</f>
        <v>0</v>
      </c>
      <c r="BJ48" s="51">
        <f t="shared" si="26"/>
        <v>2225805450.4299998</v>
      </c>
      <c r="BK48" s="51">
        <f t="shared" si="27"/>
        <v>-674078405.92999995</v>
      </c>
      <c r="BL48" s="51">
        <f>$BO$9+SUMPRODUCT($D$10:D48,$BK$10:BK48)</f>
        <v>7713018688.641613</v>
      </c>
      <c r="BM48" s="53">
        <f t="shared" si="28"/>
        <v>5.5</v>
      </c>
      <c r="BN48" s="52">
        <f t="shared" si="14"/>
        <v>3279975545.7746</v>
      </c>
      <c r="BO48" s="54">
        <f t="shared" si="29"/>
        <v>62241816153.9282</v>
      </c>
      <c r="BP48" s="52">
        <f t="shared" si="15"/>
        <v>283313654.1769973</v>
      </c>
      <c r="BQ48" s="52">
        <f t="shared" si="16"/>
        <v>10907575685.814396</v>
      </c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3">
      <c r="A49" s="55">
        <f t="shared" si="30"/>
        <v>40</v>
      </c>
      <c r="B49" s="71">
        <f t="shared" si="31"/>
        <v>2055</v>
      </c>
      <c r="C49" s="50">
        <f>'2016 CV PREV GF 00394601000126'!E45</f>
        <v>5.5</v>
      </c>
      <c r="D49" s="51">
        <f t="shared" si="17"/>
        <v>0.11745999999999999</v>
      </c>
      <c r="E49" s="50">
        <f>'2016 CV PREV GF 00394601000126'!G45</f>
        <v>8697937818.3199997</v>
      </c>
      <c r="F49" s="51">
        <f t="shared" si="18"/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1">
        <f t="shared" si="19"/>
        <v>915693283.72000003</v>
      </c>
      <c r="N49" s="50">
        <f>'2016 CV PREV GF 00394601000126'!P45</f>
        <v>915693283.72000003</v>
      </c>
      <c r="O49" s="50">
        <f>'2016 CV PREV GF 00394601000126'!Q45</f>
        <v>0</v>
      </c>
      <c r="P49" s="50">
        <f>'2016 CV PREV GF 00394601000126'!R45</f>
        <v>0</v>
      </c>
      <c r="Q49" s="50">
        <f>'2016 CV PREV GF 00394601000126'!S45</f>
        <v>0</v>
      </c>
      <c r="R49" s="50">
        <f>'2016 CV PREV GF 00394601000126'!T45</f>
        <v>0</v>
      </c>
      <c r="S49" s="50">
        <f>'2016 CV PREV GF 00394601000126'!U45</f>
        <v>0</v>
      </c>
      <c r="T49" s="50">
        <f>'2016 CV PREV GF 00394601000126'!V45</f>
        <v>0</v>
      </c>
      <c r="U49" s="51">
        <f t="shared" si="20"/>
        <v>637507982.33000004</v>
      </c>
      <c r="V49" s="50">
        <f>'2016 CV PREV GF 00394601000126'!X45</f>
        <v>637507982.33000004</v>
      </c>
      <c r="W49" s="50">
        <f>'2016 CV PREV GF 00394601000126'!Y45</f>
        <v>0</v>
      </c>
      <c r="X49" s="50">
        <f>'2016 CV PREV GF 00394601000126'!Z45</f>
        <v>0</v>
      </c>
      <c r="Y49" s="50">
        <f>'2016 CV PREV GF 00394601000126'!AA45</f>
        <v>0</v>
      </c>
      <c r="Z49" s="50">
        <f>'2016 CV PREV GF 00394601000126'!AB45</f>
        <v>0</v>
      </c>
      <c r="AA49" s="50">
        <f>'2016 CV PREV GF 00394601000126'!AC45</f>
        <v>0</v>
      </c>
      <c r="AB49" s="50">
        <f>'2016 CV PREV GF 00394601000126'!AD45</f>
        <v>0</v>
      </c>
      <c r="AC49" s="51">
        <f t="shared" si="21"/>
        <v>0</v>
      </c>
      <c r="AD49" s="50">
        <f>'2016 CV PREV GF 00394601000126'!AF45</f>
        <v>0</v>
      </c>
      <c r="AE49" s="50">
        <f>'2016 CV PREV GF 00394601000126'!AG45</f>
        <v>0</v>
      </c>
      <c r="AF49" s="50">
        <f>'2016 CV PREV GF 00394601000126'!AH45</f>
        <v>0</v>
      </c>
      <c r="AG49" s="50">
        <f>'2016 CV PREV GF 00394601000126'!AI45</f>
        <v>0</v>
      </c>
      <c r="AH49" s="51">
        <f t="shared" si="22"/>
        <v>0</v>
      </c>
      <c r="AI49" s="50">
        <f>'2016 CV PREV GF 00394601000126'!AK45</f>
        <v>0</v>
      </c>
      <c r="AJ49" s="50">
        <f>'2016 CV PREV GF 00394601000126'!AL45</f>
        <v>0</v>
      </c>
      <c r="AK49" s="50">
        <f>'2016 CV PREV GF 00394601000126'!AM45</f>
        <v>0</v>
      </c>
      <c r="AL49" s="50">
        <f>'2016 CV PREV GF 00394601000126'!AN45</f>
        <v>0</v>
      </c>
      <c r="AM49" s="50">
        <f>'2016 CV PREV GF 00394601000126'!AO45</f>
        <v>0</v>
      </c>
      <c r="AN49" s="52">
        <v>0</v>
      </c>
      <c r="AO49" s="52">
        <v>0</v>
      </c>
      <c r="AP49" s="52">
        <v>0</v>
      </c>
      <c r="AQ49" s="50">
        <f>'2016 CV PREV GF 00394601000126'!AS45</f>
        <v>0</v>
      </c>
      <c r="AR49" s="51">
        <f t="shared" si="23"/>
        <v>1553201266.05</v>
      </c>
      <c r="AS49" s="51">
        <f t="shared" si="24"/>
        <v>0</v>
      </c>
      <c r="AT49" s="52">
        <v>0</v>
      </c>
      <c r="AU49" s="52">
        <v>0</v>
      </c>
      <c r="AV49" s="52">
        <v>0</v>
      </c>
      <c r="AW49" s="52">
        <v>0</v>
      </c>
      <c r="AX49" s="52">
        <v>0</v>
      </c>
      <c r="AY49" s="52">
        <v>0</v>
      </c>
      <c r="AZ49" s="51">
        <f t="shared" si="25"/>
        <v>2462964176.27</v>
      </c>
      <c r="BA49" s="50">
        <f>'2016 CV PREV GF 00394601000126'!BC45</f>
        <v>2320972655.6599998</v>
      </c>
      <c r="BB49" s="50">
        <f>'2016 CV PREV GF 00394601000126'!BD45</f>
        <v>0</v>
      </c>
      <c r="BC49" s="50">
        <f>'2016 CV PREV GF 00394601000126'!BE45</f>
        <v>0</v>
      </c>
      <c r="BD49" s="50">
        <f>'2016 CV PREV GF 00394601000126'!BF45</f>
        <v>0</v>
      </c>
      <c r="BE49" s="50">
        <f>'2016 CV PREV GF 00394601000126'!BG45</f>
        <v>0</v>
      </c>
      <c r="BF49" s="50">
        <f>'2016 CV PREV GF 00394601000126'!BH45</f>
        <v>141991520.61000001</v>
      </c>
      <c r="BG49" s="50">
        <f>'2016 CV PREV GF 00394601000126'!BI45</f>
        <v>0</v>
      </c>
      <c r="BH49" s="50">
        <f>'2016 CV PREV GF 00394601000126'!BJ45</f>
        <v>0</v>
      </c>
      <c r="BI49" s="50">
        <f>'2016 CV PREV GF 00394601000126'!BK45</f>
        <v>0</v>
      </c>
      <c r="BJ49" s="51">
        <f t="shared" si="26"/>
        <v>2462964176.27</v>
      </c>
      <c r="BK49" s="51">
        <f t="shared" si="27"/>
        <v>-909762910.22000003</v>
      </c>
      <c r="BL49" s="51">
        <f>$BO$9+SUMPRODUCT($D$10:D49,$BK$10:BK49)</f>
        <v>7606157937.2071714</v>
      </c>
      <c r="BM49" s="53">
        <f t="shared" si="28"/>
        <v>5.5</v>
      </c>
      <c r="BN49" s="52">
        <f t="shared" si="14"/>
        <v>3423299888.4660501</v>
      </c>
      <c r="BO49" s="54">
        <f t="shared" si="29"/>
        <v>64755353132.174202</v>
      </c>
      <c r="BP49" s="52">
        <f t="shared" si="15"/>
        <v>297156982.45049834</v>
      </c>
      <c r="BQ49" s="52">
        <f t="shared" si="16"/>
        <v>11737700806.794685</v>
      </c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3">
      <c r="A50" s="55">
        <f t="shared" si="30"/>
        <v>41</v>
      </c>
      <c r="B50" s="71">
        <f t="shared" si="31"/>
        <v>2056</v>
      </c>
      <c r="C50" s="50">
        <f>'2016 CV PREV GF 00394601000126'!E46</f>
        <v>5.5</v>
      </c>
      <c r="D50" s="51">
        <f t="shared" si="17"/>
        <v>0.11133999999999999</v>
      </c>
      <c r="E50" s="50">
        <f>'2016 CV PREV GF 00394601000126'!G46</f>
        <v>8698422230.8899994</v>
      </c>
      <c r="F50" s="51">
        <f t="shared" si="18"/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1">
        <f t="shared" si="19"/>
        <v>915744281.24000001</v>
      </c>
      <c r="N50" s="50">
        <f>'2016 CV PREV GF 00394601000126'!P46</f>
        <v>915744281.24000001</v>
      </c>
      <c r="O50" s="50">
        <f>'2016 CV PREV GF 00394601000126'!Q46</f>
        <v>0</v>
      </c>
      <c r="P50" s="50">
        <f>'2016 CV PREV GF 00394601000126'!R46</f>
        <v>0</v>
      </c>
      <c r="Q50" s="50">
        <f>'2016 CV PREV GF 00394601000126'!S46</f>
        <v>0</v>
      </c>
      <c r="R50" s="50">
        <f>'2016 CV PREV GF 00394601000126'!T46</f>
        <v>0</v>
      </c>
      <c r="S50" s="50">
        <f>'2016 CV PREV GF 00394601000126'!U46</f>
        <v>0</v>
      </c>
      <c r="T50" s="50">
        <f>'2016 CV PREV GF 00394601000126'!V46</f>
        <v>0</v>
      </c>
      <c r="U50" s="51">
        <f t="shared" si="20"/>
        <v>637543486.94000006</v>
      </c>
      <c r="V50" s="50">
        <f>'2016 CV PREV GF 00394601000126'!X46</f>
        <v>637543486.94000006</v>
      </c>
      <c r="W50" s="50">
        <f>'2016 CV PREV GF 00394601000126'!Y46</f>
        <v>0</v>
      </c>
      <c r="X50" s="50">
        <f>'2016 CV PREV GF 00394601000126'!Z46</f>
        <v>0</v>
      </c>
      <c r="Y50" s="50">
        <f>'2016 CV PREV GF 00394601000126'!AA46</f>
        <v>0</v>
      </c>
      <c r="Z50" s="50">
        <f>'2016 CV PREV GF 00394601000126'!AB46</f>
        <v>0</v>
      </c>
      <c r="AA50" s="50">
        <f>'2016 CV PREV GF 00394601000126'!AC46</f>
        <v>0</v>
      </c>
      <c r="AB50" s="50">
        <f>'2016 CV PREV GF 00394601000126'!AD46</f>
        <v>0</v>
      </c>
      <c r="AC50" s="51">
        <f t="shared" si="21"/>
        <v>0</v>
      </c>
      <c r="AD50" s="50">
        <f>'2016 CV PREV GF 00394601000126'!AF46</f>
        <v>0</v>
      </c>
      <c r="AE50" s="50">
        <f>'2016 CV PREV GF 00394601000126'!AG46</f>
        <v>0</v>
      </c>
      <c r="AF50" s="50">
        <f>'2016 CV PREV GF 00394601000126'!AH46</f>
        <v>0</v>
      </c>
      <c r="AG50" s="50">
        <f>'2016 CV PREV GF 00394601000126'!AI46</f>
        <v>0</v>
      </c>
      <c r="AH50" s="51">
        <f t="shared" si="22"/>
        <v>0</v>
      </c>
      <c r="AI50" s="50">
        <f>'2016 CV PREV GF 00394601000126'!AK46</f>
        <v>0</v>
      </c>
      <c r="AJ50" s="50">
        <f>'2016 CV PREV GF 00394601000126'!AL46</f>
        <v>0</v>
      </c>
      <c r="AK50" s="50">
        <f>'2016 CV PREV GF 00394601000126'!AM46</f>
        <v>0</v>
      </c>
      <c r="AL50" s="50">
        <f>'2016 CV PREV GF 00394601000126'!AN46</f>
        <v>0</v>
      </c>
      <c r="AM50" s="50">
        <f>'2016 CV PREV GF 00394601000126'!AO46</f>
        <v>0</v>
      </c>
      <c r="AN50" s="52">
        <v>0</v>
      </c>
      <c r="AO50" s="52">
        <v>0</v>
      </c>
      <c r="AP50" s="52">
        <v>0</v>
      </c>
      <c r="AQ50" s="50">
        <f>'2016 CV PREV GF 00394601000126'!AS46</f>
        <v>0</v>
      </c>
      <c r="AR50" s="51">
        <f t="shared" si="23"/>
        <v>1553287768.1800001</v>
      </c>
      <c r="AS50" s="51">
        <f t="shared" si="24"/>
        <v>0</v>
      </c>
      <c r="AT50" s="52">
        <v>0</v>
      </c>
      <c r="AU50" s="52">
        <v>0</v>
      </c>
      <c r="AV50" s="52">
        <v>0</v>
      </c>
      <c r="AW50" s="52">
        <v>0</v>
      </c>
      <c r="AX50" s="52">
        <v>0</v>
      </c>
      <c r="AY50" s="52">
        <v>0</v>
      </c>
      <c r="AZ50" s="51">
        <f t="shared" si="25"/>
        <v>2710894588.54</v>
      </c>
      <c r="BA50" s="50">
        <f>'2016 CV PREV GF 00394601000126'!BC46</f>
        <v>2551548476.1100001</v>
      </c>
      <c r="BB50" s="50">
        <f>'2016 CV PREV GF 00394601000126'!BD46</f>
        <v>0</v>
      </c>
      <c r="BC50" s="50">
        <f>'2016 CV PREV GF 00394601000126'!BE46</f>
        <v>0</v>
      </c>
      <c r="BD50" s="50">
        <f>'2016 CV PREV GF 00394601000126'!BF46</f>
        <v>0</v>
      </c>
      <c r="BE50" s="50">
        <f>'2016 CV PREV GF 00394601000126'!BG46</f>
        <v>0</v>
      </c>
      <c r="BF50" s="50">
        <f>'2016 CV PREV GF 00394601000126'!BH46</f>
        <v>159346112.43000001</v>
      </c>
      <c r="BG50" s="50">
        <f>'2016 CV PREV GF 00394601000126'!BI46</f>
        <v>0</v>
      </c>
      <c r="BH50" s="50">
        <f>'2016 CV PREV GF 00394601000126'!BJ46</f>
        <v>0</v>
      </c>
      <c r="BI50" s="50">
        <f>'2016 CV PREV GF 00394601000126'!BK46</f>
        <v>0</v>
      </c>
      <c r="BJ50" s="51">
        <f t="shared" si="26"/>
        <v>2710894588.54</v>
      </c>
      <c r="BK50" s="51">
        <f t="shared" si="27"/>
        <v>-1157606820.3599999</v>
      </c>
      <c r="BL50" s="51">
        <f>$BO$9+SUMPRODUCT($D$10:D50,$BK$10:BK50)</f>
        <v>7477269993.828289</v>
      </c>
      <c r="BM50" s="53">
        <f t="shared" si="28"/>
        <v>5.5</v>
      </c>
      <c r="BN50" s="52">
        <f t="shared" si="14"/>
        <v>3561544422.2695799</v>
      </c>
      <c r="BO50" s="54">
        <f t="shared" si="29"/>
        <v>67159290734.083801</v>
      </c>
      <c r="BP50" s="52">
        <f t="shared" si="15"/>
        <v>310018788.99001533</v>
      </c>
      <c r="BQ50" s="52">
        <f t="shared" si="16"/>
        <v>12555760954.095621</v>
      </c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3">
      <c r="A51" s="55">
        <f t="shared" si="30"/>
        <v>42</v>
      </c>
      <c r="B51" s="71">
        <f t="shared" si="31"/>
        <v>2057</v>
      </c>
      <c r="C51" s="50">
        <f>'2016 CV PREV GF 00394601000126'!E47</f>
        <v>5.5</v>
      </c>
      <c r="D51" s="51">
        <f t="shared" si="17"/>
        <v>0.10553999999999999</v>
      </c>
      <c r="E51" s="50">
        <f>'2016 CV PREV GF 00394601000126'!G47</f>
        <v>8688946348.6399994</v>
      </c>
      <c r="F51" s="51">
        <f t="shared" si="18"/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1">
        <f t="shared" si="19"/>
        <v>914746688.25999999</v>
      </c>
      <c r="N51" s="50">
        <f>'2016 CV PREV GF 00394601000126'!P47</f>
        <v>914746688.25999999</v>
      </c>
      <c r="O51" s="50">
        <f>'2016 CV PREV GF 00394601000126'!Q47</f>
        <v>0</v>
      </c>
      <c r="P51" s="50">
        <f>'2016 CV PREV GF 00394601000126'!R47</f>
        <v>0</v>
      </c>
      <c r="Q51" s="50">
        <f>'2016 CV PREV GF 00394601000126'!S47</f>
        <v>0</v>
      </c>
      <c r="R51" s="50">
        <f>'2016 CV PREV GF 00394601000126'!T47</f>
        <v>0</v>
      </c>
      <c r="S51" s="50">
        <f>'2016 CV PREV GF 00394601000126'!U47</f>
        <v>0</v>
      </c>
      <c r="T51" s="50">
        <f>'2016 CV PREV GF 00394601000126'!V47</f>
        <v>0</v>
      </c>
      <c r="U51" s="51">
        <f t="shared" si="20"/>
        <v>636848960.17999995</v>
      </c>
      <c r="V51" s="50">
        <f>'2016 CV PREV GF 00394601000126'!X47</f>
        <v>636848960.17999995</v>
      </c>
      <c r="W51" s="50">
        <f>'2016 CV PREV GF 00394601000126'!Y47</f>
        <v>0</v>
      </c>
      <c r="X51" s="50">
        <f>'2016 CV PREV GF 00394601000126'!Z47</f>
        <v>0</v>
      </c>
      <c r="Y51" s="50">
        <f>'2016 CV PREV GF 00394601000126'!AA47</f>
        <v>0</v>
      </c>
      <c r="Z51" s="50">
        <f>'2016 CV PREV GF 00394601000126'!AB47</f>
        <v>0</v>
      </c>
      <c r="AA51" s="50">
        <f>'2016 CV PREV GF 00394601000126'!AC47</f>
        <v>0</v>
      </c>
      <c r="AB51" s="50">
        <f>'2016 CV PREV GF 00394601000126'!AD47</f>
        <v>0</v>
      </c>
      <c r="AC51" s="51">
        <f t="shared" si="21"/>
        <v>0</v>
      </c>
      <c r="AD51" s="50">
        <f>'2016 CV PREV GF 00394601000126'!AF47</f>
        <v>0</v>
      </c>
      <c r="AE51" s="50">
        <f>'2016 CV PREV GF 00394601000126'!AG47</f>
        <v>0</v>
      </c>
      <c r="AF51" s="50">
        <f>'2016 CV PREV GF 00394601000126'!AH47</f>
        <v>0</v>
      </c>
      <c r="AG51" s="50">
        <f>'2016 CV PREV GF 00394601000126'!AI47</f>
        <v>0</v>
      </c>
      <c r="AH51" s="51">
        <f t="shared" si="22"/>
        <v>0</v>
      </c>
      <c r="AI51" s="50">
        <f>'2016 CV PREV GF 00394601000126'!AK47</f>
        <v>0</v>
      </c>
      <c r="AJ51" s="50">
        <f>'2016 CV PREV GF 00394601000126'!AL47</f>
        <v>0</v>
      </c>
      <c r="AK51" s="50">
        <f>'2016 CV PREV GF 00394601000126'!AM47</f>
        <v>0</v>
      </c>
      <c r="AL51" s="50">
        <f>'2016 CV PREV GF 00394601000126'!AN47</f>
        <v>0</v>
      </c>
      <c r="AM51" s="50">
        <f>'2016 CV PREV GF 00394601000126'!AO47</f>
        <v>0</v>
      </c>
      <c r="AN51" s="52">
        <v>0</v>
      </c>
      <c r="AO51" s="52">
        <v>0</v>
      </c>
      <c r="AP51" s="52">
        <v>0</v>
      </c>
      <c r="AQ51" s="50">
        <f>'2016 CV PREV GF 00394601000126'!AS47</f>
        <v>0</v>
      </c>
      <c r="AR51" s="51">
        <f t="shared" si="23"/>
        <v>1551595648.4400001</v>
      </c>
      <c r="AS51" s="51">
        <f t="shared" si="24"/>
        <v>0</v>
      </c>
      <c r="AT51" s="52">
        <v>0</v>
      </c>
      <c r="AU51" s="52">
        <v>0</v>
      </c>
      <c r="AV51" s="52">
        <v>0</v>
      </c>
      <c r="AW51" s="52">
        <v>0</v>
      </c>
      <c r="AX51" s="52">
        <v>0</v>
      </c>
      <c r="AY51" s="52">
        <v>0</v>
      </c>
      <c r="AZ51" s="51">
        <f t="shared" si="25"/>
        <v>2948943052.9200001</v>
      </c>
      <c r="BA51" s="50">
        <f>'2016 CV PREV GF 00394601000126'!BC47</f>
        <v>2770790683.54</v>
      </c>
      <c r="BB51" s="50">
        <f>'2016 CV PREV GF 00394601000126'!BD47</f>
        <v>0</v>
      </c>
      <c r="BC51" s="50">
        <f>'2016 CV PREV GF 00394601000126'!BE47</f>
        <v>0</v>
      </c>
      <c r="BD51" s="50">
        <f>'2016 CV PREV GF 00394601000126'!BF47</f>
        <v>0</v>
      </c>
      <c r="BE51" s="50">
        <f>'2016 CV PREV GF 00394601000126'!BG47</f>
        <v>0</v>
      </c>
      <c r="BF51" s="50">
        <f>'2016 CV PREV GF 00394601000126'!BH47</f>
        <v>178152369.38</v>
      </c>
      <c r="BG51" s="50">
        <f>'2016 CV PREV GF 00394601000126'!BI47</f>
        <v>0</v>
      </c>
      <c r="BH51" s="50">
        <f>'2016 CV PREV GF 00394601000126'!BJ47</f>
        <v>0</v>
      </c>
      <c r="BI51" s="50">
        <f>'2016 CV PREV GF 00394601000126'!BK47</f>
        <v>0</v>
      </c>
      <c r="BJ51" s="51">
        <f t="shared" si="26"/>
        <v>2948943052.9200001</v>
      </c>
      <c r="BK51" s="51">
        <f t="shared" si="27"/>
        <v>-1397347404.48</v>
      </c>
      <c r="BL51" s="51">
        <f>$BO$9+SUMPRODUCT($D$10:D51,$BK$10:BK51)</f>
        <v>7329793948.75947</v>
      </c>
      <c r="BM51" s="53">
        <f t="shared" si="28"/>
        <v>5.5</v>
      </c>
      <c r="BN51" s="52">
        <f t="shared" si="14"/>
        <v>3693760990.3746099</v>
      </c>
      <c r="BO51" s="54">
        <f t="shared" si="29"/>
        <v>69455704319.978394</v>
      </c>
      <c r="BP51" s="52">
        <f t="shared" si="15"/>
        <v>319660747.85637265</v>
      </c>
      <c r="BQ51" s="52">
        <f t="shared" si="16"/>
        <v>13265921036.039465</v>
      </c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3">
      <c r="A52" s="55">
        <f t="shared" si="30"/>
        <v>43</v>
      </c>
      <c r="B52" s="71">
        <f t="shared" si="31"/>
        <v>2058</v>
      </c>
      <c r="C52" s="50">
        <f>'2016 CV PREV GF 00394601000126'!E48</f>
        <v>5.5</v>
      </c>
      <c r="D52" s="51">
        <f t="shared" si="17"/>
        <v>0.10004</v>
      </c>
      <c r="E52" s="50">
        <f>'2016 CV PREV GF 00394601000126'!G48</f>
        <v>8680494648.6000004</v>
      </c>
      <c r="F52" s="51">
        <f t="shared" si="18"/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1">
        <f t="shared" si="19"/>
        <v>913856918.16999996</v>
      </c>
      <c r="N52" s="50">
        <f>'2016 CV PREV GF 00394601000126'!P48</f>
        <v>913856918.16999996</v>
      </c>
      <c r="O52" s="50">
        <f>'2016 CV PREV GF 00394601000126'!Q48</f>
        <v>0</v>
      </c>
      <c r="P52" s="50">
        <f>'2016 CV PREV GF 00394601000126'!R48</f>
        <v>0</v>
      </c>
      <c r="Q52" s="50">
        <f>'2016 CV PREV GF 00394601000126'!S48</f>
        <v>0</v>
      </c>
      <c r="R52" s="50">
        <f>'2016 CV PREV GF 00394601000126'!T48</f>
        <v>0</v>
      </c>
      <c r="S52" s="50">
        <f>'2016 CV PREV GF 00394601000126'!U48</f>
        <v>0</v>
      </c>
      <c r="T52" s="50">
        <f>'2016 CV PREV GF 00394601000126'!V48</f>
        <v>0</v>
      </c>
      <c r="U52" s="51">
        <f t="shared" si="20"/>
        <v>636229499.99000001</v>
      </c>
      <c r="V52" s="50">
        <f>'2016 CV PREV GF 00394601000126'!X48</f>
        <v>636229499.99000001</v>
      </c>
      <c r="W52" s="50">
        <f>'2016 CV PREV GF 00394601000126'!Y48</f>
        <v>0</v>
      </c>
      <c r="X52" s="50">
        <f>'2016 CV PREV GF 00394601000126'!Z48</f>
        <v>0</v>
      </c>
      <c r="Y52" s="50">
        <f>'2016 CV PREV GF 00394601000126'!AA48</f>
        <v>0</v>
      </c>
      <c r="Z52" s="50">
        <f>'2016 CV PREV GF 00394601000126'!AB48</f>
        <v>0</v>
      </c>
      <c r="AA52" s="50">
        <f>'2016 CV PREV GF 00394601000126'!AC48</f>
        <v>0</v>
      </c>
      <c r="AB52" s="50">
        <f>'2016 CV PREV GF 00394601000126'!AD48</f>
        <v>0</v>
      </c>
      <c r="AC52" s="51">
        <f t="shared" si="21"/>
        <v>0</v>
      </c>
      <c r="AD52" s="50">
        <f>'2016 CV PREV GF 00394601000126'!AF48</f>
        <v>0</v>
      </c>
      <c r="AE52" s="50">
        <f>'2016 CV PREV GF 00394601000126'!AG48</f>
        <v>0</v>
      </c>
      <c r="AF52" s="50">
        <f>'2016 CV PREV GF 00394601000126'!AH48</f>
        <v>0</v>
      </c>
      <c r="AG52" s="50">
        <f>'2016 CV PREV GF 00394601000126'!AI48</f>
        <v>0</v>
      </c>
      <c r="AH52" s="51">
        <f t="shared" si="22"/>
        <v>0</v>
      </c>
      <c r="AI52" s="50">
        <f>'2016 CV PREV GF 00394601000126'!AK48</f>
        <v>0</v>
      </c>
      <c r="AJ52" s="50">
        <f>'2016 CV PREV GF 00394601000126'!AL48</f>
        <v>0</v>
      </c>
      <c r="AK52" s="50">
        <f>'2016 CV PREV GF 00394601000126'!AM48</f>
        <v>0</v>
      </c>
      <c r="AL52" s="50">
        <f>'2016 CV PREV GF 00394601000126'!AN48</f>
        <v>0</v>
      </c>
      <c r="AM52" s="50">
        <f>'2016 CV PREV GF 00394601000126'!AO48</f>
        <v>0</v>
      </c>
      <c r="AN52" s="52">
        <v>0</v>
      </c>
      <c r="AO52" s="52">
        <v>0</v>
      </c>
      <c r="AP52" s="52">
        <v>0</v>
      </c>
      <c r="AQ52" s="50">
        <f>'2016 CV PREV GF 00394601000126'!AS48</f>
        <v>0</v>
      </c>
      <c r="AR52" s="51">
        <f t="shared" si="23"/>
        <v>1550086418.1600001</v>
      </c>
      <c r="AS52" s="51">
        <f t="shared" si="24"/>
        <v>0</v>
      </c>
      <c r="AT52" s="52">
        <v>0</v>
      </c>
      <c r="AU52" s="52">
        <v>0</v>
      </c>
      <c r="AV52" s="52">
        <v>0</v>
      </c>
      <c r="AW52" s="52">
        <v>0</v>
      </c>
      <c r="AX52" s="52">
        <v>0</v>
      </c>
      <c r="AY52" s="52">
        <v>0</v>
      </c>
      <c r="AZ52" s="51">
        <f t="shared" si="25"/>
        <v>3192644119.6900001</v>
      </c>
      <c r="BA52" s="50">
        <f>'2016 CV PREV GF 00394601000126'!BC48</f>
        <v>2994808607.3099999</v>
      </c>
      <c r="BB52" s="50">
        <f>'2016 CV PREV GF 00394601000126'!BD48</f>
        <v>0</v>
      </c>
      <c r="BC52" s="50">
        <f>'2016 CV PREV GF 00394601000126'!BE48</f>
        <v>0</v>
      </c>
      <c r="BD52" s="50">
        <f>'2016 CV PREV GF 00394601000126'!BF48</f>
        <v>0</v>
      </c>
      <c r="BE52" s="50">
        <f>'2016 CV PREV GF 00394601000126'!BG48</f>
        <v>0</v>
      </c>
      <c r="BF52" s="50">
        <f>'2016 CV PREV GF 00394601000126'!BH48</f>
        <v>197835512.38</v>
      </c>
      <c r="BG52" s="50">
        <f>'2016 CV PREV GF 00394601000126'!BI48</f>
        <v>0</v>
      </c>
      <c r="BH52" s="50">
        <f>'2016 CV PREV GF 00394601000126'!BJ48</f>
        <v>0</v>
      </c>
      <c r="BI52" s="50">
        <f>'2016 CV PREV GF 00394601000126'!BK48</f>
        <v>0</v>
      </c>
      <c r="BJ52" s="51">
        <f t="shared" si="26"/>
        <v>3192644119.6900001</v>
      </c>
      <c r="BK52" s="51">
        <f t="shared" si="27"/>
        <v>-1642557701.53</v>
      </c>
      <c r="BL52" s="51">
        <f>$BO$9+SUMPRODUCT($D$10:D52,$BK$10:BK52)</f>
        <v>7165472476.2984085</v>
      </c>
      <c r="BM52" s="53">
        <f t="shared" si="28"/>
        <v>5.5</v>
      </c>
      <c r="BN52" s="52">
        <f t="shared" si="14"/>
        <v>3820063737.5988102</v>
      </c>
      <c r="BO52" s="54">
        <f t="shared" si="29"/>
        <v>71633210356.047195</v>
      </c>
      <c r="BP52" s="52">
        <f t="shared" si="15"/>
        <v>328035598.87620997</v>
      </c>
      <c r="BQ52" s="52">
        <f t="shared" si="16"/>
        <v>13941512952.238924</v>
      </c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3">
      <c r="A53" s="55">
        <f t="shared" si="30"/>
        <v>44</v>
      </c>
      <c r="B53" s="71">
        <f t="shared" si="31"/>
        <v>2059</v>
      </c>
      <c r="C53" s="50">
        <f>'2016 CV PREV GF 00394601000126'!E49</f>
        <v>5.5</v>
      </c>
      <c r="D53" s="51">
        <f t="shared" si="17"/>
        <v>9.4820000000000002E-2</v>
      </c>
      <c r="E53" s="50">
        <f>'2016 CV PREV GF 00394601000126'!G49</f>
        <v>8668393895.3099995</v>
      </c>
      <c r="F53" s="51">
        <f t="shared" si="18"/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1">
        <f t="shared" si="19"/>
        <v>912582986.49000001</v>
      </c>
      <c r="N53" s="50">
        <f>'2016 CV PREV GF 00394601000126'!P49</f>
        <v>912582986.49000001</v>
      </c>
      <c r="O53" s="50">
        <f>'2016 CV PREV GF 00394601000126'!Q49</f>
        <v>0</v>
      </c>
      <c r="P53" s="50">
        <f>'2016 CV PREV GF 00394601000126'!R49</f>
        <v>0</v>
      </c>
      <c r="Q53" s="50">
        <f>'2016 CV PREV GF 00394601000126'!S49</f>
        <v>0</v>
      </c>
      <c r="R53" s="50">
        <f>'2016 CV PREV GF 00394601000126'!T49</f>
        <v>0</v>
      </c>
      <c r="S53" s="50">
        <f>'2016 CV PREV GF 00394601000126'!U49</f>
        <v>0</v>
      </c>
      <c r="T53" s="50">
        <f>'2016 CV PREV GF 00394601000126'!V49</f>
        <v>0</v>
      </c>
      <c r="U53" s="51">
        <f t="shared" si="20"/>
        <v>635342585.52999997</v>
      </c>
      <c r="V53" s="50">
        <f>'2016 CV PREV GF 00394601000126'!X49</f>
        <v>635342585.52999997</v>
      </c>
      <c r="W53" s="50">
        <f>'2016 CV PREV GF 00394601000126'!Y49</f>
        <v>0</v>
      </c>
      <c r="X53" s="50">
        <f>'2016 CV PREV GF 00394601000126'!Z49</f>
        <v>0</v>
      </c>
      <c r="Y53" s="50">
        <f>'2016 CV PREV GF 00394601000126'!AA49</f>
        <v>0</v>
      </c>
      <c r="Z53" s="50">
        <f>'2016 CV PREV GF 00394601000126'!AB49</f>
        <v>0</v>
      </c>
      <c r="AA53" s="50">
        <f>'2016 CV PREV GF 00394601000126'!AC49</f>
        <v>0</v>
      </c>
      <c r="AB53" s="50">
        <f>'2016 CV PREV GF 00394601000126'!AD49</f>
        <v>0</v>
      </c>
      <c r="AC53" s="51">
        <f t="shared" si="21"/>
        <v>0</v>
      </c>
      <c r="AD53" s="50">
        <f>'2016 CV PREV GF 00394601000126'!AF49</f>
        <v>0</v>
      </c>
      <c r="AE53" s="50">
        <f>'2016 CV PREV GF 00394601000126'!AG49</f>
        <v>0</v>
      </c>
      <c r="AF53" s="50">
        <f>'2016 CV PREV GF 00394601000126'!AH49</f>
        <v>0</v>
      </c>
      <c r="AG53" s="50">
        <f>'2016 CV PREV GF 00394601000126'!AI49</f>
        <v>0</v>
      </c>
      <c r="AH53" s="51">
        <f t="shared" si="22"/>
        <v>0</v>
      </c>
      <c r="AI53" s="50">
        <f>'2016 CV PREV GF 00394601000126'!AK49</f>
        <v>0</v>
      </c>
      <c r="AJ53" s="50">
        <f>'2016 CV PREV GF 00394601000126'!AL49</f>
        <v>0</v>
      </c>
      <c r="AK53" s="50">
        <f>'2016 CV PREV GF 00394601000126'!AM49</f>
        <v>0</v>
      </c>
      <c r="AL53" s="50">
        <f>'2016 CV PREV GF 00394601000126'!AN49</f>
        <v>0</v>
      </c>
      <c r="AM53" s="50">
        <f>'2016 CV PREV GF 00394601000126'!AO49</f>
        <v>0</v>
      </c>
      <c r="AN53" s="52">
        <v>0</v>
      </c>
      <c r="AO53" s="52">
        <v>0</v>
      </c>
      <c r="AP53" s="52">
        <v>0</v>
      </c>
      <c r="AQ53" s="50">
        <f>'2016 CV PREV GF 00394601000126'!AS49</f>
        <v>0</v>
      </c>
      <c r="AR53" s="51">
        <f t="shared" si="23"/>
        <v>1547925572.02</v>
      </c>
      <c r="AS53" s="51">
        <f t="shared" si="24"/>
        <v>0</v>
      </c>
      <c r="AT53" s="52">
        <v>0</v>
      </c>
      <c r="AU53" s="52">
        <v>0</v>
      </c>
      <c r="AV53" s="52">
        <v>0</v>
      </c>
      <c r="AW53" s="52">
        <v>0</v>
      </c>
      <c r="AX53" s="52">
        <v>0</v>
      </c>
      <c r="AY53" s="52">
        <v>0</v>
      </c>
      <c r="AZ53" s="51">
        <f t="shared" si="25"/>
        <v>3435659335.9699998</v>
      </c>
      <c r="BA53" s="50">
        <f>'2016 CV PREV GF 00394601000126'!BC49</f>
        <v>3216657086.0599999</v>
      </c>
      <c r="BB53" s="50">
        <f>'2016 CV PREV GF 00394601000126'!BD49</f>
        <v>0</v>
      </c>
      <c r="BC53" s="50">
        <f>'2016 CV PREV GF 00394601000126'!BE49</f>
        <v>0</v>
      </c>
      <c r="BD53" s="50">
        <f>'2016 CV PREV GF 00394601000126'!BF49</f>
        <v>0</v>
      </c>
      <c r="BE53" s="50">
        <f>'2016 CV PREV GF 00394601000126'!BG49</f>
        <v>0</v>
      </c>
      <c r="BF53" s="50">
        <f>'2016 CV PREV GF 00394601000126'!BH49</f>
        <v>219002249.91</v>
      </c>
      <c r="BG53" s="50">
        <f>'2016 CV PREV GF 00394601000126'!BI49</f>
        <v>0</v>
      </c>
      <c r="BH53" s="50">
        <f>'2016 CV PREV GF 00394601000126'!BJ49</f>
        <v>0</v>
      </c>
      <c r="BI53" s="50">
        <f>'2016 CV PREV GF 00394601000126'!BK49</f>
        <v>0</v>
      </c>
      <c r="BJ53" s="51">
        <f t="shared" si="26"/>
        <v>3435659335.9699998</v>
      </c>
      <c r="BK53" s="51">
        <f t="shared" si="27"/>
        <v>-1887733763.95</v>
      </c>
      <c r="BL53" s="51">
        <f>$BO$9+SUMPRODUCT($D$10:D53,$BK$10:BK53)</f>
        <v>6986477560.8006697</v>
      </c>
      <c r="BM53" s="53">
        <f t="shared" si="28"/>
        <v>5.5</v>
      </c>
      <c r="BN53" s="52">
        <f t="shared" si="14"/>
        <v>3939826569.5826001</v>
      </c>
      <c r="BO53" s="54">
        <f t="shared" si="29"/>
        <v>73685303161.679794</v>
      </c>
      <c r="BP53" s="52">
        <f t="shared" si="15"/>
        <v>334601667.22899437</v>
      </c>
      <c r="BQ53" s="52">
        <f t="shared" si="16"/>
        <v>14555172524.461254</v>
      </c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3">
      <c r="A54" s="55">
        <f t="shared" si="30"/>
        <v>45</v>
      </c>
      <c r="B54" s="71">
        <f t="shared" si="31"/>
        <v>2060</v>
      </c>
      <c r="C54" s="50">
        <f>'2016 CV PREV GF 00394601000126'!E50</f>
        <v>5.5</v>
      </c>
      <c r="D54" s="51">
        <f t="shared" si="17"/>
        <v>8.9880000000000002E-2</v>
      </c>
      <c r="E54" s="50">
        <f>'2016 CV PREV GF 00394601000126'!G50</f>
        <v>8654835709.1800003</v>
      </c>
      <c r="F54" s="51">
        <f t="shared" si="18"/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1">
        <f t="shared" si="19"/>
        <v>911155620.57000005</v>
      </c>
      <c r="N54" s="50">
        <f>'2016 CV PREV GF 00394601000126'!P50</f>
        <v>911155620.57000005</v>
      </c>
      <c r="O54" s="50">
        <f>'2016 CV PREV GF 00394601000126'!Q50</f>
        <v>0</v>
      </c>
      <c r="P54" s="50">
        <f>'2016 CV PREV GF 00394601000126'!R50</f>
        <v>0</v>
      </c>
      <c r="Q54" s="50">
        <f>'2016 CV PREV GF 00394601000126'!S50</f>
        <v>0</v>
      </c>
      <c r="R54" s="50">
        <f>'2016 CV PREV GF 00394601000126'!T50</f>
        <v>0</v>
      </c>
      <c r="S54" s="50">
        <f>'2016 CV PREV GF 00394601000126'!U50</f>
        <v>0</v>
      </c>
      <c r="T54" s="50">
        <f>'2016 CV PREV GF 00394601000126'!V50</f>
        <v>0</v>
      </c>
      <c r="U54" s="51">
        <f t="shared" si="20"/>
        <v>634348849.75999999</v>
      </c>
      <c r="V54" s="50">
        <f>'2016 CV PREV GF 00394601000126'!X50</f>
        <v>634348849.75999999</v>
      </c>
      <c r="W54" s="50">
        <f>'2016 CV PREV GF 00394601000126'!Y50</f>
        <v>0</v>
      </c>
      <c r="X54" s="50">
        <f>'2016 CV PREV GF 00394601000126'!Z50</f>
        <v>0</v>
      </c>
      <c r="Y54" s="50">
        <f>'2016 CV PREV GF 00394601000126'!AA50</f>
        <v>0</v>
      </c>
      <c r="Z54" s="50">
        <f>'2016 CV PREV GF 00394601000126'!AB50</f>
        <v>0</v>
      </c>
      <c r="AA54" s="50">
        <f>'2016 CV PREV GF 00394601000126'!AC50</f>
        <v>0</v>
      </c>
      <c r="AB54" s="50">
        <f>'2016 CV PREV GF 00394601000126'!AD50</f>
        <v>0</v>
      </c>
      <c r="AC54" s="51">
        <f t="shared" si="21"/>
        <v>0</v>
      </c>
      <c r="AD54" s="50">
        <f>'2016 CV PREV GF 00394601000126'!AF50</f>
        <v>0</v>
      </c>
      <c r="AE54" s="50">
        <f>'2016 CV PREV GF 00394601000126'!AG50</f>
        <v>0</v>
      </c>
      <c r="AF54" s="50">
        <f>'2016 CV PREV GF 00394601000126'!AH50</f>
        <v>0</v>
      </c>
      <c r="AG54" s="50">
        <f>'2016 CV PREV GF 00394601000126'!AI50</f>
        <v>0</v>
      </c>
      <c r="AH54" s="51">
        <f t="shared" si="22"/>
        <v>0</v>
      </c>
      <c r="AI54" s="50">
        <f>'2016 CV PREV GF 00394601000126'!AK50</f>
        <v>0</v>
      </c>
      <c r="AJ54" s="50">
        <f>'2016 CV PREV GF 00394601000126'!AL50</f>
        <v>0</v>
      </c>
      <c r="AK54" s="50">
        <f>'2016 CV PREV GF 00394601000126'!AM50</f>
        <v>0</v>
      </c>
      <c r="AL54" s="50">
        <f>'2016 CV PREV GF 00394601000126'!AN50</f>
        <v>0</v>
      </c>
      <c r="AM54" s="50">
        <f>'2016 CV PREV GF 00394601000126'!AO50</f>
        <v>0</v>
      </c>
      <c r="AN54" s="52">
        <v>0</v>
      </c>
      <c r="AO54" s="52">
        <v>0</v>
      </c>
      <c r="AP54" s="52">
        <v>0</v>
      </c>
      <c r="AQ54" s="50">
        <f>'2016 CV PREV GF 00394601000126'!AS50</f>
        <v>0</v>
      </c>
      <c r="AR54" s="51">
        <f t="shared" si="23"/>
        <v>1545504470.3299999</v>
      </c>
      <c r="AS54" s="51">
        <f t="shared" si="24"/>
        <v>0</v>
      </c>
      <c r="AT54" s="52">
        <v>0</v>
      </c>
      <c r="AU54" s="52">
        <v>0</v>
      </c>
      <c r="AV54" s="52">
        <v>0</v>
      </c>
      <c r="AW54" s="52">
        <v>0</v>
      </c>
      <c r="AX54" s="52">
        <v>0</v>
      </c>
      <c r="AY54" s="52">
        <v>0</v>
      </c>
      <c r="AZ54" s="51">
        <f t="shared" si="25"/>
        <v>3667084331.2800002</v>
      </c>
      <c r="BA54" s="50">
        <f>'2016 CV PREV GF 00394601000126'!BC50</f>
        <v>3425749487.7399998</v>
      </c>
      <c r="BB54" s="50">
        <f>'2016 CV PREV GF 00394601000126'!BD50</f>
        <v>0</v>
      </c>
      <c r="BC54" s="50">
        <f>'2016 CV PREV GF 00394601000126'!BE50</f>
        <v>0</v>
      </c>
      <c r="BD54" s="50">
        <f>'2016 CV PREV GF 00394601000126'!BF50</f>
        <v>0</v>
      </c>
      <c r="BE54" s="50">
        <f>'2016 CV PREV GF 00394601000126'!BG50</f>
        <v>0</v>
      </c>
      <c r="BF54" s="50">
        <f>'2016 CV PREV GF 00394601000126'!BH50</f>
        <v>241334843.53999999</v>
      </c>
      <c r="BG54" s="50">
        <f>'2016 CV PREV GF 00394601000126'!BI50</f>
        <v>0</v>
      </c>
      <c r="BH54" s="50">
        <f>'2016 CV PREV GF 00394601000126'!BJ50</f>
        <v>0</v>
      </c>
      <c r="BI54" s="50">
        <f>'2016 CV PREV GF 00394601000126'!BK50</f>
        <v>0</v>
      </c>
      <c r="BJ54" s="51">
        <f t="shared" si="26"/>
        <v>3667084331.2800002</v>
      </c>
      <c r="BK54" s="51">
        <f t="shared" si="27"/>
        <v>-2121579860.95</v>
      </c>
      <c r="BL54" s="51">
        <f>$BO$9+SUMPRODUCT($D$10:D54,$BK$10:BK54)</f>
        <v>6795789962.8984833</v>
      </c>
      <c r="BM54" s="53">
        <f t="shared" si="28"/>
        <v>5.5</v>
      </c>
      <c r="BN54" s="52">
        <f t="shared" si="14"/>
        <v>4052691673.8923898</v>
      </c>
      <c r="BO54" s="54">
        <f t="shared" si="29"/>
        <v>75616414974.622192</v>
      </c>
      <c r="BP54" s="52">
        <f t="shared" si="15"/>
        <v>338521645.90753472</v>
      </c>
      <c r="BQ54" s="52">
        <f t="shared" si="16"/>
        <v>15064213242.885296</v>
      </c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3">
      <c r="A55" s="55">
        <f t="shared" si="30"/>
        <v>46</v>
      </c>
      <c r="B55" s="71">
        <f t="shared" si="31"/>
        <v>2061</v>
      </c>
      <c r="C55" s="50">
        <f>'2016 CV PREV GF 00394601000126'!E51</f>
        <v>5.5</v>
      </c>
      <c r="D55" s="51">
        <f t="shared" si="17"/>
        <v>8.5190000000000002E-2</v>
      </c>
      <c r="E55" s="50">
        <f>'2016 CV PREV GF 00394601000126'!G51</f>
        <v>8643572545.6599998</v>
      </c>
      <c r="F55" s="51">
        <f t="shared" si="18"/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1">
        <f t="shared" si="19"/>
        <v>909969867.88</v>
      </c>
      <c r="N55" s="50">
        <f>'2016 CV PREV GF 00394601000126'!P51</f>
        <v>909969867.88</v>
      </c>
      <c r="O55" s="50">
        <f>'2016 CV PREV GF 00394601000126'!Q51</f>
        <v>0</v>
      </c>
      <c r="P55" s="50">
        <f>'2016 CV PREV GF 00394601000126'!R51</f>
        <v>0</v>
      </c>
      <c r="Q55" s="50">
        <f>'2016 CV PREV GF 00394601000126'!S51</f>
        <v>0</v>
      </c>
      <c r="R55" s="50">
        <f>'2016 CV PREV GF 00394601000126'!T51</f>
        <v>0</v>
      </c>
      <c r="S55" s="50">
        <f>'2016 CV PREV GF 00394601000126'!U51</f>
        <v>0</v>
      </c>
      <c r="T55" s="50">
        <f>'2016 CV PREV GF 00394601000126'!V51</f>
        <v>0</v>
      </c>
      <c r="U55" s="51">
        <f t="shared" si="20"/>
        <v>633523325.74000001</v>
      </c>
      <c r="V55" s="50">
        <f>'2016 CV PREV GF 00394601000126'!X51</f>
        <v>633523325.74000001</v>
      </c>
      <c r="W55" s="50">
        <f>'2016 CV PREV GF 00394601000126'!Y51</f>
        <v>0</v>
      </c>
      <c r="X55" s="50">
        <f>'2016 CV PREV GF 00394601000126'!Z51</f>
        <v>0</v>
      </c>
      <c r="Y55" s="50">
        <f>'2016 CV PREV GF 00394601000126'!AA51</f>
        <v>0</v>
      </c>
      <c r="Z55" s="50">
        <f>'2016 CV PREV GF 00394601000126'!AB51</f>
        <v>0</v>
      </c>
      <c r="AA55" s="50">
        <f>'2016 CV PREV GF 00394601000126'!AC51</f>
        <v>0</v>
      </c>
      <c r="AB55" s="50">
        <f>'2016 CV PREV GF 00394601000126'!AD51</f>
        <v>0</v>
      </c>
      <c r="AC55" s="51">
        <f t="shared" si="21"/>
        <v>0</v>
      </c>
      <c r="AD55" s="50">
        <f>'2016 CV PREV GF 00394601000126'!AF51</f>
        <v>0</v>
      </c>
      <c r="AE55" s="50">
        <f>'2016 CV PREV GF 00394601000126'!AG51</f>
        <v>0</v>
      </c>
      <c r="AF55" s="50">
        <f>'2016 CV PREV GF 00394601000126'!AH51</f>
        <v>0</v>
      </c>
      <c r="AG55" s="50">
        <f>'2016 CV PREV GF 00394601000126'!AI51</f>
        <v>0</v>
      </c>
      <c r="AH55" s="51">
        <f t="shared" si="22"/>
        <v>0</v>
      </c>
      <c r="AI55" s="50">
        <f>'2016 CV PREV GF 00394601000126'!AK51</f>
        <v>0</v>
      </c>
      <c r="AJ55" s="50">
        <f>'2016 CV PREV GF 00394601000126'!AL51</f>
        <v>0</v>
      </c>
      <c r="AK55" s="50">
        <f>'2016 CV PREV GF 00394601000126'!AM51</f>
        <v>0</v>
      </c>
      <c r="AL55" s="50">
        <f>'2016 CV PREV GF 00394601000126'!AN51</f>
        <v>0</v>
      </c>
      <c r="AM55" s="50">
        <f>'2016 CV PREV GF 00394601000126'!AO51</f>
        <v>0</v>
      </c>
      <c r="AN55" s="52">
        <v>0</v>
      </c>
      <c r="AO55" s="52">
        <v>0</v>
      </c>
      <c r="AP55" s="52">
        <v>0</v>
      </c>
      <c r="AQ55" s="50">
        <f>'2016 CV PREV GF 00394601000126'!AS51</f>
        <v>0</v>
      </c>
      <c r="AR55" s="51">
        <f t="shared" si="23"/>
        <v>1543493193.6199999</v>
      </c>
      <c r="AS55" s="51">
        <f t="shared" si="24"/>
        <v>0</v>
      </c>
      <c r="AT55" s="52">
        <v>0</v>
      </c>
      <c r="AU55" s="52">
        <v>0</v>
      </c>
      <c r="AV55" s="52">
        <v>0</v>
      </c>
      <c r="AW55" s="52">
        <v>0</v>
      </c>
      <c r="AX55" s="52">
        <v>0</v>
      </c>
      <c r="AY55" s="52">
        <v>0</v>
      </c>
      <c r="AZ55" s="51">
        <f t="shared" si="25"/>
        <v>3908817365.96</v>
      </c>
      <c r="BA55" s="50">
        <f>'2016 CV PREV GF 00394601000126'!BC51</f>
        <v>3644150720.4899998</v>
      </c>
      <c r="BB55" s="50">
        <f>'2016 CV PREV GF 00394601000126'!BD51</f>
        <v>0</v>
      </c>
      <c r="BC55" s="50">
        <f>'2016 CV PREV GF 00394601000126'!BE51</f>
        <v>0</v>
      </c>
      <c r="BD55" s="50">
        <f>'2016 CV PREV GF 00394601000126'!BF51</f>
        <v>0</v>
      </c>
      <c r="BE55" s="50">
        <f>'2016 CV PREV GF 00394601000126'!BG51</f>
        <v>0</v>
      </c>
      <c r="BF55" s="50">
        <f>'2016 CV PREV GF 00394601000126'!BH51</f>
        <v>264666645.47</v>
      </c>
      <c r="BG55" s="50">
        <f>'2016 CV PREV GF 00394601000126'!BI51</f>
        <v>0</v>
      </c>
      <c r="BH55" s="50">
        <f>'2016 CV PREV GF 00394601000126'!BJ51</f>
        <v>0</v>
      </c>
      <c r="BI55" s="50">
        <f>'2016 CV PREV GF 00394601000126'!BK51</f>
        <v>0</v>
      </c>
      <c r="BJ55" s="51">
        <f t="shared" si="26"/>
        <v>3908817365.96</v>
      </c>
      <c r="BK55" s="51">
        <f t="shared" si="27"/>
        <v>-2365324172.3400002</v>
      </c>
      <c r="BL55" s="51">
        <f>$BO$9+SUMPRODUCT($D$10:D55,$BK$10:BK55)</f>
        <v>6594287996.6568384</v>
      </c>
      <c r="BM55" s="53">
        <f t="shared" si="28"/>
        <v>5.5</v>
      </c>
      <c r="BN55" s="52">
        <f t="shared" si="14"/>
        <v>4158902823.6042199</v>
      </c>
      <c r="BO55" s="54">
        <f t="shared" si="29"/>
        <v>77409993625.886398</v>
      </c>
      <c r="BP55" s="52">
        <f t="shared" si="15"/>
        <v>342025483.70837218</v>
      </c>
      <c r="BQ55" s="52">
        <f t="shared" si="16"/>
        <v>15562159508.730934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3">
      <c r="A56" s="55">
        <f t="shared" si="30"/>
        <v>47</v>
      </c>
      <c r="B56" s="71">
        <f t="shared" si="31"/>
        <v>2062</v>
      </c>
      <c r="C56" s="50">
        <f>'2016 CV PREV GF 00394601000126'!E52</f>
        <v>5.5</v>
      </c>
      <c r="D56" s="51">
        <f t="shared" si="17"/>
        <v>8.0750000000000002E-2</v>
      </c>
      <c r="E56" s="50">
        <f>'2016 CV PREV GF 00394601000126'!G52</f>
        <v>8627534699.1299992</v>
      </c>
      <c r="F56" s="51">
        <f t="shared" si="18"/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1">
        <f t="shared" si="19"/>
        <v>908281450.62</v>
      </c>
      <c r="N56" s="50">
        <f>'2016 CV PREV GF 00394601000126'!P52</f>
        <v>908281450.62</v>
      </c>
      <c r="O56" s="50">
        <f>'2016 CV PREV GF 00394601000126'!Q52</f>
        <v>0</v>
      </c>
      <c r="P56" s="50">
        <f>'2016 CV PREV GF 00394601000126'!R52</f>
        <v>0</v>
      </c>
      <c r="Q56" s="50">
        <f>'2016 CV PREV GF 00394601000126'!S52</f>
        <v>0</v>
      </c>
      <c r="R56" s="50">
        <f>'2016 CV PREV GF 00394601000126'!T52</f>
        <v>0</v>
      </c>
      <c r="S56" s="50">
        <f>'2016 CV PREV GF 00394601000126'!U52</f>
        <v>0</v>
      </c>
      <c r="T56" s="50">
        <f>'2016 CV PREV GF 00394601000126'!V52</f>
        <v>0</v>
      </c>
      <c r="U56" s="51">
        <f t="shared" si="20"/>
        <v>632347845.37</v>
      </c>
      <c r="V56" s="50">
        <f>'2016 CV PREV GF 00394601000126'!X52</f>
        <v>632347845.37</v>
      </c>
      <c r="W56" s="50">
        <f>'2016 CV PREV GF 00394601000126'!Y52</f>
        <v>0</v>
      </c>
      <c r="X56" s="50">
        <f>'2016 CV PREV GF 00394601000126'!Z52</f>
        <v>0</v>
      </c>
      <c r="Y56" s="50">
        <f>'2016 CV PREV GF 00394601000126'!AA52</f>
        <v>0</v>
      </c>
      <c r="Z56" s="50">
        <f>'2016 CV PREV GF 00394601000126'!AB52</f>
        <v>0</v>
      </c>
      <c r="AA56" s="50">
        <f>'2016 CV PREV GF 00394601000126'!AC52</f>
        <v>0</v>
      </c>
      <c r="AB56" s="50">
        <f>'2016 CV PREV GF 00394601000126'!AD52</f>
        <v>0</v>
      </c>
      <c r="AC56" s="51">
        <f t="shared" si="21"/>
        <v>0</v>
      </c>
      <c r="AD56" s="50">
        <f>'2016 CV PREV GF 00394601000126'!AF52</f>
        <v>0</v>
      </c>
      <c r="AE56" s="50">
        <f>'2016 CV PREV GF 00394601000126'!AG52</f>
        <v>0</v>
      </c>
      <c r="AF56" s="50">
        <f>'2016 CV PREV GF 00394601000126'!AH52</f>
        <v>0</v>
      </c>
      <c r="AG56" s="50">
        <f>'2016 CV PREV GF 00394601000126'!AI52</f>
        <v>0</v>
      </c>
      <c r="AH56" s="51">
        <f t="shared" si="22"/>
        <v>0</v>
      </c>
      <c r="AI56" s="50">
        <f>'2016 CV PREV GF 00394601000126'!AK52</f>
        <v>0</v>
      </c>
      <c r="AJ56" s="50">
        <f>'2016 CV PREV GF 00394601000126'!AL52</f>
        <v>0</v>
      </c>
      <c r="AK56" s="50">
        <f>'2016 CV PREV GF 00394601000126'!AM52</f>
        <v>0</v>
      </c>
      <c r="AL56" s="50">
        <f>'2016 CV PREV GF 00394601000126'!AN52</f>
        <v>0</v>
      </c>
      <c r="AM56" s="50">
        <f>'2016 CV PREV GF 00394601000126'!AO52</f>
        <v>0</v>
      </c>
      <c r="AN56" s="52">
        <v>0</v>
      </c>
      <c r="AO56" s="52">
        <v>0</v>
      </c>
      <c r="AP56" s="52">
        <v>0</v>
      </c>
      <c r="AQ56" s="50">
        <f>'2016 CV PREV GF 00394601000126'!AS52</f>
        <v>0</v>
      </c>
      <c r="AR56" s="51">
        <f t="shared" si="23"/>
        <v>1540629295.99</v>
      </c>
      <c r="AS56" s="51">
        <f t="shared" si="24"/>
        <v>0</v>
      </c>
      <c r="AT56" s="52">
        <v>0</v>
      </c>
      <c r="AU56" s="52">
        <v>0</v>
      </c>
      <c r="AV56" s="52">
        <v>0</v>
      </c>
      <c r="AW56" s="52">
        <v>0</v>
      </c>
      <c r="AX56" s="52">
        <v>0</v>
      </c>
      <c r="AY56" s="52">
        <v>0</v>
      </c>
      <c r="AZ56" s="51">
        <f t="shared" si="25"/>
        <v>4130226029.7399998</v>
      </c>
      <c r="BA56" s="50">
        <f>'2016 CV PREV GF 00394601000126'!BC52</f>
        <v>3840845039.7800002</v>
      </c>
      <c r="BB56" s="50">
        <f>'2016 CV PREV GF 00394601000126'!BD52</f>
        <v>0</v>
      </c>
      <c r="BC56" s="50">
        <f>'2016 CV PREV GF 00394601000126'!BE52</f>
        <v>0</v>
      </c>
      <c r="BD56" s="50">
        <f>'2016 CV PREV GF 00394601000126'!BF52</f>
        <v>0</v>
      </c>
      <c r="BE56" s="50">
        <f>'2016 CV PREV GF 00394601000126'!BG52</f>
        <v>0</v>
      </c>
      <c r="BF56" s="50">
        <f>'2016 CV PREV GF 00394601000126'!BH52</f>
        <v>289380989.95999998</v>
      </c>
      <c r="BG56" s="50">
        <f>'2016 CV PREV GF 00394601000126'!BI52</f>
        <v>0</v>
      </c>
      <c r="BH56" s="50">
        <f>'2016 CV PREV GF 00394601000126'!BJ52</f>
        <v>0</v>
      </c>
      <c r="BI56" s="50">
        <f>'2016 CV PREV GF 00394601000126'!BK52</f>
        <v>0</v>
      </c>
      <c r="BJ56" s="51">
        <f t="shared" si="26"/>
        <v>4130226029.7399998</v>
      </c>
      <c r="BK56" s="51">
        <f t="shared" si="27"/>
        <v>-2589596733.75</v>
      </c>
      <c r="BL56" s="51">
        <f>$BO$9+SUMPRODUCT($D$10:D56,$BK$10:BK56)</f>
        <v>6385178060.4065256</v>
      </c>
      <c r="BM56" s="53">
        <f t="shared" si="28"/>
        <v>5.5</v>
      </c>
      <c r="BN56" s="52">
        <f t="shared" si="14"/>
        <v>4257549649.4237499</v>
      </c>
      <c r="BO56" s="54">
        <f t="shared" si="29"/>
        <v>79077946541.560196</v>
      </c>
      <c r="BP56" s="52">
        <f t="shared" si="15"/>
        <v>342558261.92805916</v>
      </c>
      <c r="BQ56" s="52">
        <f t="shared" si="16"/>
        <v>15928959179.654751</v>
      </c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3">
      <c r="A57" s="55">
        <f t="shared" si="30"/>
        <v>48</v>
      </c>
      <c r="B57" s="71">
        <f t="shared" si="31"/>
        <v>2063</v>
      </c>
      <c r="C57" s="50">
        <f>'2016 CV PREV GF 00394601000126'!E53</f>
        <v>5.5</v>
      </c>
      <c r="D57" s="51">
        <f t="shared" si="17"/>
        <v>7.6539999999999997E-2</v>
      </c>
      <c r="E57" s="50">
        <f>'2016 CV PREV GF 00394601000126'!G53</f>
        <v>8616667337.4200001</v>
      </c>
      <c r="F57" s="51">
        <f t="shared" si="18"/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1">
        <f t="shared" si="19"/>
        <v>907137366.77999997</v>
      </c>
      <c r="N57" s="50">
        <f>'2016 CV PREV GF 00394601000126'!P53</f>
        <v>907137366.77999997</v>
      </c>
      <c r="O57" s="50">
        <f>'2016 CV PREV GF 00394601000126'!Q53</f>
        <v>0</v>
      </c>
      <c r="P57" s="50">
        <f>'2016 CV PREV GF 00394601000126'!R53</f>
        <v>0</v>
      </c>
      <c r="Q57" s="50">
        <f>'2016 CV PREV GF 00394601000126'!S53</f>
        <v>0</v>
      </c>
      <c r="R57" s="50">
        <f>'2016 CV PREV GF 00394601000126'!T53</f>
        <v>0</v>
      </c>
      <c r="S57" s="50">
        <f>'2016 CV PREV GF 00394601000126'!U53</f>
        <v>0</v>
      </c>
      <c r="T57" s="50">
        <f>'2016 CV PREV GF 00394601000126'!V53</f>
        <v>0</v>
      </c>
      <c r="U57" s="51">
        <f t="shared" si="20"/>
        <v>631551331.29999995</v>
      </c>
      <c r="V57" s="50">
        <f>'2016 CV PREV GF 00394601000126'!X53</f>
        <v>631551331.29999995</v>
      </c>
      <c r="W57" s="50">
        <f>'2016 CV PREV GF 00394601000126'!Y53</f>
        <v>0</v>
      </c>
      <c r="X57" s="50">
        <f>'2016 CV PREV GF 00394601000126'!Z53</f>
        <v>0</v>
      </c>
      <c r="Y57" s="50">
        <f>'2016 CV PREV GF 00394601000126'!AA53</f>
        <v>0</v>
      </c>
      <c r="Z57" s="50">
        <f>'2016 CV PREV GF 00394601000126'!AB53</f>
        <v>0</v>
      </c>
      <c r="AA57" s="50">
        <f>'2016 CV PREV GF 00394601000126'!AC53</f>
        <v>0</v>
      </c>
      <c r="AB57" s="50">
        <f>'2016 CV PREV GF 00394601000126'!AD53</f>
        <v>0</v>
      </c>
      <c r="AC57" s="51">
        <f t="shared" si="21"/>
        <v>0</v>
      </c>
      <c r="AD57" s="50">
        <f>'2016 CV PREV GF 00394601000126'!AF53</f>
        <v>0</v>
      </c>
      <c r="AE57" s="50">
        <f>'2016 CV PREV GF 00394601000126'!AG53</f>
        <v>0</v>
      </c>
      <c r="AF57" s="50">
        <f>'2016 CV PREV GF 00394601000126'!AH53</f>
        <v>0</v>
      </c>
      <c r="AG57" s="50">
        <f>'2016 CV PREV GF 00394601000126'!AI53</f>
        <v>0</v>
      </c>
      <c r="AH57" s="51">
        <f t="shared" si="22"/>
        <v>0</v>
      </c>
      <c r="AI57" s="50">
        <f>'2016 CV PREV GF 00394601000126'!AK53</f>
        <v>0</v>
      </c>
      <c r="AJ57" s="50">
        <f>'2016 CV PREV GF 00394601000126'!AL53</f>
        <v>0</v>
      </c>
      <c r="AK57" s="50">
        <f>'2016 CV PREV GF 00394601000126'!AM53</f>
        <v>0</v>
      </c>
      <c r="AL57" s="50">
        <f>'2016 CV PREV GF 00394601000126'!AN53</f>
        <v>0</v>
      </c>
      <c r="AM57" s="50">
        <f>'2016 CV PREV GF 00394601000126'!AO53</f>
        <v>0</v>
      </c>
      <c r="AN57" s="52">
        <v>0</v>
      </c>
      <c r="AO57" s="52">
        <v>0</v>
      </c>
      <c r="AP57" s="52">
        <v>0</v>
      </c>
      <c r="AQ57" s="50">
        <f>'2016 CV PREV GF 00394601000126'!AS53</f>
        <v>0</v>
      </c>
      <c r="AR57" s="51">
        <f t="shared" si="23"/>
        <v>1538688698.0799999</v>
      </c>
      <c r="AS57" s="51">
        <f t="shared" si="24"/>
        <v>0</v>
      </c>
      <c r="AT57" s="52">
        <v>0</v>
      </c>
      <c r="AU57" s="52">
        <v>0</v>
      </c>
      <c r="AV57" s="52">
        <v>0</v>
      </c>
      <c r="AW57" s="52">
        <v>0</v>
      </c>
      <c r="AX57" s="52">
        <v>0</v>
      </c>
      <c r="AY57" s="52">
        <v>0</v>
      </c>
      <c r="AZ57" s="51">
        <f t="shared" si="25"/>
        <v>4336438730.6199999</v>
      </c>
      <c r="BA57" s="50">
        <f>'2016 CV PREV GF 00394601000126'!BC53</f>
        <v>4021480707.3400002</v>
      </c>
      <c r="BB57" s="50">
        <f>'2016 CV PREV GF 00394601000126'!BD53</f>
        <v>0</v>
      </c>
      <c r="BC57" s="50">
        <f>'2016 CV PREV GF 00394601000126'!BE53</f>
        <v>0</v>
      </c>
      <c r="BD57" s="50">
        <f>'2016 CV PREV GF 00394601000126'!BF53</f>
        <v>0</v>
      </c>
      <c r="BE57" s="50">
        <f>'2016 CV PREV GF 00394601000126'!BG53</f>
        <v>0</v>
      </c>
      <c r="BF57" s="50">
        <f>'2016 CV PREV GF 00394601000126'!BH53</f>
        <v>314958023.27999997</v>
      </c>
      <c r="BG57" s="50">
        <f>'2016 CV PREV GF 00394601000126'!BI53</f>
        <v>0</v>
      </c>
      <c r="BH57" s="50">
        <f>'2016 CV PREV GF 00394601000126'!BJ53</f>
        <v>0</v>
      </c>
      <c r="BI57" s="50">
        <f>'2016 CV PREV GF 00394601000126'!BK53</f>
        <v>0</v>
      </c>
      <c r="BJ57" s="51">
        <f t="shared" si="26"/>
        <v>4336438730.6199999</v>
      </c>
      <c r="BK57" s="51">
        <f t="shared" si="27"/>
        <v>-2797750032.54</v>
      </c>
      <c r="BL57" s="51">
        <f>$BO$9+SUMPRODUCT($D$10:D57,$BK$10:BK57)</f>
        <v>6171038272.9159136</v>
      </c>
      <c r="BM57" s="53">
        <f t="shared" si="28"/>
        <v>5.5</v>
      </c>
      <c r="BN57" s="52">
        <f t="shared" si="14"/>
        <v>4349287059.7858105</v>
      </c>
      <c r="BO57" s="54">
        <f t="shared" si="29"/>
        <v>80629483568.806</v>
      </c>
      <c r="BP57" s="52">
        <f t="shared" si="15"/>
        <v>340911288.42107302</v>
      </c>
      <c r="BQ57" s="52">
        <f t="shared" si="16"/>
        <v>16193286200.000969</v>
      </c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3">
      <c r="A58" s="55">
        <f t="shared" si="30"/>
        <v>49</v>
      </c>
      <c r="B58" s="71">
        <f t="shared" si="31"/>
        <v>2064</v>
      </c>
      <c r="C58" s="50">
        <f>'2016 CV PREV GF 00394601000126'!E54</f>
        <v>5.5</v>
      </c>
      <c r="D58" s="51">
        <f t="shared" si="17"/>
        <v>7.2550000000000003E-2</v>
      </c>
      <c r="E58" s="50">
        <f>'2016 CV PREV GF 00394601000126'!G54</f>
        <v>8609458881.7999992</v>
      </c>
      <c r="F58" s="51">
        <f t="shared" si="18"/>
        <v>0</v>
      </c>
      <c r="G58" s="52">
        <v>0</v>
      </c>
      <c r="H58" s="52">
        <v>0</v>
      </c>
      <c r="I58" s="52">
        <v>0</v>
      </c>
      <c r="J58" s="52">
        <v>0</v>
      </c>
      <c r="K58" s="52">
        <v>0</v>
      </c>
      <c r="L58" s="52">
        <v>0</v>
      </c>
      <c r="M58" s="51">
        <f t="shared" si="19"/>
        <v>906378481.78999996</v>
      </c>
      <c r="N58" s="50">
        <f>'2016 CV PREV GF 00394601000126'!P54</f>
        <v>906378481.78999996</v>
      </c>
      <c r="O58" s="50">
        <f>'2016 CV PREV GF 00394601000126'!Q54</f>
        <v>0</v>
      </c>
      <c r="P58" s="50">
        <f>'2016 CV PREV GF 00394601000126'!R54</f>
        <v>0</v>
      </c>
      <c r="Q58" s="50">
        <f>'2016 CV PREV GF 00394601000126'!S54</f>
        <v>0</v>
      </c>
      <c r="R58" s="50">
        <f>'2016 CV PREV GF 00394601000126'!T54</f>
        <v>0</v>
      </c>
      <c r="S58" s="50">
        <f>'2016 CV PREV GF 00394601000126'!U54</f>
        <v>0</v>
      </c>
      <c r="T58" s="50">
        <f>'2016 CV PREV GF 00394601000126'!V54</f>
        <v>0</v>
      </c>
      <c r="U58" s="51">
        <f t="shared" si="20"/>
        <v>631022993.64999998</v>
      </c>
      <c r="V58" s="50">
        <f>'2016 CV PREV GF 00394601000126'!X54</f>
        <v>631022993.64999998</v>
      </c>
      <c r="W58" s="50">
        <f>'2016 CV PREV GF 00394601000126'!Y54</f>
        <v>0</v>
      </c>
      <c r="X58" s="50">
        <f>'2016 CV PREV GF 00394601000126'!Z54</f>
        <v>0</v>
      </c>
      <c r="Y58" s="50">
        <f>'2016 CV PREV GF 00394601000126'!AA54</f>
        <v>0</v>
      </c>
      <c r="Z58" s="50">
        <f>'2016 CV PREV GF 00394601000126'!AB54</f>
        <v>0</v>
      </c>
      <c r="AA58" s="50">
        <f>'2016 CV PREV GF 00394601000126'!AC54</f>
        <v>0</v>
      </c>
      <c r="AB58" s="50">
        <f>'2016 CV PREV GF 00394601000126'!AD54</f>
        <v>0</v>
      </c>
      <c r="AC58" s="51">
        <f t="shared" si="21"/>
        <v>0</v>
      </c>
      <c r="AD58" s="50">
        <f>'2016 CV PREV GF 00394601000126'!AF54</f>
        <v>0</v>
      </c>
      <c r="AE58" s="50">
        <f>'2016 CV PREV GF 00394601000126'!AG54</f>
        <v>0</v>
      </c>
      <c r="AF58" s="50">
        <f>'2016 CV PREV GF 00394601000126'!AH54</f>
        <v>0</v>
      </c>
      <c r="AG58" s="50">
        <f>'2016 CV PREV GF 00394601000126'!AI54</f>
        <v>0</v>
      </c>
      <c r="AH58" s="51">
        <f t="shared" si="22"/>
        <v>0</v>
      </c>
      <c r="AI58" s="50">
        <f>'2016 CV PREV GF 00394601000126'!AK54</f>
        <v>0</v>
      </c>
      <c r="AJ58" s="50">
        <f>'2016 CV PREV GF 00394601000126'!AL54</f>
        <v>0</v>
      </c>
      <c r="AK58" s="50">
        <f>'2016 CV PREV GF 00394601000126'!AM54</f>
        <v>0</v>
      </c>
      <c r="AL58" s="50">
        <f>'2016 CV PREV GF 00394601000126'!AN54</f>
        <v>0</v>
      </c>
      <c r="AM58" s="50">
        <f>'2016 CV PREV GF 00394601000126'!AO54</f>
        <v>0</v>
      </c>
      <c r="AN58" s="52">
        <v>0</v>
      </c>
      <c r="AO58" s="52">
        <v>0</v>
      </c>
      <c r="AP58" s="52">
        <v>0</v>
      </c>
      <c r="AQ58" s="50">
        <f>'2016 CV PREV GF 00394601000126'!AS54</f>
        <v>0</v>
      </c>
      <c r="AR58" s="51">
        <f t="shared" si="23"/>
        <v>1537401475.4400001</v>
      </c>
      <c r="AS58" s="51">
        <f t="shared" si="24"/>
        <v>0</v>
      </c>
      <c r="AT58" s="52">
        <v>0</v>
      </c>
      <c r="AU58" s="52">
        <v>0</v>
      </c>
      <c r="AV58" s="52">
        <v>0</v>
      </c>
      <c r="AW58" s="52">
        <v>0</v>
      </c>
      <c r="AX58" s="52">
        <v>0</v>
      </c>
      <c r="AY58" s="52">
        <v>0</v>
      </c>
      <c r="AZ58" s="51">
        <f t="shared" si="25"/>
        <v>4532958206.1800003</v>
      </c>
      <c r="BA58" s="50">
        <f>'2016 CV PREV GF 00394601000126'!BC54</f>
        <v>4191660033.4499998</v>
      </c>
      <c r="BB58" s="50">
        <f>'2016 CV PREV GF 00394601000126'!BD54</f>
        <v>0</v>
      </c>
      <c r="BC58" s="50">
        <f>'2016 CV PREV GF 00394601000126'!BE54</f>
        <v>0</v>
      </c>
      <c r="BD58" s="50">
        <f>'2016 CV PREV GF 00394601000126'!BF54</f>
        <v>0</v>
      </c>
      <c r="BE58" s="50">
        <f>'2016 CV PREV GF 00394601000126'!BG54</f>
        <v>0</v>
      </c>
      <c r="BF58" s="50">
        <f>'2016 CV PREV GF 00394601000126'!BH54</f>
        <v>341298172.73000002</v>
      </c>
      <c r="BG58" s="50">
        <f>'2016 CV PREV GF 00394601000126'!BI54</f>
        <v>0</v>
      </c>
      <c r="BH58" s="50">
        <f>'2016 CV PREV GF 00394601000126'!BJ54</f>
        <v>0</v>
      </c>
      <c r="BI58" s="50">
        <f>'2016 CV PREV GF 00394601000126'!BK54</f>
        <v>0</v>
      </c>
      <c r="BJ58" s="51">
        <f t="shared" si="26"/>
        <v>4532958206.1800003</v>
      </c>
      <c r="BK58" s="51">
        <f t="shared" si="27"/>
        <v>-2995556730.7399998</v>
      </c>
      <c r="BL58" s="51">
        <f>$BO$9+SUMPRODUCT($D$10:D58,$BK$10:BK58)</f>
        <v>5953710632.1007261</v>
      </c>
      <c r="BM58" s="53">
        <f t="shared" si="28"/>
        <v>5.5</v>
      </c>
      <c r="BN58" s="52">
        <f t="shared" si="14"/>
        <v>4434621596.2843304</v>
      </c>
      <c r="BO58" s="54">
        <f t="shared" si="29"/>
        <v>82068548434.350296</v>
      </c>
      <c r="BP58" s="52">
        <f t="shared" si="15"/>
        <v>337782715.42304873</v>
      </c>
      <c r="BQ58" s="52">
        <f t="shared" si="16"/>
        <v>16382461698.017864</v>
      </c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3">
      <c r="A59" s="55">
        <f t="shared" si="30"/>
        <v>50</v>
      </c>
      <c r="B59" s="71">
        <f t="shared" si="31"/>
        <v>2065</v>
      </c>
      <c r="C59" s="50">
        <f>'2016 CV PREV GF 00394601000126'!E55</f>
        <v>5.5</v>
      </c>
      <c r="D59" s="51">
        <f t="shared" si="17"/>
        <v>6.8769999999999998E-2</v>
      </c>
      <c r="E59" s="50">
        <f>'2016 CV PREV GF 00394601000126'!G55</f>
        <v>8604203031.3899994</v>
      </c>
      <c r="F59" s="51">
        <f t="shared" si="18"/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1">
        <f t="shared" si="19"/>
        <v>905825161.34000003</v>
      </c>
      <c r="N59" s="50">
        <f>'2016 CV PREV GF 00394601000126'!P55</f>
        <v>905825161.34000003</v>
      </c>
      <c r="O59" s="50">
        <f>'2016 CV PREV GF 00394601000126'!Q55</f>
        <v>0</v>
      </c>
      <c r="P59" s="50">
        <f>'2016 CV PREV GF 00394601000126'!R55</f>
        <v>0</v>
      </c>
      <c r="Q59" s="50">
        <f>'2016 CV PREV GF 00394601000126'!S55</f>
        <v>0</v>
      </c>
      <c r="R59" s="50">
        <f>'2016 CV PREV GF 00394601000126'!T55</f>
        <v>0</v>
      </c>
      <c r="S59" s="50">
        <f>'2016 CV PREV GF 00394601000126'!U55</f>
        <v>0</v>
      </c>
      <c r="T59" s="50">
        <f>'2016 CV PREV GF 00394601000126'!V55</f>
        <v>0</v>
      </c>
      <c r="U59" s="51">
        <f t="shared" si="20"/>
        <v>630637770.54999995</v>
      </c>
      <c r="V59" s="50">
        <f>'2016 CV PREV GF 00394601000126'!X55</f>
        <v>630637770.54999995</v>
      </c>
      <c r="W59" s="50">
        <f>'2016 CV PREV GF 00394601000126'!Y55</f>
        <v>0</v>
      </c>
      <c r="X59" s="50">
        <f>'2016 CV PREV GF 00394601000126'!Z55</f>
        <v>0</v>
      </c>
      <c r="Y59" s="50">
        <f>'2016 CV PREV GF 00394601000126'!AA55</f>
        <v>0</v>
      </c>
      <c r="Z59" s="50">
        <f>'2016 CV PREV GF 00394601000126'!AB55</f>
        <v>0</v>
      </c>
      <c r="AA59" s="50">
        <f>'2016 CV PREV GF 00394601000126'!AC55</f>
        <v>0</v>
      </c>
      <c r="AB59" s="50">
        <f>'2016 CV PREV GF 00394601000126'!AD55</f>
        <v>0</v>
      </c>
      <c r="AC59" s="51">
        <f t="shared" si="21"/>
        <v>0</v>
      </c>
      <c r="AD59" s="50">
        <f>'2016 CV PREV GF 00394601000126'!AF55</f>
        <v>0</v>
      </c>
      <c r="AE59" s="50">
        <f>'2016 CV PREV GF 00394601000126'!AG55</f>
        <v>0</v>
      </c>
      <c r="AF59" s="50">
        <f>'2016 CV PREV GF 00394601000126'!AH55</f>
        <v>0</v>
      </c>
      <c r="AG59" s="50">
        <f>'2016 CV PREV GF 00394601000126'!AI55</f>
        <v>0</v>
      </c>
      <c r="AH59" s="51">
        <f t="shared" si="22"/>
        <v>0</v>
      </c>
      <c r="AI59" s="50">
        <f>'2016 CV PREV GF 00394601000126'!AK55</f>
        <v>0</v>
      </c>
      <c r="AJ59" s="50">
        <f>'2016 CV PREV GF 00394601000126'!AL55</f>
        <v>0</v>
      </c>
      <c r="AK59" s="50">
        <f>'2016 CV PREV GF 00394601000126'!AM55</f>
        <v>0</v>
      </c>
      <c r="AL59" s="50">
        <f>'2016 CV PREV GF 00394601000126'!AN55</f>
        <v>0</v>
      </c>
      <c r="AM59" s="50">
        <f>'2016 CV PREV GF 00394601000126'!AO55</f>
        <v>0</v>
      </c>
      <c r="AN59" s="52">
        <v>0</v>
      </c>
      <c r="AO59" s="52">
        <v>0</v>
      </c>
      <c r="AP59" s="52">
        <v>0</v>
      </c>
      <c r="AQ59" s="50">
        <f>'2016 CV PREV GF 00394601000126'!AS55</f>
        <v>0</v>
      </c>
      <c r="AR59" s="51">
        <f t="shared" si="23"/>
        <v>1536462931.8900001</v>
      </c>
      <c r="AS59" s="51">
        <f t="shared" si="24"/>
        <v>0</v>
      </c>
      <c r="AT59" s="52">
        <v>0</v>
      </c>
      <c r="AU59" s="52">
        <v>0</v>
      </c>
      <c r="AV59" s="52">
        <v>0</v>
      </c>
      <c r="AW59" s="52">
        <v>0</v>
      </c>
      <c r="AX59" s="52">
        <v>0</v>
      </c>
      <c r="AY59" s="52">
        <v>0</v>
      </c>
      <c r="AZ59" s="51">
        <f t="shared" si="25"/>
        <v>4723771776.9099998</v>
      </c>
      <c r="BA59" s="50">
        <f>'2016 CV PREV GF 00394601000126'!BC55</f>
        <v>4354941333.1099997</v>
      </c>
      <c r="BB59" s="50">
        <f>'2016 CV PREV GF 00394601000126'!BD55</f>
        <v>0</v>
      </c>
      <c r="BC59" s="50">
        <f>'2016 CV PREV GF 00394601000126'!BE55</f>
        <v>0</v>
      </c>
      <c r="BD59" s="50">
        <f>'2016 CV PREV GF 00394601000126'!BF55</f>
        <v>0</v>
      </c>
      <c r="BE59" s="50">
        <f>'2016 CV PREV GF 00394601000126'!BG55</f>
        <v>0</v>
      </c>
      <c r="BF59" s="50">
        <f>'2016 CV PREV GF 00394601000126'!BH55</f>
        <v>368830443.80000001</v>
      </c>
      <c r="BG59" s="50">
        <f>'2016 CV PREV GF 00394601000126'!BI55</f>
        <v>0</v>
      </c>
      <c r="BH59" s="50">
        <f>'2016 CV PREV GF 00394601000126'!BJ55</f>
        <v>0</v>
      </c>
      <c r="BI59" s="50">
        <f>'2016 CV PREV GF 00394601000126'!BK55</f>
        <v>0</v>
      </c>
      <c r="BJ59" s="51">
        <f t="shared" si="26"/>
        <v>4723771776.9099998</v>
      </c>
      <c r="BK59" s="51">
        <f t="shared" si="27"/>
        <v>-3187308845.02</v>
      </c>
      <c r="BL59" s="51">
        <f>$BO$9+SUMPRODUCT($D$10:D59,$BK$10:BK59)</f>
        <v>5734519402.828701</v>
      </c>
      <c r="BM59" s="53">
        <f t="shared" si="28"/>
        <v>5.5</v>
      </c>
      <c r="BN59" s="52">
        <f t="shared" si="14"/>
        <v>4513770163.8892698</v>
      </c>
      <c r="BO59" s="54">
        <f t="shared" si="29"/>
        <v>83395009753.219604</v>
      </c>
      <c r="BP59" s="52">
        <f t="shared" si="15"/>
        <v>333650788.23418367</v>
      </c>
      <c r="BQ59" s="52">
        <f t="shared" si="16"/>
        <v>16515714017.592093</v>
      </c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3">
      <c r="A60" s="55">
        <f t="shared" si="30"/>
        <v>51</v>
      </c>
      <c r="B60" s="71">
        <f t="shared" si="31"/>
        <v>2066</v>
      </c>
      <c r="C60" s="50">
        <f>'2016 CV PREV GF 00394601000126'!E56</f>
        <v>5.5</v>
      </c>
      <c r="D60" s="51">
        <f t="shared" si="17"/>
        <v>6.5180000000000002E-2</v>
      </c>
      <c r="E60" s="50">
        <f>'2016 CV PREV GF 00394601000126'!G56</f>
        <v>8598890534.4200001</v>
      </c>
      <c r="F60" s="51">
        <f t="shared" si="18"/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1">
        <f t="shared" si="19"/>
        <v>905265877.29999995</v>
      </c>
      <c r="N60" s="50">
        <f>'2016 CV PREV GF 00394601000126'!P56</f>
        <v>905265877.29999995</v>
      </c>
      <c r="O60" s="50">
        <f>'2016 CV PREV GF 00394601000126'!Q56</f>
        <v>0</v>
      </c>
      <c r="P60" s="50">
        <f>'2016 CV PREV GF 00394601000126'!R56</f>
        <v>0</v>
      </c>
      <c r="Q60" s="50">
        <f>'2016 CV PREV GF 00394601000126'!S56</f>
        <v>0</v>
      </c>
      <c r="R60" s="50">
        <f>'2016 CV PREV GF 00394601000126'!T56</f>
        <v>0</v>
      </c>
      <c r="S60" s="50">
        <f>'2016 CV PREV GF 00394601000126'!U56</f>
        <v>0</v>
      </c>
      <c r="T60" s="50">
        <f>'2016 CV PREV GF 00394601000126'!V56</f>
        <v>0</v>
      </c>
      <c r="U60" s="51">
        <f t="shared" si="20"/>
        <v>630248395.58000004</v>
      </c>
      <c r="V60" s="50">
        <f>'2016 CV PREV GF 00394601000126'!X56</f>
        <v>630248395.58000004</v>
      </c>
      <c r="W60" s="50">
        <f>'2016 CV PREV GF 00394601000126'!Y56</f>
        <v>0</v>
      </c>
      <c r="X60" s="50">
        <f>'2016 CV PREV GF 00394601000126'!Z56</f>
        <v>0</v>
      </c>
      <c r="Y60" s="50">
        <f>'2016 CV PREV GF 00394601000126'!AA56</f>
        <v>0</v>
      </c>
      <c r="Z60" s="50">
        <f>'2016 CV PREV GF 00394601000126'!AB56</f>
        <v>0</v>
      </c>
      <c r="AA60" s="50">
        <f>'2016 CV PREV GF 00394601000126'!AC56</f>
        <v>0</v>
      </c>
      <c r="AB60" s="50">
        <f>'2016 CV PREV GF 00394601000126'!AD56</f>
        <v>0</v>
      </c>
      <c r="AC60" s="51">
        <f t="shared" si="21"/>
        <v>0</v>
      </c>
      <c r="AD60" s="50">
        <f>'2016 CV PREV GF 00394601000126'!AF56</f>
        <v>0</v>
      </c>
      <c r="AE60" s="50">
        <f>'2016 CV PREV GF 00394601000126'!AG56</f>
        <v>0</v>
      </c>
      <c r="AF60" s="50">
        <f>'2016 CV PREV GF 00394601000126'!AH56</f>
        <v>0</v>
      </c>
      <c r="AG60" s="50">
        <f>'2016 CV PREV GF 00394601000126'!AI56</f>
        <v>0</v>
      </c>
      <c r="AH60" s="51">
        <f t="shared" si="22"/>
        <v>0</v>
      </c>
      <c r="AI60" s="50">
        <f>'2016 CV PREV GF 00394601000126'!AK56</f>
        <v>0</v>
      </c>
      <c r="AJ60" s="50">
        <f>'2016 CV PREV GF 00394601000126'!AL56</f>
        <v>0</v>
      </c>
      <c r="AK60" s="50">
        <f>'2016 CV PREV GF 00394601000126'!AM56</f>
        <v>0</v>
      </c>
      <c r="AL60" s="50">
        <f>'2016 CV PREV GF 00394601000126'!AN56</f>
        <v>0</v>
      </c>
      <c r="AM60" s="50">
        <f>'2016 CV PREV GF 00394601000126'!AO56</f>
        <v>0</v>
      </c>
      <c r="AN60" s="52">
        <v>0</v>
      </c>
      <c r="AO60" s="52">
        <v>0</v>
      </c>
      <c r="AP60" s="52">
        <v>0</v>
      </c>
      <c r="AQ60" s="50">
        <f>'2016 CV PREV GF 00394601000126'!AS56</f>
        <v>0</v>
      </c>
      <c r="AR60" s="51">
        <f t="shared" si="23"/>
        <v>1535514272.8800001</v>
      </c>
      <c r="AS60" s="51">
        <f t="shared" si="24"/>
        <v>0</v>
      </c>
      <c r="AT60" s="52">
        <v>0</v>
      </c>
      <c r="AU60" s="52">
        <v>0</v>
      </c>
      <c r="AV60" s="52">
        <v>0</v>
      </c>
      <c r="AW60" s="52">
        <v>0</v>
      </c>
      <c r="AX60" s="52">
        <v>0</v>
      </c>
      <c r="AY60" s="52">
        <v>0</v>
      </c>
      <c r="AZ60" s="51">
        <f t="shared" si="25"/>
        <v>4902162715.9899998</v>
      </c>
      <c r="BA60" s="50">
        <f>'2016 CV PREV GF 00394601000126'!BC56</f>
        <v>4505018713.2700005</v>
      </c>
      <c r="BB60" s="50">
        <f>'2016 CV PREV GF 00394601000126'!BD56</f>
        <v>0</v>
      </c>
      <c r="BC60" s="50">
        <f>'2016 CV PREV GF 00394601000126'!BE56</f>
        <v>0</v>
      </c>
      <c r="BD60" s="50">
        <f>'2016 CV PREV GF 00394601000126'!BF56</f>
        <v>0</v>
      </c>
      <c r="BE60" s="50">
        <f>'2016 CV PREV GF 00394601000126'!BG56</f>
        <v>0</v>
      </c>
      <c r="BF60" s="50">
        <f>'2016 CV PREV GF 00394601000126'!BH56</f>
        <v>397144002.72000003</v>
      </c>
      <c r="BG60" s="50">
        <f>'2016 CV PREV GF 00394601000126'!BI56</f>
        <v>0</v>
      </c>
      <c r="BH60" s="50">
        <f>'2016 CV PREV GF 00394601000126'!BJ56</f>
        <v>0</v>
      </c>
      <c r="BI60" s="50">
        <f>'2016 CV PREV GF 00394601000126'!BK56</f>
        <v>0</v>
      </c>
      <c r="BJ60" s="51">
        <f t="shared" si="26"/>
        <v>4902162715.9899998</v>
      </c>
      <c r="BK60" s="51">
        <f t="shared" si="27"/>
        <v>-3366648443.1100001</v>
      </c>
      <c r="BL60" s="51">
        <f>$BO$9+SUMPRODUCT($D$10:D60,$BK$10:BK60)</f>
        <v>5515081257.3067913</v>
      </c>
      <c r="BM60" s="53">
        <f t="shared" si="28"/>
        <v>5.5</v>
      </c>
      <c r="BN60" s="52">
        <f t="shared" si="14"/>
        <v>4586725536.4270802</v>
      </c>
      <c r="BO60" s="54">
        <f t="shared" si="29"/>
        <v>84615086846.536697</v>
      </c>
      <c r="BP60" s="52">
        <f t="shared" si="15"/>
        <v>328199950.38012582</v>
      </c>
      <c r="BQ60" s="52">
        <f t="shared" si="16"/>
        <v>16574097494.196354</v>
      </c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3">
      <c r="A61" s="55">
        <f t="shared" si="30"/>
        <v>52</v>
      </c>
      <c r="B61" s="71">
        <f t="shared" si="31"/>
        <v>2067</v>
      </c>
      <c r="C61" s="50">
        <f>'2016 CV PREV GF 00394601000126'!E57</f>
        <v>5.5</v>
      </c>
      <c r="D61" s="51">
        <f t="shared" si="17"/>
        <v>6.1780000000000002E-2</v>
      </c>
      <c r="E61" s="50">
        <f>'2016 CV PREV GF 00394601000126'!G57</f>
        <v>8595951609.6700001</v>
      </c>
      <c r="F61" s="51">
        <f t="shared" si="18"/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1">
        <f t="shared" si="19"/>
        <v>904956475.95000005</v>
      </c>
      <c r="N61" s="50">
        <f>'2016 CV PREV GF 00394601000126'!P57</f>
        <v>904956475.95000005</v>
      </c>
      <c r="O61" s="50">
        <f>'2016 CV PREV GF 00394601000126'!Q57</f>
        <v>0</v>
      </c>
      <c r="P61" s="50">
        <f>'2016 CV PREV GF 00394601000126'!R57</f>
        <v>0</v>
      </c>
      <c r="Q61" s="50">
        <f>'2016 CV PREV GF 00394601000126'!S57</f>
        <v>0</v>
      </c>
      <c r="R61" s="50">
        <f>'2016 CV PREV GF 00394601000126'!T57</f>
        <v>0</v>
      </c>
      <c r="S61" s="50">
        <f>'2016 CV PREV GF 00394601000126'!U57</f>
        <v>0</v>
      </c>
      <c r="T61" s="50">
        <f>'2016 CV PREV GF 00394601000126'!V57</f>
        <v>0</v>
      </c>
      <c r="U61" s="51">
        <f t="shared" si="20"/>
        <v>630032989.59000003</v>
      </c>
      <c r="V61" s="50">
        <f>'2016 CV PREV GF 00394601000126'!X57</f>
        <v>630032989.59000003</v>
      </c>
      <c r="W61" s="50">
        <f>'2016 CV PREV GF 00394601000126'!Y57</f>
        <v>0</v>
      </c>
      <c r="X61" s="50">
        <f>'2016 CV PREV GF 00394601000126'!Z57</f>
        <v>0</v>
      </c>
      <c r="Y61" s="50">
        <f>'2016 CV PREV GF 00394601000126'!AA57</f>
        <v>0</v>
      </c>
      <c r="Z61" s="50">
        <f>'2016 CV PREV GF 00394601000126'!AB57</f>
        <v>0</v>
      </c>
      <c r="AA61" s="50">
        <f>'2016 CV PREV GF 00394601000126'!AC57</f>
        <v>0</v>
      </c>
      <c r="AB61" s="50">
        <f>'2016 CV PREV GF 00394601000126'!AD57</f>
        <v>0</v>
      </c>
      <c r="AC61" s="51">
        <f t="shared" si="21"/>
        <v>0</v>
      </c>
      <c r="AD61" s="50">
        <f>'2016 CV PREV GF 00394601000126'!AF57</f>
        <v>0</v>
      </c>
      <c r="AE61" s="50">
        <f>'2016 CV PREV GF 00394601000126'!AG57</f>
        <v>0</v>
      </c>
      <c r="AF61" s="50">
        <f>'2016 CV PREV GF 00394601000126'!AH57</f>
        <v>0</v>
      </c>
      <c r="AG61" s="50">
        <f>'2016 CV PREV GF 00394601000126'!AI57</f>
        <v>0</v>
      </c>
      <c r="AH61" s="51">
        <f t="shared" si="22"/>
        <v>0</v>
      </c>
      <c r="AI61" s="50">
        <f>'2016 CV PREV GF 00394601000126'!AK57</f>
        <v>0</v>
      </c>
      <c r="AJ61" s="50">
        <f>'2016 CV PREV GF 00394601000126'!AL57</f>
        <v>0</v>
      </c>
      <c r="AK61" s="50">
        <f>'2016 CV PREV GF 00394601000126'!AM57</f>
        <v>0</v>
      </c>
      <c r="AL61" s="50">
        <f>'2016 CV PREV GF 00394601000126'!AN57</f>
        <v>0</v>
      </c>
      <c r="AM61" s="50">
        <f>'2016 CV PREV GF 00394601000126'!AO57</f>
        <v>0</v>
      </c>
      <c r="AN61" s="52">
        <v>0</v>
      </c>
      <c r="AO61" s="52">
        <v>0</v>
      </c>
      <c r="AP61" s="52">
        <v>0</v>
      </c>
      <c r="AQ61" s="50">
        <f>'2016 CV PREV GF 00394601000126'!AS57</f>
        <v>0</v>
      </c>
      <c r="AR61" s="51">
        <f t="shared" si="23"/>
        <v>1534989465.54</v>
      </c>
      <c r="AS61" s="51">
        <f t="shared" si="24"/>
        <v>0</v>
      </c>
      <c r="AT61" s="52">
        <v>0</v>
      </c>
      <c r="AU61" s="52">
        <v>0</v>
      </c>
      <c r="AV61" s="52">
        <v>0</v>
      </c>
      <c r="AW61" s="52">
        <v>0</v>
      </c>
      <c r="AX61" s="52">
        <v>0</v>
      </c>
      <c r="AY61" s="52">
        <v>0</v>
      </c>
      <c r="AZ61" s="51">
        <f t="shared" si="25"/>
        <v>5090342263.3599997</v>
      </c>
      <c r="BA61" s="50">
        <f>'2016 CV PREV GF 00394601000126'!BC57</f>
        <v>4663984070.29</v>
      </c>
      <c r="BB61" s="50">
        <f>'2016 CV PREV GF 00394601000126'!BD57</f>
        <v>0</v>
      </c>
      <c r="BC61" s="50">
        <f>'2016 CV PREV GF 00394601000126'!BE57</f>
        <v>0</v>
      </c>
      <c r="BD61" s="50">
        <f>'2016 CV PREV GF 00394601000126'!BF57</f>
        <v>0</v>
      </c>
      <c r="BE61" s="50">
        <f>'2016 CV PREV GF 00394601000126'!BG57</f>
        <v>0</v>
      </c>
      <c r="BF61" s="50">
        <f>'2016 CV PREV GF 00394601000126'!BH57</f>
        <v>426358193.06999999</v>
      </c>
      <c r="BG61" s="50">
        <f>'2016 CV PREV GF 00394601000126'!BI57</f>
        <v>0</v>
      </c>
      <c r="BH61" s="50">
        <f>'2016 CV PREV GF 00394601000126'!BJ57</f>
        <v>0</v>
      </c>
      <c r="BI61" s="50">
        <f>'2016 CV PREV GF 00394601000126'!BK57</f>
        <v>0</v>
      </c>
      <c r="BJ61" s="51">
        <f t="shared" si="26"/>
        <v>5090342263.3599997</v>
      </c>
      <c r="BK61" s="51">
        <f t="shared" si="27"/>
        <v>-3555352797.8200002</v>
      </c>
      <c r="BL61" s="51">
        <f>$BO$9+SUMPRODUCT($D$10:D61,$BK$10:BK61)</f>
        <v>5295431561.4574718</v>
      </c>
      <c r="BM61" s="53">
        <f t="shared" si="28"/>
        <v>5.5</v>
      </c>
      <c r="BN61" s="52">
        <f t="shared" si="14"/>
        <v>4653829776.5595198</v>
      </c>
      <c r="BO61" s="54">
        <f t="shared" si="29"/>
        <v>85713563825.276199</v>
      </c>
      <c r="BP61" s="52">
        <f t="shared" si="15"/>
        <v>323031826.6216417</v>
      </c>
      <c r="BQ61" s="52">
        <f t="shared" si="16"/>
        <v>16636139071.014547</v>
      </c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3">
      <c r="A62" s="55">
        <f t="shared" si="30"/>
        <v>53</v>
      </c>
      <c r="B62" s="71">
        <f t="shared" si="31"/>
        <v>2068</v>
      </c>
      <c r="C62" s="50">
        <f>'2016 CV PREV GF 00394601000126'!E58</f>
        <v>5.5</v>
      </c>
      <c r="D62" s="51">
        <f t="shared" si="17"/>
        <v>5.8560000000000001E-2</v>
      </c>
      <c r="E62" s="50">
        <f>'2016 CV PREV GF 00394601000126'!G58</f>
        <v>8587503442.0200005</v>
      </c>
      <c r="F62" s="51">
        <f t="shared" si="18"/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1">
        <f t="shared" si="19"/>
        <v>904067077.74000001</v>
      </c>
      <c r="N62" s="50">
        <f>'2016 CV PREV GF 00394601000126'!P58</f>
        <v>904067077.74000001</v>
      </c>
      <c r="O62" s="50">
        <f>'2016 CV PREV GF 00394601000126'!Q58</f>
        <v>0</v>
      </c>
      <c r="P62" s="50">
        <f>'2016 CV PREV GF 00394601000126'!R58</f>
        <v>0</v>
      </c>
      <c r="Q62" s="50">
        <f>'2016 CV PREV GF 00394601000126'!S58</f>
        <v>0</v>
      </c>
      <c r="R62" s="50">
        <f>'2016 CV PREV GF 00394601000126'!T58</f>
        <v>0</v>
      </c>
      <c r="S62" s="50">
        <f>'2016 CV PREV GF 00394601000126'!U58</f>
        <v>0</v>
      </c>
      <c r="T62" s="50">
        <f>'2016 CV PREV GF 00394601000126'!V58</f>
        <v>0</v>
      </c>
      <c r="U62" s="51">
        <f t="shared" si="20"/>
        <v>629413788.29999995</v>
      </c>
      <c r="V62" s="50">
        <f>'2016 CV PREV GF 00394601000126'!X58</f>
        <v>629413788.29999995</v>
      </c>
      <c r="W62" s="50">
        <f>'2016 CV PREV GF 00394601000126'!Y58</f>
        <v>0</v>
      </c>
      <c r="X62" s="50">
        <f>'2016 CV PREV GF 00394601000126'!Z58</f>
        <v>0</v>
      </c>
      <c r="Y62" s="50">
        <f>'2016 CV PREV GF 00394601000126'!AA58</f>
        <v>0</v>
      </c>
      <c r="Z62" s="50">
        <f>'2016 CV PREV GF 00394601000126'!AB58</f>
        <v>0</v>
      </c>
      <c r="AA62" s="50">
        <f>'2016 CV PREV GF 00394601000126'!AC58</f>
        <v>0</v>
      </c>
      <c r="AB62" s="50">
        <f>'2016 CV PREV GF 00394601000126'!AD58</f>
        <v>0</v>
      </c>
      <c r="AC62" s="51">
        <f t="shared" si="21"/>
        <v>0</v>
      </c>
      <c r="AD62" s="50">
        <f>'2016 CV PREV GF 00394601000126'!AF58</f>
        <v>0</v>
      </c>
      <c r="AE62" s="50">
        <f>'2016 CV PREV GF 00394601000126'!AG58</f>
        <v>0</v>
      </c>
      <c r="AF62" s="50">
        <f>'2016 CV PREV GF 00394601000126'!AH58</f>
        <v>0</v>
      </c>
      <c r="AG62" s="50">
        <f>'2016 CV PREV GF 00394601000126'!AI58</f>
        <v>0</v>
      </c>
      <c r="AH62" s="51">
        <f t="shared" si="22"/>
        <v>0</v>
      </c>
      <c r="AI62" s="50">
        <f>'2016 CV PREV GF 00394601000126'!AK58</f>
        <v>0</v>
      </c>
      <c r="AJ62" s="50">
        <f>'2016 CV PREV GF 00394601000126'!AL58</f>
        <v>0</v>
      </c>
      <c r="AK62" s="50">
        <f>'2016 CV PREV GF 00394601000126'!AM58</f>
        <v>0</v>
      </c>
      <c r="AL62" s="50">
        <f>'2016 CV PREV GF 00394601000126'!AN58</f>
        <v>0</v>
      </c>
      <c r="AM62" s="50">
        <f>'2016 CV PREV GF 00394601000126'!AO58</f>
        <v>0</v>
      </c>
      <c r="AN62" s="52">
        <v>0</v>
      </c>
      <c r="AO62" s="52">
        <v>0</v>
      </c>
      <c r="AP62" s="52">
        <v>0</v>
      </c>
      <c r="AQ62" s="50">
        <f>'2016 CV PREV GF 00394601000126'!AS58</f>
        <v>0</v>
      </c>
      <c r="AR62" s="51">
        <f t="shared" si="23"/>
        <v>1533480866.04</v>
      </c>
      <c r="AS62" s="51">
        <f t="shared" si="24"/>
        <v>0</v>
      </c>
      <c r="AT62" s="52">
        <v>0</v>
      </c>
      <c r="AU62" s="52">
        <v>0</v>
      </c>
      <c r="AV62" s="52">
        <v>0</v>
      </c>
      <c r="AW62" s="52">
        <v>0</v>
      </c>
      <c r="AX62" s="52">
        <v>0</v>
      </c>
      <c r="AY62" s="52">
        <v>0</v>
      </c>
      <c r="AZ62" s="51">
        <f t="shared" si="25"/>
        <v>5249908270.5900002</v>
      </c>
      <c r="BA62" s="50">
        <f>'2016 CV PREV GF 00394601000126'!BC58</f>
        <v>4793019870.4799995</v>
      </c>
      <c r="BB62" s="50">
        <f>'2016 CV PREV GF 00394601000126'!BD58</f>
        <v>0</v>
      </c>
      <c r="BC62" s="50">
        <f>'2016 CV PREV GF 00394601000126'!BE58</f>
        <v>0</v>
      </c>
      <c r="BD62" s="50">
        <f>'2016 CV PREV GF 00394601000126'!BF58</f>
        <v>0</v>
      </c>
      <c r="BE62" s="50">
        <f>'2016 CV PREV GF 00394601000126'!BG58</f>
        <v>0</v>
      </c>
      <c r="BF62" s="50">
        <f>'2016 CV PREV GF 00394601000126'!BH58</f>
        <v>456888400.11000001</v>
      </c>
      <c r="BG62" s="50">
        <f>'2016 CV PREV GF 00394601000126'!BI58</f>
        <v>0</v>
      </c>
      <c r="BH62" s="50">
        <f>'2016 CV PREV GF 00394601000126'!BJ58</f>
        <v>0</v>
      </c>
      <c r="BI62" s="50">
        <f>'2016 CV PREV GF 00394601000126'!BK58</f>
        <v>0</v>
      </c>
      <c r="BJ62" s="51">
        <f t="shared" si="26"/>
        <v>5249908270.5900002</v>
      </c>
      <c r="BK62" s="51">
        <f t="shared" si="27"/>
        <v>-3716427404.5500002</v>
      </c>
      <c r="BL62" s="51">
        <f>$BO$9+SUMPRODUCT($D$10:D62,$BK$10:BK62)</f>
        <v>5077797572.6470242</v>
      </c>
      <c r="BM62" s="53">
        <f t="shared" si="28"/>
        <v>5.5</v>
      </c>
      <c r="BN62" s="52">
        <f t="shared" si="14"/>
        <v>4714246010.3901901</v>
      </c>
      <c r="BO62" s="54">
        <f t="shared" si="29"/>
        <v>86711382431.116394</v>
      </c>
      <c r="BP62" s="52">
        <f t="shared" si="15"/>
        <v>315789426.44183791</v>
      </c>
      <c r="BQ62" s="52">
        <f t="shared" si="16"/>
        <v>16578944888.196489</v>
      </c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3">
      <c r="A63" s="55">
        <f t="shared" si="30"/>
        <v>54</v>
      </c>
      <c r="B63" s="71">
        <f t="shared" si="31"/>
        <v>2069</v>
      </c>
      <c r="C63" s="50">
        <f>'2016 CV PREV GF 00394601000126'!E59</f>
        <v>5.5</v>
      </c>
      <c r="D63" s="51">
        <f t="shared" si="17"/>
        <v>5.5509999999999997E-2</v>
      </c>
      <c r="E63" s="50">
        <f>'2016 CV PREV GF 00394601000126'!G59</f>
        <v>8586954309.8500004</v>
      </c>
      <c r="F63" s="51">
        <f t="shared" si="18"/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1">
        <f t="shared" si="19"/>
        <v>904009266.72000003</v>
      </c>
      <c r="N63" s="50">
        <f>'2016 CV PREV GF 00394601000126'!P59</f>
        <v>904009266.72000003</v>
      </c>
      <c r="O63" s="50">
        <f>'2016 CV PREV GF 00394601000126'!Q59</f>
        <v>0</v>
      </c>
      <c r="P63" s="50">
        <f>'2016 CV PREV GF 00394601000126'!R59</f>
        <v>0</v>
      </c>
      <c r="Q63" s="50">
        <f>'2016 CV PREV GF 00394601000126'!S59</f>
        <v>0</v>
      </c>
      <c r="R63" s="50">
        <f>'2016 CV PREV GF 00394601000126'!T59</f>
        <v>0</v>
      </c>
      <c r="S63" s="50">
        <f>'2016 CV PREV GF 00394601000126'!U59</f>
        <v>0</v>
      </c>
      <c r="T63" s="50">
        <f>'2016 CV PREV GF 00394601000126'!V59</f>
        <v>0</v>
      </c>
      <c r="U63" s="51">
        <f t="shared" si="20"/>
        <v>629373540.12</v>
      </c>
      <c r="V63" s="50">
        <f>'2016 CV PREV GF 00394601000126'!X59</f>
        <v>629373540.12</v>
      </c>
      <c r="W63" s="50">
        <f>'2016 CV PREV GF 00394601000126'!Y59</f>
        <v>0</v>
      </c>
      <c r="X63" s="50">
        <f>'2016 CV PREV GF 00394601000126'!Z59</f>
        <v>0</v>
      </c>
      <c r="Y63" s="50">
        <f>'2016 CV PREV GF 00394601000126'!AA59</f>
        <v>0</v>
      </c>
      <c r="Z63" s="50">
        <f>'2016 CV PREV GF 00394601000126'!AB59</f>
        <v>0</v>
      </c>
      <c r="AA63" s="50">
        <f>'2016 CV PREV GF 00394601000126'!AC59</f>
        <v>0</v>
      </c>
      <c r="AB63" s="50">
        <f>'2016 CV PREV GF 00394601000126'!AD59</f>
        <v>0</v>
      </c>
      <c r="AC63" s="51">
        <f t="shared" si="21"/>
        <v>0</v>
      </c>
      <c r="AD63" s="50">
        <f>'2016 CV PREV GF 00394601000126'!AF59</f>
        <v>0</v>
      </c>
      <c r="AE63" s="50">
        <f>'2016 CV PREV GF 00394601000126'!AG59</f>
        <v>0</v>
      </c>
      <c r="AF63" s="50">
        <f>'2016 CV PREV GF 00394601000126'!AH59</f>
        <v>0</v>
      </c>
      <c r="AG63" s="50">
        <f>'2016 CV PREV GF 00394601000126'!AI59</f>
        <v>0</v>
      </c>
      <c r="AH63" s="51">
        <f t="shared" si="22"/>
        <v>0</v>
      </c>
      <c r="AI63" s="50">
        <f>'2016 CV PREV GF 00394601000126'!AK59</f>
        <v>0</v>
      </c>
      <c r="AJ63" s="50">
        <f>'2016 CV PREV GF 00394601000126'!AL59</f>
        <v>0</v>
      </c>
      <c r="AK63" s="50">
        <f>'2016 CV PREV GF 00394601000126'!AM59</f>
        <v>0</v>
      </c>
      <c r="AL63" s="50">
        <f>'2016 CV PREV GF 00394601000126'!AN59</f>
        <v>0</v>
      </c>
      <c r="AM63" s="50">
        <f>'2016 CV PREV GF 00394601000126'!AO59</f>
        <v>0</v>
      </c>
      <c r="AN63" s="52">
        <v>0</v>
      </c>
      <c r="AO63" s="52">
        <v>0</v>
      </c>
      <c r="AP63" s="52">
        <v>0</v>
      </c>
      <c r="AQ63" s="50">
        <f>'2016 CV PREV GF 00394601000126'!AS59</f>
        <v>0</v>
      </c>
      <c r="AR63" s="51">
        <f t="shared" si="23"/>
        <v>1533382806.8399999</v>
      </c>
      <c r="AS63" s="51">
        <f t="shared" si="24"/>
        <v>0</v>
      </c>
      <c r="AT63" s="52">
        <v>0</v>
      </c>
      <c r="AU63" s="52">
        <v>0</v>
      </c>
      <c r="AV63" s="52">
        <v>0</v>
      </c>
      <c r="AW63" s="52">
        <v>0</v>
      </c>
      <c r="AX63" s="52">
        <v>0</v>
      </c>
      <c r="AY63" s="52">
        <v>0</v>
      </c>
      <c r="AZ63" s="51">
        <f t="shared" si="25"/>
        <v>5411865246.3100004</v>
      </c>
      <c r="BA63" s="50">
        <f>'2016 CV PREV GF 00394601000126'!BC59</f>
        <v>4924127876.8599997</v>
      </c>
      <c r="BB63" s="50">
        <f>'2016 CV PREV GF 00394601000126'!BD59</f>
        <v>0</v>
      </c>
      <c r="BC63" s="50">
        <f>'2016 CV PREV GF 00394601000126'!BE59</f>
        <v>0</v>
      </c>
      <c r="BD63" s="50">
        <f>'2016 CV PREV GF 00394601000126'!BF59</f>
        <v>0</v>
      </c>
      <c r="BE63" s="50">
        <f>'2016 CV PREV GF 00394601000126'!BG59</f>
        <v>0</v>
      </c>
      <c r="BF63" s="50">
        <f>'2016 CV PREV GF 00394601000126'!BH59</f>
        <v>487737369.44999999</v>
      </c>
      <c r="BG63" s="50">
        <f>'2016 CV PREV GF 00394601000126'!BI59</f>
        <v>0</v>
      </c>
      <c r="BH63" s="50">
        <f>'2016 CV PREV GF 00394601000126'!BJ59</f>
        <v>0</v>
      </c>
      <c r="BI63" s="50">
        <f>'2016 CV PREV GF 00394601000126'!BK59</f>
        <v>0</v>
      </c>
      <c r="BJ63" s="51">
        <f t="shared" si="26"/>
        <v>5411865246.3100004</v>
      </c>
      <c r="BK63" s="51">
        <f t="shared" si="27"/>
        <v>-3878482439.4699998</v>
      </c>
      <c r="BL63" s="51">
        <f>$BO$9+SUMPRODUCT($D$10:D63,$BK$10:BK63)</f>
        <v>4862503012.432044</v>
      </c>
      <c r="BM63" s="53">
        <f t="shared" si="28"/>
        <v>5.5</v>
      </c>
      <c r="BN63" s="52">
        <f t="shared" si="14"/>
        <v>4769126033.7114</v>
      </c>
      <c r="BO63" s="54">
        <f t="shared" si="29"/>
        <v>87602026025.357803</v>
      </c>
      <c r="BP63" s="52">
        <f t="shared" si="15"/>
        <v>308560538.55348045</v>
      </c>
      <c r="BQ63" s="52">
        <f t="shared" si="16"/>
        <v>16507988812.611204</v>
      </c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3">
      <c r="A64" s="55">
        <f t="shared" si="30"/>
        <v>55</v>
      </c>
      <c r="B64" s="71">
        <f t="shared" si="31"/>
        <v>2070</v>
      </c>
      <c r="C64" s="50">
        <f>'2016 CV PREV GF 00394601000126'!E60</f>
        <v>5.5</v>
      </c>
      <c r="D64" s="51">
        <f t="shared" si="17"/>
        <v>5.262E-2</v>
      </c>
      <c r="E64" s="50">
        <f>'2016 CV PREV GF 00394601000126'!G60</f>
        <v>8583449855.2700005</v>
      </c>
      <c r="F64" s="51">
        <f t="shared" si="18"/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1">
        <f t="shared" si="19"/>
        <v>903640328.05999994</v>
      </c>
      <c r="N64" s="50">
        <f>'2016 CV PREV GF 00394601000126'!P60</f>
        <v>903640328.05999994</v>
      </c>
      <c r="O64" s="50">
        <f>'2016 CV PREV GF 00394601000126'!Q60</f>
        <v>0</v>
      </c>
      <c r="P64" s="50">
        <f>'2016 CV PREV GF 00394601000126'!R60</f>
        <v>0</v>
      </c>
      <c r="Q64" s="50">
        <f>'2016 CV PREV GF 00394601000126'!S60</f>
        <v>0</v>
      </c>
      <c r="R64" s="50">
        <f>'2016 CV PREV GF 00394601000126'!T60</f>
        <v>0</v>
      </c>
      <c r="S64" s="50">
        <f>'2016 CV PREV GF 00394601000126'!U60</f>
        <v>0</v>
      </c>
      <c r="T64" s="50">
        <f>'2016 CV PREV GF 00394601000126'!V60</f>
        <v>0</v>
      </c>
      <c r="U64" s="51">
        <f t="shared" si="20"/>
        <v>629116684.09000003</v>
      </c>
      <c r="V64" s="50">
        <f>'2016 CV PREV GF 00394601000126'!X60</f>
        <v>629116684.09000003</v>
      </c>
      <c r="W64" s="50">
        <f>'2016 CV PREV GF 00394601000126'!Y60</f>
        <v>0</v>
      </c>
      <c r="X64" s="50">
        <f>'2016 CV PREV GF 00394601000126'!Z60</f>
        <v>0</v>
      </c>
      <c r="Y64" s="50">
        <f>'2016 CV PREV GF 00394601000126'!AA60</f>
        <v>0</v>
      </c>
      <c r="Z64" s="50">
        <f>'2016 CV PREV GF 00394601000126'!AB60</f>
        <v>0</v>
      </c>
      <c r="AA64" s="50">
        <f>'2016 CV PREV GF 00394601000126'!AC60</f>
        <v>0</v>
      </c>
      <c r="AB64" s="50">
        <f>'2016 CV PREV GF 00394601000126'!AD60</f>
        <v>0</v>
      </c>
      <c r="AC64" s="51">
        <f t="shared" si="21"/>
        <v>0</v>
      </c>
      <c r="AD64" s="50">
        <f>'2016 CV PREV GF 00394601000126'!AF60</f>
        <v>0</v>
      </c>
      <c r="AE64" s="50">
        <f>'2016 CV PREV GF 00394601000126'!AG60</f>
        <v>0</v>
      </c>
      <c r="AF64" s="50">
        <f>'2016 CV PREV GF 00394601000126'!AH60</f>
        <v>0</v>
      </c>
      <c r="AG64" s="50">
        <f>'2016 CV PREV GF 00394601000126'!AI60</f>
        <v>0</v>
      </c>
      <c r="AH64" s="51">
        <f t="shared" si="22"/>
        <v>0</v>
      </c>
      <c r="AI64" s="50">
        <f>'2016 CV PREV GF 00394601000126'!AK60</f>
        <v>0</v>
      </c>
      <c r="AJ64" s="50">
        <f>'2016 CV PREV GF 00394601000126'!AL60</f>
        <v>0</v>
      </c>
      <c r="AK64" s="50">
        <f>'2016 CV PREV GF 00394601000126'!AM60</f>
        <v>0</v>
      </c>
      <c r="AL64" s="50">
        <f>'2016 CV PREV GF 00394601000126'!AN60</f>
        <v>0</v>
      </c>
      <c r="AM64" s="50">
        <f>'2016 CV PREV GF 00394601000126'!AO60</f>
        <v>0</v>
      </c>
      <c r="AN64" s="52">
        <v>0</v>
      </c>
      <c r="AO64" s="52">
        <v>0</v>
      </c>
      <c r="AP64" s="52">
        <v>0</v>
      </c>
      <c r="AQ64" s="50">
        <f>'2016 CV PREV GF 00394601000126'!AS60</f>
        <v>0</v>
      </c>
      <c r="AR64" s="51">
        <f t="shared" si="23"/>
        <v>1532757012.1500001</v>
      </c>
      <c r="AS64" s="51">
        <f t="shared" si="24"/>
        <v>0</v>
      </c>
      <c r="AT64" s="52">
        <v>0</v>
      </c>
      <c r="AU64" s="52">
        <v>0</v>
      </c>
      <c r="AV64" s="52">
        <v>0</v>
      </c>
      <c r="AW64" s="52">
        <v>0</v>
      </c>
      <c r="AX64" s="52">
        <v>0</v>
      </c>
      <c r="AY64" s="52">
        <v>0</v>
      </c>
      <c r="AZ64" s="51">
        <f t="shared" si="25"/>
        <v>5562569513.0600004</v>
      </c>
      <c r="BA64" s="50">
        <f>'2016 CV PREV GF 00394601000126'!BC60</f>
        <v>5043076439.1899996</v>
      </c>
      <c r="BB64" s="50">
        <f>'2016 CV PREV GF 00394601000126'!BD60</f>
        <v>0</v>
      </c>
      <c r="BC64" s="50">
        <f>'2016 CV PREV GF 00394601000126'!BE60</f>
        <v>0</v>
      </c>
      <c r="BD64" s="50">
        <f>'2016 CV PREV GF 00394601000126'!BF60</f>
        <v>0</v>
      </c>
      <c r="BE64" s="50">
        <f>'2016 CV PREV GF 00394601000126'!BG60</f>
        <v>0</v>
      </c>
      <c r="BF64" s="50">
        <f>'2016 CV PREV GF 00394601000126'!BH60</f>
        <v>519493073.87</v>
      </c>
      <c r="BG64" s="50">
        <f>'2016 CV PREV GF 00394601000126'!BI60</f>
        <v>0</v>
      </c>
      <c r="BH64" s="50">
        <f>'2016 CV PREV GF 00394601000126'!BJ60</f>
        <v>0</v>
      </c>
      <c r="BI64" s="50">
        <f>'2016 CV PREV GF 00394601000126'!BK60</f>
        <v>0</v>
      </c>
      <c r="BJ64" s="51">
        <f t="shared" si="26"/>
        <v>5562569513.0600004</v>
      </c>
      <c r="BK64" s="51">
        <f t="shared" si="27"/>
        <v>-4029812500.9099998</v>
      </c>
      <c r="BL64" s="51">
        <f>$BO$9+SUMPRODUCT($D$10:D64,$BK$10:BK64)</f>
        <v>4650454278.63416</v>
      </c>
      <c r="BM64" s="53">
        <f t="shared" si="28"/>
        <v>5.5</v>
      </c>
      <c r="BN64" s="52">
        <f t="shared" si="14"/>
        <v>4818111431.39468</v>
      </c>
      <c r="BO64" s="54">
        <f t="shared" si="29"/>
        <v>88390324955.842499</v>
      </c>
      <c r="BP64" s="52">
        <f t="shared" si="15"/>
        <v>300618982.95724285</v>
      </c>
      <c r="BQ64" s="52">
        <f t="shared" si="16"/>
        <v>16383734571.169735</v>
      </c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3">
      <c r="A65" s="55">
        <f t="shared" si="30"/>
        <v>56</v>
      </c>
      <c r="B65" s="71">
        <f t="shared" si="31"/>
        <v>2071</v>
      </c>
      <c r="C65" s="50">
        <f>'2016 CV PREV GF 00394601000126'!E61</f>
        <v>5.5</v>
      </c>
      <c r="D65" s="51">
        <f t="shared" si="17"/>
        <v>4.9880000000000001E-2</v>
      </c>
      <c r="E65" s="50">
        <f>'2016 CV PREV GF 00394601000126'!G61</f>
        <v>8582824506.2299995</v>
      </c>
      <c r="F65" s="51">
        <f t="shared" si="18"/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1">
        <f t="shared" si="19"/>
        <v>903574493.14999998</v>
      </c>
      <c r="N65" s="50">
        <f>'2016 CV PREV GF 00394601000126'!P61</f>
        <v>903574493.14999998</v>
      </c>
      <c r="O65" s="50">
        <f>'2016 CV PREV GF 00394601000126'!Q61</f>
        <v>0</v>
      </c>
      <c r="P65" s="50">
        <f>'2016 CV PREV GF 00394601000126'!R61</f>
        <v>0</v>
      </c>
      <c r="Q65" s="50">
        <f>'2016 CV PREV GF 00394601000126'!S61</f>
        <v>0</v>
      </c>
      <c r="R65" s="50">
        <f>'2016 CV PREV GF 00394601000126'!T61</f>
        <v>0</v>
      </c>
      <c r="S65" s="50">
        <f>'2016 CV PREV GF 00394601000126'!U61</f>
        <v>0</v>
      </c>
      <c r="T65" s="50">
        <f>'2016 CV PREV GF 00394601000126'!V61</f>
        <v>0</v>
      </c>
      <c r="U65" s="51">
        <f t="shared" si="20"/>
        <v>629070849.65999997</v>
      </c>
      <c r="V65" s="50">
        <f>'2016 CV PREV GF 00394601000126'!X61</f>
        <v>629070849.65999997</v>
      </c>
      <c r="W65" s="50">
        <f>'2016 CV PREV GF 00394601000126'!Y61</f>
        <v>0</v>
      </c>
      <c r="X65" s="50">
        <f>'2016 CV PREV GF 00394601000126'!Z61</f>
        <v>0</v>
      </c>
      <c r="Y65" s="50">
        <f>'2016 CV PREV GF 00394601000126'!AA61</f>
        <v>0</v>
      </c>
      <c r="Z65" s="50">
        <f>'2016 CV PREV GF 00394601000126'!AB61</f>
        <v>0</v>
      </c>
      <c r="AA65" s="50">
        <f>'2016 CV PREV GF 00394601000126'!AC61</f>
        <v>0</v>
      </c>
      <c r="AB65" s="50">
        <f>'2016 CV PREV GF 00394601000126'!AD61</f>
        <v>0</v>
      </c>
      <c r="AC65" s="51">
        <f t="shared" si="21"/>
        <v>0</v>
      </c>
      <c r="AD65" s="50">
        <f>'2016 CV PREV GF 00394601000126'!AF61</f>
        <v>0</v>
      </c>
      <c r="AE65" s="50">
        <f>'2016 CV PREV GF 00394601000126'!AG61</f>
        <v>0</v>
      </c>
      <c r="AF65" s="50">
        <f>'2016 CV PREV GF 00394601000126'!AH61</f>
        <v>0</v>
      </c>
      <c r="AG65" s="50">
        <f>'2016 CV PREV GF 00394601000126'!AI61</f>
        <v>0</v>
      </c>
      <c r="AH65" s="51">
        <f t="shared" si="22"/>
        <v>0</v>
      </c>
      <c r="AI65" s="50">
        <f>'2016 CV PREV GF 00394601000126'!AK61</f>
        <v>0</v>
      </c>
      <c r="AJ65" s="50">
        <f>'2016 CV PREV GF 00394601000126'!AL61</f>
        <v>0</v>
      </c>
      <c r="AK65" s="50">
        <f>'2016 CV PREV GF 00394601000126'!AM61</f>
        <v>0</v>
      </c>
      <c r="AL65" s="50">
        <f>'2016 CV PREV GF 00394601000126'!AN61</f>
        <v>0</v>
      </c>
      <c r="AM65" s="50">
        <f>'2016 CV PREV GF 00394601000126'!AO61</f>
        <v>0</v>
      </c>
      <c r="AN65" s="52">
        <v>0</v>
      </c>
      <c r="AO65" s="52">
        <v>0</v>
      </c>
      <c r="AP65" s="52">
        <v>0</v>
      </c>
      <c r="AQ65" s="50">
        <f>'2016 CV PREV GF 00394601000126'!AS61</f>
        <v>0</v>
      </c>
      <c r="AR65" s="51">
        <f t="shared" si="23"/>
        <v>1532645342.8099999</v>
      </c>
      <c r="AS65" s="51">
        <f t="shared" si="24"/>
        <v>0</v>
      </c>
      <c r="AT65" s="52">
        <v>0</v>
      </c>
      <c r="AU65" s="52">
        <v>0</v>
      </c>
      <c r="AV65" s="52">
        <v>0</v>
      </c>
      <c r="AW65" s="52">
        <v>0</v>
      </c>
      <c r="AX65" s="52">
        <v>0</v>
      </c>
      <c r="AY65" s="52">
        <v>0</v>
      </c>
      <c r="AZ65" s="51">
        <f t="shared" si="25"/>
        <v>5707356383.3400002</v>
      </c>
      <c r="BA65" s="50">
        <f>'2016 CV PREV GF 00394601000126'!BC61</f>
        <v>5155544886.2200003</v>
      </c>
      <c r="BB65" s="50">
        <f>'2016 CV PREV GF 00394601000126'!BD61</f>
        <v>0</v>
      </c>
      <c r="BC65" s="50">
        <f>'2016 CV PREV GF 00394601000126'!BE61</f>
        <v>0</v>
      </c>
      <c r="BD65" s="50">
        <f>'2016 CV PREV GF 00394601000126'!BF61</f>
        <v>0</v>
      </c>
      <c r="BE65" s="50">
        <f>'2016 CV PREV GF 00394601000126'!BG61</f>
        <v>0</v>
      </c>
      <c r="BF65" s="50">
        <f>'2016 CV PREV GF 00394601000126'!BH61</f>
        <v>551811497.12</v>
      </c>
      <c r="BG65" s="50">
        <f>'2016 CV PREV GF 00394601000126'!BI61</f>
        <v>0</v>
      </c>
      <c r="BH65" s="50">
        <f>'2016 CV PREV GF 00394601000126'!BJ61</f>
        <v>0</v>
      </c>
      <c r="BI65" s="50">
        <f>'2016 CV PREV GF 00394601000126'!BK61</f>
        <v>0</v>
      </c>
      <c r="BJ65" s="51">
        <f t="shared" si="26"/>
        <v>5707356383.3400002</v>
      </c>
      <c r="BK65" s="51">
        <f t="shared" si="27"/>
        <v>-4174711040.5300002</v>
      </c>
      <c r="BL65" s="51">
        <f>$BO$9+SUMPRODUCT($D$10:D65,$BK$10:BK65)</f>
        <v>4442219691.9325237</v>
      </c>
      <c r="BM65" s="53">
        <f t="shared" si="28"/>
        <v>5.5</v>
      </c>
      <c r="BN65" s="52">
        <f t="shared" si="14"/>
        <v>4861467872.5713396</v>
      </c>
      <c r="BO65" s="54">
        <f t="shared" si="29"/>
        <v>89077081787.883804</v>
      </c>
      <c r="BP65" s="52">
        <f t="shared" si="15"/>
        <v>292363722.1094898</v>
      </c>
      <c r="BQ65" s="52">
        <f t="shared" si="16"/>
        <v>16226186577.076683</v>
      </c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3">
      <c r="A66" s="55">
        <f t="shared" si="30"/>
        <v>57</v>
      </c>
      <c r="B66" s="71">
        <f t="shared" si="31"/>
        <v>2072</v>
      </c>
      <c r="C66" s="50">
        <f>'2016 CV PREV GF 00394601000126'!E62</f>
        <v>5.5</v>
      </c>
      <c r="D66" s="51">
        <f t="shared" si="17"/>
        <v>4.7280000000000003E-2</v>
      </c>
      <c r="E66" s="50">
        <f>'2016 CV PREV GF 00394601000126'!G62</f>
        <v>8580744161.3599997</v>
      </c>
      <c r="F66" s="51">
        <f t="shared" si="18"/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1">
        <f t="shared" si="19"/>
        <v>903355480.57000005</v>
      </c>
      <c r="N66" s="50">
        <f>'2016 CV PREV GF 00394601000126'!P62</f>
        <v>903355480.57000005</v>
      </c>
      <c r="O66" s="50">
        <f>'2016 CV PREV GF 00394601000126'!Q62</f>
        <v>0</v>
      </c>
      <c r="P66" s="50">
        <f>'2016 CV PREV GF 00394601000126'!R62</f>
        <v>0</v>
      </c>
      <c r="Q66" s="50">
        <f>'2016 CV PREV GF 00394601000126'!S62</f>
        <v>0</v>
      </c>
      <c r="R66" s="50">
        <f>'2016 CV PREV GF 00394601000126'!T62</f>
        <v>0</v>
      </c>
      <c r="S66" s="50">
        <f>'2016 CV PREV GF 00394601000126'!U62</f>
        <v>0</v>
      </c>
      <c r="T66" s="50">
        <f>'2016 CV PREV GF 00394601000126'!V62</f>
        <v>0</v>
      </c>
      <c r="U66" s="51">
        <f t="shared" si="20"/>
        <v>628918372.54999995</v>
      </c>
      <c r="V66" s="50">
        <f>'2016 CV PREV GF 00394601000126'!X62</f>
        <v>628918372.54999995</v>
      </c>
      <c r="W66" s="50">
        <f>'2016 CV PREV GF 00394601000126'!Y62</f>
        <v>0</v>
      </c>
      <c r="X66" s="50">
        <f>'2016 CV PREV GF 00394601000126'!Z62</f>
        <v>0</v>
      </c>
      <c r="Y66" s="50">
        <f>'2016 CV PREV GF 00394601000126'!AA62</f>
        <v>0</v>
      </c>
      <c r="Z66" s="50">
        <f>'2016 CV PREV GF 00394601000126'!AB62</f>
        <v>0</v>
      </c>
      <c r="AA66" s="50">
        <f>'2016 CV PREV GF 00394601000126'!AC62</f>
        <v>0</v>
      </c>
      <c r="AB66" s="50">
        <f>'2016 CV PREV GF 00394601000126'!AD62</f>
        <v>0</v>
      </c>
      <c r="AC66" s="51">
        <f t="shared" si="21"/>
        <v>0</v>
      </c>
      <c r="AD66" s="50">
        <f>'2016 CV PREV GF 00394601000126'!AF62</f>
        <v>0</v>
      </c>
      <c r="AE66" s="50">
        <f>'2016 CV PREV GF 00394601000126'!AG62</f>
        <v>0</v>
      </c>
      <c r="AF66" s="50">
        <f>'2016 CV PREV GF 00394601000126'!AH62</f>
        <v>0</v>
      </c>
      <c r="AG66" s="50">
        <f>'2016 CV PREV GF 00394601000126'!AI62</f>
        <v>0</v>
      </c>
      <c r="AH66" s="51">
        <f t="shared" si="22"/>
        <v>0</v>
      </c>
      <c r="AI66" s="50">
        <f>'2016 CV PREV GF 00394601000126'!AK62</f>
        <v>0</v>
      </c>
      <c r="AJ66" s="50">
        <f>'2016 CV PREV GF 00394601000126'!AL62</f>
        <v>0</v>
      </c>
      <c r="AK66" s="50">
        <f>'2016 CV PREV GF 00394601000126'!AM62</f>
        <v>0</v>
      </c>
      <c r="AL66" s="50">
        <f>'2016 CV PREV GF 00394601000126'!AN62</f>
        <v>0</v>
      </c>
      <c r="AM66" s="50">
        <f>'2016 CV PREV GF 00394601000126'!AO62</f>
        <v>0</v>
      </c>
      <c r="AN66" s="52">
        <v>0</v>
      </c>
      <c r="AO66" s="52">
        <v>0</v>
      </c>
      <c r="AP66" s="52">
        <v>0</v>
      </c>
      <c r="AQ66" s="50">
        <f>'2016 CV PREV GF 00394601000126'!AS62</f>
        <v>0</v>
      </c>
      <c r="AR66" s="51">
        <f t="shared" si="23"/>
        <v>1532273853.1199999</v>
      </c>
      <c r="AS66" s="51">
        <f t="shared" si="24"/>
        <v>0</v>
      </c>
      <c r="AT66" s="52">
        <v>0</v>
      </c>
      <c r="AU66" s="52">
        <v>0</v>
      </c>
      <c r="AV66" s="52">
        <v>0</v>
      </c>
      <c r="AW66" s="52">
        <v>0</v>
      </c>
      <c r="AX66" s="52">
        <v>0</v>
      </c>
      <c r="AY66" s="52">
        <v>0</v>
      </c>
      <c r="AZ66" s="51">
        <f t="shared" si="25"/>
        <v>5826578379.21</v>
      </c>
      <c r="BA66" s="50">
        <f>'2016 CV PREV GF 00394601000126'!BC62</f>
        <v>5241937010.5100002</v>
      </c>
      <c r="BB66" s="50">
        <f>'2016 CV PREV GF 00394601000126'!BD62</f>
        <v>0</v>
      </c>
      <c r="BC66" s="50">
        <f>'2016 CV PREV GF 00394601000126'!BE62</f>
        <v>0</v>
      </c>
      <c r="BD66" s="50">
        <f>'2016 CV PREV GF 00394601000126'!BF62</f>
        <v>0</v>
      </c>
      <c r="BE66" s="50">
        <f>'2016 CV PREV GF 00394601000126'!BG62</f>
        <v>0</v>
      </c>
      <c r="BF66" s="50">
        <f>'2016 CV PREV GF 00394601000126'!BH62</f>
        <v>584641368.70000005</v>
      </c>
      <c r="BG66" s="50">
        <f>'2016 CV PREV GF 00394601000126'!BI62</f>
        <v>0</v>
      </c>
      <c r="BH66" s="50">
        <f>'2016 CV PREV GF 00394601000126'!BJ62</f>
        <v>0</v>
      </c>
      <c r="BI66" s="50">
        <f>'2016 CV PREV GF 00394601000126'!BK62</f>
        <v>0</v>
      </c>
      <c r="BJ66" s="51">
        <f t="shared" si="26"/>
        <v>5826578379.21</v>
      </c>
      <c r="BK66" s="51">
        <f t="shared" si="27"/>
        <v>-4294304526.0900002</v>
      </c>
      <c r="BL66" s="51">
        <f>$BO$9+SUMPRODUCT($D$10:D66,$BK$10:BK66)</f>
        <v>4239184973.9389887</v>
      </c>
      <c r="BM66" s="53">
        <f t="shared" si="28"/>
        <v>5.5</v>
      </c>
      <c r="BN66" s="52">
        <f t="shared" si="14"/>
        <v>4899239498.3336096</v>
      </c>
      <c r="BO66" s="54">
        <f t="shared" si="29"/>
        <v>89682016760.127396</v>
      </c>
      <c r="BP66" s="52">
        <f t="shared" si="15"/>
        <v>282910863.10910922</v>
      </c>
      <c r="BQ66" s="52">
        <f t="shared" si="16"/>
        <v>15984463765.664671</v>
      </c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x14ac:dyDescent="0.3">
      <c r="A67" s="55">
        <f t="shared" si="30"/>
        <v>58</v>
      </c>
      <c r="B67" s="71">
        <f t="shared" si="31"/>
        <v>2073</v>
      </c>
      <c r="C67" s="50">
        <f>'2016 CV PREV GF 00394601000126'!E63</f>
        <v>5.5</v>
      </c>
      <c r="D67" s="51">
        <f t="shared" si="17"/>
        <v>4.4819999999999999E-2</v>
      </c>
      <c r="E67" s="50">
        <f>'2016 CV PREV GF 00394601000126'!G63</f>
        <v>8586274031.9499998</v>
      </c>
      <c r="F67" s="51">
        <f t="shared" si="18"/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1">
        <f t="shared" si="19"/>
        <v>903937649.05999994</v>
      </c>
      <c r="N67" s="50">
        <f>'2016 CV PREV GF 00394601000126'!P63</f>
        <v>903937649.05999994</v>
      </c>
      <c r="O67" s="50">
        <f>'2016 CV PREV GF 00394601000126'!Q63</f>
        <v>0</v>
      </c>
      <c r="P67" s="50">
        <f>'2016 CV PREV GF 00394601000126'!R63</f>
        <v>0</v>
      </c>
      <c r="Q67" s="50">
        <f>'2016 CV PREV GF 00394601000126'!S63</f>
        <v>0</v>
      </c>
      <c r="R67" s="50">
        <f>'2016 CV PREV GF 00394601000126'!T63</f>
        <v>0</v>
      </c>
      <c r="S67" s="50">
        <f>'2016 CV PREV GF 00394601000126'!U63</f>
        <v>0</v>
      </c>
      <c r="T67" s="50">
        <f>'2016 CV PREV GF 00394601000126'!V63</f>
        <v>0</v>
      </c>
      <c r="U67" s="51">
        <f t="shared" si="20"/>
        <v>629323679.73000002</v>
      </c>
      <c r="V67" s="50">
        <f>'2016 CV PREV GF 00394601000126'!X63</f>
        <v>629323679.73000002</v>
      </c>
      <c r="W67" s="50">
        <f>'2016 CV PREV GF 00394601000126'!Y63</f>
        <v>0</v>
      </c>
      <c r="X67" s="50">
        <f>'2016 CV PREV GF 00394601000126'!Z63</f>
        <v>0</v>
      </c>
      <c r="Y67" s="50">
        <f>'2016 CV PREV GF 00394601000126'!AA63</f>
        <v>0</v>
      </c>
      <c r="Z67" s="50">
        <f>'2016 CV PREV GF 00394601000126'!AB63</f>
        <v>0</v>
      </c>
      <c r="AA67" s="50">
        <f>'2016 CV PREV GF 00394601000126'!AC63</f>
        <v>0</v>
      </c>
      <c r="AB67" s="50">
        <f>'2016 CV PREV GF 00394601000126'!AD63</f>
        <v>0</v>
      </c>
      <c r="AC67" s="51">
        <f t="shared" si="21"/>
        <v>0</v>
      </c>
      <c r="AD67" s="50">
        <f>'2016 CV PREV GF 00394601000126'!AF63</f>
        <v>0</v>
      </c>
      <c r="AE67" s="50">
        <f>'2016 CV PREV GF 00394601000126'!AG63</f>
        <v>0</v>
      </c>
      <c r="AF67" s="50">
        <f>'2016 CV PREV GF 00394601000126'!AH63</f>
        <v>0</v>
      </c>
      <c r="AG67" s="50">
        <f>'2016 CV PREV GF 00394601000126'!AI63</f>
        <v>0</v>
      </c>
      <c r="AH67" s="51">
        <f t="shared" si="22"/>
        <v>0</v>
      </c>
      <c r="AI67" s="50">
        <f>'2016 CV PREV GF 00394601000126'!AK63</f>
        <v>0</v>
      </c>
      <c r="AJ67" s="50">
        <f>'2016 CV PREV GF 00394601000126'!AL63</f>
        <v>0</v>
      </c>
      <c r="AK67" s="50">
        <f>'2016 CV PREV GF 00394601000126'!AM63</f>
        <v>0</v>
      </c>
      <c r="AL67" s="50">
        <f>'2016 CV PREV GF 00394601000126'!AN63</f>
        <v>0</v>
      </c>
      <c r="AM67" s="50">
        <f>'2016 CV PREV GF 00394601000126'!AO63</f>
        <v>0</v>
      </c>
      <c r="AN67" s="52">
        <v>0</v>
      </c>
      <c r="AO67" s="52">
        <v>0</v>
      </c>
      <c r="AP67" s="52">
        <v>0</v>
      </c>
      <c r="AQ67" s="50">
        <f>'2016 CV PREV GF 00394601000126'!AS63</f>
        <v>0</v>
      </c>
      <c r="AR67" s="51">
        <f t="shared" si="23"/>
        <v>1533261328.79</v>
      </c>
      <c r="AS67" s="51">
        <f t="shared" si="24"/>
        <v>0</v>
      </c>
      <c r="AT67" s="52">
        <v>0</v>
      </c>
      <c r="AU67" s="52">
        <v>0</v>
      </c>
      <c r="AV67" s="52">
        <v>0</v>
      </c>
      <c r="AW67" s="52">
        <v>0</v>
      </c>
      <c r="AX67" s="52">
        <v>0</v>
      </c>
      <c r="AY67" s="52">
        <v>0</v>
      </c>
      <c r="AZ67" s="51">
        <f t="shared" si="25"/>
        <v>5948173187.8800001</v>
      </c>
      <c r="BA67" s="50">
        <f>'2016 CV PREV GF 00394601000126'!BC63</f>
        <v>5330797229.0799999</v>
      </c>
      <c r="BB67" s="50">
        <f>'2016 CV PREV GF 00394601000126'!BD63</f>
        <v>0</v>
      </c>
      <c r="BC67" s="50">
        <f>'2016 CV PREV GF 00394601000126'!BE63</f>
        <v>0</v>
      </c>
      <c r="BD67" s="50">
        <f>'2016 CV PREV GF 00394601000126'!BF63</f>
        <v>0</v>
      </c>
      <c r="BE67" s="50">
        <f>'2016 CV PREV GF 00394601000126'!BG63</f>
        <v>0</v>
      </c>
      <c r="BF67" s="50">
        <f>'2016 CV PREV GF 00394601000126'!BH63</f>
        <v>617375958.79999995</v>
      </c>
      <c r="BG67" s="50">
        <f>'2016 CV PREV GF 00394601000126'!BI63</f>
        <v>0</v>
      </c>
      <c r="BH67" s="50">
        <f>'2016 CV PREV GF 00394601000126'!BJ63</f>
        <v>0</v>
      </c>
      <c r="BI67" s="50">
        <f>'2016 CV PREV GF 00394601000126'!BK63</f>
        <v>0</v>
      </c>
      <c r="BJ67" s="51">
        <f t="shared" si="26"/>
        <v>5948173187.8800001</v>
      </c>
      <c r="BK67" s="51">
        <f t="shared" si="27"/>
        <v>-4414911859.0900002</v>
      </c>
      <c r="BL67" s="51">
        <f>$BO$9+SUMPRODUCT($D$10:D67,$BK$10:BK67)</f>
        <v>4041308624.4145751</v>
      </c>
      <c r="BM67" s="53">
        <f t="shared" si="28"/>
        <v>5.5</v>
      </c>
      <c r="BN67" s="52">
        <f t="shared" si="14"/>
        <v>4932510921.8070097</v>
      </c>
      <c r="BO67" s="54">
        <f t="shared" si="29"/>
        <v>90199615822.844406</v>
      </c>
      <c r="BP67" s="52">
        <f t="shared" si="15"/>
        <v>273758224.84859568</v>
      </c>
      <c r="BQ67" s="52">
        <f t="shared" si="16"/>
        <v>15741097928.794252</v>
      </c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x14ac:dyDescent="0.3">
      <c r="A68" s="55">
        <f t="shared" si="30"/>
        <v>59</v>
      </c>
      <c r="B68" s="71">
        <f t="shared" si="31"/>
        <v>2074</v>
      </c>
      <c r="C68" s="50">
        <f>'2016 CV PREV GF 00394601000126'!E64</f>
        <v>5.5</v>
      </c>
      <c r="D68" s="51">
        <f t="shared" si="17"/>
        <v>4.2479999999999997E-2</v>
      </c>
      <c r="E68" s="50">
        <f>'2016 CV PREV GF 00394601000126'!G64</f>
        <v>8588452271.8400002</v>
      </c>
      <c r="F68" s="51">
        <f t="shared" si="18"/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1">
        <f t="shared" si="19"/>
        <v>904166967.75</v>
      </c>
      <c r="N68" s="50">
        <f>'2016 CV PREV GF 00394601000126'!P64</f>
        <v>904166967.75</v>
      </c>
      <c r="O68" s="50">
        <f>'2016 CV PREV GF 00394601000126'!Q64</f>
        <v>0</v>
      </c>
      <c r="P68" s="50">
        <f>'2016 CV PREV GF 00394601000126'!R64</f>
        <v>0</v>
      </c>
      <c r="Q68" s="50">
        <f>'2016 CV PREV GF 00394601000126'!S64</f>
        <v>0</v>
      </c>
      <c r="R68" s="50">
        <f>'2016 CV PREV GF 00394601000126'!T64</f>
        <v>0</v>
      </c>
      <c r="S68" s="50">
        <f>'2016 CV PREV GF 00394601000126'!U64</f>
        <v>0</v>
      </c>
      <c r="T68" s="50">
        <f>'2016 CV PREV GF 00394601000126'!V64</f>
        <v>0</v>
      </c>
      <c r="U68" s="51">
        <f t="shared" si="20"/>
        <v>629483331.97000003</v>
      </c>
      <c r="V68" s="50">
        <f>'2016 CV PREV GF 00394601000126'!X64</f>
        <v>629483331.97000003</v>
      </c>
      <c r="W68" s="50">
        <f>'2016 CV PREV GF 00394601000126'!Y64</f>
        <v>0</v>
      </c>
      <c r="X68" s="50">
        <f>'2016 CV PREV GF 00394601000126'!Z64</f>
        <v>0</v>
      </c>
      <c r="Y68" s="50">
        <f>'2016 CV PREV GF 00394601000126'!AA64</f>
        <v>0</v>
      </c>
      <c r="Z68" s="50">
        <f>'2016 CV PREV GF 00394601000126'!AB64</f>
        <v>0</v>
      </c>
      <c r="AA68" s="50">
        <f>'2016 CV PREV GF 00394601000126'!AC64</f>
        <v>0</v>
      </c>
      <c r="AB68" s="50">
        <f>'2016 CV PREV GF 00394601000126'!AD64</f>
        <v>0</v>
      </c>
      <c r="AC68" s="51">
        <f t="shared" si="21"/>
        <v>0</v>
      </c>
      <c r="AD68" s="50">
        <f>'2016 CV PREV GF 00394601000126'!AF64</f>
        <v>0</v>
      </c>
      <c r="AE68" s="50">
        <f>'2016 CV PREV GF 00394601000126'!AG64</f>
        <v>0</v>
      </c>
      <c r="AF68" s="50">
        <f>'2016 CV PREV GF 00394601000126'!AH64</f>
        <v>0</v>
      </c>
      <c r="AG68" s="50">
        <f>'2016 CV PREV GF 00394601000126'!AI64</f>
        <v>0</v>
      </c>
      <c r="AH68" s="51">
        <f t="shared" si="22"/>
        <v>0</v>
      </c>
      <c r="AI68" s="50">
        <f>'2016 CV PREV GF 00394601000126'!AK64</f>
        <v>0</v>
      </c>
      <c r="AJ68" s="50">
        <f>'2016 CV PREV GF 00394601000126'!AL64</f>
        <v>0</v>
      </c>
      <c r="AK68" s="50">
        <f>'2016 CV PREV GF 00394601000126'!AM64</f>
        <v>0</v>
      </c>
      <c r="AL68" s="50">
        <f>'2016 CV PREV GF 00394601000126'!AN64</f>
        <v>0</v>
      </c>
      <c r="AM68" s="50">
        <f>'2016 CV PREV GF 00394601000126'!AO64</f>
        <v>0</v>
      </c>
      <c r="AN68" s="52">
        <v>0</v>
      </c>
      <c r="AO68" s="52">
        <v>0</v>
      </c>
      <c r="AP68" s="52">
        <v>0</v>
      </c>
      <c r="AQ68" s="50">
        <f>'2016 CV PREV GF 00394601000126'!AS64</f>
        <v>0</v>
      </c>
      <c r="AR68" s="51">
        <f t="shared" si="23"/>
        <v>1533650299.72</v>
      </c>
      <c r="AS68" s="51">
        <f t="shared" si="24"/>
        <v>0</v>
      </c>
      <c r="AT68" s="52">
        <v>0</v>
      </c>
      <c r="AU68" s="52">
        <v>0</v>
      </c>
      <c r="AV68" s="52">
        <v>0</v>
      </c>
      <c r="AW68" s="52">
        <v>0</v>
      </c>
      <c r="AX68" s="52">
        <v>0</v>
      </c>
      <c r="AY68" s="52">
        <v>0</v>
      </c>
      <c r="AZ68" s="51">
        <f t="shared" si="25"/>
        <v>6044433035.9300003</v>
      </c>
      <c r="BA68" s="50">
        <f>'2016 CV PREV GF 00394601000126'!BC64</f>
        <v>5394045775.3699999</v>
      </c>
      <c r="BB68" s="50">
        <f>'2016 CV PREV GF 00394601000126'!BD64</f>
        <v>0</v>
      </c>
      <c r="BC68" s="50">
        <f>'2016 CV PREV GF 00394601000126'!BE64</f>
        <v>0</v>
      </c>
      <c r="BD68" s="50">
        <f>'2016 CV PREV GF 00394601000126'!BF64</f>
        <v>0</v>
      </c>
      <c r="BE68" s="50">
        <f>'2016 CV PREV GF 00394601000126'!BG64</f>
        <v>0</v>
      </c>
      <c r="BF68" s="50">
        <f>'2016 CV PREV GF 00394601000126'!BH64</f>
        <v>650387260.55999994</v>
      </c>
      <c r="BG68" s="50">
        <f>'2016 CV PREV GF 00394601000126'!BI64</f>
        <v>0</v>
      </c>
      <c r="BH68" s="50">
        <f>'2016 CV PREV GF 00394601000126'!BJ64</f>
        <v>0</v>
      </c>
      <c r="BI68" s="50">
        <f>'2016 CV PREV GF 00394601000126'!BK64</f>
        <v>0</v>
      </c>
      <c r="BJ68" s="51">
        <f t="shared" si="26"/>
        <v>6044433035.9300003</v>
      </c>
      <c r="BK68" s="51">
        <f t="shared" si="27"/>
        <v>-4510782736.21</v>
      </c>
      <c r="BL68" s="51">
        <f>$BO$9+SUMPRODUCT($D$10:D68,$BK$10:BK68)</f>
        <v>3849690573.7803745</v>
      </c>
      <c r="BM68" s="53">
        <f t="shared" si="28"/>
        <v>5.5</v>
      </c>
      <c r="BN68" s="52">
        <f t="shared" si="14"/>
        <v>4960978870.2564402</v>
      </c>
      <c r="BO68" s="54">
        <f t="shared" si="29"/>
        <v>90649811956.890793</v>
      </c>
      <c r="BP68" s="52">
        <f t="shared" si="15"/>
        <v>263685763.06812388</v>
      </c>
      <c r="BQ68" s="52">
        <f t="shared" si="16"/>
        <v>15425617139.485247</v>
      </c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3">
      <c r="A69" s="55">
        <f t="shared" si="30"/>
        <v>60</v>
      </c>
      <c r="B69" s="71">
        <f t="shared" si="31"/>
        <v>2075</v>
      </c>
      <c r="C69" s="50">
        <f>'2016 CV PREV GF 00394601000126'!E65</f>
        <v>5.5</v>
      </c>
      <c r="D69" s="51">
        <f t="shared" si="17"/>
        <v>4.027E-2</v>
      </c>
      <c r="E69" s="50">
        <f>'2016 CV PREV GF 00394601000126'!G65</f>
        <v>8597027678.7999992</v>
      </c>
      <c r="F69" s="51">
        <f t="shared" si="18"/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1">
        <f t="shared" si="19"/>
        <v>905069761.34000003</v>
      </c>
      <c r="N69" s="50">
        <f>'2016 CV PREV GF 00394601000126'!P65</f>
        <v>905069761.34000003</v>
      </c>
      <c r="O69" s="50">
        <f>'2016 CV PREV GF 00394601000126'!Q65</f>
        <v>0</v>
      </c>
      <c r="P69" s="50">
        <f>'2016 CV PREV GF 00394601000126'!R65</f>
        <v>0</v>
      </c>
      <c r="Q69" s="50">
        <f>'2016 CV PREV GF 00394601000126'!S65</f>
        <v>0</v>
      </c>
      <c r="R69" s="50">
        <f>'2016 CV PREV GF 00394601000126'!T65</f>
        <v>0</v>
      </c>
      <c r="S69" s="50">
        <f>'2016 CV PREV GF 00394601000126'!U65</f>
        <v>0</v>
      </c>
      <c r="T69" s="50">
        <f>'2016 CV PREV GF 00394601000126'!V65</f>
        <v>0</v>
      </c>
      <c r="U69" s="51">
        <f t="shared" si="20"/>
        <v>630111859.15999997</v>
      </c>
      <c r="V69" s="50">
        <f>'2016 CV PREV GF 00394601000126'!X65</f>
        <v>630111859.15999997</v>
      </c>
      <c r="W69" s="50">
        <f>'2016 CV PREV GF 00394601000126'!Y65</f>
        <v>0</v>
      </c>
      <c r="X69" s="50">
        <f>'2016 CV PREV GF 00394601000126'!Z65</f>
        <v>0</v>
      </c>
      <c r="Y69" s="50">
        <f>'2016 CV PREV GF 00394601000126'!AA65</f>
        <v>0</v>
      </c>
      <c r="Z69" s="50">
        <f>'2016 CV PREV GF 00394601000126'!AB65</f>
        <v>0</v>
      </c>
      <c r="AA69" s="50">
        <f>'2016 CV PREV GF 00394601000126'!AC65</f>
        <v>0</v>
      </c>
      <c r="AB69" s="50">
        <f>'2016 CV PREV GF 00394601000126'!AD65</f>
        <v>0</v>
      </c>
      <c r="AC69" s="51">
        <f t="shared" si="21"/>
        <v>0</v>
      </c>
      <c r="AD69" s="50">
        <f>'2016 CV PREV GF 00394601000126'!AF65</f>
        <v>0</v>
      </c>
      <c r="AE69" s="50">
        <f>'2016 CV PREV GF 00394601000126'!AG65</f>
        <v>0</v>
      </c>
      <c r="AF69" s="50">
        <f>'2016 CV PREV GF 00394601000126'!AH65</f>
        <v>0</v>
      </c>
      <c r="AG69" s="50">
        <f>'2016 CV PREV GF 00394601000126'!AI65</f>
        <v>0</v>
      </c>
      <c r="AH69" s="51">
        <f t="shared" si="22"/>
        <v>0</v>
      </c>
      <c r="AI69" s="50">
        <f>'2016 CV PREV GF 00394601000126'!AK65</f>
        <v>0</v>
      </c>
      <c r="AJ69" s="50">
        <f>'2016 CV PREV GF 00394601000126'!AL65</f>
        <v>0</v>
      </c>
      <c r="AK69" s="50">
        <f>'2016 CV PREV GF 00394601000126'!AM65</f>
        <v>0</v>
      </c>
      <c r="AL69" s="50">
        <f>'2016 CV PREV GF 00394601000126'!AN65</f>
        <v>0</v>
      </c>
      <c r="AM69" s="50">
        <f>'2016 CV PREV GF 00394601000126'!AO65</f>
        <v>0</v>
      </c>
      <c r="AN69" s="52">
        <v>0</v>
      </c>
      <c r="AO69" s="52">
        <v>0</v>
      </c>
      <c r="AP69" s="52">
        <v>0</v>
      </c>
      <c r="AQ69" s="50">
        <f>'2016 CV PREV GF 00394601000126'!AS65</f>
        <v>0</v>
      </c>
      <c r="AR69" s="51">
        <f t="shared" si="23"/>
        <v>1535181620.5</v>
      </c>
      <c r="AS69" s="51">
        <f t="shared" si="24"/>
        <v>0</v>
      </c>
      <c r="AT69" s="52">
        <v>0</v>
      </c>
      <c r="AU69" s="52">
        <v>0</v>
      </c>
      <c r="AV69" s="52">
        <v>0</v>
      </c>
      <c r="AW69" s="52">
        <v>0</v>
      </c>
      <c r="AX69" s="52">
        <v>0</v>
      </c>
      <c r="AY69" s="52">
        <v>0</v>
      </c>
      <c r="AZ69" s="51">
        <f t="shared" si="25"/>
        <v>6141952936.6499996</v>
      </c>
      <c r="BA69" s="50">
        <f>'2016 CV PREV GF 00394601000126'!BC65</f>
        <v>5458996334.9200001</v>
      </c>
      <c r="BB69" s="50">
        <f>'2016 CV PREV GF 00394601000126'!BD65</f>
        <v>0</v>
      </c>
      <c r="BC69" s="50">
        <f>'2016 CV PREV GF 00394601000126'!BE65</f>
        <v>0</v>
      </c>
      <c r="BD69" s="50">
        <f>'2016 CV PREV GF 00394601000126'!BF65</f>
        <v>0</v>
      </c>
      <c r="BE69" s="50">
        <f>'2016 CV PREV GF 00394601000126'!BG65</f>
        <v>0</v>
      </c>
      <c r="BF69" s="50">
        <f>'2016 CV PREV GF 00394601000126'!BH65</f>
        <v>682956601.73000002</v>
      </c>
      <c r="BG69" s="50">
        <f>'2016 CV PREV GF 00394601000126'!BI65</f>
        <v>0</v>
      </c>
      <c r="BH69" s="50">
        <f>'2016 CV PREV GF 00394601000126'!BJ65</f>
        <v>0</v>
      </c>
      <c r="BI69" s="50">
        <f>'2016 CV PREV GF 00394601000126'!BK65</f>
        <v>0</v>
      </c>
      <c r="BJ69" s="51">
        <f t="shared" si="26"/>
        <v>6141952936.6499996</v>
      </c>
      <c r="BK69" s="51">
        <f t="shared" si="27"/>
        <v>-4606771316.1499996</v>
      </c>
      <c r="BL69" s="51">
        <f>$BO$9+SUMPRODUCT($D$10:D69,$BK$10:BK69)</f>
        <v>3664175892.879014</v>
      </c>
      <c r="BM69" s="53">
        <f t="shared" si="28"/>
        <v>5.5</v>
      </c>
      <c r="BN69" s="52">
        <f t="shared" si="14"/>
        <v>4985739657.6289902</v>
      </c>
      <c r="BO69" s="54">
        <f t="shared" si="29"/>
        <v>91028780298.369797</v>
      </c>
      <c r="BP69" s="52">
        <f t="shared" si="15"/>
        <v>253971588.94341511</v>
      </c>
      <c r="BQ69" s="52">
        <f t="shared" si="16"/>
        <v>15111309542.1332</v>
      </c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x14ac:dyDescent="0.3">
      <c r="A70" s="55">
        <f t="shared" si="30"/>
        <v>61</v>
      </c>
      <c r="B70" s="71">
        <f t="shared" si="31"/>
        <v>2076</v>
      </c>
      <c r="C70" s="50">
        <f>'2016 CV PREV GF 00394601000126'!E66</f>
        <v>5.5</v>
      </c>
      <c r="D70" s="51">
        <f t="shared" si="17"/>
        <v>3.8170000000000003E-2</v>
      </c>
      <c r="E70" s="50">
        <f>'2016 CV PREV GF 00394601000126'!G66</f>
        <v>8601749117.2299995</v>
      </c>
      <c r="F70" s="51">
        <f t="shared" si="18"/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1">
        <f t="shared" si="19"/>
        <v>905566820.48000002</v>
      </c>
      <c r="N70" s="50">
        <f>'2016 CV PREV GF 00394601000126'!P66</f>
        <v>905566820.48000002</v>
      </c>
      <c r="O70" s="50">
        <f>'2016 CV PREV GF 00394601000126'!Q66</f>
        <v>0</v>
      </c>
      <c r="P70" s="50">
        <f>'2016 CV PREV GF 00394601000126'!R66</f>
        <v>0</v>
      </c>
      <c r="Q70" s="50">
        <f>'2016 CV PREV GF 00394601000126'!S66</f>
        <v>0</v>
      </c>
      <c r="R70" s="50">
        <f>'2016 CV PREV GF 00394601000126'!T66</f>
        <v>0</v>
      </c>
      <c r="S70" s="50">
        <f>'2016 CV PREV GF 00394601000126'!U66</f>
        <v>0</v>
      </c>
      <c r="T70" s="50">
        <f>'2016 CV PREV GF 00394601000126'!V66</f>
        <v>0</v>
      </c>
      <c r="U70" s="51">
        <f t="shared" si="20"/>
        <v>630457912.99000001</v>
      </c>
      <c r="V70" s="50">
        <f>'2016 CV PREV GF 00394601000126'!X66</f>
        <v>630457912.99000001</v>
      </c>
      <c r="W70" s="50">
        <f>'2016 CV PREV GF 00394601000126'!Y66</f>
        <v>0</v>
      </c>
      <c r="X70" s="50">
        <f>'2016 CV PREV GF 00394601000126'!Z66</f>
        <v>0</v>
      </c>
      <c r="Y70" s="50">
        <f>'2016 CV PREV GF 00394601000126'!AA66</f>
        <v>0</v>
      </c>
      <c r="Z70" s="50">
        <f>'2016 CV PREV GF 00394601000126'!AB66</f>
        <v>0</v>
      </c>
      <c r="AA70" s="50">
        <f>'2016 CV PREV GF 00394601000126'!AC66</f>
        <v>0</v>
      </c>
      <c r="AB70" s="50">
        <f>'2016 CV PREV GF 00394601000126'!AD66</f>
        <v>0</v>
      </c>
      <c r="AC70" s="51">
        <f t="shared" si="21"/>
        <v>0</v>
      </c>
      <c r="AD70" s="50">
        <f>'2016 CV PREV GF 00394601000126'!AF66</f>
        <v>0</v>
      </c>
      <c r="AE70" s="50">
        <f>'2016 CV PREV GF 00394601000126'!AG66</f>
        <v>0</v>
      </c>
      <c r="AF70" s="50">
        <f>'2016 CV PREV GF 00394601000126'!AH66</f>
        <v>0</v>
      </c>
      <c r="AG70" s="50">
        <f>'2016 CV PREV GF 00394601000126'!AI66</f>
        <v>0</v>
      </c>
      <c r="AH70" s="51">
        <f t="shared" si="22"/>
        <v>0</v>
      </c>
      <c r="AI70" s="50">
        <f>'2016 CV PREV GF 00394601000126'!AK66</f>
        <v>0</v>
      </c>
      <c r="AJ70" s="50">
        <f>'2016 CV PREV GF 00394601000126'!AL66</f>
        <v>0</v>
      </c>
      <c r="AK70" s="50">
        <f>'2016 CV PREV GF 00394601000126'!AM66</f>
        <v>0</v>
      </c>
      <c r="AL70" s="50">
        <f>'2016 CV PREV GF 00394601000126'!AN66</f>
        <v>0</v>
      </c>
      <c r="AM70" s="50">
        <f>'2016 CV PREV GF 00394601000126'!AO66</f>
        <v>0</v>
      </c>
      <c r="AN70" s="52">
        <v>0</v>
      </c>
      <c r="AO70" s="52">
        <v>0</v>
      </c>
      <c r="AP70" s="52">
        <v>0</v>
      </c>
      <c r="AQ70" s="50">
        <f>'2016 CV PREV GF 00394601000126'!AS66</f>
        <v>0</v>
      </c>
      <c r="AR70" s="51">
        <f t="shared" si="23"/>
        <v>1536024733.47</v>
      </c>
      <c r="AS70" s="51">
        <f t="shared" si="24"/>
        <v>0</v>
      </c>
      <c r="AT70" s="52">
        <v>0</v>
      </c>
      <c r="AU70" s="52">
        <v>0</v>
      </c>
      <c r="AV70" s="52">
        <v>0</v>
      </c>
      <c r="AW70" s="52">
        <v>0</v>
      </c>
      <c r="AX70" s="52">
        <v>0</v>
      </c>
      <c r="AY70" s="52">
        <v>0</v>
      </c>
      <c r="AZ70" s="51">
        <f t="shared" si="25"/>
        <v>6229842110.7200003</v>
      </c>
      <c r="BA70" s="50">
        <f>'2016 CV PREV GF 00394601000126'!BC66</f>
        <v>5514218240.2600002</v>
      </c>
      <c r="BB70" s="50">
        <f>'2016 CV PREV GF 00394601000126'!BD66</f>
        <v>0</v>
      </c>
      <c r="BC70" s="50">
        <f>'2016 CV PREV GF 00394601000126'!BE66</f>
        <v>0</v>
      </c>
      <c r="BD70" s="50">
        <f>'2016 CV PREV GF 00394601000126'!BF66</f>
        <v>0</v>
      </c>
      <c r="BE70" s="50">
        <f>'2016 CV PREV GF 00394601000126'!BG66</f>
        <v>0</v>
      </c>
      <c r="BF70" s="50">
        <f>'2016 CV PREV GF 00394601000126'!BH66</f>
        <v>715623870.46000004</v>
      </c>
      <c r="BG70" s="50">
        <f>'2016 CV PREV GF 00394601000126'!BI66</f>
        <v>0</v>
      </c>
      <c r="BH70" s="50">
        <f>'2016 CV PREV GF 00394601000126'!BJ66</f>
        <v>0</v>
      </c>
      <c r="BI70" s="50">
        <f>'2016 CV PREV GF 00394601000126'!BK66</f>
        <v>0</v>
      </c>
      <c r="BJ70" s="51">
        <f t="shared" si="26"/>
        <v>6229842110.7200003</v>
      </c>
      <c r="BK70" s="51">
        <f t="shared" si="27"/>
        <v>-4693817377.25</v>
      </c>
      <c r="BL70" s="51">
        <f>$BO$9+SUMPRODUCT($D$10:D70,$BK$10:BK70)</f>
        <v>3485012883.5893817</v>
      </c>
      <c r="BM70" s="53">
        <f t="shared" si="28"/>
        <v>5.5</v>
      </c>
      <c r="BN70" s="52">
        <f t="shared" si="14"/>
        <v>5006582916.4103403</v>
      </c>
      <c r="BO70" s="54">
        <f t="shared" si="29"/>
        <v>91341545837.530106</v>
      </c>
      <c r="BP70" s="52">
        <f t="shared" si="15"/>
        <v>244176144.59677315</v>
      </c>
      <c r="BQ70" s="52">
        <f t="shared" si="16"/>
        <v>14772656748.104774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x14ac:dyDescent="0.3">
      <c r="A71" s="55">
        <f t="shared" si="30"/>
        <v>62</v>
      </c>
      <c r="B71" s="71">
        <f t="shared" si="31"/>
        <v>2077</v>
      </c>
      <c r="C71" s="50">
        <f>'2016 CV PREV GF 00394601000126'!E67</f>
        <v>5.5</v>
      </c>
      <c r="D71" s="51">
        <f t="shared" si="17"/>
        <v>3.6179999999999997E-2</v>
      </c>
      <c r="E71" s="50">
        <f>'2016 CV PREV GF 00394601000126'!G67</f>
        <v>8608403201.5699997</v>
      </c>
      <c r="F71" s="51">
        <f t="shared" si="18"/>
        <v>0</v>
      </c>
      <c r="G71" s="52">
        <v>0</v>
      </c>
      <c r="H71" s="52">
        <v>0</v>
      </c>
      <c r="I71" s="52">
        <v>0</v>
      </c>
      <c r="J71" s="52">
        <v>0</v>
      </c>
      <c r="K71" s="52">
        <v>0</v>
      </c>
      <c r="L71" s="52">
        <v>0</v>
      </c>
      <c r="M71" s="51">
        <f t="shared" si="19"/>
        <v>906267342.88999999</v>
      </c>
      <c r="N71" s="50">
        <f>'2016 CV PREV GF 00394601000126'!P67</f>
        <v>906267342.88999999</v>
      </c>
      <c r="O71" s="50">
        <f>'2016 CV PREV GF 00394601000126'!Q67</f>
        <v>0</v>
      </c>
      <c r="P71" s="50">
        <f>'2016 CV PREV GF 00394601000126'!R67</f>
        <v>0</v>
      </c>
      <c r="Q71" s="50">
        <f>'2016 CV PREV GF 00394601000126'!S67</f>
        <v>0</v>
      </c>
      <c r="R71" s="50">
        <f>'2016 CV PREV GF 00394601000126'!T67</f>
        <v>0</v>
      </c>
      <c r="S71" s="50">
        <f>'2016 CV PREV GF 00394601000126'!U67</f>
        <v>0</v>
      </c>
      <c r="T71" s="50">
        <f>'2016 CV PREV GF 00394601000126'!V67</f>
        <v>0</v>
      </c>
      <c r="U71" s="51">
        <f t="shared" si="20"/>
        <v>630945618.46000004</v>
      </c>
      <c r="V71" s="50">
        <f>'2016 CV PREV GF 00394601000126'!X67</f>
        <v>630945618.46000004</v>
      </c>
      <c r="W71" s="50">
        <f>'2016 CV PREV GF 00394601000126'!Y67</f>
        <v>0</v>
      </c>
      <c r="X71" s="50">
        <f>'2016 CV PREV GF 00394601000126'!Z67</f>
        <v>0</v>
      </c>
      <c r="Y71" s="50">
        <f>'2016 CV PREV GF 00394601000126'!AA67</f>
        <v>0</v>
      </c>
      <c r="Z71" s="50">
        <f>'2016 CV PREV GF 00394601000126'!AB67</f>
        <v>0</v>
      </c>
      <c r="AA71" s="50">
        <f>'2016 CV PREV GF 00394601000126'!AC67</f>
        <v>0</v>
      </c>
      <c r="AB71" s="50">
        <f>'2016 CV PREV GF 00394601000126'!AD67</f>
        <v>0</v>
      </c>
      <c r="AC71" s="51">
        <f t="shared" si="21"/>
        <v>0</v>
      </c>
      <c r="AD71" s="50">
        <f>'2016 CV PREV GF 00394601000126'!AF67</f>
        <v>0</v>
      </c>
      <c r="AE71" s="50">
        <f>'2016 CV PREV GF 00394601000126'!AG67</f>
        <v>0</v>
      </c>
      <c r="AF71" s="50">
        <f>'2016 CV PREV GF 00394601000126'!AH67</f>
        <v>0</v>
      </c>
      <c r="AG71" s="50">
        <f>'2016 CV PREV GF 00394601000126'!AI67</f>
        <v>0</v>
      </c>
      <c r="AH71" s="51">
        <f t="shared" si="22"/>
        <v>0</v>
      </c>
      <c r="AI71" s="50">
        <f>'2016 CV PREV GF 00394601000126'!AK67</f>
        <v>0</v>
      </c>
      <c r="AJ71" s="50">
        <f>'2016 CV PREV GF 00394601000126'!AL67</f>
        <v>0</v>
      </c>
      <c r="AK71" s="50">
        <f>'2016 CV PREV GF 00394601000126'!AM67</f>
        <v>0</v>
      </c>
      <c r="AL71" s="50">
        <f>'2016 CV PREV GF 00394601000126'!AN67</f>
        <v>0</v>
      </c>
      <c r="AM71" s="50">
        <f>'2016 CV PREV GF 00394601000126'!AO67</f>
        <v>0</v>
      </c>
      <c r="AN71" s="52">
        <v>0</v>
      </c>
      <c r="AO71" s="52">
        <v>0</v>
      </c>
      <c r="AP71" s="52">
        <v>0</v>
      </c>
      <c r="AQ71" s="50">
        <f>'2016 CV PREV GF 00394601000126'!AS67</f>
        <v>0</v>
      </c>
      <c r="AR71" s="51">
        <f t="shared" si="23"/>
        <v>1537212961.3499999</v>
      </c>
      <c r="AS71" s="51">
        <f t="shared" si="24"/>
        <v>0</v>
      </c>
      <c r="AT71" s="52">
        <v>0</v>
      </c>
      <c r="AU71" s="52">
        <v>0</v>
      </c>
      <c r="AV71" s="52">
        <v>0</v>
      </c>
      <c r="AW71" s="52">
        <v>0</v>
      </c>
      <c r="AX71" s="52">
        <v>0</v>
      </c>
      <c r="AY71" s="52">
        <v>0</v>
      </c>
      <c r="AZ71" s="51">
        <f t="shared" si="25"/>
        <v>6309659732.6999998</v>
      </c>
      <c r="BA71" s="50">
        <f>'2016 CV PREV GF 00394601000126'!BC67</f>
        <v>5561850947.7200003</v>
      </c>
      <c r="BB71" s="50">
        <f>'2016 CV PREV GF 00394601000126'!BD67</f>
        <v>0</v>
      </c>
      <c r="BC71" s="50">
        <f>'2016 CV PREV GF 00394601000126'!BE67</f>
        <v>0</v>
      </c>
      <c r="BD71" s="50">
        <f>'2016 CV PREV GF 00394601000126'!BF67</f>
        <v>0</v>
      </c>
      <c r="BE71" s="50">
        <f>'2016 CV PREV GF 00394601000126'!BG67</f>
        <v>0</v>
      </c>
      <c r="BF71" s="50">
        <f>'2016 CV PREV GF 00394601000126'!BH67</f>
        <v>747808784.98000002</v>
      </c>
      <c r="BG71" s="50">
        <f>'2016 CV PREV GF 00394601000126'!BI67</f>
        <v>0</v>
      </c>
      <c r="BH71" s="50">
        <f>'2016 CV PREV GF 00394601000126'!BJ67</f>
        <v>0</v>
      </c>
      <c r="BI71" s="50">
        <f>'2016 CV PREV GF 00394601000126'!BK67</f>
        <v>0</v>
      </c>
      <c r="BJ71" s="51">
        <f t="shared" si="26"/>
        <v>6309659732.6999998</v>
      </c>
      <c r="BK71" s="51">
        <f t="shared" si="27"/>
        <v>-4772446771.3500004</v>
      </c>
      <c r="BL71" s="51">
        <f>$BO$9+SUMPRODUCT($D$10:D71,$BK$10:BK71)</f>
        <v>3312345759.4019389</v>
      </c>
      <c r="BM71" s="53">
        <f t="shared" si="28"/>
        <v>5.5</v>
      </c>
      <c r="BN71" s="52">
        <f t="shared" si="14"/>
        <v>5023785021.0641603</v>
      </c>
      <c r="BO71" s="54">
        <f t="shared" si="29"/>
        <v>91592884087.244293</v>
      </c>
      <c r="BP71" s="52">
        <f t="shared" si="15"/>
        <v>234411909.04547638</v>
      </c>
      <c r="BQ71" s="52">
        <f t="shared" si="16"/>
        <v>14416332406.296797</v>
      </c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x14ac:dyDescent="0.3">
      <c r="A72" s="55">
        <f t="shared" si="30"/>
        <v>63</v>
      </c>
      <c r="B72" s="71">
        <f t="shared" si="31"/>
        <v>2078</v>
      </c>
      <c r="C72" s="50">
        <f>'2016 CV PREV GF 00394601000126'!E68</f>
        <v>5.5</v>
      </c>
      <c r="D72" s="51">
        <f t="shared" si="17"/>
        <v>3.4290000000000001E-2</v>
      </c>
      <c r="E72" s="50">
        <f>'2016 CV PREV GF 00394601000126'!G68</f>
        <v>8614765894.9400005</v>
      </c>
      <c r="F72" s="51">
        <f t="shared" si="18"/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1">
        <f t="shared" si="19"/>
        <v>906937188.50999999</v>
      </c>
      <c r="N72" s="50">
        <f>'2016 CV PREV GF 00394601000126'!P68</f>
        <v>906937188.50999999</v>
      </c>
      <c r="O72" s="50">
        <f>'2016 CV PREV GF 00394601000126'!Q68</f>
        <v>0</v>
      </c>
      <c r="P72" s="50">
        <f>'2016 CV PREV GF 00394601000126'!R68</f>
        <v>0</v>
      </c>
      <c r="Q72" s="50">
        <f>'2016 CV PREV GF 00394601000126'!S68</f>
        <v>0</v>
      </c>
      <c r="R72" s="50">
        <f>'2016 CV PREV GF 00394601000126'!T68</f>
        <v>0</v>
      </c>
      <c r="S72" s="50">
        <f>'2016 CV PREV GF 00394601000126'!U68</f>
        <v>0</v>
      </c>
      <c r="T72" s="50">
        <f>'2016 CV PREV GF 00394601000126'!V68</f>
        <v>0</v>
      </c>
      <c r="U72" s="51">
        <f t="shared" si="20"/>
        <v>631411966.67999995</v>
      </c>
      <c r="V72" s="50">
        <f>'2016 CV PREV GF 00394601000126'!X68</f>
        <v>631411966.67999995</v>
      </c>
      <c r="W72" s="50">
        <f>'2016 CV PREV GF 00394601000126'!Y68</f>
        <v>0</v>
      </c>
      <c r="X72" s="50">
        <f>'2016 CV PREV GF 00394601000126'!Z68</f>
        <v>0</v>
      </c>
      <c r="Y72" s="50">
        <f>'2016 CV PREV GF 00394601000126'!AA68</f>
        <v>0</v>
      </c>
      <c r="Z72" s="50">
        <f>'2016 CV PREV GF 00394601000126'!AB68</f>
        <v>0</v>
      </c>
      <c r="AA72" s="50">
        <f>'2016 CV PREV GF 00394601000126'!AC68</f>
        <v>0</v>
      </c>
      <c r="AB72" s="50">
        <f>'2016 CV PREV GF 00394601000126'!AD68</f>
        <v>0</v>
      </c>
      <c r="AC72" s="51">
        <f t="shared" si="21"/>
        <v>0</v>
      </c>
      <c r="AD72" s="50">
        <f>'2016 CV PREV GF 00394601000126'!AF68</f>
        <v>0</v>
      </c>
      <c r="AE72" s="50">
        <f>'2016 CV PREV GF 00394601000126'!AG68</f>
        <v>0</v>
      </c>
      <c r="AF72" s="50">
        <f>'2016 CV PREV GF 00394601000126'!AH68</f>
        <v>0</v>
      </c>
      <c r="AG72" s="50">
        <f>'2016 CV PREV GF 00394601000126'!AI68</f>
        <v>0</v>
      </c>
      <c r="AH72" s="51">
        <f t="shared" si="22"/>
        <v>0</v>
      </c>
      <c r="AI72" s="50">
        <f>'2016 CV PREV GF 00394601000126'!AK68</f>
        <v>0</v>
      </c>
      <c r="AJ72" s="50">
        <f>'2016 CV PREV GF 00394601000126'!AL68</f>
        <v>0</v>
      </c>
      <c r="AK72" s="50">
        <f>'2016 CV PREV GF 00394601000126'!AM68</f>
        <v>0</v>
      </c>
      <c r="AL72" s="50">
        <f>'2016 CV PREV GF 00394601000126'!AN68</f>
        <v>0</v>
      </c>
      <c r="AM72" s="50">
        <f>'2016 CV PREV GF 00394601000126'!AO68</f>
        <v>0</v>
      </c>
      <c r="AN72" s="52">
        <v>0</v>
      </c>
      <c r="AO72" s="52">
        <v>0</v>
      </c>
      <c r="AP72" s="52">
        <v>0</v>
      </c>
      <c r="AQ72" s="50">
        <f>'2016 CV PREV GF 00394601000126'!AS68</f>
        <v>0</v>
      </c>
      <c r="AR72" s="51">
        <f t="shared" si="23"/>
        <v>1538349155.1900001</v>
      </c>
      <c r="AS72" s="51">
        <f t="shared" si="24"/>
        <v>0</v>
      </c>
      <c r="AT72" s="52">
        <v>0</v>
      </c>
      <c r="AU72" s="52">
        <v>0</v>
      </c>
      <c r="AV72" s="52">
        <v>0</v>
      </c>
      <c r="AW72" s="52">
        <v>0</v>
      </c>
      <c r="AX72" s="52">
        <v>0</v>
      </c>
      <c r="AY72" s="52">
        <v>0</v>
      </c>
      <c r="AZ72" s="51">
        <f t="shared" si="25"/>
        <v>6387163507.4499998</v>
      </c>
      <c r="BA72" s="50">
        <f>'2016 CV PREV GF 00394601000126'!BC68</f>
        <v>5607752648.0699997</v>
      </c>
      <c r="BB72" s="50">
        <f>'2016 CV PREV GF 00394601000126'!BD68</f>
        <v>0</v>
      </c>
      <c r="BC72" s="50">
        <f>'2016 CV PREV GF 00394601000126'!BE68</f>
        <v>0</v>
      </c>
      <c r="BD72" s="50">
        <f>'2016 CV PREV GF 00394601000126'!BF68</f>
        <v>0</v>
      </c>
      <c r="BE72" s="50">
        <f>'2016 CV PREV GF 00394601000126'!BG68</f>
        <v>0</v>
      </c>
      <c r="BF72" s="50">
        <f>'2016 CV PREV GF 00394601000126'!BH68</f>
        <v>779410859.38</v>
      </c>
      <c r="BG72" s="50">
        <f>'2016 CV PREV GF 00394601000126'!BI68</f>
        <v>0</v>
      </c>
      <c r="BH72" s="50">
        <f>'2016 CV PREV GF 00394601000126'!BJ68</f>
        <v>0</v>
      </c>
      <c r="BI72" s="50">
        <f>'2016 CV PREV GF 00394601000126'!BK68</f>
        <v>0</v>
      </c>
      <c r="BJ72" s="51">
        <f t="shared" si="26"/>
        <v>6387163507.4499998</v>
      </c>
      <c r="BK72" s="51">
        <f t="shared" si="27"/>
        <v>-4848814352.2600002</v>
      </c>
      <c r="BL72" s="51">
        <f>$BO$9+SUMPRODUCT($D$10:D72,$BK$10:BK72)</f>
        <v>3146079915.2629433</v>
      </c>
      <c r="BM72" s="53">
        <f t="shared" si="28"/>
        <v>5.5</v>
      </c>
      <c r="BN72" s="52">
        <f t="shared" si="14"/>
        <v>5037608624.79844</v>
      </c>
      <c r="BO72" s="54">
        <f t="shared" si="29"/>
        <v>91781678359.7827</v>
      </c>
      <c r="BP72" s="52">
        <f t="shared" si="15"/>
        <v>224920638.06457609</v>
      </c>
      <c r="BQ72" s="52">
        <f t="shared" si="16"/>
        <v>14057539879.036005</v>
      </c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3">
      <c r="A73" s="55">
        <f t="shared" si="30"/>
        <v>64</v>
      </c>
      <c r="B73" s="71">
        <f t="shared" si="31"/>
        <v>2079</v>
      </c>
      <c r="C73" s="50">
        <f>'2016 CV PREV GF 00394601000126'!E69</f>
        <v>5.5</v>
      </c>
      <c r="D73" s="51">
        <f t="shared" si="17"/>
        <v>3.2500000000000001E-2</v>
      </c>
      <c r="E73" s="50">
        <f>'2016 CV PREV GF 00394601000126'!G69</f>
        <v>8619596443.5100002</v>
      </c>
      <c r="F73" s="51">
        <f t="shared" si="18"/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1">
        <f t="shared" si="19"/>
        <v>907445734.44000006</v>
      </c>
      <c r="N73" s="50">
        <f>'2016 CV PREV GF 00394601000126'!P69</f>
        <v>907445734.44000006</v>
      </c>
      <c r="O73" s="50">
        <f>'2016 CV PREV GF 00394601000126'!Q69</f>
        <v>0</v>
      </c>
      <c r="P73" s="50">
        <f>'2016 CV PREV GF 00394601000126'!R69</f>
        <v>0</v>
      </c>
      <c r="Q73" s="50">
        <f>'2016 CV PREV GF 00394601000126'!S69</f>
        <v>0</v>
      </c>
      <c r="R73" s="50">
        <f>'2016 CV PREV GF 00394601000126'!T69</f>
        <v>0</v>
      </c>
      <c r="S73" s="50">
        <f>'2016 CV PREV GF 00394601000126'!U69</f>
        <v>0</v>
      </c>
      <c r="T73" s="50">
        <f>'2016 CV PREV GF 00394601000126'!V69</f>
        <v>0</v>
      </c>
      <c r="U73" s="51">
        <f t="shared" si="20"/>
        <v>631766017.64999998</v>
      </c>
      <c r="V73" s="50">
        <f>'2016 CV PREV GF 00394601000126'!X69</f>
        <v>631766017.64999998</v>
      </c>
      <c r="W73" s="50">
        <f>'2016 CV PREV GF 00394601000126'!Y69</f>
        <v>0</v>
      </c>
      <c r="X73" s="50">
        <f>'2016 CV PREV GF 00394601000126'!Z69</f>
        <v>0</v>
      </c>
      <c r="Y73" s="50">
        <f>'2016 CV PREV GF 00394601000126'!AA69</f>
        <v>0</v>
      </c>
      <c r="Z73" s="50">
        <f>'2016 CV PREV GF 00394601000126'!AB69</f>
        <v>0</v>
      </c>
      <c r="AA73" s="50">
        <f>'2016 CV PREV GF 00394601000126'!AC69</f>
        <v>0</v>
      </c>
      <c r="AB73" s="50">
        <f>'2016 CV PREV GF 00394601000126'!AD69</f>
        <v>0</v>
      </c>
      <c r="AC73" s="51">
        <f t="shared" si="21"/>
        <v>0</v>
      </c>
      <c r="AD73" s="50">
        <f>'2016 CV PREV GF 00394601000126'!AF69</f>
        <v>0</v>
      </c>
      <c r="AE73" s="50">
        <f>'2016 CV PREV GF 00394601000126'!AG69</f>
        <v>0</v>
      </c>
      <c r="AF73" s="50">
        <f>'2016 CV PREV GF 00394601000126'!AH69</f>
        <v>0</v>
      </c>
      <c r="AG73" s="50">
        <f>'2016 CV PREV GF 00394601000126'!AI69</f>
        <v>0</v>
      </c>
      <c r="AH73" s="51">
        <f t="shared" si="22"/>
        <v>0</v>
      </c>
      <c r="AI73" s="50">
        <f>'2016 CV PREV GF 00394601000126'!AK69</f>
        <v>0</v>
      </c>
      <c r="AJ73" s="50">
        <f>'2016 CV PREV GF 00394601000126'!AL69</f>
        <v>0</v>
      </c>
      <c r="AK73" s="50">
        <f>'2016 CV PREV GF 00394601000126'!AM69</f>
        <v>0</v>
      </c>
      <c r="AL73" s="50">
        <f>'2016 CV PREV GF 00394601000126'!AN69</f>
        <v>0</v>
      </c>
      <c r="AM73" s="50">
        <f>'2016 CV PREV GF 00394601000126'!AO69</f>
        <v>0</v>
      </c>
      <c r="AN73" s="52">
        <v>0</v>
      </c>
      <c r="AO73" s="52">
        <v>0</v>
      </c>
      <c r="AP73" s="52">
        <v>0</v>
      </c>
      <c r="AQ73" s="50">
        <f>'2016 CV PREV GF 00394601000126'!AS69</f>
        <v>0</v>
      </c>
      <c r="AR73" s="51">
        <f t="shared" si="23"/>
        <v>1539211752.0899999</v>
      </c>
      <c r="AS73" s="51">
        <f t="shared" si="24"/>
        <v>0</v>
      </c>
      <c r="AT73" s="52">
        <v>0</v>
      </c>
      <c r="AU73" s="52">
        <v>0</v>
      </c>
      <c r="AV73" s="52">
        <v>0</v>
      </c>
      <c r="AW73" s="52">
        <v>0</v>
      </c>
      <c r="AX73" s="52">
        <v>0</v>
      </c>
      <c r="AY73" s="52">
        <v>0</v>
      </c>
      <c r="AZ73" s="51">
        <f t="shared" si="25"/>
        <v>6454272219.96</v>
      </c>
      <c r="BA73" s="50">
        <f>'2016 CV PREV GF 00394601000126'!BC69</f>
        <v>5643849000.2399998</v>
      </c>
      <c r="BB73" s="50">
        <f>'2016 CV PREV GF 00394601000126'!BD69</f>
        <v>0</v>
      </c>
      <c r="BC73" s="50">
        <f>'2016 CV PREV GF 00394601000126'!BE69</f>
        <v>0</v>
      </c>
      <c r="BD73" s="50">
        <f>'2016 CV PREV GF 00394601000126'!BF69</f>
        <v>0</v>
      </c>
      <c r="BE73" s="50">
        <f>'2016 CV PREV GF 00394601000126'!BG69</f>
        <v>0</v>
      </c>
      <c r="BF73" s="50">
        <f>'2016 CV PREV GF 00394601000126'!BH69</f>
        <v>810423219.72000003</v>
      </c>
      <c r="BG73" s="50">
        <f>'2016 CV PREV GF 00394601000126'!BI69</f>
        <v>0</v>
      </c>
      <c r="BH73" s="50">
        <f>'2016 CV PREV GF 00394601000126'!BJ69</f>
        <v>0</v>
      </c>
      <c r="BI73" s="50">
        <f>'2016 CV PREV GF 00394601000126'!BK69</f>
        <v>0</v>
      </c>
      <c r="BJ73" s="51">
        <f t="shared" si="26"/>
        <v>6454272219.96</v>
      </c>
      <c r="BK73" s="51">
        <f t="shared" si="27"/>
        <v>-4915060467.8699999</v>
      </c>
      <c r="BL73" s="51">
        <f>$BO$9+SUMPRODUCT($D$10:D73,$BK$10:BK73)</f>
        <v>2986340450.0571685</v>
      </c>
      <c r="BM73" s="53">
        <f t="shared" si="28"/>
        <v>5.5</v>
      </c>
      <c r="BN73" s="52">
        <f t="shared" si="14"/>
        <v>5047992309.7880497</v>
      </c>
      <c r="BO73" s="54">
        <f t="shared" si="29"/>
        <v>91914610201.700806</v>
      </c>
      <c r="BP73" s="52">
        <f t="shared" si="15"/>
        <v>215434916.05881146</v>
      </c>
      <c r="BQ73" s="52">
        <f t="shared" si="16"/>
        <v>13680117169.734528</v>
      </c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3">
      <c r="A74" s="55">
        <f t="shared" si="30"/>
        <v>65</v>
      </c>
      <c r="B74" s="71">
        <f t="shared" si="31"/>
        <v>2080</v>
      </c>
      <c r="C74" s="50">
        <f>'2016 CV PREV GF 00394601000126'!E70</f>
        <v>5.5</v>
      </c>
      <c r="D74" s="51">
        <f t="shared" si="17"/>
        <v>3.0810000000000001E-2</v>
      </c>
      <c r="E74" s="50">
        <f>'2016 CV PREV GF 00394601000126'!G70</f>
        <v>8625911240.4599991</v>
      </c>
      <c r="F74" s="51">
        <f t="shared" ref="F74:F105" si="32">ROUND(SUM(G74:J74),5)</f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1">
        <f t="shared" ref="M74:M105" si="33">ROUND(SUM(N74:T74),5)</f>
        <v>908110537.66999996</v>
      </c>
      <c r="N74" s="50">
        <f>'2016 CV PREV GF 00394601000126'!P70</f>
        <v>908110537.66999996</v>
      </c>
      <c r="O74" s="50">
        <f>'2016 CV PREV GF 00394601000126'!Q70</f>
        <v>0</v>
      </c>
      <c r="P74" s="50">
        <f>'2016 CV PREV GF 00394601000126'!R70</f>
        <v>0</v>
      </c>
      <c r="Q74" s="50">
        <f>'2016 CV PREV GF 00394601000126'!S70</f>
        <v>0</v>
      </c>
      <c r="R74" s="50">
        <f>'2016 CV PREV GF 00394601000126'!T70</f>
        <v>0</v>
      </c>
      <c r="S74" s="50">
        <f>'2016 CV PREV GF 00394601000126'!U70</f>
        <v>0</v>
      </c>
      <c r="T74" s="50">
        <f>'2016 CV PREV GF 00394601000126'!V70</f>
        <v>0</v>
      </c>
      <c r="U74" s="51">
        <f t="shared" ref="U74:U105" si="34">ROUND(SUM(V74:AB74),5)</f>
        <v>632228855.34000003</v>
      </c>
      <c r="V74" s="50">
        <f>'2016 CV PREV GF 00394601000126'!X70</f>
        <v>632228855.34000003</v>
      </c>
      <c r="W74" s="50">
        <f>'2016 CV PREV GF 00394601000126'!Y70</f>
        <v>0</v>
      </c>
      <c r="X74" s="50">
        <f>'2016 CV PREV GF 00394601000126'!Z70</f>
        <v>0</v>
      </c>
      <c r="Y74" s="50">
        <f>'2016 CV PREV GF 00394601000126'!AA70</f>
        <v>0</v>
      </c>
      <c r="Z74" s="50">
        <f>'2016 CV PREV GF 00394601000126'!AB70</f>
        <v>0</v>
      </c>
      <c r="AA74" s="50">
        <f>'2016 CV PREV GF 00394601000126'!AC70</f>
        <v>0</v>
      </c>
      <c r="AB74" s="50">
        <f>'2016 CV PREV GF 00394601000126'!AD70</f>
        <v>0</v>
      </c>
      <c r="AC74" s="51">
        <f t="shared" ref="AC74:AC105" si="35">ROUND(SUM(AD74:AG74),5)</f>
        <v>0</v>
      </c>
      <c r="AD74" s="50">
        <f>'2016 CV PREV GF 00394601000126'!AF70</f>
        <v>0</v>
      </c>
      <c r="AE74" s="50">
        <f>'2016 CV PREV GF 00394601000126'!AG70</f>
        <v>0</v>
      </c>
      <c r="AF74" s="50">
        <f>'2016 CV PREV GF 00394601000126'!AH70</f>
        <v>0</v>
      </c>
      <c r="AG74" s="50">
        <f>'2016 CV PREV GF 00394601000126'!AI70</f>
        <v>0</v>
      </c>
      <c r="AH74" s="51">
        <f t="shared" ref="AH74:AH105" si="36">ROUND(SUM(AI74:AM74),5)</f>
        <v>0</v>
      </c>
      <c r="AI74" s="50">
        <f>'2016 CV PREV GF 00394601000126'!AK70</f>
        <v>0</v>
      </c>
      <c r="AJ74" s="50">
        <f>'2016 CV PREV GF 00394601000126'!AL70</f>
        <v>0</v>
      </c>
      <c r="AK74" s="50">
        <f>'2016 CV PREV GF 00394601000126'!AM70</f>
        <v>0</v>
      </c>
      <c r="AL74" s="50">
        <f>'2016 CV PREV GF 00394601000126'!AN70</f>
        <v>0</v>
      </c>
      <c r="AM74" s="50">
        <f>'2016 CV PREV GF 00394601000126'!AO70</f>
        <v>0</v>
      </c>
      <c r="AN74" s="52">
        <v>0</v>
      </c>
      <c r="AO74" s="52">
        <v>0</v>
      </c>
      <c r="AP74" s="52">
        <v>0</v>
      </c>
      <c r="AQ74" s="50">
        <f>'2016 CV PREV GF 00394601000126'!AS70</f>
        <v>0</v>
      </c>
      <c r="AR74" s="51">
        <f t="shared" ref="AR74:AR105" si="37">ROUND(F74+K74+L74+M74+U74+AC74+AH74+AN74+AO74+AP74+AQ74,5)</f>
        <v>1540339393.01</v>
      </c>
      <c r="AS74" s="51">
        <f t="shared" ref="AS74:AS105" si="38">ROUND(SUM(AT74:AY74),5)</f>
        <v>0</v>
      </c>
      <c r="AT74" s="52">
        <v>0</v>
      </c>
      <c r="AU74" s="52">
        <v>0</v>
      </c>
      <c r="AV74" s="52">
        <v>0</v>
      </c>
      <c r="AW74" s="52">
        <v>0</v>
      </c>
      <c r="AX74" s="52">
        <v>0</v>
      </c>
      <c r="AY74" s="52">
        <v>0</v>
      </c>
      <c r="AZ74" s="51">
        <f t="shared" ref="AZ74:AZ105" si="39">ROUND(SUM(BA74:BI74),5)</f>
        <v>6505288733.29</v>
      </c>
      <c r="BA74" s="50">
        <f>'2016 CV PREV GF 00394601000126'!BC70</f>
        <v>5665066322.0200005</v>
      </c>
      <c r="BB74" s="50">
        <f>'2016 CV PREV GF 00394601000126'!BD70</f>
        <v>0</v>
      </c>
      <c r="BC74" s="50">
        <f>'2016 CV PREV GF 00394601000126'!BE70</f>
        <v>0</v>
      </c>
      <c r="BD74" s="50">
        <f>'2016 CV PREV GF 00394601000126'!BF70</f>
        <v>0</v>
      </c>
      <c r="BE74" s="50">
        <f>'2016 CV PREV GF 00394601000126'!BG70</f>
        <v>0</v>
      </c>
      <c r="BF74" s="50">
        <f>'2016 CV PREV GF 00394601000126'!BH70</f>
        <v>840222411.26999998</v>
      </c>
      <c r="BG74" s="50">
        <f>'2016 CV PREV GF 00394601000126'!BI70</f>
        <v>0</v>
      </c>
      <c r="BH74" s="50">
        <f>'2016 CV PREV GF 00394601000126'!BJ70</f>
        <v>0</v>
      </c>
      <c r="BI74" s="50">
        <f>'2016 CV PREV GF 00394601000126'!BK70</f>
        <v>0</v>
      </c>
      <c r="BJ74" s="51">
        <f t="shared" ref="BJ74:BJ105" si="40">ROUND(AS74+AZ74,5)</f>
        <v>6505288733.29</v>
      </c>
      <c r="BK74" s="51">
        <f t="shared" ref="BK74:BK105" si="41">ROUND(AR74-BJ74,5)</f>
        <v>-4964949340.2799997</v>
      </c>
      <c r="BL74" s="51">
        <f>$BO$9+SUMPRODUCT($D$10:D74,$BK$10:BK74)</f>
        <v>2833370360.8831415</v>
      </c>
      <c r="BM74" s="53">
        <f t="shared" ref="BM74:BM105" si="42">ROUND(C74,5)</f>
        <v>5.5</v>
      </c>
      <c r="BN74" s="52">
        <f t="shared" si="14"/>
        <v>5055303561.0935402</v>
      </c>
      <c r="BO74" s="54">
        <f t="shared" ref="BO74:BO105" si="43">IF(BO73+BK74+BN74&gt;0,ROUND(BO73+BK74+BN74,5),0)</f>
        <v>92004964422.514297</v>
      </c>
      <c r="BP74" s="52">
        <f t="shared" si="15"/>
        <v>205817799.6021812</v>
      </c>
      <c r="BQ74" s="52">
        <f t="shared" si="16"/>
        <v>13275248074.340687</v>
      </c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x14ac:dyDescent="0.3">
      <c r="A75" s="55">
        <f t="shared" ref="A75:A106" si="44">A74+1</f>
        <v>66</v>
      </c>
      <c r="B75" s="71">
        <f t="shared" ref="B75:B106" si="45">B74+1</f>
        <v>2081</v>
      </c>
      <c r="C75" s="50">
        <f>'2016 CV PREV GF 00394601000126'!E71</f>
        <v>5.5</v>
      </c>
      <c r="D75" s="51">
        <f t="shared" si="17"/>
        <v>2.92E-2</v>
      </c>
      <c r="E75" s="50">
        <f>'2016 CV PREV GF 00394601000126'!G71</f>
        <v>8634215137.1800003</v>
      </c>
      <c r="F75" s="51">
        <f t="shared" si="32"/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1">
        <f t="shared" si="33"/>
        <v>908984747.47000003</v>
      </c>
      <c r="N75" s="50">
        <f>'2016 CV PREV GF 00394601000126'!P71</f>
        <v>908984747.47000003</v>
      </c>
      <c r="O75" s="50">
        <f>'2016 CV PREV GF 00394601000126'!Q71</f>
        <v>0</v>
      </c>
      <c r="P75" s="50">
        <f>'2016 CV PREV GF 00394601000126'!R71</f>
        <v>0</v>
      </c>
      <c r="Q75" s="50">
        <f>'2016 CV PREV GF 00394601000126'!S71</f>
        <v>0</v>
      </c>
      <c r="R75" s="50">
        <f>'2016 CV PREV GF 00394601000126'!T71</f>
        <v>0</v>
      </c>
      <c r="S75" s="50">
        <f>'2016 CV PREV GF 00394601000126'!U71</f>
        <v>0</v>
      </c>
      <c r="T75" s="50">
        <f>'2016 CV PREV GF 00394601000126'!V71</f>
        <v>0</v>
      </c>
      <c r="U75" s="51">
        <f t="shared" si="34"/>
        <v>632837482.40999997</v>
      </c>
      <c r="V75" s="50">
        <f>'2016 CV PREV GF 00394601000126'!X71</f>
        <v>632837482.40999997</v>
      </c>
      <c r="W75" s="50">
        <f>'2016 CV PREV GF 00394601000126'!Y71</f>
        <v>0</v>
      </c>
      <c r="X75" s="50">
        <f>'2016 CV PREV GF 00394601000126'!Z71</f>
        <v>0</v>
      </c>
      <c r="Y75" s="50">
        <f>'2016 CV PREV GF 00394601000126'!AA71</f>
        <v>0</v>
      </c>
      <c r="Z75" s="50">
        <f>'2016 CV PREV GF 00394601000126'!AB71</f>
        <v>0</v>
      </c>
      <c r="AA75" s="50">
        <f>'2016 CV PREV GF 00394601000126'!AC71</f>
        <v>0</v>
      </c>
      <c r="AB75" s="50">
        <f>'2016 CV PREV GF 00394601000126'!AD71</f>
        <v>0</v>
      </c>
      <c r="AC75" s="51">
        <f t="shared" si="35"/>
        <v>0</v>
      </c>
      <c r="AD75" s="50">
        <f>'2016 CV PREV GF 00394601000126'!AF71</f>
        <v>0</v>
      </c>
      <c r="AE75" s="50">
        <f>'2016 CV PREV GF 00394601000126'!AG71</f>
        <v>0</v>
      </c>
      <c r="AF75" s="50">
        <f>'2016 CV PREV GF 00394601000126'!AH71</f>
        <v>0</v>
      </c>
      <c r="AG75" s="50">
        <f>'2016 CV PREV GF 00394601000126'!AI71</f>
        <v>0</v>
      </c>
      <c r="AH75" s="51">
        <f t="shared" si="36"/>
        <v>0</v>
      </c>
      <c r="AI75" s="50">
        <f>'2016 CV PREV GF 00394601000126'!AK71</f>
        <v>0</v>
      </c>
      <c r="AJ75" s="50">
        <f>'2016 CV PREV GF 00394601000126'!AL71</f>
        <v>0</v>
      </c>
      <c r="AK75" s="50">
        <f>'2016 CV PREV GF 00394601000126'!AM71</f>
        <v>0</v>
      </c>
      <c r="AL75" s="50">
        <f>'2016 CV PREV GF 00394601000126'!AN71</f>
        <v>0</v>
      </c>
      <c r="AM75" s="50">
        <f>'2016 CV PREV GF 00394601000126'!AO71</f>
        <v>0</v>
      </c>
      <c r="AN75" s="52">
        <v>0</v>
      </c>
      <c r="AO75" s="52">
        <v>0</v>
      </c>
      <c r="AP75" s="52">
        <v>0</v>
      </c>
      <c r="AQ75" s="50">
        <f>'2016 CV PREV GF 00394601000126'!AS71</f>
        <v>0</v>
      </c>
      <c r="AR75" s="51">
        <f t="shared" si="37"/>
        <v>1541822229.8800001</v>
      </c>
      <c r="AS75" s="51">
        <f t="shared" si="38"/>
        <v>0</v>
      </c>
      <c r="AT75" s="52">
        <v>0</v>
      </c>
      <c r="AU75" s="52">
        <v>0</v>
      </c>
      <c r="AV75" s="52">
        <v>0</v>
      </c>
      <c r="AW75" s="52">
        <v>0</v>
      </c>
      <c r="AX75" s="52">
        <v>0</v>
      </c>
      <c r="AY75" s="52">
        <v>0</v>
      </c>
      <c r="AZ75" s="51">
        <f t="shared" si="39"/>
        <v>6557185411.8599997</v>
      </c>
      <c r="BA75" s="50">
        <f>'2016 CV PREV GF 00394601000126'!BC71</f>
        <v>5688501012.1400003</v>
      </c>
      <c r="BB75" s="50">
        <f>'2016 CV PREV GF 00394601000126'!BD71</f>
        <v>0</v>
      </c>
      <c r="BC75" s="50">
        <f>'2016 CV PREV GF 00394601000126'!BE71</f>
        <v>0</v>
      </c>
      <c r="BD75" s="50">
        <f>'2016 CV PREV GF 00394601000126'!BF71</f>
        <v>0</v>
      </c>
      <c r="BE75" s="50">
        <f>'2016 CV PREV GF 00394601000126'!BG71</f>
        <v>0</v>
      </c>
      <c r="BF75" s="50">
        <f>'2016 CV PREV GF 00394601000126'!BH71</f>
        <v>868684399.72000003</v>
      </c>
      <c r="BG75" s="50">
        <f>'2016 CV PREV GF 00394601000126'!BI71</f>
        <v>0</v>
      </c>
      <c r="BH75" s="50">
        <f>'2016 CV PREV GF 00394601000126'!BJ71</f>
        <v>0</v>
      </c>
      <c r="BI75" s="50">
        <f>'2016 CV PREV GF 00394601000126'!BK71</f>
        <v>0</v>
      </c>
      <c r="BJ75" s="51">
        <f t="shared" si="40"/>
        <v>6557185411.8599997</v>
      </c>
      <c r="BK75" s="51">
        <f t="shared" si="41"/>
        <v>-5015363181.9799995</v>
      </c>
      <c r="BL75" s="51">
        <f>$BO$9+SUMPRODUCT($D$10:D75,$BK$10:BK75)</f>
        <v>2686921755.9693255</v>
      </c>
      <c r="BM75" s="53">
        <f t="shared" si="42"/>
        <v>5.5</v>
      </c>
      <c r="BN75" s="52">
        <f t="shared" ref="BN75:BN138" si="46">IF($A$10=0,IF(BO74+BK75&lt;0,0,ROUND(BM75/100*(BO74+BK75),5)),ROUND(BM75/100*BO74,5))</f>
        <v>5060273043.2382898</v>
      </c>
      <c r="BO75" s="54">
        <f t="shared" si="43"/>
        <v>92049874283.772598</v>
      </c>
      <c r="BP75" s="52">
        <f t="shared" ref="BP75:BP138" si="47">(1/((1+$C75/100)^($A75-0.5)))*(AS75+AZ75-AY75-BH75-F75-K75-AC75-AH75)</f>
        <v>196644298.04574394</v>
      </c>
      <c r="BQ75" s="52">
        <f t="shared" ref="BQ75:BQ138" si="48">$BP75*($A75-0.5)</f>
        <v>12880201521.996227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x14ac:dyDescent="0.3">
      <c r="A76" s="55">
        <f t="shared" si="44"/>
        <v>67</v>
      </c>
      <c r="B76" s="71">
        <f t="shared" si="45"/>
        <v>2082</v>
      </c>
      <c r="C76" s="50">
        <f>'2016 CV PREV GF 00394601000126'!E72</f>
        <v>5.5</v>
      </c>
      <c r="D76" s="51">
        <f t="shared" ref="D76:D139" si="49">ROUND((1+C76/100)^-1*D75,5)</f>
        <v>2.768E-2</v>
      </c>
      <c r="E76" s="50">
        <f>'2016 CV PREV GF 00394601000126'!G72</f>
        <v>8639798772.1499996</v>
      </c>
      <c r="F76" s="51">
        <f t="shared" si="32"/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1">
        <f t="shared" si="33"/>
        <v>909572576.12</v>
      </c>
      <c r="N76" s="50">
        <f>'2016 CV PREV GF 00394601000126'!P72</f>
        <v>909572576.12</v>
      </c>
      <c r="O76" s="50">
        <f>'2016 CV PREV GF 00394601000126'!Q72</f>
        <v>0</v>
      </c>
      <c r="P76" s="50">
        <f>'2016 CV PREV GF 00394601000126'!R72</f>
        <v>0</v>
      </c>
      <c r="Q76" s="50">
        <f>'2016 CV PREV GF 00394601000126'!S72</f>
        <v>0</v>
      </c>
      <c r="R76" s="50">
        <f>'2016 CV PREV GF 00394601000126'!T72</f>
        <v>0</v>
      </c>
      <c r="S76" s="50">
        <f>'2016 CV PREV GF 00394601000126'!U72</f>
        <v>0</v>
      </c>
      <c r="T76" s="50">
        <f>'2016 CV PREV GF 00394601000126'!V72</f>
        <v>0</v>
      </c>
      <c r="U76" s="51">
        <f t="shared" si="34"/>
        <v>633246730.21000004</v>
      </c>
      <c r="V76" s="50">
        <f>'2016 CV PREV GF 00394601000126'!X72</f>
        <v>633246730.21000004</v>
      </c>
      <c r="W76" s="50">
        <f>'2016 CV PREV GF 00394601000126'!Y72</f>
        <v>0</v>
      </c>
      <c r="X76" s="50">
        <f>'2016 CV PREV GF 00394601000126'!Z72</f>
        <v>0</v>
      </c>
      <c r="Y76" s="50">
        <f>'2016 CV PREV GF 00394601000126'!AA72</f>
        <v>0</v>
      </c>
      <c r="Z76" s="50">
        <f>'2016 CV PREV GF 00394601000126'!AB72</f>
        <v>0</v>
      </c>
      <c r="AA76" s="50">
        <f>'2016 CV PREV GF 00394601000126'!AC72</f>
        <v>0</v>
      </c>
      <c r="AB76" s="50">
        <f>'2016 CV PREV GF 00394601000126'!AD72</f>
        <v>0</v>
      </c>
      <c r="AC76" s="51">
        <f t="shared" si="35"/>
        <v>0</v>
      </c>
      <c r="AD76" s="50">
        <f>'2016 CV PREV GF 00394601000126'!AF72</f>
        <v>0</v>
      </c>
      <c r="AE76" s="50">
        <f>'2016 CV PREV GF 00394601000126'!AG72</f>
        <v>0</v>
      </c>
      <c r="AF76" s="50">
        <f>'2016 CV PREV GF 00394601000126'!AH72</f>
        <v>0</v>
      </c>
      <c r="AG76" s="50">
        <f>'2016 CV PREV GF 00394601000126'!AI72</f>
        <v>0</v>
      </c>
      <c r="AH76" s="51">
        <f t="shared" si="36"/>
        <v>0</v>
      </c>
      <c r="AI76" s="50">
        <f>'2016 CV PREV GF 00394601000126'!AK72</f>
        <v>0</v>
      </c>
      <c r="AJ76" s="50">
        <f>'2016 CV PREV GF 00394601000126'!AL72</f>
        <v>0</v>
      </c>
      <c r="AK76" s="50">
        <f>'2016 CV PREV GF 00394601000126'!AM72</f>
        <v>0</v>
      </c>
      <c r="AL76" s="50">
        <f>'2016 CV PREV GF 00394601000126'!AN72</f>
        <v>0</v>
      </c>
      <c r="AM76" s="50">
        <f>'2016 CV PREV GF 00394601000126'!AO72</f>
        <v>0</v>
      </c>
      <c r="AN76" s="52">
        <v>0</v>
      </c>
      <c r="AO76" s="52">
        <v>0</v>
      </c>
      <c r="AP76" s="52">
        <v>0</v>
      </c>
      <c r="AQ76" s="50">
        <f>'2016 CV PREV GF 00394601000126'!AS72</f>
        <v>0</v>
      </c>
      <c r="AR76" s="51">
        <f t="shared" si="37"/>
        <v>1542819306.3299999</v>
      </c>
      <c r="AS76" s="51">
        <f t="shared" si="38"/>
        <v>0</v>
      </c>
      <c r="AT76" s="52">
        <v>0</v>
      </c>
      <c r="AU76" s="52">
        <v>0</v>
      </c>
      <c r="AV76" s="52">
        <v>0</v>
      </c>
      <c r="AW76" s="52">
        <v>0</v>
      </c>
      <c r="AX76" s="52">
        <v>0</v>
      </c>
      <c r="AY76" s="52">
        <v>0</v>
      </c>
      <c r="AZ76" s="51">
        <f t="shared" si="39"/>
        <v>6600618117.6199999</v>
      </c>
      <c r="BA76" s="50">
        <f>'2016 CV PREV GF 00394601000126'!BC72</f>
        <v>5704657374.1199999</v>
      </c>
      <c r="BB76" s="50">
        <f>'2016 CV PREV GF 00394601000126'!BD72</f>
        <v>0</v>
      </c>
      <c r="BC76" s="50">
        <f>'2016 CV PREV GF 00394601000126'!BE72</f>
        <v>0</v>
      </c>
      <c r="BD76" s="50">
        <f>'2016 CV PREV GF 00394601000126'!BF72</f>
        <v>0</v>
      </c>
      <c r="BE76" s="50">
        <f>'2016 CV PREV GF 00394601000126'!BG72</f>
        <v>0</v>
      </c>
      <c r="BF76" s="50">
        <f>'2016 CV PREV GF 00394601000126'!BH72</f>
        <v>895960743.5</v>
      </c>
      <c r="BG76" s="50">
        <f>'2016 CV PREV GF 00394601000126'!BI72</f>
        <v>0</v>
      </c>
      <c r="BH76" s="50">
        <f>'2016 CV PREV GF 00394601000126'!BJ72</f>
        <v>0</v>
      </c>
      <c r="BI76" s="50">
        <f>'2016 CV PREV GF 00394601000126'!BK72</f>
        <v>0</v>
      </c>
      <c r="BJ76" s="51">
        <f t="shared" si="40"/>
        <v>6600618117.6199999</v>
      </c>
      <c r="BK76" s="51">
        <f t="shared" si="41"/>
        <v>-5057798811.29</v>
      </c>
      <c r="BL76" s="51">
        <f>$BO$9+SUMPRODUCT($D$10:D76,$BK$10:BK76)</f>
        <v>2546921884.8728185</v>
      </c>
      <c r="BM76" s="53">
        <f t="shared" si="42"/>
        <v>5.5</v>
      </c>
      <c r="BN76" s="52">
        <f t="shared" si="46"/>
        <v>5062743085.6074896</v>
      </c>
      <c r="BO76" s="54">
        <f t="shared" si="43"/>
        <v>92054818558.090103</v>
      </c>
      <c r="BP76" s="52">
        <f t="shared" si="47"/>
        <v>187627305.39002177</v>
      </c>
      <c r="BQ76" s="52">
        <f t="shared" si="48"/>
        <v>12477215808.436447</v>
      </c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x14ac:dyDescent="0.3">
      <c r="A77" s="55">
        <f t="shared" si="44"/>
        <v>68</v>
      </c>
      <c r="B77" s="71">
        <f t="shared" si="45"/>
        <v>2083</v>
      </c>
      <c r="C77" s="50">
        <f>'2016 CV PREV GF 00394601000126'!E73</f>
        <v>5.5</v>
      </c>
      <c r="D77" s="51">
        <f t="shared" si="49"/>
        <v>2.6239999999999999E-2</v>
      </c>
      <c r="E77" s="50">
        <f>'2016 CV PREV GF 00394601000126'!G73</f>
        <v>8646385452.7900009</v>
      </c>
      <c r="F77" s="51">
        <f t="shared" si="32"/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1">
        <f t="shared" si="33"/>
        <v>910266002.46000004</v>
      </c>
      <c r="N77" s="50">
        <f>'2016 CV PREV GF 00394601000126'!P73</f>
        <v>910266002.46000004</v>
      </c>
      <c r="O77" s="50">
        <f>'2016 CV PREV GF 00394601000126'!Q73</f>
        <v>0</v>
      </c>
      <c r="P77" s="50">
        <f>'2016 CV PREV GF 00394601000126'!R73</f>
        <v>0</v>
      </c>
      <c r="Q77" s="50">
        <f>'2016 CV PREV GF 00394601000126'!S73</f>
        <v>0</v>
      </c>
      <c r="R77" s="50">
        <f>'2016 CV PREV GF 00394601000126'!T73</f>
        <v>0</v>
      </c>
      <c r="S77" s="50">
        <f>'2016 CV PREV GF 00394601000126'!U73</f>
        <v>0</v>
      </c>
      <c r="T77" s="50">
        <f>'2016 CV PREV GF 00394601000126'!V73</f>
        <v>0</v>
      </c>
      <c r="U77" s="51">
        <f t="shared" si="34"/>
        <v>633729495.38</v>
      </c>
      <c r="V77" s="50">
        <f>'2016 CV PREV GF 00394601000126'!X73</f>
        <v>633729495.38</v>
      </c>
      <c r="W77" s="50">
        <f>'2016 CV PREV GF 00394601000126'!Y73</f>
        <v>0</v>
      </c>
      <c r="X77" s="50">
        <f>'2016 CV PREV GF 00394601000126'!Z73</f>
        <v>0</v>
      </c>
      <c r="Y77" s="50">
        <f>'2016 CV PREV GF 00394601000126'!AA73</f>
        <v>0</v>
      </c>
      <c r="Z77" s="50">
        <f>'2016 CV PREV GF 00394601000126'!AB73</f>
        <v>0</v>
      </c>
      <c r="AA77" s="50">
        <f>'2016 CV PREV GF 00394601000126'!AC73</f>
        <v>0</v>
      </c>
      <c r="AB77" s="50">
        <f>'2016 CV PREV GF 00394601000126'!AD73</f>
        <v>0</v>
      </c>
      <c r="AC77" s="51">
        <f t="shared" si="35"/>
        <v>0</v>
      </c>
      <c r="AD77" s="50">
        <f>'2016 CV PREV GF 00394601000126'!AF73</f>
        <v>0</v>
      </c>
      <c r="AE77" s="50">
        <f>'2016 CV PREV GF 00394601000126'!AG73</f>
        <v>0</v>
      </c>
      <c r="AF77" s="50">
        <f>'2016 CV PREV GF 00394601000126'!AH73</f>
        <v>0</v>
      </c>
      <c r="AG77" s="50">
        <f>'2016 CV PREV GF 00394601000126'!AI73</f>
        <v>0</v>
      </c>
      <c r="AH77" s="51">
        <f t="shared" si="36"/>
        <v>0</v>
      </c>
      <c r="AI77" s="50">
        <f>'2016 CV PREV GF 00394601000126'!AK73</f>
        <v>0</v>
      </c>
      <c r="AJ77" s="50">
        <f>'2016 CV PREV GF 00394601000126'!AL73</f>
        <v>0</v>
      </c>
      <c r="AK77" s="50">
        <f>'2016 CV PREV GF 00394601000126'!AM73</f>
        <v>0</v>
      </c>
      <c r="AL77" s="50">
        <f>'2016 CV PREV GF 00394601000126'!AN73</f>
        <v>0</v>
      </c>
      <c r="AM77" s="50">
        <f>'2016 CV PREV GF 00394601000126'!AO73</f>
        <v>0</v>
      </c>
      <c r="AN77" s="52">
        <v>0</v>
      </c>
      <c r="AO77" s="52">
        <v>0</v>
      </c>
      <c r="AP77" s="52">
        <v>0</v>
      </c>
      <c r="AQ77" s="50">
        <f>'2016 CV PREV GF 00394601000126'!AS73</f>
        <v>0</v>
      </c>
      <c r="AR77" s="51">
        <f t="shared" si="37"/>
        <v>1543995497.8399999</v>
      </c>
      <c r="AS77" s="51">
        <f t="shared" si="38"/>
        <v>0</v>
      </c>
      <c r="AT77" s="52">
        <v>0</v>
      </c>
      <c r="AU77" s="52">
        <v>0</v>
      </c>
      <c r="AV77" s="52">
        <v>0</v>
      </c>
      <c r="AW77" s="52">
        <v>0</v>
      </c>
      <c r="AX77" s="52">
        <v>0</v>
      </c>
      <c r="AY77" s="52">
        <v>0</v>
      </c>
      <c r="AZ77" s="51">
        <f t="shared" si="39"/>
        <v>6636464170.7200003</v>
      </c>
      <c r="BA77" s="50">
        <f>'2016 CV PREV GF 00394601000126'!BC73</f>
        <v>5714996428.0500002</v>
      </c>
      <c r="BB77" s="50">
        <f>'2016 CV PREV GF 00394601000126'!BD73</f>
        <v>0</v>
      </c>
      <c r="BC77" s="50">
        <f>'2016 CV PREV GF 00394601000126'!BE73</f>
        <v>0</v>
      </c>
      <c r="BD77" s="50">
        <f>'2016 CV PREV GF 00394601000126'!BF73</f>
        <v>0</v>
      </c>
      <c r="BE77" s="50">
        <f>'2016 CV PREV GF 00394601000126'!BG73</f>
        <v>0</v>
      </c>
      <c r="BF77" s="50">
        <f>'2016 CV PREV GF 00394601000126'!BH73</f>
        <v>921467742.66999996</v>
      </c>
      <c r="BG77" s="50">
        <f>'2016 CV PREV GF 00394601000126'!BI73</f>
        <v>0</v>
      </c>
      <c r="BH77" s="50">
        <f>'2016 CV PREV GF 00394601000126'!BJ73</f>
        <v>0</v>
      </c>
      <c r="BI77" s="50">
        <f>'2016 CV PREV GF 00394601000126'!BK73</f>
        <v>0</v>
      </c>
      <c r="BJ77" s="51">
        <f t="shared" si="40"/>
        <v>6636464170.7200003</v>
      </c>
      <c r="BK77" s="51">
        <f t="shared" si="41"/>
        <v>-5092468672.8800001</v>
      </c>
      <c r="BL77" s="51">
        <f>$BO$9+SUMPRODUCT($D$10:D77,$BK$10:BK77)</f>
        <v>2413295506.8964472</v>
      </c>
      <c r="BM77" s="53">
        <f t="shared" si="42"/>
        <v>5.5</v>
      </c>
      <c r="BN77" s="52">
        <f t="shared" si="46"/>
        <v>5063015020.6949596</v>
      </c>
      <c r="BO77" s="54">
        <f t="shared" si="43"/>
        <v>92025364905.905106</v>
      </c>
      <c r="BP77" s="52">
        <f t="shared" si="47"/>
        <v>178811616.27105477</v>
      </c>
      <c r="BQ77" s="52">
        <f t="shared" si="48"/>
        <v>12069784098.296198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3">
      <c r="A78" s="55">
        <f t="shared" si="44"/>
        <v>69</v>
      </c>
      <c r="B78" s="71">
        <f t="shared" si="45"/>
        <v>2084</v>
      </c>
      <c r="C78" s="50">
        <f>'2016 CV PREV GF 00394601000126'!E74</f>
        <v>5.5</v>
      </c>
      <c r="D78" s="51">
        <f t="shared" si="49"/>
        <v>2.487E-2</v>
      </c>
      <c r="E78" s="50">
        <f>'2016 CV PREV GF 00394601000126'!G74</f>
        <v>8651573134.6000004</v>
      </c>
      <c r="F78" s="51">
        <f t="shared" si="32"/>
        <v>0</v>
      </c>
      <c r="G78" s="52">
        <v>0</v>
      </c>
      <c r="H78" s="52">
        <v>0</v>
      </c>
      <c r="I78" s="52">
        <v>0</v>
      </c>
      <c r="J78" s="52">
        <v>0</v>
      </c>
      <c r="K78" s="52">
        <v>0</v>
      </c>
      <c r="L78" s="52">
        <v>0</v>
      </c>
      <c r="M78" s="51">
        <f t="shared" si="33"/>
        <v>910812146.33000004</v>
      </c>
      <c r="N78" s="50">
        <f>'2016 CV PREV GF 00394601000126'!P74</f>
        <v>910812146.33000004</v>
      </c>
      <c r="O78" s="50">
        <f>'2016 CV PREV GF 00394601000126'!Q74</f>
        <v>0</v>
      </c>
      <c r="P78" s="50">
        <f>'2016 CV PREV GF 00394601000126'!R74</f>
        <v>0</v>
      </c>
      <c r="Q78" s="50">
        <f>'2016 CV PREV GF 00394601000126'!S74</f>
        <v>0</v>
      </c>
      <c r="R78" s="50">
        <f>'2016 CV PREV GF 00394601000126'!T74</f>
        <v>0</v>
      </c>
      <c r="S78" s="50">
        <f>'2016 CV PREV GF 00394601000126'!U74</f>
        <v>0</v>
      </c>
      <c r="T78" s="50">
        <f>'2016 CV PREV GF 00394601000126'!V74</f>
        <v>0</v>
      </c>
      <c r="U78" s="51">
        <f t="shared" si="34"/>
        <v>634109722.13</v>
      </c>
      <c r="V78" s="50">
        <f>'2016 CV PREV GF 00394601000126'!X74</f>
        <v>634109722.13</v>
      </c>
      <c r="W78" s="50">
        <f>'2016 CV PREV GF 00394601000126'!Y74</f>
        <v>0</v>
      </c>
      <c r="X78" s="50">
        <f>'2016 CV PREV GF 00394601000126'!Z74</f>
        <v>0</v>
      </c>
      <c r="Y78" s="50">
        <f>'2016 CV PREV GF 00394601000126'!AA74</f>
        <v>0</v>
      </c>
      <c r="Z78" s="50">
        <f>'2016 CV PREV GF 00394601000126'!AB74</f>
        <v>0</v>
      </c>
      <c r="AA78" s="50">
        <f>'2016 CV PREV GF 00394601000126'!AC74</f>
        <v>0</v>
      </c>
      <c r="AB78" s="50">
        <f>'2016 CV PREV GF 00394601000126'!AD74</f>
        <v>0</v>
      </c>
      <c r="AC78" s="51">
        <f t="shared" si="35"/>
        <v>0</v>
      </c>
      <c r="AD78" s="50">
        <f>'2016 CV PREV GF 00394601000126'!AF74</f>
        <v>0</v>
      </c>
      <c r="AE78" s="50">
        <f>'2016 CV PREV GF 00394601000126'!AG74</f>
        <v>0</v>
      </c>
      <c r="AF78" s="50">
        <f>'2016 CV PREV GF 00394601000126'!AH74</f>
        <v>0</v>
      </c>
      <c r="AG78" s="50">
        <f>'2016 CV PREV GF 00394601000126'!AI74</f>
        <v>0</v>
      </c>
      <c r="AH78" s="51">
        <f t="shared" si="36"/>
        <v>0</v>
      </c>
      <c r="AI78" s="50">
        <f>'2016 CV PREV GF 00394601000126'!AK74</f>
        <v>0</v>
      </c>
      <c r="AJ78" s="50">
        <f>'2016 CV PREV GF 00394601000126'!AL74</f>
        <v>0</v>
      </c>
      <c r="AK78" s="50">
        <f>'2016 CV PREV GF 00394601000126'!AM74</f>
        <v>0</v>
      </c>
      <c r="AL78" s="50">
        <f>'2016 CV PREV GF 00394601000126'!AN74</f>
        <v>0</v>
      </c>
      <c r="AM78" s="50">
        <f>'2016 CV PREV GF 00394601000126'!AO74</f>
        <v>0</v>
      </c>
      <c r="AN78" s="52">
        <v>0</v>
      </c>
      <c r="AO78" s="52">
        <v>0</v>
      </c>
      <c r="AP78" s="52">
        <v>0</v>
      </c>
      <c r="AQ78" s="50">
        <f>'2016 CV PREV GF 00394601000126'!AS74</f>
        <v>0</v>
      </c>
      <c r="AR78" s="51">
        <f t="shared" si="37"/>
        <v>1544921868.46</v>
      </c>
      <c r="AS78" s="51">
        <f t="shared" si="38"/>
        <v>0</v>
      </c>
      <c r="AT78" s="52">
        <v>0</v>
      </c>
      <c r="AU78" s="52">
        <v>0</v>
      </c>
      <c r="AV78" s="52">
        <v>0</v>
      </c>
      <c r="AW78" s="52">
        <v>0</v>
      </c>
      <c r="AX78" s="52">
        <v>0</v>
      </c>
      <c r="AY78" s="52">
        <v>0</v>
      </c>
      <c r="AZ78" s="51">
        <f t="shared" si="39"/>
        <v>6669368426.6599998</v>
      </c>
      <c r="BA78" s="50">
        <f>'2016 CV PREV GF 00394601000126'!BC74</f>
        <v>5723970538.4899998</v>
      </c>
      <c r="BB78" s="50">
        <f>'2016 CV PREV GF 00394601000126'!BD74</f>
        <v>0</v>
      </c>
      <c r="BC78" s="50">
        <f>'2016 CV PREV GF 00394601000126'!BE74</f>
        <v>0</v>
      </c>
      <c r="BD78" s="50">
        <f>'2016 CV PREV GF 00394601000126'!BF74</f>
        <v>0</v>
      </c>
      <c r="BE78" s="50">
        <f>'2016 CV PREV GF 00394601000126'!BG74</f>
        <v>0</v>
      </c>
      <c r="BF78" s="50">
        <f>'2016 CV PREV GF 00394601000126'!BH74</f>
        <v>945397888.16999996</v>
      </c>
      <c r="BG78" s="50">
        <f>'2016 CV PREV GF 00394601000126'!BI74</f>
        <v>0</v>
      </c>
      <c r="BH78" s="50">
        <f>'2016 CV PREV GF 00394601000126'!BJ74</f>
        <v>0</v>
      </c>
      <c r="BI78" s="50">
        <f>'2016 CV PREV GF 00394601000126'!BK74</f>
        <v>0</v>
      </c>
      <c r="BJ78" s="51">
        <f t="shared" si="40"/>
        <v>6669368426.6599998</v>
      </c>
      <c r="BK78" s="51">
        <f t="shared" si="41"/>
        <v>-5124446558.1999998</v>
      </c>
      <c r="BL78" s="51">
        <f>$BO$9+SUMPRODUCT($D$10:D78,$BK$10:BK78)</f>
        <v>2285850520.9940133</v>
      </c>
      <c r="BM78" s="53">
        <f t="shared" si="42"/>
        <v>5.5</v>
      </c>
      <c r="BN78" s="52">
        <f t="shared" si="46"/>
        <v>5061395069.8247805</v>
      </c>
      <c r="BO78" s="54">
        <f t="shared" si="43"/>
        <v>91962313417.529907</v>
      </c>
      <c r="BP78" s="52">
        <f t="shared" si="47"/>
        <v>170330030.54480803</v>
      </c>
      <c r="BQ78" s="52">
        <f t="shared" si="48"/>
        <v>11667607092.319349</v>
      </c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3">
      <c r="A79" s="55">
        <f t="shared" si="44"/>
        <v>70</v>
      </c>
      <c r="B79" s="71">
        <f t="shared" si="45"/>
        <v>2085</v>
      </c>
      <c r="C79" s="50">
        <f>'2016 CV PREV GF 00394601000126'!E75</f>
        <v>5.5</v>
      </c>
      <c r="D79" s="51">
        <f t="shared" si="49"/>
        <v>2.3570000000000001E-2</v>
      </c>
      <c r="E79" s="50">
        <f>'2016 CV PREV GF 00394601000126'!G75</f>
        <v>8656596090.3500004</v>
      </c>
      <c r="F79" s="51">
        <f t="shared" si="32"/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1">
        <f t="shared" si="33"/>
        <v>911340948.32000005</v>
      </c>
      <c r="N79" s="50">
        <f>'2016 CV PREV GF 00394601000126'!P75</f>
        <v>911340948.32000005</v>
      </c>
      <c r="O79" s="50">
        <f>'2016 CV PREV GF 00394601000126'!Q75</f>
        <v>0</v>
      </c>
      <c r="P79" s="50">
        <f>'2016 CV PREV GF 00394601000126'!R75</f>
        <v>0</v>
      </c>
      <c r="Q79" s="50">
        <f>'2016 CV PREV GF 00394601000126'!S75</f>
        <v>0</v>
      </c>
      <c r="R79" s="50">
        <f>'2016 CV PREV GF 00394601000126'!T75</f>
        <v>0</v>
      </c>
      <c r="S79" s="50">
        <f>'2016 CV PREV GF 00394601000126'!U75</f>
        <v>0</v>
      </c>
      <c r="T79" s="50">
        <f>'2016 CV PREV GF 00394601000126'!V75</f>
        <v>0</v>
      </c>
      <c r="U79" s="51">
        <f t="shared" si="34"/>
        <v>634477875.40999997</v>
      </c>
      <c r="V79" s="50">
        <f>'2016 CV PREV GF 00394601000126'!X75</f>
        <v>634477875.40999997</v>
      </c>
      <c r="W79" s="50">
        <f>'2016 CV PREV GF 00394601000126'!Y75</f>
        <v>0</v>
      </c>
      <c r="X79" s="50">
        <f>'2016 CV PREV GF 00394601000126'!Z75</f>
        <v>0</v>
      </c>
      <c r="Y79" s="50">
        <f>'2016 CV PREV GF 00394601000126'!AA75</f>
        <v>0</v>
      </c>
      <c r="Z79" s="50">
        <f>'2016 CV PREV GF 00394601000126'!AB75</f>
        <v>0</v>
      </c>
      <c r="AA79" s="50">
        <f>'2016 CV PREV GF 00394601000126'!AC75</f>
        <v>0</v>
      </c>
      <c r="AB79" s="50">
        <f>'2016 CV PREV GF 00394601000126'!AD75</f>
        <v>0</v>
      </c>
      <c r="AC79" s="51">
        <f t="shared" si="35"/>
        <v>0</v>
      </c>
      <c r="AD79" s="50">
        <f>'2016 CV PREV GF 00394601000126'!AF75</f>
        <v>0</v>
      </c>
      <c r="AE79" s="50">
        <f>'2016 CV PREV GF 00394601000126'!AG75</f>
        <v>0</v>
      </c>
      <c r="AF79" s="50">
        <f>'2016 CV PREV GF 00394601000126'!AH75</f>
        <v>0</v>
      </c>
      <c r="AG79" s="50">
        <f>'2016 CV PREV GF 00394601000126'!AI75</f>
        <v>0</v>
      </c>
      <c r="AH79" s="51">
        <f t="shared" si="36"/>
        <v>0</v>
      </c>
      <c r="AI79" s="50">
        <f>'2016 CV PREV GF 00394601000126'!AK75</f>
        <v>0</v>
      </c>
      <c r="AJ79" s="50">
        <f>'2016 CV PREV GF 00394601000126'!AL75</f>
        <v>0</v>
      </c>
      <c r="AK79" s="50">
        <f>'2016 CV PREV GF 00394601000126'!AM75</f>
        <v>0</v>
      </c>
      <c r="AL79" s="50">
        <f>'2016 CV PREV GF 00394601000126'!AN75</f>
        <v>0</v>
      </c>
      <c r="AM79" s="50">
        <f>'2016 CV PREV GF 00394601000126'!AO75</f>
        <v>0</v>
      </c>
      <c r="AN79" s="52">
        <v>0</v>
      </c>
      <c r="AO79" s="52">
        <v>0</v>
      </c>
      <c r="AP79" s="52">
        <v>0</v>
      </c>
      <c r="AQ79" s="50">
        <f>'2016 CV PREV GF 00394601000126'!AS75</f>
        <v>0</v>
      </c>
      <c r="AR79" s="51">
        <f t="shared" si="37"/>
        <v>1545818823.73</v>
      </c>
      <c r="AS79" s="51">
        <f t="shared" si="38"/>
        <v>0</v>
      </c>
      <c r="AT79" s="52">
        <v>0</v>
      </c>
      <c r="AU79" s="52">
        <v>0</v>
      </c>
      <c r="AV79" s="52">
        <v>0</v>
      </c>
      <c r="AW79" s="52">
        <v>0</v>
      </c>
      <c r="AX79" s="52">
        <v>0</v>
      </c>
      <c r="AY79" s="52">
        <v>0</v>
      </c>
      <c r="AZ79" s="51">
        <f t="shared" si="39"/>
        <v>6707656273.75</v>
      </c>
      <c r="BA79" s="50">
        <f>'2016 CV PREV GF 00394601000126'!BC75</f>
        <v>5740242405.4899998</v>
      </c>
      <c r="BB79" s="50">
        <f>'2016 CV PREV GF 00394601000126'!BD75</f>
        <v>0</v>
      </c>
      <c r="BC79" s="50">
        <f>'2016 CV PREV GF 00394601000126'!BE75</f>
        <v>0</v>
      </c>
      <c r="BD79" s="50">
        <f>'2016 CV PREV GF 00394601000126'!BF75</f>
        <v>0</v>
      </c>
      <c r="BE79" s="50">
        <f>'2016 CV PREV GF 00394601000126'!BG75</f>
        <v>0</v>
      </c>
      <c r="BF79" s="50">
        <f>'2016 CV PREV GF 00394601000126'!BH75</f>
        <v>967413868.25999999</v>
      </c>
      <c r="BG79" s="50">
        <f>'2016 CV PREV GF 00394601000126'!BI75</f>
        <v>0</v>
      </c>
      <c r="BH79" s="50">
        <f>'2016 CV PREV GF 00394601000126'!BJ75</f>
        <v>0</v>
      </c>
      <c r="BI79" s="50">
        <f>'2016 CV PREV GF 00394601000126'!BK75</f>
        <v>0</v>
      </c>
      <c r="BJ79" s="51">
        <f t="shared" si="40"/>
        <v>6707656273.75</v>
      </c>
      <c r="BK79" s="51">
        <f t="shared" si="41"/>
        <v>-5161837450.0200005</v>
      </c>
      <c r="BL79" s="51">
        <f>$BO$9+SUMPRODUCT($D$10:D79,$BK$10:BK79)</f>
        <v>2164186012.2970419</v>
      </c>
      <c r="BM79" s="53">
        <f t="shared" si="42"/>
        <v>5.5</v>
      </c>
      <c r="BN79" s="52">
        <f t="shared" si="46"/>
        <v>5057927237.9641399</v>
      </c>
      <c r="BO79" s="54">
        <f t="shared" si="43"/>
        <v>91858403205.473999</v>
      </c>
      <c r="BP79" s="52">
        <f t="shared" si="47"/>
        <v>162377127.75963676</v>
      </c>
      <c r="BQ79" s="52">
        <f t="shared" si="48"/>
        <v>11285210379.294754</v>
      </c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3">
      <c r="A80" s="55">
        <f t="shared" si="44"/>
        <v>71</v>
      </c>
      <c r="B80" s="71">
        <f t="shared" si="45"/>
        <v>2086</v>
      </c>
      <c r="C80" s="50">
        <f>'2016 CV PREV GF 00394601000126'!E76</f>
        <v>5.5</v>
      </c>
      <c r="D80" s="51">
        <f t="shared" si="49"/>
        <v>2.2339999999999999E-2</v>
      </c>
      <c r="E80" s="50">
        <f>'2016 CV PREV GF 00394601000126'!G76</f>
        <v>8656684443.1700001</v>
      </c>
      <c r="F80" s="51">
        <f t="shared" si="32"/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1">
        <f t="shared" si="33"/>
        <v>911350249.84000003</v>
      </c>
      <c r="N80" s="50">
        <f>'2016 CV PREV GF 00394601000126'!P76</f>
        <v>911350249.84000003</v>
      </c>
      <c r="O80" s="50">
        <f>'2016 CV PREV GF 00394601000126'!Q76</f>
        <v>0</v>
      </c>
      <c r="P80" s="50">
        <f>'2016 CV PREV GF 00394601000126'!R76</f>
        <v>0</v>
      </c>
      <c r="Q80" s="50">
        <f>'2016 CV PREV GF 00394601000126'!S76</f>
        <v>0</v>
      </c>
      <c r="R80" s="50">
        <f>'2016 CV PREV GF 00394601000126'!T76</f>
        <v>0</v>
      </c>
      <c r="S80" s="50">
        <f>'2016 CV PREV GF 00394601000126'!U76</f>
        <v>0</v>
      </c>
      <c r="T80" s="50">
        <f>'2016 CV PREV GF 00394601000126'!V76</f>
        <v>0</v>
      </c>
      <c r="U80" s="51">
        <f t="shared" si="34"/>
        <v>634484351.15999997</v>
      </c>
      <c r="V80" s="50">
        <f>'2016 CV PREV GF 00394601000126'!X76</f>
        <v>634484351.15999997</v>
      </c>
      <c r="W80" s="50">
        <f>'2016 CV PREV GF 00394601000126'!Y76</f>
        <v>0</v>
      </c>
      <c r="X80" s="50">
        <f>'2016 CV PREV GF 00394601000126'!Z76</f>
        <v>0</v>
      </c>
      <c r="Y80" s="50">
        <f>'2016 CV PREV GF 00394601000126'!AA76</f>
        <v>0</v>
      </c>
      <c r="Z80" s="50">
        <f>'2016 CV PREV GF 00394601000126'!AB76</f>
        <v>0</v>
      </c>
      <c r="AA80" s="50">
        <f>'2016 CV PREV GF 00394601000126'!AC76</f>
        <v>0</v>
      </c>
      <c r="AB80" s="50">
        <f>'2016 CV PREV GF 00394601000126'!AD76</f>
        <v>0</v>
      </c>
      <c r="AC80" s="51">
        <f t="shared" si="35"/>
        <v>0</v>
      </c>
      <c r="AD80" s="50">
        <f>'2016 CV PREV GF 00394601000126'!AF76</f>
        <v>0</v>
      </c>
      <c r="AE80" s="50">
        <f>'2016 CV PREV GF 00394601000126'!AG76</f>
        <v>0</v>
      </c>
      <c r="AF80" s="50">
        <f>'2016 CV PREV GF 00394601000126'!AH76</f>
        <v>0</v>
      </c>
      <c r="AG80" s="50">
        <f>'2016 CV PREV GF 00394601000126'!AI76</f>
        <v>0</v>
      </c>
      <c r="AH80" s="51">
        <f t="shared" si="36"/>
        <v>0</v>
      </c>
      <c r="AI80" s="50">
        <f>'2016 CV PREV GF 00394601000126'!AK76</f>
        <v>0</v>
      </c>
      <c r="AJ80" s="50">
        <f>'2016 CV PREV GF 00394601000126'!AL76</f>
        <v>0</v>
      </c>
      <c r="AK80" s="50">
        <f>'2016 CV PREV GF 00394601000126'!AM76</f>
        <v>0</v>
      </c>
      <c r="AL80" s="50">
        <f>'2016 CV PREV GF 00394601000126'!AN76</f>
        <v>0</v>
      </c>
      <c r="AM80" s="50">
        <f>'2016 CV PREV GF 00394601000126'!AO76</f>
        <v>0</v>
      </c>
      <c r="AN80" s="52">
        <v>0</v>
      </c>
      <c r="AO80" s="52">
        <v>0</v>
      </c>
      <c r="AP80" s="52">
        <v>0</v>
      </c>
      <c r="AQ80" s="50">
        <f>'2016 CV PREV GF 00394601000126'!AS76</f>
        <v>0</v>
      </c>
      <c r="AR80" s="51">
        <f t="shared" si="37"/>
        <v>1545834601</v>
      </c>
      <c r="AS80" s="51">
        <f t="shared" si="38"/>
        <v>0</v>
      </c>
      <c r="AT80" s="52">
        <v>0</v>
      </c>
      <c r="AU80" s="52">
        <v>0</v>
      </c>
      <c r="AV80" s="52">
        <v>0</v>
      </c>
      <c r="AW80" s="52">
        <v>0</v>
      </c>
      <c r="AX80" s="52">
        <v>0</v>
      </c>
      <c r="AY80" s="52">
        <v>0</v>
      </c>
      <c r="AZ80" s="51">
        <f t="shared" si="39"/>
        <v>6727253669.1899996</v>
      </c>
      <c r="BA80" s="50">
        <f>'2016 CV PREV GF 00394601000126'!BC76</f>
        <v>5739483322.2299995</v>
      </c>
      <c r="BB80" s="50">
        <f>'2016 CV PREV GF 00394601000126'!BD76</f>
        <v>0</v>
      </c>
      <c r="BC80" s="50">
        <f>'2016 CV PREV GF 00394601000126'!BE76</f>
        <v>0</v>
      </c>
      <c r="BD80" s="50">
        <f>'2016 CV PREV GF 00394601000126'!BF76</f>
        <v>0</v>
      </c>
      <c r="BE80" s="50">
        <f>'2016 CV PREV GF 00394601000126'!BG76</f>
        <v>0</v>
      </c>
      <c r="BF80" s="50">
        <f>'2016 CV PREV GF 00394601000126'!BH76</f>
        <v>987770346.96000004</v>
      </c>
      <c r="BG80" s="50">
        <f>'2016 CV PREV GF 00394601000126'!BI76</f>
        <v>0</v>
      </c>
      <c r="BH80" s="50">
        <f>'2016 CV PREV GF 00394601000126'!BJ76</f>
        <v>0</v>
      </c>
      <c r="BI80" s="50">
        <f>'2016 CV PREV GF 00394601000126'!BK76</f>
        <v>0</v>
      </c>
      <c r="BJ80" s="51">
        <f t="shared" si="40"/>
        <v>6727253669.1899996</v>
      </c>
      <c r="BK80" s="51">
        <f t="shared" si="41"/>
        <v>-5181419068.1899996</v>
      </c>
      <c r="BL80" s="51">
        <f>$BO$9+SUMPRODUCT($D$10:D80,$BK$10:BK80)</f>
        <v>2048433110.3136773</v>
      </c>
      <c r="BM80" s="53">
        <f t="shared" si="42"/>
        <v>5.5</v>
      </c>
      <c r="BN80" s="52">
        <f t="shared" si="46"/>
        <v>5052212176.3010702</v>
      </c>
      <c r="BO80" s="54">
        <f t="shared" si="43"/>
        <v>91729196313.585098</v>
      </c>
      <c r="BP80" s="52">
        <f t="shared" si="47"/>
        <v>154361645.69169667</v>
      </c>
      <c r="BQ80" s="52">
        <f t="shared" si="48"/>
        <v>10882496021.264616</v>
      </c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x14ac:dyDescent="0.3">
      <c r="A81" s="55">
        <f t="shared" si="44"/>
        <v>72</v>
      </c>
      <c r="B81" s="71">
        <f t="shared" si="45"/>
        <v>2087</v>
      </c>
      <c r="C81" s="50">
        <f>'2016 CV PREV GF 00394601000126'!E77</f>
        <v>5.5</v>
      </c>
      <c r="D81" s="51">
        <f t="shared" si="49"/>
        <v>2.1180000000000001E-2</v>
      </c>
      <c r="E81" s="50">
        <f>'2016 CV PREV GF 00394601000126'!G77</f>
        <v>8661032527.0499992</v>
      </c>
      <c r="F81" s="51">
        <f t="shared" si="32"/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1">
        <f t="shared" si="33"/>
        <v>911808003.30999994</v>
      </c>
      <c r="N81" s="50">
        <f>'2016 CV PREV GF 00394601000126'!P77</f>
        <v>911808003.30999994</v>
      </c>
      <c r="O81" s="50">
        <f>'2016 CV PREV GF 00394601000126'!Q77</f>
        <v>0</v>
      </c>
      <c r="P81" s="50">
        <f>'2016 CV PREV GF 00394601000126'!R77</f>
        <v>0</v>
      </c>
      <c r="Q81" s="50">
        <f>'2016 CV PREV GF 00394601000126'!S77</f>
        <v>0</v>
      </c>
      <c r="R81" s="50">
        <f>'2016 CV PREV GF 00394601000126'!T77</f>
        <v>0</v>
      </c>
      <c r="S81" s="50">
        <f>'2016 CV PREV GF 00394601000126'!U77</f>
        <v>0</v>
      </c>
      <c r="T81" s="50">
        <f>'2016 CV PREV GF 00394601000126'!V77</f>
        <v>0</v>
      </c>
      <c r="U81" s="51">
        <f t="shared" si="34"/>
        <v>634803040.27999997</v>
      </c>
      <c r="V81" s="50">
        <f>'2016 CV PREV GF 00394601000126'!X77</f>
        <v>634803040.27999997</v>
      </c>
      <c r="W81" s="50">
        <f>'2016 CV PREV GF 00394601000126'!Y77</f>
        <v>0</v>
      </c>
      <c r="X81" s="50">
        <f>'2016 CV PREV GF 00394601000126'!Z77</f>
        <v>0</v>
      </c>
      <c r="Y81" s="50">
        <f>'2016 CV PREV GF 00394601000126'!AA77</f>
        <v>0</v>
      </c>
      <c r="Z81" s="50">
        <f>'2016 CV PREV GF 00394601000126'!AB77</f>
        <v>0</v>
      </c>
      <c r="AA81" s="50">
        <f>'2016 CV PREV GF 00394601000126'!AC77</f>
        <v>0</v>
      </c>
      <c r="AB81" s="50">
        <f>'2016 CV PREV GF 00394601000126'!AD77</f>
        <v>0</v>
      </c>
      <c r="AC81" s="51">
        <f t="shared" si="35"/>
        <v>0</v>
      </c>
      <c r="AD81" s="50">
        <f>'2016 CV PREV GF 00394601000126'!AF77</f>
        <v>0</v>
      </c>
      <c r="AE81" s="50">
        <f>'2016 CV PREV GF 00394601000126'!AG77</f>
        <v>0</v>
      </c>
      <c r="AF81" s="50">
        <f>'2016 CV PREV GF 00394601000126'!AH77</f>
        <v>0</v>
      </c>
      <c r="AG81" s="50">
        <f>'2016 CV PREV GF 00394601000126'!AI77</f>
        <v>0</v>
      </c>
      <c r="AH81" s="51">
        <f t="shared" si="36"/>
        <v>0</v>
      </c>
      <c r="AI81" s="50">
        <f>'2016 CV PREV GF 00394601000126'!AK77</f>
        <v>0</v>
      </c>
      <c r="AJ81" s="50">
        <f>'2016 CV PREV GF 00394601000126'!AL77</f>
        <v>0</v>
      </c>
      <c r="AK81" s="50">
        <f>'2016 CV PREV GF 00394601000126'!AM77</f>
        <v>0</v>
      </c>
      <c r="AL81" s="50">
        <f>'2016 CV PREV GF 00394601000126'!AN77</f>
        <v>0</v>
      </c>
      <c r="AM81" s="50">
        <f>'2016 CV PREV GF 00394601000126'!AO77</f>
        <v>0</v>
      </c>
      <c r="AN81" s="52">
        <v>0</v>
      </c>
      <c r="AO81" s="52">
        <v>0</v>
      </c>
      <c r="AP81" s="52">
        <v>0</v>
      </c>
      <c r="AQ81" s="50">
        <f>'2016 CV PREV GF 00394601000126'!AS77</f>
        <v>0</v>
      </c>
      <c r="AR81" s="51">
        <f t="shared" si="37"/>
        <v>1546611043.5899999</v>
      </c>
      <c r="AS81" s="51">
        <f t="shared" si="38"/>
        <v>0</v>
      </c>
      <c r="AT81" s="52">
        <v>0</v>
      </c>
      <c r="AU81" s="52">
        <v>0</v>
      </c>
      <c r="AV81" s="52">
        <v>0</v>
      </c>
      <c r="AW81" s="52">
        <v>0</v>
      </c>
      <c r="AX81" s="52">
        <v>0</v>
      </c>
      <c r="AY81" s="52">
        <v>0</v>
      </c>
      <c r="AZ81" s="51">
        <f t="shared" si="39"/>
        <v>6747980962.29</v>
      </c>
      <c r="BA81" s="50">
        <f>'2016 CV PREV GF 00394601000126'!BC77</f>
        <v>5742408180.29</v>
      </c>
      <c r="BB81" s="50">
        <f>'2016 CV PREV GF 00394601000126'!BD77</f>
        <v>0</v>
      </c>
      <c r="BC81" s="50">
        <f>'2016 CV PREV GF 00394601000126'!BE77</f>
        <v>0</v>
      </c>
      <c r="BD81" s="50">
        <f>'2016 CV PREV GF 00394601000126'!BF77</f>
        <v>0</v>
      </c>
      <c r="BE81" s="50">
        <f>'2016 CV PREV GF 00394601000126'!BG77</f>
        <v>0</v>
      </c>
      <c r="BF81" s="50">
        <f>'2016 CV PREV GF 00394601000126'!BH77</f>
        <v>1005572782</v>
      </c>
      <c r="BG81" s="50">
        <f>'2016 CV PREV GF 00394601000126'!BI77</f>
        <v>0</v>
      </c>
      <c r="BH81" s="50">
        <f>'2016 CV PREV GF 00394601000126'!BJ77</f>
        <v>0</v>
      </c>
      <c r="BI81" s="50">
        <f>'2016 CV PREV GF 00394601000126'!BK77</f>
        <v>0</v>
      </c>
      <c r="BJ81" s="51">
        <f t="shared" si="40"/>
        <v>6747980962.29</v>
      </c>
      <c r="BK81" s="51">
        <f t="shared" si="41"/>
        <v>-5201369918.6999998</v>
      </c>
      <c r="BL81" s="51">
        <f>$BO$9+SUMPRODUCT($D$10:D81,$BK$10:BK81)</f>
        <v>1938268095.4356112</v>
      </c>
      <c r="BM81" s="53">
        <f t="shared" si="42"/>
        <v>5.5</v>
      </c>
      <c r="BN81" s="52">
        <f t="shared" si="46"/>
        <v>5045105797.24718</v>
      </c>
      <c r="BO81" s="54">
        <f t="shared" si="43"/>
        <v>91572932192.132294</v>
      </c>
      <c r="BP81" s="52">
        <f t="shared" si="47"/>
        <v>146765164.22057787</v>
      </c>
      <c r="BQ81" s="52">
        <f t="shared" si="48"/>
        <v>10493709241.771317</v>
      </c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x14ac:dyDescent="0.3">
      <c r="A82" s="55">
        <f t="shared" si="44"/>
        <v>73</v>
      </c>
      <c r="B82" s="71">
        <f t="shared" si="45"/>
        <v>2088</v>
      </c>
      <c r="C82" s="50">
        <f>'2016 CV PREV GF 00394601000126'!E78</f>
        <v>5.5</v>
      </c>
      <c r="D82" s="51">
        <f t="shared" si="49"/>
        <v>2.0080000000000001E-2</v>
      </c>
      <c r="E82" s="50">
        <f>'2016 CV PREV GF 00394601000126'!G78</f>
        <v>8662282401</v>
      </c>
      <c r="F82" s="51">
        <f t="shared" si="32"/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1">
        <f t="shared" si="33"/>
        <v>911939586.36000001</v>
      </c>
      <c r="N82" s="50">
        <f>'2016 CV PREV GF 00394601000126'!P78</f>
        <v>911939586.36000001</v>
      </c>
      <c r="O82" s="50">
        <f>'2016 CV PREV GF 00394601000126'!Q78</f>
        <v>0</v>
      </c>
      <c r="P82" s="50">
        <f>'2016 CV PREV GF 00394601000126'!R78</f>
        <v>0</v>
      </c>
      <c r="Q82" s="50">
        <f>'2016 CV PREV GF 00394601000126'!S78</f>
        <v>0</v>
      </c>
      <c r="R82" s="50">
        <f>'2016 CV PREV GF 00394601000126'!T78</f>
        <v>0</v>
      </c>
      <c r="S82" s="50">
        <f>'2016 CV PREV GF 00394601000126'!U78</f>
        <v>0</v>
      </c>
      <c r="T82" s="50">
        <f>'2016 CV PREV GF 00394601000126'!V78</f>
        <v>0</v>
      </c>
      <c r="U82" s="51">
        <f t="shared" si="34"/>
        <v>634894648.73000002</v>
      </c>
      <c r="V82" s="50">
        <f>'2016 CV PREV GF 00394601000126'!X78</f>
        <v>634894648.73000002</v>
      </c>
      <c r="W82" s="50">
        <f>'2016 CV PREV GF 00394601000126'!Y78</f>
        <v>0</v>
      </c>
      <c r="X82" s="50">
        <f>'2016 CV PREV GF 00394601000126'!Z78</f>
        <v>0</v>
      </c>
      <c r="Y82" s="50">
        <f>'2016 CV PREV GF 00394601000126'!AA78</f>
        <v>0</v>
      </c>
      <c r="Z82" s="50">
        <f>'2016 CV PREV GF 00394601000126'!AB78</f>
        <v>0</v>
      </c>
      <c r="AA82" s="50">
        <f>'2016 CV PREV GF 00394601000126'!AC78</f>
        <v>0</v>
      </c>
      <c r="AB82" s="50">
        <f>'2016 CV PREV GF 00394601000126'!AD78</f>
        <v>0</v>
      </c>
      <c r="AC82" s="51">
        <f t="shared" si="35"/>
        <v>0</v>
      </c>
      <c r="AD82" s="50">
        <f>'2016 CV PREV GF 00394601000126'!AF78</f>
        <v>0</v>
      </c>
      <c r="AE82" s="50">
        <f>'2016 CV PREV GF 00394601000126'!AG78</f>
        <v>0</v>
      </c>
      <c r="AF82" s="50">
        <f>'2016 CV PREV GF 00394601000126'!AH78</f>
        <v>0</v>
      </c>
      <c r="AG82" s="50">
        <f>'2016 CV PREV GF 00394601000126'!AI78</f>
        <v>0</v>
      </c>
      <c r="AH82" s="51">
        <f t="shared" si="36"/>
        <v>0</v>
      </c>
      <c r="AI82" s="50">
        <f>'2016 CV PREV GF 00394601000126'!AK78</f>
        <v>0</v>
      </c>
      <c r="AJ82" s="50">
        <f>'2016 CV PREV GF 00394601000126'!AL78</f>
        <v>0</v>
      </c>
      <c r="AK82" s="50">
        <f>'2016 CV PREV GF 00394601000126'!AM78</f>
        <v>0</v>
      </c>
      <c r="AL82" s="50">
        <f>'2016 CV PREV GF 00394601000126'!AN78</f>
        <v>0</v>
      </c>
      <c r="AM82" s="50">
        <f>'2016 CV PREV GF 00394601000126'!AO78</f>
        <v>0</v>
      </c>
      <c r="AN82" s="52">
        <v>0</v>
      </c>
      <c r="AO82" s="52">
        <v>0</v>
      </c>
      <c r="AP82" s="52">
        <v>0</v>
      </c>
      <c r="AQ82" s="50">
        <f>'2016 CV PREV GF 00394601000126'!AS78</f>
        <v>0</v>
      </c>
      <c r="AR82" s="51">
        <f t="shared" si="37"/>
        <v>1546834235.0899999</v>
      </c>
      <c r="AS82" s="51">
        <f t="shared" si="38"/>
        <v>0</v>
      </c>
      <c r="AT82" s="52">
        <v>0</v>
      </c>
      <c r="AU82" s="52">
        <v>0</v>
      </c>
      <c r="AV82" s="52">
        <v>0</v>
      </c>
      <c r="AW82" s="52">
        <v>0</v>
      </c>
      <c r="AX82" s="52">
        <v>0</v>
      </c>
      <c r="AY82" s="52">
        <v>0</v>
      </c>
      <c r="AZ82" s="51">
        <f t="shared" si="39"/>
        <v>6766194247.4799995</v>
      </c>
      <c r="BA82" s="50">
        <f>'2016 CV PREV GF 00394601000126'!BC78</f>
        <v>5744851073.6800003</v>
      </c>
      <c r="BB82" s="50">
        <f>'2016 CV PREV GF 00394601000126'!BD78</f>
        <v>0</v>
      </c>
      <c r="BC82" s="50">
        <f>'2016 CV PREV GF 00394601000126'!BE78</f>
        <v>0</v>
      </c>
      <c r="BD82" s="50">
        <f>'2016 CV PREV GF 00394601000126'!BF78</f>
        <v>0</v>
      </c>
      <c r="BE82" s="50">
        <f>'2016 CV PREV GF 00394601000126'!BG78</f>
        <v>0</v>
      </c>
      <c r="BF82" s="50">
        <f>'2016 CV PREV GF 00394601000126'!BH78</f>
        <v>1021343173.8</v>
      </c>
      <c r="BG82" s="50">
        <f>'2016 CV PREV GF 00394601000126'!BI78</f>
        <v>0</v>
      </c>
      <c r="BH82" s="50">
        <f>'2016 CV PREV GF 00394601000126'!BJ78</f>
        <v>0</v>
      </c>
      <c r="BI82" s="50">
        <f>'2016 CV PREV GF 00394601000126'!BK78</f>
        <v>0</v>
      </c>
      <c r="BJ82" s="51">
        <f t="shared" si="40"/>
        <v>6766194247.4799995</v>
      </c>
      <c r="BK82" s="51">
        <f t="shared" si="41"/>
        <v>-5219360012.3900003</v>
      </c>
      <c r="BL82" s="51">
        <f>$BO$9+SUMPRODUCT($D$10:D82,$BK$10:BK82)</f>
        <v>1833463346.3868201</v>
      </c>
      <c r="BM82" s="53">
        <f t="shared" si="42"/>
        <v>5.5</v>
      </c>
      <c r="BN82" s="52">
        <f t="shared" si="46"/>
        <v>5036511270.5672798</v>
      </c>
      <c r="BO82" s="54">
        <f t="shared" si="43"/>
        <v>91390083450.309601</v>
      </c>
      <c r="BP82" s="52">
        <f t="shared" si="47"/>
        <v>139489378.14030468</v>
      </c>
      <c r="BQ82" s="52">
        <f t="shared" si="48"/>
        <v>10112979915.172091</v>
      </c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3">
      <c r="A83" s="55">
        <f t="shared" si="44"/>
        <v>74</v>
      </c>
      <c r="B83" s="71">
        <f t="shared" si="45"/>
        <v>2089</v>
      </c>
      <c r="C83" s="50">
        <f>'2016 CV PREV GF 00394601000126'!E79</f>
        <v>5.5</v>
      </c>
      <c r="D83" s="51">
        <f t="shared" si="49"/>
        <v>1.9029999999999998E-2</v>
      </c>
      <c r="E83" s="50">
        <f>'2016 CV PREV GF 00394601000126'!G79</f>
        <v>8662771561.7800007</v>
      </c>
      <c r="F83" s="51">
        <f t="shared" si="32"/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1">
        <f t="shared" si="33"/>
        <v>911991083.76999998</v>
      </c>
      <c r="N83" s="50">
        <f>'2016 CV PREV GF 00394601000126'!P79</f>
        <v>911991083.76999998</v>
      </c>
      <c r="O83" s="50">
        <f>'2016 CV PREV GF 00394601000126'!Q79</f>
        <v>0</v>
      </c>
      <c r="P83" s="50">
        <f>'2016 CV PREV GF 00394601000126'!R79</f>
        <v>0</v>
      </c>
      <c r="Q83" s="50">
        <f>'2016 CV PREV GF 00394601000126'!S79</f>
        <v>0</v>
      </c>
      <c r="R83" s="50">
        <f>'2016 CV PREV GF 00394601000126'!T79</f>
        <v>0</v>
      </c>
      <c r="S83" s="50">
        <f>'2016 CV PREV GF 00394601000126'!U79</f>
        <v>0</v>
      </c>
      <c r="T83" s="50">
        <f>'2016 CV PREV GF 00394601000126'!V79</f>
        <v>0</v>
      </c>
      <c r="U83" s="51">
        <f t="shared" si="34"/>
        <v>634930501.36000001</v>
      </c>
      <c r="V83" s="50">
        <f>'2016 CV PREV GF 00394601000126'!X79</f>
        <v>634930501.36000001</v>
      </c>
      <c r="W83" s="50">
        <f>'2016 CV PREV GF 00394601000126'!Y79</f>
        <v>0</v>
      </c>
      <c r="X83" s="50">
        <f>'2016 CV PREV GF 00394601000126'!Z79</f>
        <v>0</v>
      </c>
      <c r="Y83" s="50">
        <f>'2016 CV PREV GF 00394601000126'!AA79</f>
        <v>0</v>
      </c>
      <c r="Z83" s="50">
        <f>'2016 CV PREV GF 00394601000126'!AB79</f>
        <v>0</v>
      </c>
      <c r="AA83" s="50">
        <f>'2016 CV PREV GF 00394601000126'!AC79</f>
        <v>0</v>
      </c>
      <c r="AB83" s="50">
        <f>'2016 CV PREV GF 00394601000126'!AD79</f>
        <v>0</v>
      </c>
      <c r="AC83" s="51">
        <f t="shared" si="35"/>
        <v>0</v>
      </c>
      <c r="AD83" s="50">
        <f>'2016 CV PREV GF 00394601000126'!AF79</f>
        <v>0</v>
      </c>
      <c r="AE83" s="50">
        <f>'2016 CV PREV GF 00394601000126'!AG79</f>
        <v>0</v>
      </c>
      <c r="AF83" s="50">
        <f>'2016 CV PREV GF 00394601000126'!AH79</f>
        <v>0</v>
      </c>
      <c r="AG83" s="50">
        <f>'2016 CV PREV GF 00394601000126'!AI79</f>
        <v>0</v>
      </c>
      <c r="AH83" s="51">
        <f t="shared" si="36"/>
        <v>0</v>
      </c>
      <c r="AI83" s="50">
        <f>'2016 CV PREV GF 00394601000126'!AK79</f>
        <v>0</v>
      </c>
      <c r="AJ83" s="50">
        <f>'2016 CV PREV GF 00394601000126'!AL79</f>
        <v>0</v>
      </c>
      <c r="AK83" s="50">
        <f>'2016 CV PREV GF 00394601000126'!AM79</f>
        <v>0</v>
      </c>
      <c r="AL83" s="50">
        <f>'2016 CV PREV GF 00394601000126'!AN79</f>
        <v>0</v>
      </c>
      <c r="AM83" s="50">
        <f>'2016 CV PREV GF 00394601000126'!AO79</f>
        <v>0</v>
      </c>
      <c r="AN83" s="52">
        <v>0</v>
      </c>
      <c r="AO83" s="52">
        <v>0</v>
      </c>
      <c r="AP83" s="52">
        <v>0</v>
      </c>
      <c r="AQ83" s="50">
        <f>'2016 CV PREV GF 00394601000126'!AS79</f>
        <v>0</v>
      </c>
      <c r="AR83" s="51">
        <f t="shared" si="37"/>
        <v>1546921585.1300001</v>
      </c>
      <c r="AS83" s="51">
        <f t="shared" si="38"/>
        <v>0</v>
      </c>
      <c r="AT83" s="52">
        <v>0</v>
      </c>
      <c r="AU83" s="52">
        <v>0</v>
      </c>
      <c r="AV83" s="52">
        <v>0</v>
      </c>
      <c r="AW83" s="52">
        <v>0</v>
      </c>
      <c r="AX83" s="52">
        <v>0</v>
      </c>
      <c r="AY83" s="52">
        <v>0</v>
      </c>
      <c r="AZ83" s="51">
        <f t="shared" si="39"/>
        <v>6777864098.7200003</v>
      </c>
      <c r="BA83" s="50">
        <f>'2016 CV PREV GF 00394601000126'!BC79</f>
        <v>5743041193</v>
      </c>
      <c r="BB83" s="50">
        <f>'2016 CV PREV GF 00394601000126'!BD79</f>
        <v>0</v>
      </c>
      <c r="BC83" s="50">
        <f>'2016 CV PREV GF 00394601000126'!BE79</f>
        <v>0</v>
      </c>
      <c r="BD83" s="50">
        <f>'2016 CV PREV GF 00394601000126'!BF79</f>
        <v>0</v>
      </c>
      <c r="BE83" s="50">
        <f>'2016 CV PREV GF 00394601000126'!BG79</f>
        <v>0</v>
      </c>
      <c r="BF83" s="50">
        <f>'2016 CV PREV GF 00394601000126'!BH79</f>
        <v>1034822905.72</v>
      </c>
      <c r="BG83" s="50">
        <f>'2016 CV PREV GF 00394601000126'!BI79</f>
        <v>0</v>
      </c>
      <c r="BH83" s="50">
        <f>'2016 CV PREV GF 00394601000126'!BJ79</f>
        <v>0</v>
      </c>
      <c r="BI83" s="50">
        <f>'2016 CV PREV GF 00394601000126'!BK79</f>
        <v>0</v>
      </c>
      <c r="BJ83" s="51">
        <f t="shared" si="40"/>
        <v>6777864098.7200003</v>
      </c>
      <c r="BK83" s="51">
        <f t="shared" si="41"/>
        <v>-5230942513.5900002</v>
      </c>
      <c r="BL83" s="51">
        <f>$BO$9+SUMPRODUCT($D$10:D83,$BK$10:BK83)</f>
        <v>1733918510.3532023</v>
      </c>
      <c r="BM83" s="53">
        <f t="shared" si="42"/>
        <v>5.5</v>
      </c>
      <c r="BN83" s="52">
        <f t="shared" si="46"/>
        <v>5026454589.7670298</v>
      </c>
      <c r="BO83" s="54">
        <f t="shared" si="43"/>
        <v>91185595526.486603</v>
      </c>
      <c r="BP83" s="52">
        <f t="shared" si="47"/>
        <v>132445459.25297435</v>
      </c>
      <c r="BQ83" s="52">
        <f t="shared" si="48"/>
        <v>9734741255.0936146</v>
      </c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3">
      <c r="A84" s="55">
        <f t="shared" si="44"/>
        <v>75</v>
      </c>
      <c r="B84" s="71">
        <f t="shared" si="45"/>
        <v>2090</v>
      </c>
      <c r="C84" s="50">
        <f>'2016 CV PREV GF 00394601000126'!E80</f>
        <v>5.5</v>
      </c>
      <c r="D84" s="51">
        <f t="shared" si="49"/>
        <v>1.804E-2</v>
      </c>
      <c r="E84" s="50">
        <f>'2016 CV PREV GF 00394601000126'!G80</f>
        <v>8663017060.5699997</v>
      </c>
      <c r="F84" s="51">
        <f t="shared" si="32"/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1">
        <f t="shared" si="33"/>
        <v>912016929.15999997</v>
      </c>
      <c r="N84" s="50">
        <f>'2016 CV PREV GF 00394601000126'!P80</f>
        <v>912016929.15999997</v>
      </c>
      <c r="O84" s="50">
        <f>'2016 CV PREV GF 00394601000126'!Q80</f>
        <v>0</v>
      </c>
      <c r="P84" s="50">
        <f>'2016 CV PREV GF 00394601000126'!R80</f>
        <v>0</v>
      </c>
      <c r="Q84" s="50">
        <f>'2016 CV PREV GF 00394601000126'!S80</f>
        <v>0</v>
      </c>
      <c r="R84" s="50">
        <f>'2016 CV PREV GF 00394601000126'!T80</f>
        <v>0</v>
      </c>
      <c r="S84" s="50">
        <f>'2016 CV PREV GF 00394601000126'!U80</f>
        <v>0</v>
      </c>
      <c r="T84" s="50">
        <f>'2016 CV PREV GF 00394601000126'!V80</f>
        <v>0</v>
      </c>
      <c r="U84" s="51">
        <f t="shared" si="34"/>
        <v>634948494.98000002</v>
      </c>
      <c r="V84" s="50">
        <f>'2016 CV PREV GF 00394601000126'!X80</f>
        <v>634948494.98000002</v>
      </c>
      <c r="W84" s="50">
        <f>'2016 CV PREV GF 00394601000126'!Y80</f>
        <v>0</v>
      </c>
      <c r="X84" s="50">
        <f>'2016 CV PREV GF 00394601000126'!Z80</f>
        <v>0</v>
      </c>
      <c r="Y84" s="50">
        <f>'2016 CV PREV GF 00394601000126'!AA80</f>
        <v>0</v>
      </c>
      <c r="Z84" s="50">
        <f>'2016 CV PREV GF 00394601000126'!AB80</f>
        <v>0</v>
      </c>
      <c r="AA84" s="50">
        <f>'2016 CV PREV GF 00394601000126'!AC80</f>
        <v>0</v>
      </c>
      <c r="AB84" s="50">
        <f>'2016 CV PREV GF 00394601000126'!AD80</f>
        <v>0</v>
      </c>
      <c r="AC84" s="51">
        <f t="shared" si="35"/>
        <v>0</v>
      </c>
      <c r="AD84" s="50">
        <f>'2016 CV PREV GF 00394601000126'!AF80</f>
        <v>0</v>
      </c>
      <c r="AE84" s="50">
        <f>'2016 CV PREV GF 00394601000126'!AG80</f>
        <v>0</v>
      </c>
      <c r="AF84" s="50">
        <f>'2016 CV PREV GF 00394601000126'!AH80</f>
        <v>0</v>
      </c>
      <c r="AG84" s="50">
        <f>'2016 CV PREV GF 00394601000126'!AI80</f>
        <v>0</v>
      </c>
      <c r="AH84" s="51">
        <f t="shared" si="36"/>
        <v>0</v>
      </c>
      <c r="AI84" s="50">
        <f>'2016 CV PREV GF 00394601000126'!AK80</f>
        <v>0</v>
      </c>
      <c r="AJ84" s="50">
        <f>'2016 CV PREV GF 00394601000126'!AL80</f>
        <v>0</v>
      </c>
      <c r="AK84" s="50">
        <f>'2016 CV PREV GF 00394601000126'!AM80</f>
        <v>0</v>
      </c>
      <c r="AL84" s="50">
        <f>'2016 CV PREV GF 00394601000126'!AN80</f>
        <v>0</v>
      </c>
      <c r="AM84" s="50">
        <f>'2016 CV PREV GF 00394601000126'!AO80</f>
        <v>0</v>
      </c>
      <c r="AN84" s="52">
        <v>0</v>
      </c>
      <c r="AO84" s="52">
        <v>0</v>
      </c>
      <c r="AP84" s="52">
        <v>0</v>
      </c>
      <c r="AQ84" s="50">
        <f>'2016 CV PREV GF 00394601000126'!AS80</f>
        <v>0</v>
      </c>
      <c r="AR84" s="51">
        <f t="shared" si="37"/>
        <v>1546965424.1400001</v>
      </c>
      <c r="AS84" s="51">
        <f t="shared" si="38"/>
        <v>0</v>
      </c>
      <c r="AT84" s="52">
        <v>0</v>
      </c>
      <c r="AU84" s="52">
        <v>0</v>
      </c>
      <c r="AV84" s="52">
        <v>0</v>
      </c>
      <c r="AW84" s="52">
        <v>0</v>
      </c>
      <c r="AX84" s="52">
        <v>0</v>
      </c>
      <c r="AY84" s="52">
        <v>0</v>
      </c>
      <c r="AZ84" s="51">
        <f t="shared" si="39"/>
        <v>6793172706.75</v>
      </c>
      <c r="BA84" s="50">
        <f>'2016 CV PREV GF 00394601000126'!BC80</f>
        <v>5747212923.3900003</v>
      </c>
      <c r="BB84" s="50">
        <f>'2016 CV PREV GF 00394601000126'!BD80</f>
        <v>0</v>
      </c>
      <c r="BC84" s="50">
        <f>'2016 CV PREV GF 00394601000126'!BE80</f>
        <v>0</v>
      </c>
      <c r="BD84" s="50">
        <f>'2016 CV PREV GF 00394601000126'!BF80</f>
        <v>0</v>
      </c>
      <c r="BE84" s="50">
        <f>'2016 CV PREV GF 00394601000126'!BG80</f>
        <v>0</v>
      </c>
      <c r="BF84" s="50">
        <f>'2016 CV PREV GF 00394601000126'!BH80</f>
        <v>1045959783.36</v>
      </c>
      <c r="BG84" s="50">
        <f>'2016 CV PREV GF 00394601000126'!BI80</f>
        <v>0</v>
      </c>
      <c r="BH84" s="50">
        <f>'2016 CV PREV GF 00394601000126'!BJ80</f>
        <v>0</v>
      </c>
      <c r="BI84" s="50">
        <f>'2016 CV PREV GF 00394601000126'!BK80</f>
        <v>0</v>
      </c>
      <c r="BJ84" s="51">
        <f t="shared" si="40"/>
        <v>6793172706.75</v>
      </c>
      <c r="BK84" s="51">
        <f t="shared" si="41"/>
        <v>-5246207282.6099997</v>
      </c>
      <c r="BL84" s="51">
        <f>$BO$9+SUMPRODUCT($D$10:D84,$BK$10:BK84)</f>
        <v>1639276930.9749179</v>
      </c>
      <c r="BM84" s="53">
        <f t="shared" si="42"/>
        <v>5.5</v>
      </c>
      <c r="BN84" s="52">
        <f t="shared" si="46"/>
        <v>5015207753.9567604</v>
      </c>
      <c r="BO84" s="54">
        <f t="shared" si="43"/>
        <v>90954595997.833405</v>
      </c>
      <c r="BP84" s="52">
        <f t="shared" si="47"/>
        <v>125824268.24053495</v>
      </c>
      <c r="BQ84" s="52">
        <f t="shared" si="48"/>
        <v>9373907983.9198532</v>
      </c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3">
      <c r="A85" s="55">
        <f t="shared" si="44"/>
        <v>76</v>
      </c>
      <c r="B85" s="71">
        <f t="shared" si="45"/>
        <v>2091</v>
      </c>
      <c r="C85" s="50">
        <f>'2016 CV PREV GF 00394601000126'!E81</f>
        <v>5.5</v>
      </c>
      <c r="D85" s="51">
        <f t="shared" si="49"/>
        <v>1.7100000000000001E-2</v>
      </c>
      <c r="E85" s="50">
        <f>'2016 CV PREV GF 00394601000126'!G81</f>
        <v>8660805290.0599995</v>
      </c>
      <c r="F85" s="51">
        <f t="shared" si="32"/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1">
        <f t="shared" si="33"/>
        <v>911784080.47000003</v>
      </c>
      <c r="N85" s="50">
        <f>'2016 CV PREV GF 00394601000126'!P81</f>
        <v>911784080.47000003</v>
      </c>
      <c r="O85" s="50">
        <f>'2016 CV PREV GF 00394601000126'!Q81</f>
        <v>0</v>
      </c>
      <c r="P85" s="50">
        <f>'2016 CV PREV GF 00394601000126'!R81</f>
        <v>0</v>
      </c>
      <c r="Q85" s="50">
        <f>'2016 CV PREV GF 00394601000126'!S81</f>
        <v>0</v>
      </c>
      <c r="R85" s="50">
        <f>'2016 CV PREV GF 00394601000126'!T81</f>
        <v>0</v>
      </c>
      <c r="S85" s="50">
        <f>'2016 CV PREV GF 00394601000126'!U81</f>
        <v>0</v>
      </c>
      <c r="T85" s="50">
        <f>'2016 CV PREV GF 00394601000126'!V81</f>
        <v>0</v>
      </c>
      <c r="U85" s="51">
        <f t="shared" si="34"/>
        <v>634786385.13999999</v>
      </c>
      <c r="V85" s="50">
        <f>'2016 CV PREV GF 00394601000126'!X81</f>
        <v>634786385.13999999</v>
      </c>
      <c r="W85" s="50">
        <f>'2016 CV PREV GF 00394601000126'!Y81</f>
        <v>0</v>
      </c>
      <c r="X85" s="50">
        <f>'2016 CV PREV GF 00394601000126'!Z81</f>
        <v>0</v>
      </c>
      <c r="Y85" s="50">
        <f>'2016 CV PREV GF 00394601000126'!AA81</f>
        <v>0</v>
      </c>
      <c r="Z85" s="50">
        <f>'2016 CV PREV GF 00394601000126'!AB81</f>
        <v>0</v>
      </c>
      <c r="AA85" s="50">
        <f>'2016 CV PREV GF 00394601000126'!AC81</f>
        <v>0</v>
      </c>
      <c r="AB85" s="50">
        <f>'2016 CV PREV GF 00394601000126'!AD81</f>
        <v>0</v>
      </c>
      <c r="AC85" s="51">
        <f t="shared" si="35"/>
        <v>0</v>
      </c>
      <c r="AD85" s="50">
        <f>'2016 CV PREV GF 00394601000126'!AF81</f>
        <v>0</v>
      </c>
      <c r="AE85" s="50">
        <f>'2016 CV PREV GF 00394601000126'!AG81</f>
        <v>0</v>
      </c>
      <c r="AF85" s="50">
        <f>'2016 CV PREV GF 00394601000126'!AH81</f>
        <v>0</v>
      </c>
      <c r="AG85" s="50">
        <f>'2016 CV PREV GF 00394601000126'!AI81</f>
        <v>0</v>
      </c>
      <c r="AH85" s="51">
        <f t="shared" si="36"/>
        <v>0</v>
      </c>
      <c r="AI85" s="50">
        <f>'2016 CV PREV GF 00394601000126'!AK81</f>
        <v>0</v>
      </c>
      <c r="AJ85" s="50">
        <f>'2016 CV PREV GF 00394601000126'!AL81</f>
        <v>0</v>
      </c>
      <c r="AK85" s="50">
        <f>'2016 CV PREV GF 00394601000126'!AM81</f>
        <v>0</v>
      </c>
      <c r="AL85" s="50">
        <f>'2016 CV PREV GF 00394601000126'!AN81</f>
        <v>0</v>
      </c>
      <c r="AM85" s="50">
        <f>'2016 CV PREV GF 00394601000126'!AO81</f>
        <v>0</v>
      </c>
      <c r="AN85" s="52">
        <v>0</v>
      </c>
      <c r="AO85" s="52">
        <v>0</v>
      </c>
      <c r="AP85" s="52">
        <v>0</v>
      </c>
      <c r="AQ85" s="50">
        <f>'2016 CV PREV GF 00394601000126'!AS81</f>
        <v>0</v>
      </c>
      <c r="AR85" s="51">
        <f t="shared" si="37"/>
        <v>1546570465.6099999</v>
      </c>
      <c r="AS85" s="51">
        <f t="shared" si="38"/>
        <v>0</v>
      </c>
      <c r="AT85" s="52">
        <v>0</v>
      </c>
      <c r="AU85" s="52">
        <v>0</v>
      </c>
      <c r="AV85" s="52">
        <v>0</v>
      </c>
      <c r="AW85" s="52">
        <v>0</v>
      </c>
      <c r="AX85" s="52">
        <v>0</v>
      </c>
      <c r="AY85" s="52">
        <v>0</v>
      </c>
      <c r="AZ85" s="51">
        <f t="shared" si="39"/>
        <v>6809007262.7600002</v>
      </c>
      <c r="BA85" s="50">
        <f>'2016 CV PREV GF 00394601000126'!BC81</f>
        <v>5753847727.2399998</v>
      </c>
      <c r="BB85" s="50">
        <f>'2016 CV PREV GF 00394601000126'!BD81</f>
        <v>0</v>
      </c>
      <c r="BC85" s="50">
        <f>'2016 CV PREV GF 00394601000126'!BE81</f>
        <v>0</v>
      </c>
      <c r="BD85" s="50">
        <f>'2016 CV PREV GF 00394601000126'!BF81</f>
        <v>0</v>
      </c>
      <c r="BE85" s="50">
        <f>'2016 CV PREV GF 00394601000126'!BG81</f>
        <v>0</v>
      </c>
      <c r="BF85" s="50">
        <f>'2016 CV PREV GF 00394601000126'!BH81</f>
        <v>1055159535.52</v>
      </c>
      <c r="BG85" s="50">
        <f>'2016 CV PREV GF 00394601000126'!BI81</f>
        <v>0</v>
      </c>
      <c r="BH85" s="50">
        <f>'2016 CV PREV GF 00394601000126'!BJ81</f>
        <v>0</v>
      </c>
      <c r="BI85" s="50">
        <f>'2016 CV PREV GF 00394601000126'!BK81</f>
        <v>0</v>
      </c>
      <c r="BJ85" s="51">
        <f t="shared" si="40"/>
        <v>6809007262.7600002</v>
      </c>
      <c r="BK85" s="51">
        <f t="shared" si="41"/>
        <v>-5262436797.1499996</v>
      </c>
      <c r="BL85" s="51">
        <f>$BO$9+SUMPRODUCT($D$10:D85,$BK$10:BK85)</f>
        <v>1549289261.7436528</v>
      </c>
      <c r="BM85" s="53">
        <f t="shared" si="42"/>
        <v>5.5</v>
      </c>
      <c r="BN85" s="52">
        <f t="shared" si="46"/>
        <v>5002502779.8808403</v>
      </c>
      <c r="BO85" s="54">
        <f t="shared" si="43"/>
        <v>90694661980.564301</v>
      </c>
      <c r="BP85" s="52">
        <f t="shared" si="47"/>
        <v>119542709.48385218</v>
      </c>
      <c r="BQ85" s="52">
        <f t="shared" si="48"/>
        <v>9025474566.0308399</v>
      </c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x14ac:dyDescent="0.3">
      <c r="A86" s="55">
        <f t="shared" si="44"/>
        <v>77</v>
      </c>
      <c r="B86" s="71">
        <f t="shared" si="45"/>
        <v>2092</v>
      </c>
      <c r="C86" s="50">
        <f>'2016 CV PREV GF 00394601000126'!E82</f>
        <v>5.5</v>
      </c>
      <c r="D86" s="51">
        <f t="shared" si="49"/>
        <v>1.6209999999999999E-2</v>
      </c>
      <c r="E86" s="50">
        <f>'2016 CV PREV GF 00394601000126'!G82</f>
        <v>8657655509.7900009</v>
      </c>
      <c r="F86" s="51">
        <f t="shared" si="32"/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1">
        <f t="shared" si="33"/>
        <v>911452480.88</v>
      </c>
      <c r="N86" s="50">
        <f>'2016 CV PREV GF 00394601000126'!P82</f>
        <v>911452480.88</v>
      </c>
      <c r="O86" s="50">
        <f>'2016 CV PREV GF 00394601000126'!Q82</f>
        <v>0</v>
      </c>
      <c r="P86" s="50">
        <f>'2016 CV PREV GF 00394601000126'!R82</f>
        <v>0</v>
      </c>
      <c r="Q86" s="50">
        <f>'2016 CV PREV GF 00394601000126'!S82</f>
        <v>0</v>
      </c>
      <c r="R86" s="50">
        <f>'2016 CV PREV GF 00394601000126'!T82</f>
        <v>0</v>
      </c>
      <c r="S86" s="50">
        <f>'2016 CV PREV GF 00394601000126'!U82</f>
        <v>0</v>
      </c>
      <c r="T86" s="50">
        <f>'2016 CV PREV GF 00394601000126'!V82</f>
        <v>0</v>
      </c>
      <c r="U86" s="51">
        <f t="shared" si="34"/>
        <v>634555524.65999997</v>
      </c>
      <c r="V86" s="50">
        <f>'2016 CV PREV GF 00394601000126'!X82</f>
        <v>634555524.65999997</v>
      </c>
      <c r="W86" s="50">
        <f>'2016 CV PREV GF 00394601000126'!Y82</f>
        <v>0</v>
      </c>
      <c r="X86" s="50">
        <f>'2016 CV PREV GF 00394601000126'!Z82</f>
        <v>0</v>
      </c>
      <c r="Y86" s="50">
        <f>'2016 CV PREV GF 00394601000126'!AA82</f>
        <v>0</v>
      </c>
      <c r="Z86" s="50">
        <f>'2016 CV PREV GF 00394601000126'!AB82</f>
        <v>0</v>
      </c>
      <c r="AA86" s="50">
        <f>'2016 CV PREV GF 00394601000126'!AC82</f>
        <v>0</v>
      </c>
      <c r="AB86" s="50">
        <f>'2016 CV PREV GF 00394601000126'!AD82</f>
        <v>0</v>
      </c>
      <c r="AC86" s="51">
        <f t="shared" si="35"/>
        <v>0</v>
      </c>
      <c r="AD86" s="50">
        <f>'2016 CV PREV GF 00394601000126'!AF82</f>
        <v>0</v>
      </c>
      <c r="AE86" s="50">
        <f>'2016 CV PREV GF 00394601000126'!AG82</f>
        <v>0</v>
      </c>
      <c r="AF86" s="50">
        <f>'2016 CV PREV GF 00394601000126'!AH82</f>
        <v>0</v>
      </c>
      <c r="AG86" s="50">
        <f>'2016 CV PREV GF 00394601000126'!AI82</f>
        <v>0</v>
      </c>
      <c r="AH86" s="51">
        <f t="shared" si="36"/>
        <v>0</v>
      </c>
      <c r="AI86" s="50">
        <f>'2016 CV PREV GF 00394601000126'!AK82</f>
        <v>0</v>
      </c>
      <c r="AJ86" s="50">
        <f>'2016 CV PREV GF 00394601000126'!AL82</f>
        <v>0</v>
      </c>
      <c r="AK86" s="50">
        <f>'2016 CV PREV GF 00394601000126'!AM82</f>
        <v>0</v>
      </c>
      <c r="AL86" s="50">
        <f>'2016 CV PREV GF 00394601000126'!AN82</f>
        <v>0</v>
      </c>
      <c r="AM86" s="50">
        <f>'2016 CV PREV GF 00394601000126'!AO82</f>
        <v>0</v>
      </c>
      <c r="AN86" s="52">
        <v>0</v>
      </c>
      <c r="AO86" s="52">
        <v>0</v>
      </c>
      <c r="AP86" s="52">
        <v>0</v>
      </c>
      <c r="AQ86" s="50">
        <f>'2016 CV PREV GF 00394601000126'!AS82</f>
        <v>0</v>
      </c>
      <c r="AR86" s="51">
        <f t="shared" si="37"/>
        <v>1546008005.54</v>
      </c>
      <c r="AS86" s="51">
        <f t="shared" si="38"/>
        <v>0</v>
      </c>
      <c r="AT86" s="52">
        <v>0</v>
      </c>
      <c r="AU86" s="52">
        <v>0</v>
      </c>
      <c r="AV86" s="52">
        <v>0</v>
      </c>
      <c r="AW86" s="52">
        <v>0</v>
      </c>
      <c r="AX86" s="52">
        <v>0</v>
      </c>
      <c r="AY86" s="52">
        <v>0</v>
      </c>
      <c r="AZ86" s="51">
        <f t="shared" si="39"/>
        <v>6813195670.7399998</v>
      </c>
      <c r="BA86" s="50">
        <f>'2016 CV PREV GF 00394601000126'!BC82</f>
        <v>5751051343.5500002</v>
      </c>
      <c r="BB86" s="50">
        <f>'2016 CV PREV GF 00394601000126'!BD82</f>
        <v>0</v>
      </c>
      <c r="BC86" s="50">
        <f>'2016 CV PREV GF 00394601000126'!BE82</f>
        <v>0</v>
      </c>
      <c r="BD86" s="50">
        <f>'2016 CV PREV GF 00394601000126'!BF82</f>
        <v>0</v>
      </c>
      <c r="BE86" s="50">
        <f>'2016 CV PREV GF 00394601000126'!BG82</f>
        <v>0</v>
      </c>
      <c r="BF86" s="50">
        <f>'2016 CV PREV GF 00394601000126'!BH82</f>
        <v>1062144327.1900001</v>
      </c>
      <c r="BG86" s="50">
        <f>'2016 CV PREV GF 00394601000126'!BI82</f>
        <v>0</v>
      </c>
      <c r="BH86" s="50">
        <f>'2016 CV PREV GF 00394601000126'!BJ82</f>
        <v>0</v>
      </c>
      <c r="BI86" s="50">
        <f>'2016 CV PREV GF 00394601000126'!BK82</f>
        <v>0</v>
      </c>
      <c r="BJ86" s="51">
        <f t="shared" si="40"/>
        <v>6813195670.7399998</v>
      </c>
      <c r="BK86" s="51">
        <f t="shared" si="41"/>
        <v>-5267187665.1999998</v>
      </c>
      <c r="BL86" s="51">
        <f>$BO$9+SUMPRODUCT($D$10:D86,$BK$10:BK86)</f>
        <v>1463908149.6907609</v>
      </c>
      <c r="BM86" s="53">
        <f t="shared" si="42"/>
        <v>5.5</v>
      </c>
      <c r="BN86" s="52">
        <f t="shared" si="46"/>
        <v>4988206408.9310398</v>
      </c>
      <c r="BO86" s="54">
        <f t="shared" si="43"/>
        <v>90415680724.295303</v>
      </c>
      <c r="BP86" s="52">
        <f t="shared" si="47"/>
        <v>113380325.59079431</v>
      </c>
      <c r="BQ86" s="52">
        <f t="shared" si="48"/>
        <v>8673594907.6957645</v>
      </c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x14ac:dyDescent="0.3">
      <c r="A87" s="55">
        <f t="shared" si="44"/>
        <v>78</v>
      </c>
      <c r="B87" s="71">
        <f t="shared" si="45"/>
        <v>2093</v>
      </c>
      <c r="C87" s="50">
        <f>'2016 CV PREV GF 00394601000126'!E83</f>
        <v>5.5</v>
      </c>
      <c r="D87" s="51">
        <f t="shared" si="49"/>
        <v>1.536E-2</v>
      </c>
      <c r="E87" s="50">
        <f>'2016 CV PREV GF 00394601000126'!G83</f>
        <v>8656012461.8999996</v>
      </c>
      <c r="F87" s="51">
        <f t="shared" si="32"/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1">
        <f t="shared" si="33"/>
        <v>911279505.63</v>
      </c>
      <c r="N87" s="50">
        <f>'2016 CV PREV GF 00394601000126'!P83</f>
        <v>911279505.63</v>
      </c>
      <c r="O87" s="50">
        <f>'2016 CV PREV GF 00394601000126'!Q83</f>
        <v>0</v>
      </c>
      <c r="P87" s="50">
        <f>'2016 CV PREV GF 00394601000126'!R83</f>
        <v>0</v>
      </c>
      <c r="Q87" s="50">
        <f>'2016 CV PREV GF 00394601000126'!S83</f>
        <v>0</v>
      </c>
      <c r="R87" s="50">
        <f>'2016 CV PREV GF 00394601000126'!T83</f>
        <v>0</v>
      </c>
      <c r="S87" s="50">
        <f>'2016 CV PREV GF 00394601000126'!U83</f>
        <v>0</v>
      </c>
      <c r="T87" s="50">
        <f>'2016 CV PREV GF 00394601000126'!V83</f>
        <v>0</v>
      </c>
      <c r="U87" s="51">
        <f t="shared" si="34"/>
        <v>634435098.86000001</v>
      </c>
      <c r="V87" s="50">
        <f>'2016 CV PREV GF 00394601000126'!X83</f>
        <v>634435098.86000001</v>
      </c>
      <c r="W87" s="50">
        <f>'2016 CV PREV GF 00394601000126'!Y83</f>
        <v>0</v>
      </c>
      <c r="X87" s="50">
        <f>'2016 CV PREV GF 00394601000126'!Z83</f>
        <v>0</v>
      </c>
      <c r="Y87" s="50">
        <f>'2016 CV PREV GF 00394601000126'!AA83</f>
        <v>0</v>
      </c>
      <c r="Z87" s="50">
        <f>'2016 CV PREV GF 00394601000126'!AB83</f>
        <v>0</v>
      </c>
      <c r="AA87" s="50">
        <f>'2016 CV PREV GF 00394601000126'!AC83</f>
        <v>0</v>
      </c>
      <c r="AB87" s="50">
        <f>'2016 CV PREV GF 00394601000126'!AD83</f>
        <v>0</v>
      </c>
      <c r="AC87" s="51">
        <f t="shared" si="35"/>
        <v>0</v>
      </c>
      <c r="AD87" s="50">
        <f>'2016 CV PREV GF 00394601000126'!AF83</f>
        <v>0</v>
      </c>
      <c r="AE87" s="50">
        <f>'2016 CV PREV GF 00394601000126'!AG83</f>
        <v>0</v>
      </c>
      <c r="AF87" s="50">
        <f>'2016 CV PREV GF 00394601000126'!AH83</f>
        <v>0</v>
      </c>
      <c r="AG87" s="50">
        <f>'2016 CV PREV GF 00394601000126'!AI83</f>
        <v>0</v>
      </c>
      <c r="AH87" s="51">
        <f t="shared" si="36"/>
        <v>0</v>
      </c>
      <c r="AI87" s="50">
        <f>'2016 CV PREV GF 00394601000126'!AK83</f>
        <v>0</v>
      </c>
      <c r="AJ87" s="50">
        <f>'2016 CV PREV GF 00394601000126'!AL83</f>
        <v>0</v>
      </c>
      <c r="AK87" s="50">
        <f>'2016 CV PREV GF 00394601000126'!AM83</f>
        <v>0</v>
      </c>
      <c r="AL87" s="50">
        <f>'2016 CV PREV GF 00394601000126'!AN83</f>
        <v>0</v>
      </c>
      <c r="AM87" s="50">
        <f>'2016 CV PREV GF 00394601000126'!AO83</f>
        <v>0</v>
      </c>
      <c r="AN87" s="52">
        <v>0</v>
      </c>
      <c r="AO87" s="52">
        <v>0</v>
      </c>
      <c r="AP87" s="52">
        <v>0</v>
      </c>
      <c r="AQ87" s="50">
        <f>'2016 CV PREV GF 00394601000126'!AS83</f>
        <v>0</v>
      </c>
      <c r="AR87" s="51">
        <f t="shared" si="37"/>
        <v>1545714604.49</v>
      </c>
      <c r="AS87" s="51">
        <f t="shared" si="38"/>
        <v>0</v>
      </c>
      <c r="AT87" s="52">
        <v>0</v>
      </c>
      <c r="AU87" s="52">
        <v>0</v>
      </c>
      <c r="AV87" s="52">
        <v>0</v>
      </c>
      <c r="AW87" s="52">
        <v>0</v>
      </c>
      <c r="AX87" s="52">
        <v>0</v>
      </c>
      <c r="AY87" s="52">
        <v>0</v>
      </c>
      <c r="AZ87" s="51">
        <f t="shared" si="39"/>
        <v>6829491693.1000004</v>
      </c>
      <c r="BA87" s="50">
        <f>'2016 CV PREV GF 00394601000126'!BC83</f>
        <v>5762585791.0100002</v>
      </c>
      <c r="BB87" s="50">
        <f>'2016 CV PREV GF 00394601000126'!BD83</f>
        <v>0</v>
      </c>
      <c r="BC87" s="50">
        <f>'2016 CV PREV GF 00394601000126'!BE83</f>
        <v>0</v>
      </c>
      <c r="BD87" s="50">
        <f>'2016 CV PREV GF 00394601000126'!BF83</f>
        <v>0</v>
      </c>
      <c r="BE87" s="50">
        <f>'2016 CV PREV GF 00394601000126'!BG83</f>
        <v>0</v>
      </c>
      <c r="BF87" s="50">
        <f>'2016 CV PREV GF 00394601000126'!BH83</f>
        <v>1066905902.09</v>
      </c>
      <c r="BG87" s="50">
        <f>'2016 CV PREV GF 00394601000126'!BI83</f>
        <v>0</v>
      </c>
      <c r="BH87" s="50">
        <f>'2016 CV PREV GF 00394601000126'!BJ83</f>
        <v>0</v>
      </c>
      <c r="BI87" s="50">
        <f>'2016 CV PREV GF 00394601000126'!BK83</f>
        <v>0</v>
      </c>
      <c r="BJ87" s="51">
        <f t="shared" si="40"/>
        <v>6829491693.1000004</v>
      </c>
      <c r="BK87" s="51">
        <f t="shared" si="41"/>
        <v>-5283777088.6099997</v>
      </c>
      <c r="BL87" s="51">
        <f>$BO$9+SUMPRODUCT($D$10:D87,$BK$10:BK87)</f>
        <v>1382749333.6097112</v>
      </c>
      <c r="BM87" s="53">
        <f t="shared" si="42"/>
        <v>5.5</v>
      </c>
      <c r="BN87" s="52">
        <f t="shared" si="46"/>
        <v>4972862439.8362398</v>
      </c>
      <c r="BO87" s="54">
        <f t="shared" si="43"/>
        <v>90104766075.5215</v>
      </c>
      <c r="BP87" s="52">
        <f t="shared" si="47"/>
        <v>107726551.97204994</v>
      </c>
      <c r="BQ87" s="52">
        <f t="shared" si="48"/>
        <v>8348807777.8338699</v>
      </c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x14ac:dyDescent="0.3">
      <c r="A88" s="55">
        <f t="shared" si="44"/>
        <v>79</v>
      </c>
      <c r="B88" s="71">
        <f t="shared" si="45"/>
        <v>2094</v>
      </c>
      <c r="C88" s="50">
        <f>'2016 CV PREV GF 00394601000126'!E84</f>
        <v>5.5</v>
      </c>
      <c r="D88" s="51">
        <f t="shared" si="49"/>
        <v>1.456E-2</v>
      </c>
      <c r="E88" s="50">
        <f>'2016 CV PREV GF 00394601000126'!G84</f>
        <v>8649612402.6299992</v>
      </c>
      <c r="F88" s="51">
        <f t="shared" si="32"/>
        <v>0</v>
      </c>
      <c r="G88" s="52">
        <v>0</v>
      </c>
      <c r="H88" s="52">
        <v>0</v>
      </c>
      <c r="I88" s="52">
        <v>0</v>
      </c>
      <c r="J88" s="52">
        <v>0</v>
      </c>
      <c r="K88" s="52">
        <v>0</v>
      </c>
      <c r="L88" s="52">
        <v>0</v>
      </c>
      <c r="M88" s="51">
        <f t="shared" si="33"/>
        <v>910605726.24000001</v>
      </c>
      <c r="N88" s="50">
        <f>'2016 CV PREV GF 00394601000126'!P84</f>
        <v>910605726.24000001</v>
      </c>
      <c r="O88" s="50">
        <f>'2016 CV PREV GF 00394601000126'!Q84</f>
        <v>0</v>
      </c>
      <c r="P88" s="50">
        <f>'2016 CV PREV GF 00394601000126'!R84</f>
        <v>0</v>
      </c>
      <c r="Q88" s="50">
        <f>'2016 CV PREV GF 00394601000126'!S84</f>
        <v>0</v>
      </c>
      <c r="R88" s="50">
        <f>'2016 CV PREV GF 00394601000126'!T84</f>
        <v>0</v>
      </c>
      <c r="S88" s="50">
        <f>'2016 CV PREV GF 00394601000126'!U84</f>
        <v>0</v>
      </c>
      <c r="T88" s="50">
        <f>'2016 CV PREV GF 00394601000126'!V84</f>
        <v>0</v>
      </c>
      <c r="U88" s="51">
        <f t="shared" si="34"/>
        <v>633966011.94000006</v>
      </c>
      <c r="V88" s="50">
        <f>'2016 CV PREV GF 00394601000126'!X84</f>
        <v>633966011.94000006</v>
      </c>
      <c r="W88" s="50">
        <f>'2016 CV PREV GF 00394601000126'!Y84</f>
        <v>0</v>
      </c>
      <c r="X88" s="50">
        <f>'2016 CV PREV GF 00394601000126'!Z84</f>
        <v>0</v>
      </c>
      <c r="Y88" s="50">
        <f>'2016 CV PREV GF 00394601000126'!AA84</f>
        <v>0</v>
      </c>
      <c r="Z88" s="50">
        <f>'2016 CV PREV GF 00394601000126'!AB84</f>
        <v>0</v>
      </c>
      <c r="AA88" s="50">
        <f>'2016 CV PREV GF 00394601000126'!AC84</f>
        <v>0</v>
      </c>
      <c r="AB88" s="50">
        <f>'2016 CV PREV GF 00394601000126'!AD84</f>
        <v>0</v>
      </c>
      <c r="AC88" s="51">
        <f t="shared" si="35"/>
        <v>0</v>
      </c>
      <c r="AD88" s="50">
        <f>'2016 CV PREV GF 00394601000126'!AF84</f>
        <v>0</v>
      </c>
      <c r="AE88" s="50">
        <f>'2016 CV PREV GF 00394601000126'!AG84</f>
        <v>0</v>
      </c>
      <c r="AF88" s="50">
        <f>'2016 CV PREV GF 00394601000126'!AH84</f>
        <v>0</v>
      </c>
      <c r="AG88" s="50">
        <f>'2016 CV PREV GF 00394601000126'!AI84</f>
        <v>0</v>
      </c>
      <c r="AH88" s="51">
        <f t="shared" si="36"/>
        <v>0</v>
      </c>
      <c r="AI88" s="50">
        <f>'2016 CV PREV GF 00394601000126'!AK84</f>
        <v>0</v>
      </c>
      <c r="AJ88" s="50">
        <f>'2016 CV PREV GF 00394601000126'!AL84</f>
        <v>0</v>
      </c>
      <c r="AK88" s="50">
        <f>'2016 CV PREV GF 00394601000126'!AM84</f>
        <v>0</v>
      </c>
      <c r="AL88" s="50">
        <f>'2016 CV PREV GF 00394601000126'!AN84</f>
        <v>0</v>
      </c>
      <c r="AM88" s="50">
        <f>'2016 CV PREV GF 00394601000126'!AO84</f>
        <v>0</v>
      </c>
      <c r="AN88" s="52">
        <v>0</v>
      </c>
      <c r="AO88" s="52">
        <v>0</v>
      </c>
      <c r="AP88" s="52">
        <v>0</v>
      </c>
      <c r="AQ88" s="50">
        <f>'2016 CV PREV GF 00394601000126'!AS84</f>
        <v>0</v>
      </c>
      <c r="AR88" s="51">
        <f t="shared" si="37"/>
        <v>1544571738.1800001</v>
      </c>
      <c r="AS88" s="51">
        <f t="shared" si="38"/>
        <v>0</v>
      </c>
      <c r="AT88" s="52">
        <v>0</v>
      </c>
      <c r="AU88" s="52">
        <v>0</v>
      </c>
      <c r="AV88" s="52">
        <v>0</v>
      </c>
      <c r="AW88" s="52">
        <v>0</v>
      </c>
      <c r="AX88" s="52">
        <v>0</v>
      </c>
      <c r="AY88" s="52">
        <v>0</v>
      </c>
      <c r="AZ88" s="51">
        <f t="shared" si="39"/>
        <v>6839195224.3500004</v>
      </c>
      <c r="BA88" s="50">
        <f>'2016 CV PREV GF 00394601000126'!BC84</f>
        <v>5768964675.2600002</v>
      </c>
      <c r="BB88" s="50">
        <f>'2016 CV PREV GF 00394601000126'!BD84</f>
        <v>0</v>
      </c>
      <c r="BC88" s="50">
        <f>'2016 CV PREV GF 00394601000126'!BE84</f>
        <v>0</v>
      </c>
      <c r="BD88" s="50">
        <f>'2016 CV PREV GF 00394601000126'!BF84</f>
        <v>0</v>
      </c>
      <c r="BE88" s="50">
        <f>'2016 CV PREV GF 00394601000126'!BG84</f>
        <v>0</v>
      </c>
      <c r="BF88" s="50">
        <f>'2016 CV PREV GF 00394601000126'!BH84</f>
        <v>1070230549.09</v>
      </c>
      <c r="BG88" s="50">
        <f>'2016 CV PREV GF 00394601000126'!BI84</f>
        <v>0</v>
      </c>
      <c r="BH88" s="50">
        <f>'2016 CV PREV GF 00394601000126'!BJ84</f>
        <v>0</v>
      </c>
      <c r="BI88" s="50">
        <f>'2016 CV PREV GF 00394601000126'!BK84</f>
        <v>0</v>
      </c>
      <c r="BJ88" s="51">
        <f t="shared" si="40"/>
        <v>6839195224.3500004</v>
      </c>
      <c r="BK88" s="51">
        <f t="shared" si="41"/>
        <v>-5294623486.1700001</v>
      </c>
      <c r="BL88" s="51">
        <f>$BO$9+SUMPRODUCT($D$10:D88,$BK$10:BK88)</f>
        <v>1305659615.6510761</v>
      </c>
      <c r="BM88" s="53">
        <f t="shared" si="42"/>
        <v>5.5</v>
      </c>
      <c r="BN88" s="52">
        <f t="shared" si="46"/>
        <v>4955762134.1536798</v>
      </c>
      <c r="BO88" s="54">
        <f t="shared" si="43"/>
        <v>89765904723.505203</v>
      </c>
      <c r="BP88" s="52">
        <f t="shared" si="47"/>
        <v>102255557.19949135</v>
      </c>
      <c r="BQ88" s="52">
        <f t="shared" si="48"/>
        <v>8027061240.1600714</v>
      </c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x14ac:dyDescent="0.3">
      <c r="A89" s="55">
        <f t="shared" si="44"/>
        <v>80</v>
      </c>
      <c r="B89" s="71">
        <f t="shared" si="45"/>
        <v>2095</v>
      </c>
      <c r="C89" s="50">
        <f>'2016 CV PREV GF 00394601000126'!E85</f>
        <v>5.5</v>
      </c>
      <c r="D89" s="51">
        <f t="shared" si="49"/>
        <v>1.38E-2</v>
      </c>
      <c r="E89" s="50">
        <f>'2016 CV PREV GF 00394601000126'!G85</f>
        <v>8645419290.3500004</v>
      </c>
      <c r="F89" s="51">
        <f t="shared" si="32"/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1">
        <f t="shared" si="33"/>
        <v>910164287.72000003</v>
      </c>
      <c r="N89" s="50">
        <f>'2016 CV PREV GF 00394601000126'!P85</f>
        <v>910164287.72000003</v>
      </c>
      <c r="O89" s="50">
        <f>'2016 CV PREV GF 00394601000126'!Q85</f>
        <v>0</v>
      </c>
      <c r="P89" s="50">
        <f>'2016 CV PREV GF 00394601000126'!R85</f>
        <v>0</v>
      </c>
      <c r="Q89" s="50">
        <f>'2016 CV PREV GF 00394601000126'!S85</f>
        <v>0</v>
      </c>
      <c r="R89" s="50">
        <f>'2016 CV PREV GF 00394601000126'!T85</f>
        <v>0</v>
      </c>
      <c r="S89" s="50">
        <f>'2016 CV PREV GF 00394601000126'!U85</f>
        <v>0</v>
      </c>
      <c r="T89" s="50">
        <f>'2016 CV PREV GF 00394601000126'!V85</f>
        <v>0</v>
      </c>
      <c r="U89" s="51">
        <f t="shared" si="34"/>
        <v>633658681.33000004</v>
      </c>
      <c r="V89" s="50">
        <f>'2016 CV PREV GF 00394601000126'!X85</f>
        <v>633658681.33000004</v>
      </c>
      <c r="W89" s="50">
        <f>'2016 CV PREV GF 00394601000126'!Y85</f>
        <v>0</v>
      </c>
      <c r="X89" s="50">
        <f>'2016 CV PREV GF 00394601000126'!Z85</f>
        <v>0</v>
      </c>
      <c r="Y89" s="50">
        <f>'2016 CV PREV GF 00394601000126'!AA85</f>
        <v>0</v>
      </c>
      <c r="Z89" s="50">
        <f>'2016 CV PREV GF 00394601000126'!AB85</f>
        <v>0</v>
      </c>
      <c r="AA89" s="50">
        <f>'2016 CV PREV GF 00394601000126'!AC85</f>
        <v>0</v>
      </c>
      <c r="AB89" s="50">
        <f>'2016 CV PREV GF 00394601000126'!AD85</f>
        <v>0</v>
      </c>
      <c r="AC89" s="51">
        <f t="shared" si="35"/>
        <v>0</v>
      </c>
      <c r="AD89" s="50">
        <f>'2016 CV PREV GF 00394601000126'!AF85</f>
        <v>0</v>
      </c>
      <c r="AE89" s="50">
        <f>'2016 CV PREV GF 00394601000126'!AG85</f>
        <v>0</v>
      </c>
      <c r="AF89" s="50">
        <f>'2016 CV PREV GF 00394601000126'!AH85</f>
        <v>0</v>
      </c>
      <c r="AG89" s="50">
        <f>'2016 CV PREV GF 00394601000126'!AI85</f>
        <v>0</v>
      </c>
      <c r="AH89" s="51">
        <f t="shared" si="36"/>
        <v>0</v>
      </c>
      <c r="AI89" s="50">
        <f>'2016 CV PREV GF 00394601000126'!AK85</f>
        <v>0</v>
      </c>
      <c r="AJ89" s="50">
        <f>'2016 CV PREV GF 00394601000126'!AL85</f>
        <v>0</v>
      </c>
      <c r="AK89" s="50">
        <f>'2016 CV PREV GF 00394601000126'!AM85</f>
        <v>0</v>
      </c>
      <c r="AL89" s="50">
        <f>'2016 CV PREV GF 00394601000126'!AN85</f>
        <v>0</v>
      </c>
      <c r="AM89" s="50">
        <f>'2016 CV PREV GF 00394601000126'!AO85</f>
        <v>0</v>
      </c>
      <c r="AN89" s="52">
        <v>0</v>
      </c>
      <c r="AO89" s="52">
        <v>0</v>
      </c>
      <c r="AP89" s="52">
        <v>0</v>
      </c>
      <c r="AQ89" s="50">
        <f>'2016 CV PREV GF 00394601000126'!AS85</f>
        <v>0</v>
      </c>
      <c r="AR89" s="51">
        <f t="shared" si="37"/>
        <v>1543822969.05</v>
      </c>
      <c r="AS89" s="51">
        <f t="shared" si="38"/>
        <v>0</v>
      </c>
      <c r="AT89" s="52">
        <v>0</v>
      </c>
      <c r="AU89" s="52">
        <v>0</v>
      </c>
      <c r="AV89" s="52">
        <v>0</v>
      </c>
      <c r="AW89" s="52">
        <v>0</v>
      </c>
      <c r="AX89" s="52">
        <v>0</v>
      </c>
      <c r="AY89" s="52">
        <v>0</v>
      </c>
      <c r="AZ89" s="51">
        <f t="shared" si="39"/>
        <v>6837601113.6800003</v>
      </c>
      <c r="BA89" s="50">
        <f>'2016 CV PREV GF 00394601000126'!BC85</f>
        <v>5766017808.1300001</v>
      </c>
      <c r="BB89" s="50">
        <f>'2016 CV PREV GF 00394601000126'!BD85</f>
        <v>0</v>
      </c>
      <c r="BC89" s="50">
        <f>'2016 CV PREV GF 00394601000126'!BE85</f>
        <v>0</v>
      </c>
      <c r="BD89" s="50">
        <f>'2016 CV PREV GF 00394601000126'!BF85</f>
        <v>0</v>
      </c>
      <c r="BE89" s="50">
        <f>'2016 CV PREV GF 00394601000126'!BG85</f>
        <v>0</v>
      </c>
      <c r="BF89" s="50">
        <f>'2016 CV PREV GF 00394601000126'!BH85</f>
        <v>1071583305.55</v>
      </c>
      <c r="BG89" s="50">
        <f>'2016 CV PREV GF 00394601000126'!BI85</f>
        <v>0</v>
      </c>
      <c r="BH89" s="50">
        <f>'2016 CV PREV GF 00394601000126'!BJ85</f>
        <v>0</v>
      </c>
      <c r="BI89" s="50">
        <f>'2016 CV PREV GF 00394601000126'!BK85</f>
        <v>0</v>
      </c>
      <c r="BJ89" s="51">
        <f t="shared" si="40"/>
        <v>6837601113.6800003</v>
      </c>
      <c r="BK89" s="51">
        <f t="shared" si="41"/>
        <v>-5293778144.6300001</v>
      </c>
      <c r="BL89" s="51">
        <f>$BO$9+SUMPRODUCT($D$10:D89,$BK$10:BK89)</f>
        <v>1232605477.255182</v>
      </c>
      <c r="BM89" s="53">
        <f t="shared" si="42"/>
        <v>5.5</v>
      </c>
      <c r="BN89" s="52">
        <f t="shared" si="46"/>
        <v>4937124759.7927904</v>
      </c>
      <c r="BO89" s="54">
        <f t="shared" si="43"/>
        <v>89409251338.667999</v>
      </c>
      <c r="BP89" s="52">
        <f t="shared" si="47"/>
        <v>96902107.118503824</v>
      </c>
      <c r="BQ89" s="52">
        <f t="shared" si="48"/>
        <v>7703717515.9210539</v>
      </c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x14ac:dyDescent="0.3">
      <c r="A90" s="55">
        <f t="shared" si="44"/>
        <v>81</v>
      </c>
      <c r="B90" s="71">
        <f t="shared" si="45"/>
        <v>2096</v>
      </c>
      <c r="C90" s="50">
        <f>'2016 CV PREV GF 00394601000126'!E86</f>
        <v>5.5</v>
      </c>
      <c r="D90" s="51">
        <f t="shared" si="49"/>
        <v>1.308E-2</v>
      </c>
      <c r="E90" s="50">
        <f>'2016 CV PREV GF 00394601000126'!G86</f>
        <v>8643180296.0599995</v>
      </c>
      <c r="F90" s="51">
        <f t="shared" si="32"/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1">
        <f t="shared" si="33"/>
        <v>909928573</v>
      </c>
      <c r="N90" s="50">
        <f>'2016 CV PREV GF 00394601000126'!P86</f>
        <v>909928573</v>
      </c>
      <c r="O90" s="50">
        <f>'2016 CV PREV GF 00394601000126'!Q86</f>
        <v>0</v>
      </c>
      <c r="P90" s="50">
        <f>'2016 CV PREV GF 00394601000126'!R86</f>
        <v>0</v>
      </c>
      <c r="Q90" s="50">
        <f>'2016 CV PREV GF 00394601000126'!S86</f>
        <v>0</v>
      </c>
      <c r="R90" s="50">
        <f>'2016 CV PREV GF 00394601000126'!T86</f>
        <v>0</v>
      </c>
      <c r="S90" s="50">
        <f>'2016 CV PREV GF 00394601000126'!U86</f>
        <v>0</v>
      </c>
      <c r="T90" s="50">
        <f>'2016 CV PREV GF 00394601000126'!V86</f>
        <v>0</v>
      </c>
      <c r="U90" s="51">
        <f t="shared" si="34"/>
        <v>633494576.13999999</v>
      </c>
      <c r="V90" s="50">
        <f>'2016 CV PREV GF 00394601000126'!X86</f>
        <v>633494576.13999999</v>
      </c>
      <c r="W90" s="50">
        <f>'2016 CV PREV GF 00394601000126'!Y86</f>
        <v>0</v>
      </c>
      <c r="X90" s="50">
        <f>'2016 CV PREV GF 00394601000126'!Z86</f>
        <v>0</v>
      </c>
      <c r="Y90" s="50">
        <f>'2016 CV PREV GF 00394601000126'!AA86</f>
        <v>0</v>
      </c>
      <c r="Z90" s="50">
        <f>'2016 CV PREV GF 00394601000126'!AB86</f>
        <v>0</v>
      </c>
      <c r="AA90" s="50">
        <f>'2016 CV PREV GF 00394601000126'!AC86</f>
        <v>0</v>
      </c>
      <c r="AB90" s="50">
        <f>'2016 CV PREV GF 00394601000126'!AD86</f>
        <v>0</v>
      </c>
      <c r="AC90" s="51">
        <f t="shared" si="35"/>
        <v>0</v>
      </c>
      <c r="AD90" s="50">
        <f>'2016 CV PREV GF 00394601000126'!AF86</f>
        <v>0</v>
      </c>
      <c r="AE90" s="50">
        <f>'2016 CV PREV GF 00394601000126'!AG86</f>
        <v>0</v>
      </c>
      <c r="AF90" s="50">
        <f>'2016 CV PREV GF 00394601000126'!AH86</f>
        <v>0</v>
      </c>
      <c r="AG90" s="50">
        <f>'2016 CV PREV GF 00394601000126'!AI86</f>
        <v>0</v>
      </c>
      <c r="AH90" s="51">
        <f t="shared" si="36"/>
        <v>0</v>
      </c>
      <c r="AI90" s="50">
        <f>'2016 CV PREV GF 00394601000126'!AK86</f>
        <v>0</v>
      </c>
      <c r="AJ90" s="50">
        <f>'2016 CV PREV GF 00394601000126'!AL86</f>
        <v>0</v>
      </c>
      <c r="AK90" s="50">
        <f>'2016 CV PREV GF 00394601000126'!AM86</f>
        <v>0</v>
      </c>
      <c r="AL90" s="50">
        <f>'2016 CV PREV GF 00394601000126'!AN86</f>
        <v>0</v>
      </c>
      <c r="AM90" s="50">
        <f>'2016 CV PREV GF 00394601000126'!AO86</f>
        <v>0</v>
      </c>
      <c r="AN90" s="52">
        <v>0</v>
      </c>
      <c r="AO90" s="52">
        <v>0</v>
      </c>
      <c r="AP90" s="52">
        <v>0</v>
      </c>
      <c r="AQ90" s="50">
        <f>'2016 CV PREV GF 00394601000126'!AS86</f>
        <v>0</v>
      </c>
      <c r="AR90" s="51">
        <f t="shared" si="37"/>
        <v>1543423149.1400001</v>
      </c>
      <c r="AS90" s="51">
        <f t="shared" si="38"/>
        <v>0</v>
      </c>
      <c r="AT90" s="52">
        <v>0</v>
      </c>
      <c r="AU90" s="52">
        <v>0</v>
      </c>
      <c r="AV90" s="52">
        <v>0</v>
      </c>
      <c r="AW90" s="52">
        <v>0</v>
      </c>
      <c r="AX90" s="52">
        <v>0</v>
      </c>
      <c r="AY90" s="52">
        <v>0</v>
      </c>
      <c r="AZ90" s="51">
        <f t="shared" si="39"/>
        <v>6841929404.9799995</v>
      </c>
      <c r="BA90" s="50">
        <f>'2016 CV PREV GF 00394601000126'!BC86</f>
        <v>5770804227.1499996</v>
      </c>
      <c r="BB90" s="50">
        <f>'2016 CV PREV GF 00394601000126'!BD86</f>
        <v>0</v>
      </c>
      <c r="BC90" s="50">
        <f>'2016 CV PREV GF 00394601000126'!BE86</f>
        <v>0</v>
      </c>
      <c r="BD90" s="50">
        <f>'2016 CV PREV GF 00394601000126'!BF86</f>
        <v>0</v>
      </c>
      <c r="BE90" s="50">
        <f>'2016 CV PREV GF 00394601000126'!BG86</f>
        <v>0</v>
      </c>
      <c r="BF90" s="50">
        <f>'2016 CV PREV GF 00394601000126'!BH86</f>
        <v>1071125177.83</v>
      </c>
      <c r="BG90" s="50">
        <f>'2016 CV PREV GF 00394601000126'!BI86</f>
        <v>0</v>
      </c>
      <c r="BH90" s="50">
        <f>'2016 CV PREV GF 00394601000126'!BJ86</f>
        <v>0</v>
      </c>
      <c r="BI90" s="50">
        <f>'2016 CV PREV GF 00394601000126'!BK86</f>
        <v>0</v>
      </c>
      <c r="BJ90" s="51">
        <f t="shared" si="40"/>
        <v>6841929404.9799995</v>
      </c>
      <c r="BK90" s="51">
        <f t="shared" si="41"/>
        <v>-5298506255.8400002</v>
      </c>
      <c r="BL90" s="51">
        <f>$BO$9+SUMPRODUCT($D$10:D90,$BK$10:BK90)</f>
        <v>1163301015.4287949</v>
      </c>
      <c r="BM90" s="53">
        <f t="shared" si="42"/>
        <v>5.5</v>
      </c>
      <c r="BN90" s="52">
        <f t="shared" si="46"/>
        <v>4917508823.6267405</v>
      </c>
      <c r="BO90" s="54">
        <f t="shared" si="43"/>
        <v>89028253906.454697</v>
      </c>
      <c r="BP90" s="52">
        <f t="shared" si="47"/>
        <v>91908480.971450388</v>
      </c>
      <c r="BQ90" s="52">
        <f t="shared" si="48"/>
        <v>7398632718.2017565</v>
      </c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3">
      <c r="A91" s="55">
        <f t="shared" si="44"/>
        <v>82</v>
      </c>
      <c r="B91" s="71">
        <f t="shared" si="45"/>
        <v>2097</v>
      </c>
      <c r="C91" s="50">
        <f>'2016 CV PREV GF 00394601000126'!E87</f>
        <v>5.5</v>
      </c>
      <c r="D91" s="51">
        <f t="shared" si="49"/>
        <v>1.24E-2</v>
      </c>
      <c r="E91" s="50">
        <f>'2016 CV PREV GF 00394601000126'!G87</f>
        <v>8638428285.4200001</v>
      </c>
      <c r="F91" s="51">
        <f t="shared" si="32"/>
        <v>0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1">
        <f t="shared" si="33"/>
        <v>909428295.30999994</v>
      </c>
      <c r="N91" s="50">
        <f>'2016 CV PREV GF 00394601000126'!P87</f>
        <v>909428295.30999994</v>
      </c>
      <c r="O91" s="50">
        <f>'2016 CV PREV GF 00394601000126'!Q87</f>
        <v>0</v>
      </c>
      <c r="P91" s="50">
        <f>'2016 CV PREV GF 00394601000126'!R87</f>
        <v>0</v>
      </c>
      <c r="Q91" s="50">
        <f>'2016 CV PREV GF 00394601000126'!S87</f>
        <v>0</v>
      </c>
      <c r="R91" s="50">
        <f>'2016 CV PREV GF 00394601000126'!T87</f>
        <v>0</v>
      </c>
      <c r="S91" s="50">
        <f>'2016 CV PREV GF 00394601000126'!U87</f>
        <v>0</v>
      </c>
      <c r="T91" s="50">
        <f>'2016 CV PREV GF 00394601000126'!V87</f>
        <v>0</v>
      </c>
      <c r="U91" s="51">
        <f t="shared" si="34"/>
        <v>633146281.53999996</v>
      </c>
      <c r="V91" s="50">
        <f>'2016 CV PREV GF 00394601000126'!X87</f>
        <v>633146281.53999996</v>
      </c>
      <c r="W91" s="50">
        <f>'2016 CV PREV GF 00394601000126'!Y87</f>
        <v>0</v>
      </c>
      <c r="X91" s="50">
        <f>'2016 CV PREV GF 00394601000126'!Z87</f>
        <v>0</v>
      </c>
      <c r="Y91" s="50">
        <f>'2016 CV PREV GF 00394601000126'!AA87</f>
        <v>0</v>
      </c>
      <c r="Z91" s="50">
        <f>'2016 CV PREV GF 00394601000126'!AB87</f>
        <v>0</v>
      </c>
      <c r="AA91" s="50">
        <f>'2016 CV PREV GF 00394601000126'!AC87</f>
        <v>0</v>
      </c>
      <c r="AB91" s="50">
        <f>'2016 CV PREV GF 00394601000126'!AD87</f>
        <v>0</v>
      </c>
      <c r="AC91" s="51">
        <f t="shared" si="35"/>
        <v>0</v>
      </c>
      <c r="AD91" s="50">
        <f>'2016 CV PREV GF 00394601000126'!AF87</f>
        <v>0</v>
      </c>
      <c r="AE91" s="50">
        <f>'2016 CV PREV GF 00394601000126'!AG87</f>
        <v>0</v>
      </c>
      <c r="AF91" s="50">
        <f>'2016 CV PREV GF 00394601000126'!AH87</f>
        <v>0</v>
      </c>
      <c r="AG91" s="50">
        <f>'2016 CV PREV GF 00394601000126'!AI87</f>
        <v>0</v>
      </c>
      <c r="AH91" s="51">
        <f t="shared" si="36"/>
        <v>0</v>
      </c>
      <c r="AI91" s="50">
        <f>'2016 CV PREV GF 00394601000126'!AK87</f>
        <v>0</v>
      </c>
      <c r="AJ91" s="50">
        <f>'2016 CV PREV GF 00394601000126'!AL87</f>
        <v>0</v>
      </c>
      <c r="AK91" s="50">
        <f>'2016 CV PREV GF 00394601000126'!AM87</f>
        <v>0</v>
      </c>
      <c r="AL91" s="50">
        <f>'2016 CV PREV GF 00394601000126'!AN87</f>
        <v>0</v>
      </c>
      <c r="AM91" s="50">
        <f>'2016 CV PREV GF 00394601000126'!AO87</f>
        <v>0</v>
      </c>
      <c r="AN91" s="52">
        <v>0</v>
      </c>
      <c r="AO91" s="52">
        <v>0</v>
      </c>
      <c r="AP91" s="52">
        <v>0</v>
      </c>
      <c r="AQ91" s="50">
        <f>'2016 CV PREV GF 00394601000126'!AS87</f>
        <v>0</v>
      </c>
      <c r="AR91" s="51">
        <f t="shared" si="37"/>
        <v>1542574576.8499999</v>
      </c>
      <c r="AS91" s="51">
        <f t="shared" si="38"/>
        <v>0</v>
      </c>
      <c r="AT91" s="52">
        <v>0</v>
      </c>
      <c r="AU91" s="52">
        <v>0</v>
      </c>
      <c r="AV91" s="52">
        <v>0</v>
      </c>
      <c r="AW91" s="52">
        <v>0</v>
      </c>
      <c r="AX91" s="52">
        <v>0</v>
      </c>
      <c r="AY91" s="52">
        <v>0</v>
      </c>
      <c r="AZ91" s="51">
        <f t="shared" si="39"/>
        <v>6849039895.8100004</v>
      </c>
      <c r="BA91" s="50">
        <f>'2016 CV PREV GF 00394601000126'!BC87</f>
        <v>5779467119.7399998</v>
      </c>
      <c r="BB91" s="50">
        <f>'2016 CV PREV GF 00394601000126'!BD87</f>
        <v>0</v>
      </c>
      <c r="BC91" s="50">
        <f>'2016 CV PREV GF 00394601000126'!BE87</f>
        <v>0</v>
      </c>
      <c r="BD91" s="50">
        <f>'2016 CV PREV GF 00394601000126'!BF87</f>
        <v>0</v>
      </c>
      <c r="BE91" s="50">
        <f>'2016 CV PREV GF 00394601000126'!BG87</f>
        <v>0</v>
      </c>
      <c r="BF91" s="50">
        <f>'2016 CV PREV GF 00394601000126'!BH87</f>
        <v>1069572776.0700001</v>
      </c>
      <c r="BG91" s="50">
        <f>'2016 CV PREV GF 00394601000126'!BI87</f>
        <v>0</v>
      </c>
      <c r="BH91" s="50">
        <f>'2016 CV PREV GF 00394601000126'!BJ87</f>
        <v>0</v>
      </c>
      <c r="BI91" s="50">
        <f>'2016 CV PREV GF 00394601000126'!BK87</f>
        <v>0</v>
      </c>
      <c r="BJ91" s="51">
        <f t="shared" si="40"/>
        <v>6849039895.8100004</v>
      </c>
      <c r="BK91" s="51">
        <f t="shared" si="41"/>
        <v>-5306465318.96</v>
      </c>
      <c r="BL91" s="51">
        <f>$BO$9+SUMPRODUCT($D$10:D91,$BK$10:BK91)</f>
        <v>1097500845.4736907</v>
      </c>
      <c r="BM91" s="53">
        <f t="shared" si="42"/>
        <v>5.5</v>
      </c>
      <c r="BN91" s="52">
        <f t="shared" si="46"/>
        <v>4896553964.85501</v>
      </c>
      <c r="BO91" s="54">
        <f t="shared" si="43"/>
        <v>88618342552.349701</v>
      </c>
      <c r="BP91" s="52">
        <f t="shared" si="47"/>
        <v>87207580.162222385</v>
      </c>
      <c r="BQ91" s="52">
        <f t="shared" si="48"/>
        <v>7107417783.2211246</v>
      </c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3">
      <c r="A92" s="55">
        <f t="shared" si="44"/>
        <v>83</v>
      </c>
      <c r="B92" s="71">
        <f t="shared" si="45"/>
        <v>2098</v>
      </c>
      <c r="C92" s="50">
        <f>'2016 CV PREV GF 00394601000126'!E88</f>
        <v>5.5</v>
      </c>
      <c r="D92" s="51">
        <f t="shared" si="49"/>
        <v>1.175E-2</v>
      </c>
      <c r="E92" s="50">
        <f>'2016 CV PREV GF 00394601000126'!G88</f>
        <v>8633312410.1100006</v>
      </c>
      <c r="F92" s="51">
        <f t="shared" si="32"/>
        <v>0</v>
      </c>
      <c r="G92" s="52">
        <v>0</v>
      </c>
      <c r="H92" s="52">
        <v>0</v>
      </c>
      <c r="I92" s="52">
        <v>0</v>
      </c>
      <c r="J92" s="52">
        <v>0</v>
      </c>
      <c r="K92" s="52">
        <v>0</v>
      </c>
      <c r="L92" s="52">
        <v>0</v>
      </c>
      <c r="M92" s="51">
        <f t="shared" si="33"/>
        <v>908889711.01999998</v>
      </c>
      <c r="N92" s="50">
        <f>'2016 CV PREV GF 00394601000126'!P88</f>
        <v>908889711.01999998</v>
      </c>
      <c r="O92" s="50">
        <f>'2016 CV PREV GF 00394601000126'!Q88</f>
        <v>0</v>
      </c>
      <c r="P92" s="50">
        <f>'2016 CV PREV GF 00394601000126'!R88</f>
        <v>0</v>
      </c>
      <c r="Q92" s="50">
        <f>'2016 CV PREV GF 00394601000126'!S88</f>
        <v>0</v>
      </c>
      <c r="R92" s="50">
        <f>'2016 CV PREV GF 00394601000126'!T88</f>
        <v>0</v>
      </c>
      <c r="S92" s="50">
        <f>'2016 CV PREV GF 00394601000126'!U88</f>
        <v>0</v>
      </c>
      <c r="T92" s="50">
        <f>'2016 CV PREV GF 00394601000126'!V88</f>
        <v>0</v>
      </c>
      <c r="U92" s="51">
        <f t="shared" si="34"/>
        <v>632771317.79999995</v>
      </c>
      <c r="V92" s="50">
        <f>'2016 CV PREV GF 00394601000126'!X88</f>
        <v>632771317.79999995</v>
      </c>
      <c r="W92" s="50">
        <f>'2016 CV PREV GF 00394601000126'!Y88</f>
        <v>0</v>
      </c>
      <c r="X92" s="50">
        <f>'2016 CV PREV GF 00394601000126'!Z88</f>
        <v>0</v>
      </c>
      <c r="Y92" s="50">
        <f>'2016 CV PREV GF 00394601000126'!AA88</f>
        <v>0</v>
      </c>
      <c r="Z92" s="50">
        <f>'2016 CV PREV GF 00394601000126'!AB88</f>
        <v>0</v>
      </c>
      <c r="AA92" s="50">
        <f>'2016 CV PREV GF 00394601000126'!AC88</f>
        <v>0</v>
      </c>
      <c r="AB92" s="50">
        <f>'2016 CV PREV GF 00394601000126'!AD88</f>
        <v>0</v>
      </c>
      <c r="AC92" s="51">
        <f t="shared" si="35"/>
        <v>0</v>
      </c>
      <c r="AD92" s="50">
        <f>'2016 CV PREV GF 00394601000126'!AF88</f>
        <v>0</v>
      </c>
      <c r="AE92" s="50">
        <f>'2016 CV PREV GF 00394601000126'!AG88</f>
        <v>0</v>
      </c>
      <c r="AF92" s="50">
        <f>'2016 CV PREV GF 00394601000126'!AH88</f>
        <v>0</v>
      </c>
      <c r="AG92" s="50">
        <f>'2016 CV PREV GF 00394601000126'!AI88</f>
        <v>0</v>
      </c>
      <c r="AH92" s="51">
        <f t="shared" si="36"/>
        <v>0</v>
      </c>
      <c r="AI92" s="50">
        <f>'2016 CV PREV GF 00394601000126'!AK88</f>
        <v>0</v>
      </c>
      <c r="AJ92" s="50">
        <f>'2016 CV PREV GF 00394601000126'!AL88</f>
        <v>0</v>
      </c>
      <c r="AK92" s="50">
        <f>'2016 CV PREV GF 00394601000126'!AM88</f>
        <v>0</v>
      </c>
      <c r="AL92" s="50">
        <f>'2016 CV PREV GF 00394601000126'!AN88</f>
        <v>0</v>
      </c>
      <c r="AM92" s="50">
        <f>'2016 CV PREV GF 00394601000126'!AO88</f>
        <v>0</v>
      </c>
      <c r="AN92" s="52">
        <v>0</v>
      </c>
      <c r="AO92" s="52">
        <v>0</v>
      </c>
      <c r="AP92" s="52">
        <v>0</v>
      </c>
      <c r="AQ92" s="50">
        <f>'2016 CV PREV GF 00394601000126'!AS88</f>
        <v>0</v>
      </c>
      <c r="AR92" s="51">
        <f t="shared" si="37"/>
        <v>1541661028.8199999</v>
      </c>
      <c r="AS92" s="51">
        <f t="shared" si="38"/>
        <v>0</v>
      </c>
      <c r="AT92" s="52">
        <v>0</v>
      </c>
      <c r="AU92" s="52">
        <v>0</v>
      </c>
      <c r="AV92" s="52">
        <v>0</v>
      </c>
      <c r="AW92" s="52">
        <v>0</v>
      </c>
      <c r="AX92" s="52">
        <v>0</v>
      </c>
      <c r="AY92" s="52">
        <v>0</v>
      </c>
      <c r="AZ92" s="51">
        <f t="shared" si="39"/>
        <v>6848833996.1099997</v>
      </c>
      <c r="BA92" s="50">
        <f>'2016 CV PREV GF 00394601000126'!BC88</f>
        <v>5781984885.4399996</v>
      </c>
      <c r="BB92" s="50">
        <f>'2016 CV PREV GF 00394601000126'!BD88</f>
        <v>0</v>
      </c>
      <c r="BC92" s="50">
        <f>'2016 CV PREV GF 00394601000126'!BE88</f>
        <v>0</v>
      </c>
      <c r="BD92" s="50">
        <f>'2016 CV PREV GF 00394601000126'!BF88</f>
        <v>0</v>
      </c>
      <c r="BE92" s="50">
        <f>'2016 CV PREV GF 00394601000126'!BG88</f>
        <v>0</v>
      </c>
      <c r="BF92" s="50">
        <f>'2016 CV PREV GF 00394601000126'!BH88</f>
        <v>1066849110.67</v>
      </c>
      <c r="BG92" s="50">
        <f>'2016 CV PREV GF 00394601000126'!BI88</f>
        <v>0</v>
      </c>
      <c r="BH92" s="50">
        <f>'2016 CV PREV GF 00394601000126'!BJ88</f>
        <v>0</v>
      </c>
      <c r="BI92" s="50">
        <f>'2016 CV PREV GF 00394601000126'!BK88</f>
        <v>0</v>
      </c>
      <c r="BJ92" s="51">
        <f t="shared" si="40"/>
        <v>6848833996.1099997</v>
      </c>
      <c r="BK92" s="51">
        <f t="shared" si="41"/>
        <v>-5307172967.29</v>
      </c>
      <c r="BL92" s="51">
        <f>$BO$9+SUMPRODUCT($D$10:D92,$BK$10:BK92)</f>
        <v>1035141563.1080333</v>
      </c>
      <c r="BM92" s="53">
        <f t="shared" si="42"/>
        <v>5.5</v>
      </c>
      <c r="BN92" s="52">
        <f t="shared" si="46"/>
        <v>4874008840.3792295</v>
      </c>
      <c r="BO92" s="54">
        <f t="shared" si="43"/>
        <v>88185178425.438904</v>
      </c>
      <c r="BP92" s="52">
        <f t="shared" si="47"/>
        <v>82658728.415891051</v>
      </c>
      <c r="BQ92" s="52">
        <f t="shared" si="48"/>
        <v>6819345094.3110113</v>
      </c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3">
      <c r="A93" s="55">
        <f t="shared" si="44"/>
        <v>84</v>
      </c>
      <c r="B93" s="71">
        <f t="shared" si="45"/>
        <v>2099</v>
      </c>
      <c r="C93" s="50">
        <f>'2016 CV PREV GF 00394601000126'!E89</f>
        <v>5.5</v>
      </c>
      <c r="D93" s="51">
        <f t="shared" si="49"/>
        <v>1.1140000000000001E-2</v>
      </c>
      <c r="E93" s="50">
        <f>'2016 CV PREV GF 00394601000126'!G89</f>
        <v>8630245812.3400002</v>
      </c>
      <c r="F93" s="51">
        <f t="shared" si="32"/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1">
        <f t="shared" si="33"/>
        <v>908566868.63999999</v>
      </c>
      <c r="N93" s="50">
        <f>'2016 CV PREV GF 00394601000126'!P89</f>
        <v>908566868.63999999</v>
      </c>
      <c r="O93" s="50">
        <f>'2016 CV PREV GF 00394601000126'!Q89</f>
        <v>0</v>
      </c>
      <c r="P93" s="50">
        <f>'2016 CV PREV GF 00394601000126'!R89</f>
        <v>0</v>
      </c>
      <c r="Q93" s="50">
        <f>'2016 CV PREV GF 00394601000126'!S89</f>
        <v>0</v>
      </c>
      <c r="R93" s="50">
        <f>'2016 CV PREV GF 00394601000126'!T89</f>
        <v>0</v>
      </c>
      <c r="S93" s="50">
        <f>'2016 CV PREV GF 00394601000126'!U89</f>
        <v>0</v>
      </c>
      <c r="T93" s="50">
        <f>'2016 CV PREV GF 00394601000126'!V89</f>
        <v>0</v>
      </c>
      <c r="U93" s="51">
        <f t="shared" si="34"/>
        <v>632546554.11000001</v>
      </c>
      <c r="V93" s="50">
        <f>'2016 CV PREV GF 00394601000126'!X89</f>
        <v>632546554.11000001</v>
      </c>
      <c r="W93" s="50">
        <f>'2016 CV PREV GF 00394601000126'!Y89</f>
        <v>0</v>
      </c>
      <c r="X93" s="50">
        <f>'2016 CV PREV GF 00394601000126'!Z89</f>
        <v>0</v>
      </c>
      <c r="Y93" s="50">
        <f>'2016 CV PREV GF 00394601000126'!AA89</f>
        <v>0</v>
      </c>
      <c r="Z93" s="50">
        <f>'2016 CV PREV GF 00394601000126'!AB89</f>
        <v>0</v>
      </c>
      <c r="AA93" s="50">
        <f>'2016 CV PREV GF 00394601000126'!AC89</f>
        <v>0</v>
      </c>
      <c r="AB93" s="50">
        <f>'2016 CV PREV GF 00394601000126'!AD89</f>
        <v>0</v>
      </c>
      <c r="AC93" s="51">
        <f t="shared" si="35"/>
        <v>0</v>
      </c>
      <c r="AD93" s="50">
        <f>'2016 CV PREV GF 00394601000126'!AF89</f>
        <v>0</v>
      </c>
      <c r="AE93" s="50">
        <f>'2016 CV PREV GF 00394601000126'!AG89</f>
        <v>0</v>
      </c>
      <c r="AF93" s="50">
        <f>'2016 CV PREV GF 00394601000126'!AH89</f>
        <v>0</v>
      </c>
      <c r="AG93" s="50">
        <f>'2016 CV PREV GF 00394601000126'!AI89</f>
        <v>0</v>
      </c>
      <c r="AH93" s="51">
        <f t="shared" si="36"/>
        <v>0</v>
      </c>
      <c r="AI93" s="50">
        <f>'2016 CV PREV GF 00394601000126'!AK89</f>
        <v>0</v>
      </c>
      <c r="AJ93" s="50">
        <f>'2016 CV PREV GF 00394601000126'!AL89</f>
        <v>0</v>
      </c>
      <c r="AK93" s="50">
        <f>'2016 CV PREV GF 00394601000126'!AM89</f>
        <v>0</v>
      </c>
      <c r="AL93" s="50">
        <f>'2016 CV PREV GF 00394601000126'!AN89</f>
        <v>0</v>
      </c>
      <c r="AM93" s="50">
        <f>'2016 CV PREV GF 00394601000126'!AO89</f>
        <v>0</v>
      </c>
      <c r="AN93" s="52">
        <v>0</v>
      </c>
      <c r="AO93" s="52">
        <v>0</v>
      </c>
      <c r="AP93" s="52">
        <v>0</v>
      </c>
      <c r="AQ93" s="50">
        <f>'2016 CV PREV GF 00394601000126'!AS89</f>
        <v>0</v>
      </c>
      <c r="AR93" s="51">
        <f t="shared" si="37"/>
        <v>1541113422.75</v>
      </c>
      <c r="AS93" s="51">
        <f t="shared" si="38"/>
        <v>0</v>
      </c>
      <c r="AT93" s="52">
        <v>0</v>
      </c>
      <c r="AU93" s="52">
        <v>0</v>
      </c>
      <c r="AV93" s="52">
        <v>0</v>
      </c>
      <c r="AW93" s="52">
        <v>0</v>
      </c>
      <c r="AX93" s="52">
        <v>0</v>
      </c>
      <c r="AY93" s="52">
        <v>0</v>
      </c>
      <c r="AZ93" s="51">
        <f t="shared" si="39"/>
        <v>6858907397.1000004</v>
      </c>
      <c r="BA93" s="50">
        <f>'2016 CV PREV GF 00394601000126'!BC89</f>
        <v>5795871233.8800001</v>
      </c>
      <c r="BB93" s="50">
        <f>'2016 CV PREV GF 00394601000126'!BD89</f>
        <v>0</v>
      </c>
      <c r="BC93" s="50">
        <f>'2016 CV PREV GF 00394601000126'!BE89</f>
        <v>0</v>
      </c>
      <c r="BD93" s="50">
        <f>'2016 CV PREV GF 00394601000126'!BF89</f>
        <v>0</v>
      </c>
      <c r="BE93" s="50">
        <f>'2016 CV PREV GF 00394601000126'!BG89</f>
        <v>0</v>
      </c>
      <c r="BF93" s="50">
        <f>'2016 CV PREV GF 00394601000126'!BH89</f>
        <v>1063036163.22</v>
      </c>
      <c r="BG93" s="50">
        <f>'2016 CV PREV GF 00394601000126'!BI89</f>
        <v>0</v>
      </c>
      <c r="BH93" s="50">
        <f>'2016 CV PREV GF 00394601000126'!BJ89</f>
        <v>0</v>
      </c>
      <c r="BI93" s="50">
        <f>'2016 CV PREV GF 00394601000126'!BK89</f>
        <v>0</v>
      </c>
      <c r="BJ93" s="51">
        <f t="shared" si="40"/>
        <v>6858907397.1000004</v>
      </c>
      <c r="BK93" s="51">
        <f t="shared" si="41"/>
        <v>-5317793974.3500004</v>
      </c>
      <c r="BL93" s="51">
        <f>$BO$9+SUMPRODUCT($D$10:D93,$BK$10:BK93)</f>
        <v>975901338.2337743</v>
      </c>
      <c r="BM93" s="53">
        <f t="shared" si="42"/>
        <v>5.5</v>
      </c>
      <c r="BN93" s="52">
        <f t="shared" si="46"/>
        <v>4850184813.3991404</v>
      </c>
      <c r="BO93" s="54">
        <f t="shared" si="43"/>
        <v>87717569264.488007</v>
      </c>
      <c r="BP93" s="52">
        <f t="shared" si="47"/>
        <v>78464743.615555331</v>
      </c>
      <c r="BQ93" s="52">
        <f t="shared" si="48"/>
        <v>6551806091.8988705</v>
      </c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3">
      <c r="A94" s="55">
        <f t="shared" si="44"/>
        <v>85</v>
      </c>
      <c r="B94" s="71">
        <f t="shared" si="45"/>
        <v>2100</v>
      </c>
      <c r="C94" s="50">
        <f>'2016 CV PREV GF 00394601000126'!E90</f>
        <v>5.5</v>
      </c>
      <c r="D94" s="51">
        <f t="shared" si="49"/>
        <v>1.056E-2</v>
      </c>
      <c r="E94" s="50">
        <f>'2016 CV PREV GF 00394601000126'!G90</f>
        <v>8623075729.2999992</v>
      </c>
      <c r="F94" s="51">
        <f t="shared" si="32"/>
        <v>0</v>
      </c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1">
        <f t="shared" si="33"/>
        <v>907812023.39999998</v>
      </c>
      <c r="N94" s="50">
        <f>'2016 CV PREV GF 00394601000126'!P90</f>
        <v>907812023.39999998</v>
      </c>
      <c r="O94" s="50">
        <f>'2016 CV PREV GF 00394601000126'!Q90</f>
        <v>0</v>
      </c>
      <c r="P94" s="50">
        <f>'2016 CV PREV GF 00394601000126'!R90</f>
        <v>0</v>
      </c>
      <c r="Q94" s="50">
        <f>'2016 CV PREV GF 00394601000126'!S90</f>
        <v>0</v>
      </c>
      <c r="R94" s="50">
        <f>'2016 CV PREV GF 00394601000126'!T90</f>
        <v>0</v>
      </c>
      <c r="S94" s="50">
        <f>'2016 CV PREV GF 00394601000126'!U90</f>
        <v>0</v>
      </c>
      <c r="T94" s="50">
        <f>'2016 CV PREV GF 00394601000126'!V90</f>
        <v>0</v>
      </c>
      <c r="U94" s="51">
        <f t="shared" si="34"/>
        <v>632021028.95000005</v>
      </c>
      <c r="V94" s="50">
        <f>'2016 CV PREV GF 00394601000126'!X90</f>
        <v>632021028.95000005</v>
      </c>
      <c r="W94" s="50">
        <f>'2016 CV PREV GF 00394601000126'!Y90</f>
        <v>0</v>
      </c>
      <c r="X94" s="50">
        <f>'2016 CV PREV GF 00394601000126'!Z90</f>
        <v>0</v>
      </c>
      <c r="Y94" s="50">
        <f>'2016 CV PREV GF 00394601000126'!AA90</f>
        <v>0</v>
      </c>
      <c r="Z94" s="50">
        <f>'2016 CV PREV GF 00394601000126'!AB90</f>
        <v>0</v>
      </c>
      <c r="AA94" s="50">
        <f>'2016 CV PREV GF 00394601000126'!AC90</f>
        <v>0</v>
      </c>
      <c r="AB94" s="50">
        <f>'2016 CV PREV GF 00394601000126'!AD90</f>
        <v>0</v>
      </c>
      <c r="AC94" s="51">
        <f t="shared" si="35"/>
        <v>0</v>
      </c>
      <c r="AD94" s="50">
        <f>'2016 CV PREV GF 00394601000126'!AF90</f>
        <v>0</v>
      </c>
      <c r="AE94" s="50">
        <f>'2016 CV PREV GF 00394601000126'!AG90</f>
        <v>0</v>
      </c>
      <c r="AF94" s="50">
        <f>'2016 CV PREV GF 00394601000126'!AH90</f>
        <v>0</v>
      </c>
      <c r="AG94" s="50">
        <f>'2016 CV PREV GF 00394601000126'!AI90</f>
        <v>0</v>
      </c>
      <c r="AH94" s="51">
        <f t="shared" si="36"/>
        <v>0</v>
      </c>
      <c r="AI94" s="50">
        <f>'2016 CV PREV GF 00394601000126'!AK90</f>
        <v>0</v>
      </c>
      <c r="AJ94" s="50">
        <f>'2016 CV PREV GF 00394601000126'!AL90</f>
        <v>0</v>
      </c>
      <c r="AK94" s="50">
        <f>'2016 CV PREV GF 00394601000126'!AM90</f>
        <v>0</v>
      </c>
      <c r="AL94" s="50">
        <f>'2016 CV PREV GF 00394601000126'!AN90</f>
        <v>0</v>
      </c>
      <c r="AM94" s="50">
        <f>'2016 CV PREV GF 00394601000126'!AO90</f>
        <v>0</v>
      </c>
      <c r="AN94" s="52">
        <v>0</v>
      </c>
      <c r="AO94" s="52">
        <v>0</v>
      </c>
      <c r="AP94" s="52">
        <v>0</v>
      </c>
      <c r="AQ94" s="50">
        <f>'2016 CV PREV GF 00394601000126'!AS90</f>
        <v>0</v>
      </c>
      <c r="AR94" s="51">
        <f t="shared" si="37"/>
        <v>1539833052.3499999</v>
      </c>
      <c r="AS94" s="51">
        <f t="shared" si="38"/>
        <v>0</v>
      </c>
      <c r="AT94" s="52">
        <v>0</v>
      </c>
      <c r="AU94" s="52">
        <v>0</v>
      </c>
      <c r="AV94" s="52">
        <v>0</v>
      </c>
      <c r="AW94" s="52">
        <v>0</v>
      </c>
      <c r="AX94" s="52">
        <v>0</v>
      </c>
      <c r="AY94" s="52">
        <v>0</v>
      </c>
      <c r="AZ94" s="51">
        <f t="shared" si="39"/>
        <v>6856857580.3800001</v>
      </c>
      <c r="BA94" s="50">
        <f>'2016 CV PREV GF 00394601000126'!BC90</f>
        <v>5797877742.0100002</v>
      </c>
      <c r="BB94" s="50">
        <f>'2016 CV PREV GF 00394601000126'!BD90</f>
        <v>0</v>
      </c>
      <c r="BC94" s="50">
        <f>'2016 CV PREV GF 00394601000126'!BE90</f>
        <v>0</v>
      </c>
      <c r="BD94" s="50">
        <f>'2016 CV PREV GF 00394601000126'!BF90</f>
        <v>0</v>
      </c>
      <c r="BE94" s="50">
        <f>'2016 CV PREV GF 00394601000126'!BG90</f>
        <v>0</v>
      </c>
      <c r="BF94" s="50">
        <f>'2016 CV PREV GF 00394601000126'!BH90</f>
        <v>1058979838.37</v>
      </c>
      <c r="BG94" s="50">
        <f>'2016 CV PREV GF 00394601000126'!BI90</f>
        <v>0</v>
      </c>
      <c r="BH94" s="50">
        <f>'2016 CV PREV GF 00394601000126'!BJ90</f>
        <v>0</v>
      </c>
      <c r="BI94" s="50">
        <f>'2016 CV PREV GF 00394601000126'!BK90</f>
        <v>0</v>
      </c>
      <c r="BJ94" s="51">
        <f t="shared" si="40"/>
        <v>6856857580.3800001</v>
      </c>
      <c r="BK94" s="51">
        <f t="shared" si="41"/>
        <v>-5317024528.0299997</v>
      </c>
      <c r="BL94" s="51">
        <f>$BO$9+SUMPRODUCT($D$10:D94,$BK$10:BK94)</f>
        <v>919753559.21777749</v>
      </c>
      <c r="BM94" s="53">
        <f t="shared" si="42"/>
        <v>5.5</v>
      </c>
      <c r="BN94" s="52">
        <f t="shared" si="46"/>
        <v>4824466309.5468397</v>
      </c>
      <c r="BO94" s="54">
        <f t="shared" si="43"/>
        <v>87225011046.004898</v>
      </c>
      <c r="BP94" s="52">
        <f t="shared" si="47"/>
        <v>74351937.495787308</v>
      </c>
      <c r="BQ94" s="52">
        <f t="shared" si="48"/>
        <v>6282738718.3940277</v>
      </c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3">
      <c r="A95" s="55">
        <f t="shared" si="44"/>
        <v>86</v>
      </c>
      <c r="B95" s="71">
        <f t="shared" si="45"/>
        <v>2101</v>
      </c>
      <c r="C95" s="50">
        <f>'2016 CV PREV GF 00394601000126'!E91</f>
        <v>5.5</v>
      </c>
      <c r="D95" s="51">
        <f t="shared" si="49"/>
        <v>1.001E-2</v>
      </c>
      <c r="E95" s="50">
        <f>'2016 CV PREV GF 00394601000126'!G91</f>
        <v>8620377970.2600002</v>
      </c>
      <c r="F95" s="51">
        <f t="shared" si="32"/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1">
        <f t="shared" si="33"/>
        <v>907528011.27999997</v>
      </c>
      <c r="N95" s="50">
        <f>'2016 CV PREV GF 00394601000126'!P91</f>
        <v>907528011.27999997</v>
      </c>
      <c r="O95" s="50">
        <f>'2016 CV PREV GF 00394601000126'!Q91</f>
        <v>0</v>
      </c>
      <c r="P95" s="50">
        <f>'2016 CV PREV GF 00394601000126'!R91</f>
        <v>0</v>
      </c>
      <c r="Q95" s="50">
        <f>'2016 CV PREV GF 00394601000126'!S91</f>
        <v>0</v>
      </c>
      <c r="R95" s="50">
        <f>'2016 CV PREV GF 00394601000126'!T91</f>
        <v>0</v>
      </c>
      <c r="S95" s="50">
        <f>'2016 CV PREV GF 00394601000126'!U91</f>
        <v>0</v>
      </c>
      <c r="T95" s="50">
        <f>'2016 CV PREV GF 00394601000126'!V91</f>
        <v>0</v>
      </c>
      <c r="U95" s="51">
        <f t="shared" si="34"/>
        <v>631823298.99000001</v>
      </c>
      <c r="V95" s="50">
        <f>'2016 CV PREV GF 00394601000126'!X91</f>
        <v>631823298.99000001</v>
      </c>
      <c r="W95" s="50">
        <f>'2016 CV PREV GF 00394601000126'!Y91</f>
        <v>0</v>
      </c>
      <c r="X95" s="50">
        <f>'2016 CV PREV GF 00394601000126'!Z91</f>
        <v>0</v>
      </c>
      <c r="Y95" s="50">
        <f>'2016 CV PREV GF 00394601000126'!AA91</f>
        <v>0</v>
      </c>
      <c r="Z95" s="50">
        <f>'2016 CV PREV GF 00394601000126'!AB91</f>
        <v>0</v>
      </c>
      <c r="AA95" s="50">
        <f>'2016 CV PREV GF 00394601000126'!AC91</f>
        <v>0</v>
      </c>
      <c r="AB95" s="50">
        <f>'2016 CV PREV GF 00394601000126'!AD91</f>
        <v>0</v>
      </c>
      <c r="AC95" s="51">
        <f t="shared" si="35"/>
        <v>0</v>
      </c>
      <c r="AD95" s="50">
        <f>'2016 CV PREV GF 00394601000126'!AF91</f>
        <v>0</v>
      </c>
      <c r="AE95" s="50">
        <f>'2016 CV PREV GF 00394601000126'!AG91</f>
        <v>0</v>
      </c>
      <c r="AF95" s="50">
        <f>'2016 CV PREV GF 00394601000126'!AH91</f>
        <v>0</v>
      </c>
      <c r="AG95" s="50">
        <f>'2016 CV PREV GF 00394601000126'!AI91</f>
        <v>0</v>
      </c>
      <c r="AH95" s="51">
        <f t="shared" si="36"/>
        <v>0</v>
      </c>
      <c r="AI95" s="50">
        <f>'2016 CV PREV GF 00394601000126'!AK91</f>
        <v>0</v>
      </c>
      <c r="AJ95" s="50">
        <f>'2016 CV PREV GF 00394601000126'!AL91</f>
        <v>0</v>
      </c>
      <c r="AK95" s="50">
        <f>'2016 CV PREV GF 00394601000126'!AM91</f>
        <v>0</v>
      </c>
      <c r="AL95" s="50">
        <f>'2016 CV PREV GF 00394601000126'!AN91</f>
        <v>0</v>
      </c>
      <c r="AM95" s="50">
        <f>'2016 CV PREV GF 00394601000126'!AO91</f>
        <v>0</v>
      </c>
      <c r="AN95" s="52">
        <v>0</v>
      </c>
      <c r="AO95" s="52">
        <v>0</v>
      </c>
      <c r="AP95" s="52">
        <v>0</v>
      </c>
      <c r="AQ95" s="50">
        <f>'2016 CV PREV GF 00394601000126'!AS91</f>
        <v>0</v>
      </c>
      <c r="AR95" s="51">
        <f t="shared" si="37"/>
        <v>1539351310.27</v>
      </c>
      <c r="AS95" s="51">
        <f t="shared" si="38"/>
        <v>0</v>
      </c>
      <c r="AT95" s="52">
        <v>0</v>
      </c>
      <c r="AU95" s="52">
        <v>0</v>
      </c>
      <c r="AV95" s="52">
        <v>0</v>
      </c>
      <c r="AW95" s="52">
        <v>0</v>
      </c>
      <c r="AX95" s="52">
        <v>0</v>
      </c>
      <c r="AY95" s="52">
        <v>0</v>
      </c>
      <c r="AZ95" s="51">
        <f t="shared" si="39"/>
        <v>6847406540.2600002</v>
      </c>
      <c r="BA95" s="50">
        <f>'2016 CV PREV GF 00394601000126'!BC91</f>
        <v>5793278085.2700005</v>
      </c>
      <c r="BB95" s="50">
        <f>'2016 CV PREV GF 00394601000126'!BD91</f>
        <v>0</v>
      </c>
      <c r="BC95" s="50">
        <f>'2016 CV PREV GF 00394601000126'!BE91</f>
        <v>0</v>
      </c>
      <c r="BD95" s="50">
        <f>'2016 CV PREV GF 00394601000126'!BF91</f>
        <v>0</v>
      </c>
      <c r="BE95" s="50">
        <f>'2016 CV PREV GF 00394601000126'!BG91</f>
        <v>0</v>
      </c>
      <c r="BF95" s="50">
        <f>'2016 CV PREV GF 00394601000126'!BH91</f>
        <v>1054128454.99</v>
      </c>
      <c r="BG95" s="50">
        <f>'2016 CV PREV GF 00394601000126'!BI91</f>
        <v>0</v>
      </c>
      <c r="BH95" s="50">
        <f>'2016 CV PREV GF 00394601000126'!BJ91</f>
        <v>0</v>
      </c>
      <c r="BI95" s="50">
        <f>'2016 CV PREV GF 00394601000126'!BK91</f>
        <v>0</v>
      </c>
      <c r="BJ95" s="51">
        <f t="shared" si="40"/>
        <v>6847406540.2600002</v>
      </c>
      <c r="BK95" s="51">
        <f t="shared" si="41"/>
        <v>-5308055229.9899998</v>
      </c>
      <c r="BL95" s="51">
        <f>$BO$9+SUMPRODUCT($D$10:D95,$BK$10:BK95)</f>
        <v>866619926.36557758</v>
      </c>
      <c r="BM95" s="53">
        <f t="shared" si="42"/>
        <v>5.5</v>
      </c>
      <c r="BN95" s="52">
        <f t="shared" si="46"/>
        <v>4797375607.5302696</v>
      </c>
      <c r="BO95" s="54">
        <f t="shared" si="43"/>
        <v>86714331423.545197</v>
      </c>
      <c r="BP95" s="52">
        <f t="shared" si="47"/>
        <v>70378630.986140177</v>
      </c>
      <c r="BQ95" s="52">
        <f t="shared" si="48"/>
        <v>6017372949.3149853</v>
      </c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3">
      <c r="A96" s="55">
        <f t="shared" si="44"/>
        <v>87</v>
      </c>
      <c r="B96" s="71">
        <f t="shared" si="45"/>
        <v>2102</v>
      </c>
      <c r="C96" s="50">
        <f>'2016 CV PREV GF 00394601000126'!E92</f>
        <v>5.5</v>
      </c>
      <c r="D96" s="51">
        <f t="shared" si="49"/>
        <v>9.4900000000000002E-3</v>
      </c>
      <c r="E96" s="50">
        <f>'2016 CV PREV GF 00394601000126'!G92</f>
        <v>8620841805.7900009</v>
      </c>
      <c r="F96" s="51">
        <f t="shared" si="32"/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1">
        <f t="shared" si="33"/>
        <v>907576842.50999999</v>
      </c>
      <c r="N96" s="50">
        <f>'2016 CV PREV GF 00394601000126'!P92</f>
        <v>907576842.50999999</v>
      </c>
      <c r="O96" s="50">
        <f>'2016 CV PREV GF 00394601000126'!Q92</f>
        <v>0</v>
      </c>
      <c r="P96" s="50">
        <f>'2016 CV PREV GF 00394601000126'!R92</f>
        <v>0</v>
      </c>
      <c r="Q96" s="50">
        <f>'2016 CV PREV GF 00394601000126'!S92</f>
        <v>0</v>
      </c>
      <c r="R96" s="50">
        <f>'2016 CV PREV GF 00394601000126'!T92</f>
        <v>0</v>
      </c>
      <c r="S96" s="50">
        <f>'2016 CV PREV GF 00394601000126'!U92</f>
        <v>0</v>
      </c>
      <c r="T96" s="50">
        <f>'2016 CV PREV GF 00394601000126'!V92</f>
        <v>0</v>
      </c>
      <c r="U96" s="51">
        <f t="shared" si="34"/>
        <v>631857295.41999996</v>
      </c>
      <c r="V96" s="50">
        <f>'2016 CV PREV GF 00394601000126'!X92</f>
        <v>631857295.41999996</v>
      </c>
      <c r="W96" s="50">
        <f>'2016 CV PREV GF 00394601000126'!Y92</f>
        <v>0</v>
      </c>
      <c r="X96" s="50">
        <f>'2016 CV PREV GF 00394601000126'!Z92</f>
        <v>0</v>
      </c>
      <c r="Y96" s="50">
        <f>'2016 CV PREV GF 00394601000126'!AA92</f>
        <v>0</v>
      </c>
      <c r="Z96" s="50">
        <f>'2016 CV PREV GF 00394601000126'!AB92</f>
        <v>0</v>
      </c>
      <c r="AA96" s="50">
        <f>'2016 CV PREV GF 00394601000126'!AC92</f>
        <v>0</v>
      </c>
      <c r="AB96" s="50">
        <f>'2016 CV PREV GF 00394601000126'!AD92</f>
        <v>0</v>
      </c>
      <c r="AC96" s="51">
        <f t="shared" si="35"/>
        <v>0</v>
      </c>
      <c r="AD96" s="50">
        <f>'2016 CV PREV GF 00394601000126'!AF92</f>
        <v>0</v>
      </c>
      <c r="AE96" s="50">
        <f>'2016 CV PREV GF 00394601000126'!AG92</f>
        <v>0</v>
      </c>
      <c r="AF96" s="50">
        <f>'2016 CV PREV GF 00394601000126'!AH92</f>
        <v>0</v>
      </c>
      <c r="AG96" s="50">
        <f>'2016 CV PREV GF 00394601000126'!AI92</f>
        <v>0</v>
      </c>
      <c r="AH96" s="51">
        <f t="shared" si="36"/>
        <v>0</v>
      </c>
      <c r="AI96" s="50">
        <f>'2016 CV PREV GF 00394601000126'!AK92</f>
        <v>0</v>
      </c>
      <c r="AJ96" s="50">
        <f>'2016 CV PREV GF 00394601000126'!AL92</f>
        <v>0</v>
      </c>
      <c r="AK96" s="50">
        <f>'2016 CV PREV GF 00394601000126'!AM92</f>
        <v>0</v>
      </c>
      <c r="AL96" s="50">
        <f>'2016 CV PREV GF 00394601000126'!AN92</f>
        <v>0</v>
      </c>
      <c r="AM96" s="50">
        <f>'2016 CV PREV GF 00394601000126'!AO92</f>
        <v>0</v>
      </c>
      <c r="AN96" s="52">
        <v>0</v>
      </c>
      <c r="AO96" s="52">
        <v>0</v>
      </c>
      <c r="AP96" s="52">
        <v>0</v>
      </c>
      <c r="AQ96" s="50">
        <f>'2016 CV PREV GF 00394601000126'!AS92</f>
        <v>0</v>
      </c>
      <c r="AR96" s="51">
        <f t="shared" si="37"/>
        <v>1539434137.9300001</v>
      </c>
      <c r="AS96" s="51">
        <f t="shared" si="38"/>
        <v>0</v>
      </c>
      <c r="AT96" s="52">
        <v>0</v>
      </c>
      <c r="AU96" s="52">
        <v>0</v>
      </c>
      <c r="AV96" s="52">
        <v>0</v>
      </c>
      <c r="AW96" s="52">
        <v>0</v>
      </c>
      <c r="AX96" s="52">
        <v>0</v>
      </c>
      <c r="AY96" s="52">
        <v>0</v>
      </c>
      <c r="AZ96" s="51">
        <f t="shared" si="39"/>
        <v>6849428528.79</v>
      </c>
      <c r="BA96" s="50">
        <f>'2016 CV PREV GF 00394601000126'!BC92</f>
        <v>5800531738.6499996</v>
      </c>
      <c r="BB96" s="50">
        <f>'2016 CV PREV GF 00394601000126'!BD92</f>
        <v>0</v>
      </c>
      <c r="BC96" s="50">
        <f>'2016 CV PREV GF 00394601000126'!BE92</f>
        <v>0</v>
      </c>
      <c r="BD96" s="50">
        <f>'2016 CV PREV GF 00394601000126'!BF92</f>
        <v>0</v>
      </c>
      <c r="BE96" s="50">
        <f>'2016 CV PREV GF 00394601000126'!BG92</f>
        <v>0</v>
      </c>
      <c r="BF96" s="50">
        <f>'2016 CV PREV GF 00394601000126'!BH92</f>
        <v>1048896790.14</v>
      </c>
      <c r="BG96" s="50">
        <f>'2016 CV PREV GF 00394601000126'!BI92</f>
        <v>0</v>
      </c>
      <c r="BH96" s="50">
        <f>'2016 CV PREV GF 00394601000126'!BJ92</f>
        <v>0</v>
      </c>
      <c r="BI96" s="50">
        <f>'2016 CV PREV GF 00394601000126'!BK92</f>
        <v>0</v>
      </c>
      <c r="BJ96" s="51">
        <f t="shared" si="40"/>
        <v>6849428528.79</v>
      </c>
      <c r="BK96" s="51">
        <f t="shared" si="41"/>
        <v>-5309994390.8599997</v>
      </c>
      <c r="BL96" s="51">
        <f>$BO$9+SUMPRODUCT($D$10:D96,$BK$10:BK96)</f>
        <v>816228079.59631622</v>
      </c>
      <c r="BM96" s="53">
        <f t="shared" si="42"/>
        <v>5.5</v>
      </c>
      <c r="BN96" s="52">
        <f t="shared" si="46"/>
        <v>4769288228.2949896</v>
      </c>
      <c r="BO96" s="54">
        <f t="shared" si="43"/>
        <v>86173625260.980194</v>
      </c>
      <c r="BP96" s="52">
        <f t="shared" si="47"/>
        <v>66729301.683011375</v>
      </c>
      <c r="BQ96" s="52">
        <f t="shared" si="48"/>
        <v>5772084595.5804844</v>
      </c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3">
      <c r="A97" s="55">
        <f t="shared" si="44"/>
        <v>88</v>
      </c>
      <c r="B97" s="71">
        <f t="shared" si="45"/>
        <v>2103</v>
      </c>
      <c r="C97" s="50">
        <f>'2016 CV PREV GF 00394601000126'!E93</f>
        <v>5.5</v>
      </c>
      <c r="D97" s="51">
        <f t="shared" si="49"/>
        <v>8.9999999999999993E-3</v>
      </c>
      <c r="E97" s="50">
        <f>'2016 CV PREV GF 00394601000126'!G93</f>
        <v>8618051325.8700008</v>
      </c>
      <c r="F97" s="51">
        <f t="shared" si="32"/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1">
        <f t="shared" si="33"/>
        <v>907283069</v>
      </c>
      <c r="N97" s="50">
        <f>'2016 CV PREV GF 00394601000126'!P93</f>
        <v>907283069</v>
      </c>
      <c r="O97" s="50">
        <f>'2016 CV PREV GF 00394601000126'!Q93</f>
        <v>0</v>
      </c>
      <c r="P97" s="50">
        <f>'2016 CV PREV GF 00394601000126'!R93</f>
        <v>0</v>
      </c>
      <c r="Q97" s="50">
        <f>'2016 CV PREV GF 00394601000126'!S93</f>
        <v>0</v>
      </c>
      <c r="R97" s="50">
        <f>'2016 CV PREV GF 00394601000126'!T93</f>
        <v>0</v>
      </c>
      <c r="S97" s="50">
        <f>'2016 CV PREV GF 00394601000126'!U93</f>
        <v>0</v>
      </c>
      <c r="T97" s="50">
        <f>'2016 CV PREV GF 00394601000126'!V93</f>
        <v>0</v>
      </c>
      <c r="U97" s="51">
        <f t="shared" si="34"/>
        <v>631652769.55999994</v>
      </c>
      <c r="V97" s="50">
        <f>'2016 CV PREV GF 00394601000126'!X93</f>
        <v>631652769.55999994</v>
      </c>
      <c r="W97" s="50">
        <f>'2016 CV PREV GF 00394601000126'!Y93</f>
        <v>0</v>
      </c>
      <c r="X97" s="50">
        <f>'2016 CV PREV GF 00394601000126'!Z93</f>
        <v>0</v>
      </c>
      <c r="Y97" s="50">
        <f>'2016 CV PREV GF 00394601000126'!AA93</f>
        <v>0</v>
      </c>
      <c r="Z97" s="50">
        <f>'2016 CV PREV GF 00394601000126'!AB93</f>
        <v>0</v>
      </c>
      <c r="AA97" s="50">
        <f>'2016 CV PREV GF 00394601000126'!AC93</f>
        <v>0</v>
      </c>
      <c r="AB97" s="50">
        <f>'2016 CV PREV GF 00394601000126'!AD93</f>
        <v>0</v>
      </c>
      <c r="AC97" s="51">
        <f t="shared" si="35"/>
        <v>0</v>
      </c>
      <c r="AD97" s="50">
        <f>'2016 CV PREV GF 00394601000126'!AF93</f>
        <v>0</v>
      </c>
      <c r="AE97" s="50">
        <f>'2016 CV PREV GF 00394601000126'!AG93</f>
        <v>0</v>
      </c>
      <c r="AF97" s="50">
        <f>'2016 CV PREV GF 00394601000126'!AH93</f>
        <v>0</v>
      </c>
      <c r="AG97" s="50">
        <f>'2016 CV PREV GF 00394601000126'!AI93</f>
        <v>0</v>
      </c>
      <c r="AH97" s="51">
        <f t="shared" si="36"/>
        <v>0</v>
      </c>
      <c r="AI97" s="50">
        <f>'2016 CV PREV GF 00394601000126'!AK93</f>
        <v>0</v>
      </c>
      <c r="AJ97" s="50">
        <f>'2016 CV PREV GF 00394601000126'!AL93</f>
        <v>0</v>
      </c>
      <c r="AK97" s="50">
        <f>'2016 CV PREV GF 00394601000126'!AM93</f>
        <v>0</v>
      </c>
      <c r="AL97" s="50">
        <f>'2016 CV PREV GF 00394601000126'!AN93</f>
        <v>0</v>
      </c>
      <c r="AM97" s="50">
        <f>'2016 CV PREV GF 00394601000126'!AO93</f>
        <v>0</v>
      </c>
      <c r="AN97" s="52">
        <v>0</v>
      </c>
      <c r="AO97" s="52">
        <v>0</v>
      </c>
      <c r="AP97" s="52">
        <v>0</v>
      </c>
      <c r="AQ97" s="50">
        <f>'2016 CV PREV GF 00394601000126'!AS93</f>
        <v>0</v>
      </c>
      <c r="AR97" s="51">
        <f t="shared" si="37"/>
        <v>1538935838.5599999</v>
      </c>
      <c r="AS97" s="51">
        <f t="shared" si="38"/>
        <v>0</v>
      </c>
      <c r="AT97" s="52">
        <v>0</v>
      </c>
      <c r="AU97" s="52">
        <v>0</v>
      </c>
      <c r="AV97" s="52">
        <v>0</v>
      </c>
      <c r="AW97" s="52">
        <v>0</v>
      </c>
      <c r="AX97" s="52">
        <v>0</v>
      </c>
      <c r="AY97" s="52">
        <v>0</v>
      </c>
      <c r="AZ97" s="51">
        <f t="shared" si="39"/>
        <v>6852893053.0500002</v>
      </c>
      <c r="BA97" s="50">
        <f>'2016 CV PREV GF 00394601000126'!BC93</f>
        <v>5808924307.6899996</v>
      </c>
      <c r="BB97" s="50">
        <f>'2016 CV PREV GF 00394601000126'!BD93</f>
        <v>0</v>
      </c>
      <c r="BC97" s="50">
        <f>'2016 CV PREV GF 00394601000126'!BE93</f>
        <v>0</v>
      </c>
      <c r="BD97" s="50">
        <f>'2016 CV PREV GF 00394601000126'!BF93</f>
        <v>0</v>
      </c>
      <c r="BE97" s="50">
        <f>'2016 CV PREV GF 00394601000126'!BG93</f>
        <v>0</v>
      </c>
      <c r="BF97" s="50">
        <f>'2016 CV PREV GF 00394601000126'!BH93</f>
        <v>1043968745.36</v>
      </c>
      <c r="BG97" s="50">
        <f>'2016 CV PREV GF 00394601000126'!BI93</f>
        <v>0</v>
      </c>
      <c r="BH97" s="50">
        <f>'2016 CV PREV GF 00394601000126'!BJ93</f>
        <v>0</v>
      </c>
      <c r="BI97" s="50">
        <f>'2016 CV PREV GF 00394601000126'!BK93</f>
        <v>0</v>
      </c>
      <c r="BJ97" s="51">
        <f t="shared" si="40"/>
        <v>6852893053.0500002</v>
      </c>
      <c r="BK97" s="51">
        <f t="shared" si="41"/>
        <v>-5313957214.4899998</v>
      </c>
      <c r="BL97" s="51">
        <f>$BO$9+SUMPRODUCT($D$10:D97,$BK$10:BK97)</f>
        <v>768402464.66590619</v>
      </c>
      <c r="BM97" s="53">
        <f t="shared" si="42"/>
        <v>5.5</v>
      </c>
      <c r="BN97" s="52">
        <f t="shared" si="46"/>
        <v>4739549389.3539104</v>
      </c>
      <c r="BO97" s="54">
        <f t="shared" si="43"/>
        <v>85599217435.844101</v>
      </c>
      <c r="BP97" s="52">
        <f t="shared" si="47"/>
        <v>63282515.80610086</v>
      </c>
      <c r="BQ97" s="52">
        <f t="shared" si="48"/>
        <v>5537220133.0338249</v>
      </c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x14ac:dyDescent="0.3">
      <c r="A98" s="55">
        <f t="shared" si="44"/>
        <v>89</v>
      </c>
      <c r="B98" s="71">
        <f t="shared" si="45"/>
        <v>2104</v>
      </c>
      <c r="C98" s="50">
        <f>'2016 CV PREV GF 00394601000126'!E94</f>
        <v>5.5</v>
      </c>
      <c r="D98" s="51">
        <f t="shared" si="49"/>
        <v>8.5299999999999994E-3</v>
      </c>
      <c r="E98" s="50">
        <f>'2016 CV PREV GF 00394601000126'!G94</f>
        <v>8615559136.1700001</v>
      </c>
      <c r="F98" s="51">
        <f t="shared" si="32"/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1">
        <f t="shared" si="33"/>
        <v>907020698.61000001</v>
      </c>
      <c r="N98" s="50">
        <f>'2016 CV PREV GF 00394601000126'!P94</f>
        <v>907020698.61000001</v>
      </c>
      <c r="O98" s="50">
        <f>'2016 CV PREV GF 00394601000126'!Q94</f>
        <v>0</v>
      </c>
      <c r="P98" s="50">
        <f>'2016 CV PREV GF 00394601000126'!R94</f>
        <v>0</v>
      </c>
      <c r="Q98" s="50">
        <f>'2016 CV PREV GF 00394601000126'!S94</f>
        <v>0</v>
      </c>
      <c r="R98" s="50">
        <f>'2016 CV PREV GF 00394601000126'!T94</f>
        <v>0</v>
      </c>
      <c r="S98" s="50">
        <f>'2016 CV PREV GF 00394601000126'!U94</f>
        <v>0</v>
      </c>
      <c r="T98" s="50">
        <f>'2016 CV PREV GF 00394601000126'!V94</f>
        <v>0</v>
      </c>
      <c r="U98" s="51">
        <f t="shared" si="34"/>
        <v>631470106.63</v>
      </c>
      <c r="V98" s="50">
        <f>'2016 CV PREV GF 00394601000126'!X94</f>
        <v>631470106.63</v>
      </c>
      <c r="W98" s="50">
        <f>'2016 CV PREV GF 00394601000126'!Y94</f>
        <v>0</v>
      </c>
      <c r="X98" s="50">
        <f>'2016 CV PREV GF 00394601000126'!Z94</f>
        <v>0</v>
      </c>
      <c r="Y98" s="50">
        <f>'2016 CV PREV GF 00394601000126'!AA94</f>
        <v>0</v>
      </c>
      <c r="Z98" s="50">
        <f>'2016 CV PREV GF 00394601000126'!AB94</f>
        <v>0</v>
      </c>
      <c r="AA98" s="50">
        <f>'2016 CV PREV GF 00394601000126'!AC94</f>
        <v>0</v>
      </c>
      <c r="AB98" s="50">
        <f>'2016 CV PREV GF 00394601000126'!AD94</f>
        <v>0</v>
      </c>
      <c r="AC98" s="51">
        <f t="shared" si="35"/>
        <v>0</v>
      </c>
      <c r="AD98" s="50">
        <f>'2016 CV PREV GF 00394601000126'!AF94</f>
        <v>0</v>
      </c>
      <c r="AE98" s="50">
        <f>'2016 CV PREV GF 00394601000126'!AG94</f>
        <v>0</v>
      </c>
      <c r="AF98" s="50">
        <f>'2016 CV PREV GF 00394601000126'!AH94</f>
        <v>0</v>
      </c>
      <c r="AG98" s="50">
        <f>'2016 CV PREV GF 00394601000126'!AI94</f>
        <v>0</v>
      </c>
      <c r="AH98" s="51">
        <f t="shared" si="36"/>
        <v>0</v>
      </c>
      <c r="AI98" s="50">
        <f>'2016 CV PREV GF 00394601000126'!AK94</f>
        <v>0</v>
      </c>
      <c r="AJ98" s="50">
        <f>'2016 CV PREV GF 00394601000126'!AL94</f>
        <v>0</v>
      </c>
      <c r="AK98" s="50">
        <f>'2016 CV PREV GF 00394601000126'!AM94</f>
        <v>0</v>
      </c>
      <c r="AL98" s="50">
        <f>'2016 CV PREV GF 00394601000126'!AN94</f>
        <v>0</v>
      </c>
      <c r="AM98" s="50">
        <f>'2016 CV PREV GF 00394601000126'!AO94</f>
        <v>0</v>
      </c>
      <c r="AN98" s="52">
        <v>0</v>
      </c>
      <c r="AO98" s="52">
        <v>0</v>
      </c>
      <c r="AP98" s="52">
        <v>0</v>
      </c>
      <c r="AQ98" s="50">
        <f>'2016 CV PREV GF 00394601000126'!AS94</f>
        <v>0</v>
      </c>
      <c r="AR98" s="51">
        <f t="shared" si="37"/>
        <v>1538490805.24</v>
      </c>
      <c r="AS98" s="51">
        <f t="shared" si="38"/>
        <v>0</v>
      </c>
      <c r="AT98" s="52">
        <v>0</v>
      </c>
      <c r="AU98" s="52">
        <v>0</v>
      </c>
      <c r="AV98" s="52">
        <v>0</v>
      </c>
      <c r="AW98" s="52">
        <v>0</v>
      </c>
      <c r="AX98" s="52">
        <v>0</v>
      </c>
      <c r="AY98" s="52">
        <v>0</v>
      </c>
      <c r="AZ98" s="51">
        <f t="shared" si="39"/>
        <v>6845839578.1700001</v>
      </c>
      <c r="BA98" s="50">
        <f>'2016 CV PREV GF 00394601000126'!BC94</f>
        <v>5806665613.4499998</v>
      </c>
      <c r="BB98" s="50">
        <f>'2016 CV PREV GF 00394601000126'!BD94</f>
        <v>0</v>
      </c>
      <c r="BC98" s="50">
        <f>'2016 CV PREV GF 00394601000126'!BE94</f>
        <v>0</v>
      </c>
      <c r="BD98" s="50">
        <f>'2016 CV PREV GF 00394601000126'!BF94</f>
        <v>0</v>
      </c>
      <c r="BE98" s="50">
        <f>'2016 CV PREV GF 00394601000126'!BG94</f>
        <v>0</v>
      </c>
      <c r="BF98" s="50">
        <f>'2016 CV PREV GF 00394601000126'!BH94</f>
        <v>1039173964.72</v>
      </c>
      <c r="BG98" s="50">
        <f>'2016 CV PREV GF 00394601000126'!BI94</f>
        <v>0</v>
      </c>
      <c r="BH98" s="50">
        <f>'2016 CV PREV GF 00394601000126'!BJ94</f>
        <v>0</v>
      </c>
      <c r="BI98" s="50">
        <f>'2016 CV PREV GF 00394601000126'!BK94</f>
        <v>0</v>
      </c>
      <c r="BJ98" s="51">
        <f t="shared" si="40"/>
        <v>6845839578.1700001</v>
      </c>
      <c r="BK98" s="51">
        <f t="shared" si="41"/>
        <v>-5307348772.9300003</v>
      </c>
      <c r="BL98" s="51">
        <f>$BO$9+SUMPRODUCT($D$10:D98,$BK$10:BK98)</f>
        <v>723130779.63281333</v>
      </c>
      <c r="BM98" s="53">
        <f t="shared" si="42"/>
        <v>5.5</v>
      </c>
      <c r="BN98" s="52">
        <f t="shared" si="46"/>
        <v>4707956958.9714298</v>
      </c>
      <c r="BO98" s="54">
        <f t="shared" si="43"/>
        <v>84999825621.885498</v>
      </c>
      <c r="BP98" s="52">
        <f t="shared" si="47"/>
        <v>59921688.182732724</v>
      </c>
      <c r="BQ98" s="52">
        <f t="shared" si="48"/>
        <v>5303069404.1718464</v>
      </c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3">
      <c r="A99" s="55">
        <f t="shared" si="44"/>
        <v>90</v>
      </c>
      <c r="B99" s="71">
        <f t="shared" si="45"/>
        <v>2105</v>
      </c>
      <c r="C99" s="50">
        <f>'2016 CV PREV GF 00394601000126'!E95</f>
        <v>5.5</v>
      </c>
      <c r="D99" s="51">
        <f t="shared" si="49"/>
        <v>8.09E-3</v>
      </c>
      <c r="E99" s="50">
        <f>'2016 CV PREV GF 00394601000126'!G95</f>
        <v>8616334409.6900005</v>
      </c>
      <c r="F99" s="51">
        <f t="shared" si="32"/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1">
        <f t="shared" si="33"/>
        <v>907102317.12</v>
      </c>
      <c r="N99" s="50">
        <f>'2016 CV PREV GF 00394601000126'!P95</f>
        <v>907102317.12</v>
      </c>
      <c r="O99" s="50">
        <f>'2016 CV PREV GF 00394601000126'!Q95</f>
        <v>0</v>
      </c>
      <c r="P99" s="50">
        <f>'2016 CV PREV GF 00394601000126'!R95</f>
        <v>0</v>
      </c>
      <c r="Q99" s="50">
        <f>'2016 CV PREV GF 00394601000126'!S95</f>
        <v>0</v>
      </c>
      <c r="R99" s="50">
        <f>'2016 CV PREV GF 00394601000126'!T95</f>
        <v>0</v>
      </c>
      <c r="S99" s="50">
        <f>'2016 CV PREV GF 00394601000126'!U95</f>
        <v>0</v>
      </c>
      <c r="T99" s="50">
        <f>'2016 CV PREV GF 00394601000126'!V95</f>
        <v>0</v>
      </c>
      <c r="U99" s="51">
        <f t="shared" si="34"/>
        <v>631526929.63999999</v>
      </c>
      <c r="V99" s="50">
        <f>'2016 CV PREV GF 00394601000126'!X95</f>
        <v>631526929.63999999</v>
      </c>
      <c r="W99" s="50">
        <f>'2016 CV PREV GF 00394601000126'!Y95</f>
        <v>0</v>
      </c>
      <c r="X99" s="50">
        <f>'2016 CV PREV GF 00394601000126'!Z95</f>
        <v>0</v>
      </c>
      <c r="Y99" s="50">
        <f>'2016 CV PREV GF 00394601000126'!AA95</f>
        <v>0</v>
      </c>
      <c r="Z99" s="50">
        <f>'2016 CV PREV GF 00394601000126'!AB95</f>
        <v>0</v>
      </c>
      <c r="AA99" s="50">
        <f>'2016 CV PREV GF 00394601000126'!AC95</f>
        <v>0</v>
      </c>
      <c r="AB99" s="50">
        <f>'2016 CV PREV GF 00394601000126'!AD95</f>
        <v>0</v>
      </c>
      <c r="AC99" s="51">
        <f t="shared" si="35"/>
        <v>0</v>
      </c>
      <c r="AD99" s="50">
        <f>'2016 CV PREV GF 00394601000126'!AF95</f>
        <v>0</v>
      </c>
      <c r="AE99" s="50">
        <f>'2016 CV PREV GF 00394601000126'!AG95</f>
        <v>0</v>
      </c>
      <c r="AF99" s="50">
        <f>'2016 CV PREV GF 00394601000126'!AH95</f>
        <v>0</v>
      </c>
      <c r="AG99" s="50">
        <f>'2016 CV PREV GF 00394601000126'!AI95</f>
        <v>0</v>
      </c>
      <c r="AH99" s="51">
        <f t="shared" si="36"/>
        <v>0</v>
      </c>
      <c r="AI99" s="50">
        <f>'2016 CV PREV GF 00394601000126'!AK95</f>
        <v>0</v>
      </c>
      <c r="AJ99" s="50">
        <f>'2016 CV PREV GF 00394601000126'!AL95</f>
        <v>0</v>
      </c>
      <c r="AK99" s="50">
        <f>'2016 CV PREV GF 00394601000126'!AM95</f>
        <v>0</v>
      </c>
      <c r="AL99" s="50">
        <f>'2016 CV PREV GF 00394601000126'!AN95</f>
        <v>0</v>
      </c>
      <c r="AM99" s="50">
        <f>'2016 CV PREV GF 00394601000126'!AO95</f>
        <v>0</v>
      </c>
      <c r="AN99" s="52">
        <v>0</v>
      </c>
      <c r="AO99" s="52">
        <v>0</v>
      </c>
      <c r="AP99" s="52">
        <v>0</v>
      </c>
      <c r="AQ99" s="50">
        <f>'2016 CV PREV GF 00394601000126'!AS95</f>
        <v>0</v>
      </c>
      <c r="AR99" s="51">
        <f t="shared" si="37"/>
        <v>1538629246.76</v>
      </c>
      <c r="AS99" s="51">
        <f t="shared" si="38"/>
        <v>0</v>
      </c>
      <c r="AT99" s="52">
        <v>0</v>
      </c>
      <c r="AU99" s="52">
        <v>0</v>
      </c>
      <c r="AV99" s="52">
        <v>0</v>
      </c>
      <c r="AW99" s="52">
        <v>0</v>
      </c>
      <c r="AX99" s="52">
        <v>0</v>
      </c>
      <c r="AY99" s="52">
        <v>0</v>
      </c>
      <c r="AZ99" s="51">
        <f t="shared" si="39"/>
        <v>6846306779.3699999</v>
      </c>
      <c r="BA99" s="50">
        <f>'2016 CV PREV GF 00394601000126'!BC95</f>
        <v>5811845648.9300003</v>
      </c>
      <c r="BB99" s="50">
        <f>'2016 CV PREV GF 00394601000126'!BD95</f>
        <v>0</v>
      </c>
      <c r="BC99" s="50">
        <f>'2016 CV PREV GF 00394601000126'!BE95</f>
        <v>0</v>
      </c>
      <c r="BD99" s="50">
        <f>'2016 CV PREV GF 00394601000126'!BF95</f>
        <v>0</v>
      </c>
      <c r="BE99" s="50">
        <f>'2016 CV PREV GF 00394601000126'!BG95</f>
        <v>0</v>
      </c>
      <c r="BF99" s="50">
        <f>'2016 CV PREV GF 00394601000126'!BH95</f>
        <v>1034461130.4400001</v>
      </c>
      <c r="BG99" s="50">
        <f>'2016 CV PREV GF 00394601000126'!BI95</f>
        <v>0</v>
      </c>
      <c r="BH99" s="50">
        <f>'2016 CV PREV GF 00394601000126'!BJ95</f>
        <v>0</v>
      </c>
      <c r="BI99" s="50">
        <f>'2016 CV PREV GF 00394601000126'!BK95</f>
        <v>0</v>
      </c>
      <c r="BJ99" s="51">
        <f t="shared" si="40"/>
        <v>6846306779.3699999</v>
      </c>
      <c r="BK99" s="51">
        <f t="shared" si="41"/>
        <v>-5307677532.6099997</v>
      </c>
      <c r="BL99" s="51">
        <f>$BO$9+SUMPRODUCT($D$10:D99,$BK$10:BK99)</f>
        <v>680191668.39399838</v>
      </c>
      <c r="BM99" s="53">
        <f t="shared" si="42"/>
        <v>5.5</v>
      </c>
      <c r="BN99" s="52">
        <f t="shared" si="46"/>
        <v>4674990409.2037001</v>
      </c>
      <c r="BO99" s="54">
        <f t="shared" si="43"/>
        <v>84367138498.479202</v>
      </c>
      <c r="BP99" s="52">
        <f t="shared" si="47"/>
        <v>56801684.92753163</v>
      </c>
      <c r="BQ99" s="52">
        <f t="shared" si="48"/>
        <v>5083750801.014081</v>
      </c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x14ac:dyDescent="0.3">
      <c r="A100" s="55">
        <f t="shared" si="44"/>
        <v>91</v>
      </c>
      <c r="B100" s="71">
        <f t="shared" si="45"/>
        <v>2106</v>
      </c>
      <c r="C100" s="50">
        <f>'2016 CV PREV GF 00394601000126'!E96</f>
        <v>5.5</v>
      </c>
      <c r="D100" s="51">
        <f t="shared" si="49"/>
        <v>7.6699999999999997E-3</v>
      </c>
      <c r="E100" s="50">
        <f>'2016 CV PREV GF 00394601000126'!G96</f>
        <v>8615783763.0400009</v>
      </c>
      <c r="F100" s="51">
        <f t="shared" si="32"/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1">
        <f t="shared" si="33"/>
        <v>907044346.66999996</v>
      </c>
      <c r="N100" s="50">
        <f>'2016 CV PREV GF 00394601000126'!P96</f>
        <v>907044346.66999996</v>
      </c>
      <c r="O100" s="50">
        <f>'2016 CV PREV GF 00394601000126'!Q96</f>
        <v>0</v>
      </c>
      <c r="P100" s="50">
        <f>'2016 CV PREV GF 00394601000126'!R96</f>
        <v>0</v>
      </c>
      <c r="Q100" s="50">
        <f>'2016 CV PREV GF 00394601000126'!S96</f>
        <v>0</v>
      </c>
      <c r="R100" s="50">
        <f>'2016 CV PREV GF 00394601000126'!T96</f>
        <v>0</v>
      </c>
      <c r="S100" s="50">
        <f>'2016 CV PREV GF 00394601000126'!U96</f>
        <v>0</v>
      </c>
      <c r="T100" s="50">
        <f>'2016 CV PREV GF 00394601000126'!V96</f>
        <v>0</v>
      </c>
      <c r="U100" s="51">
        <f t="shared" si="34"/>
        <v>631486570.46000004</v>
      </c>
      <c r="V100" s="50">
        <f>'2016 CV PREV GF 00394601000126'!X96</f>
        <v>631486570.46000004</v>
      </c>
      <c r="W100" s="50">
        <f>'2016 CV PREV GF 00394601000126'!Y96</f>
        <v>0</v>
      </c>
      <c r="X100" s="50">
        <f>'2016 CV PREV GF 00394601000126'!Z96</f>
        <v>0</v>
      </c>
      <c r="Y100" s="50">
        <f>'2016 CV PREV GF 00394601000126'!AA96</f>
        <v>0</v>
      </c>
      <c r="Z100" s="50">
        <f>'2016 CV PREV GF 00394601000126'!AB96</f>
        <v>0</v>
      </c>
      <c r="AA100" s="50">
        <f>'2016 CV PREV GF 00394601000126'!AC96</f>
        <v>0</v>
      </c>
      <c r="AB100" s="50">
        <f>'2016 CV PREV GF 00394601000126'!AD96</f>
        <v>0</v>
      </c>
      <c r="AC100" s="51">
        <f t="shared" si="35"/>
        <v>0</v>
      </c>
      <c r="AD100" s="50">
        <f>'2016 CV PREV GF 00394601000126'!AF96</f>
        <v>0</v>
      </c>
      <c r="AE100" s="50">
        <f>'2016 CV PREV GF 00394601000126'!AG96</f>
        <v>0</v>
      </c>
      <c r="AF100" s="50">
        <f>'2016 CV PREV GF 00394601000126'!AH96</f>
        <v>0</v>
      </c>
      <c r="AG100" s="50">
        <f>'2016 CV PREV GF 00394601000126'!AI96</f>
        <v>0</v>
      </c>
      <c r="AH100" s="51">
        <f t="shared" si="36"/>
        <v>0</v>
      </c>
      <c r="AI100" s="50">
        <f>'2016 CV PREV GF 00394601000126'!AK96</f>
        <v>0</v>
      </c>
      <c r="AJ100" s="50">
        <f>'2016 CV PREV GF 00394601000126'!AL96</f>
        <v>0</v>
      </c>
      <c r="AK100" s="50">
        <f>'2016 CV PREV GF 00394601000126'!AM96</f>
        <v>0</v>
      </c>
      <c r="AL100" s="50">
        <f>'2016 CV PREV GF 00394601000126'!AN96</f>
        <v>0</v>
      </c>
      <c r="AM100" s="50">
        <f>'2016 CV PREV GF 00394601000126'!AO96</f>
        <v>0</v>
      </c>
      <c r="AN100" s="52">
        <v>0</v>
      </c>
      <c r="AO100" s="52">
        <v>0</v>
      </c>
      <c r="AP100" s="52">
        <v>0</v>
      </c>
      <c r="AQ100" s="50">
        <f>'2016 CV PREV GF 00394601000126'!AS96</f>
        <v>0</v>
      </c>
      <c r="AR100" s="51">
        <f t="shared" si="37"/>
        <v>1538530917.1300001</v>
      </c>
      <c r="AS100" s="51">
        <f t="shared" si="38"/>
        <v>0</v>
      </c>
      <c r="AT100" s="52">
        <v>0</v>
      </c>
      <c r="AU100" s="52">
        <v>0</v>
      </c>
      <c r="AV100" s="52">
        <v>0</v>
      </c>
      <c r="AW100" s="52">
        <v>0</v>
      </c>
      <c r="AX100" s="52">
        <v>0</v>
      </c>
      <c r="AY100" s="52">
        <v>0</v>
      </c>
      <c r="AZ100" s="51">
        <f t="shared" si="39"/>
        <v>6853489706.5100002</v>
      </c>
      <c r="BA100" s="50">
        <f>'2016 CV PREV GF 00394601000126'!BC96</f>
        <v>5823041443.9799995</v>
      </c>
      <c r="BB100" s="50">
        <f>'2016 CV PREV GF 00394601000126'!BD96</f>
        <v>0</v>
      </c>
      <c r="BC100" s="50">
        <f>'2016 CV PREV GF 00394601000126'!BE96</f>
        <v>0</v>
      </c>
      <c r="BD100" s="50">
        <f>'2016 CV PREV GF 00394601000126'!BF96</f>
        <v>0</v>
      </c>
      <c r="BE100" s="50">
        <f>'2016 CV PREV GF 00394601000126'!BG96</f>
        <v>0</v>
      </c>
      <c r="BF100" s="50">
        <f>'2016 CV PREV GF 00394601000126'!BH96</f>
        <v>1030448262.53</v>
      </c>
      <c r="BG100" s="50">
        <f>'2016 CV PREV GF 00394601000126'!BI96</f>
        <v>0</v>
      </c>
      <c r="BH100" s="50">
        <f>'2016 CV PREV GF 00394601000126'!BJ96</f>
        <v>0</v>
      </c>
      <c r="BI100" s="50">
        <f>'2016 CV PREV GF 00394601000126'!BK96</f>
        <v>0</v>
      </c>
      <c r="BJ100" s="51">
        <f t="shared" si="40"/>
        <v>6853489706.5100002</v>
      </c>
      <c r="BK100" s="51">
        <f t="shared" si="41"/>
        <v>-5314958789.3800001</v>
      </c>
      <c r="BL100" s="51">
        <f>$BO$9+SUMPRODUCT($D$10:D100,$BK$10:BK100)</f>
        <v>639425934.4794538</v>
      </c>
      <c r="BM100" s="53">
        <f t="shared" si="42"/>
        <v>5.5</v>
      </c>
      <c r="BN100" s="52">
        <f t="shared" si="46"/>
        <v>4640192617.4163599</v>
      </c>
      <c r="BO100" s="54">
        <f t="shared" si="43"/>
        <v>83692372326.515594</v>
      </c>
      <c r="BP100" s="52">
        <f t="shared" si="47"/>
        <v>53896947.343351446</v>
      </c>
      <c r="BQ100" s="52">
        <f t="shared" si="48"/>
        <v>4877673734.5733061</v>
      </c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x14ac:dyDescent="0.3">
      <c r="A101" s="55">
        <f t="shared" si="44"/>
        <v>92</v>
      </c>
      <c r="B101" s="71">
        <f t="shared" si="45"/>
        <v>2107</v>
      </c>
      <c r="C101" s="50">
        <f>'2016 CV PREV GF 00394601000126'!E97</f>
        <v>5.5</v>
      </c>
      <c r="D101" s="51">
        <f t="shared" si="49"/>
        <v>7.2700000000000004E-3</v>
      </c>
      <c r="E101" s="50">
        <f>'2016 CV PREV GF 00394601000126'!G97</f>
        <v>8613321292.2199993</v>
      </c>
      <c r="F101" s="51">
        <f t="shared" si="32"/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1">
        <f t="shared" si="33"/>
        <v>906785104.99000001</v>
      </c>
      <c r="N101" s="50">
        <f>'2016 CV PREV GF 00394601000126'!P97</f>
        <v>906785104.99000001</v>
      </c>
      <c r="O101" s="50">
        <f>'2016 CV PREV GF 00394601000126'!Q97</f>
        <v>0</v>
      </c>
      <c r="P101" s="50">
        <f>'2016 CV PREV GF 00394601000126'!R97</f>
        <v>0</v>
      </c>
      <c r="Q101" s="50">
        <f>'2016 CV PREV GF 00394601000126'!S97</f>
        <v>0</v>
      </c>
      <c r="R101" s="50">
        <f>'2016 CV PREV GF 00394601000126'!T97</f>
        <v>0</v>
      </c>
      <c r="S101" s="50">
        <f>'2016 CV PREV GF 00394601000126'!U97</f>
        <v>0</v>
      </c>
      <c r="T101" s="50">
        <f>'2016 CV PREV GF 00394601000126'!V97</f>
        <v>0</v>
      </c>
      <c r="U101" s="51">
        <f t="shared" si="34"/>
        <v>631306085.75</v>
      </c>
      <c r="V101" s="50">
        <f>'2016 CV PREV GF 00394601000126'!X97</f>
        <v>631306085.75</v>
      </c>
      <c r="W101" s="50">
        <f>'2016 CV PREV GF 00394601000126'!Y97</f>
        <v>0</v>
      </c>
      <c r="X101" s="50">
        <f>'2016 CV PREV GF 00394601000126'!Z97</f>
        <v>0</v>
      </c>
      <c r="Y101" s="50">
        <f>'2016 CV PREV GF 00394601000126'!AA97</f>
        <v>0</v>
      </c>
      <c r="Z101" s="50">
        <f>'2016 CV PREV GF 00394601000126'!AB97</f>
        <v>0</v>
      </c>
      <c r="AA101" s="50">
        <f>'2016 CV PREV GF 00394601000126'!AC97</f>
        <v>0</v>
      </c>
      <c r="AB101" s="50">
        <f>'2016 CV PREV GF 00394601000126'!AD97</f>
        <v>0</v>
      </c>
      <c r="AC101" s="51">
        <f t="shared" si="35"/>
        <v>0</v>
      </c>
      <c r="AD101" s="50">
        <f>'2016 CV PREV GF 00394601000126'!AF97</f>
        <v>0</v>
      </c>
      <c r="AE101" s="50">
        <f>'2016 CV PREV GF 00394601000126'!AG97</f>
        <v>0</v>
      </c>
      <c r="AF101" s="50">
        <f>'2016 CV PREV GF 00394601000126'!AH97</f>
        <v>0</v>
      </c>
      <c r="AG101" s="50">
        <f>'2016 CV PREV GF 00394601000126'!AI97</f>
        <v>0</v>
      </c>
      <c r="AH101" s="51">
        <f t="shared" si="36"/>
        <v>0</v>
      </c>
      <c r="AI101" s="50">
        <f>'2016 CV PREV GF 00394601000126'!AK97</f>
        <v>0</v>
      </c>
      <c r="AJ101" s="50">
        <f>'2016 CV PREV GF 00394601000126'!AL97</f>
        <v>0</v>
      </c>
      <c r="AK101" s="50">
        <f>'2016 CV PREV GF 00394601000126'!AM97</f>
        <v>0</v>
      </c>
      <c r="AL101" s="50">
        <f>'2016 CV PREV GF 00394601000126'!AN97</f>
        <v>0</v>
      </c>
      <c r="AM101" s="50">
        <f>'2016 CV PREV GF 00394601000126'!AO97</f>
        <v>0</v>
      </c>
      <c r="AN101" s="52">
        <v>0</v>
      </c>
      <c r="AO101" s="52">
        <v>0</v>
      </c>
      <c r="AP101" s="52">
        <v>0</v>
      </c>
      <c r="AQ101" s="50">
        <f>'2016 CV PREV GF 00394601000126'!AS97</f>
        <v>0</v>
      </c>
      <c r="AR101" s="51">
        <f t="shared" si="37"/>
        <v>1538091190.74</v>
      </c>
      <c r="AS101" s="51">
        <f t="shared" si="38"/>
        <v>0</v>
      </c>
      <c r="AT101" s="52">
        <v>0</v>
      </c>
      <c r="AU101" s="52">
        <v>0</v>
      </c>
      <c r="AV101" s="52">
        <v>0</v>
      </c>
      <c r="AW101" s="52">
        <v>0</v>
      </c>
      <c r="AX101" s="52">
        <v>0</v>
      </c>
      <c r="AY101" s="52">
        <v>0</v>
      </c>
      <c r="AZ101" s="51">
        <f t="shared" si="39"/>
        <v>6848614750.3400002</v>
      </c>
      <c r="BA101" s="50">
        <f>'2016 CV PREV GF 00394601000126'!BC97</f>
        <v>5821418907.1199999</v>
      </c>
      <c r="BB101" s="50">
        <f>'2016 CV PREV GF 00394601000126'!BD97</f>
        <v>0</v>
      </c>
      <c r="BC101" s="50">
        <f>'2016 CV PREV GF 00394601000126'!BE97</f>
        <v>0</v>
      </c>
      <c r="BD101" s="50">
        <f>'2016 CV PREV GF 00394601000126'!BF97</f>
        <v>0</v>
      </c>
      <c r="BE101" s="50">
        <f>'2016 CV PREV GF 00394601000126'!BG97</f>
        <v>0</v>
      </c>
      <c r="BF101" s="50">
        <f>'2016 CV PREV GF 00394601000126'!BH97</f>
        <v>1027195843.22</v>
      </c>
      <c r="BG101" s="50">
        <f>'2016 CV PREV GF 00394601000126'!BI97</f>
        <v>0</v>
      </c>
      <c r="BH101" s="50">
        <f>'2016 CV PREV GF 00394601000126'!BJ97</f>
        <v>0</v>
      </c>
      <c r="BI101" s="50">
        <f>'2016 CV PREV GF 00394601000126'!BK97</f>
        <v>0</v>
      </c>
      <c r="BJ101" s="51">
        <f t="shared" si="40"/>
        <v>6848614750.3400002</v>
      </c>
      <c r="BK101" s="51">
        <f t="shared" si="41"/>
        <v>-5310523559.6000004</v>
      </c>
      <c r="BL101" s="51">
        <f>$BO$9+SUMPRODUCT($D$10:D101,$BK$10:BK101)</f>
        <v>600818428.20116174</v>
      </c>
      <c r="BM101" s="53">
        <f t="shared" si="42"/>
        <v>5.5</v>
      </c>
      <c r="BN101" s="52">
        <f t="shared" si="46"/>
        <v>4603080477.9583597</v>
      </c>
      <c r="BO101" s="54">
        <f t="shared" si="43"/>
        <v>82984929244.873901</v>
      </c>
      <c r="BP101" s="52">
        <f t="shared" si="47"/>
        <v>51050815.073494777</v>
      </c>
      <c r="BQ101" s="52">
        <f t="shared" si="48"/>
        <v>4671149579.2247725</v>
      </c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3">
      <c r="A102" s="55">
        <f t="shared" si="44"/>
        <v>93</v>
      </c>
      <c r="B102" s="71">
        <f t="shared" si="45"/>
        <v>2108</v>
      </c>
      <c r="C102" s="50">
        <f>'2016 CV PREV GF 00394601000126'!E98</f>
        <v>5.5</v>
      </c>
      <c r="D102" s="51">
        <f t="shared" si="49"/>
        <v>6.8900000000000003E-3</v>
      </c>
      <c r="E102" s="50">
        <f>'2016 CV PREV GF 00394601000126'!G98</f>
        <v>8615525600.8199997</v>
      </c>
      <c r="F102" s="51">
        <f t="shared" si="32"/>
        <v>0</v>
      </c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1">
        <f t="shared" si="33"/>
        <v>907017168.11000001</v>
      </c>
      <c r="N102" s="50">
        <f>'2016 CV PREV GF 00394601000126'!P98</f>
        <v>907017168.11000001</v>
      </c>
      <c r="O102" s="50">
        <f>'2016 CV PREV GF 00394601000126'!Q98</f>
        <v>0</v>
      </c>
      <c r="P102" s="50">
        <f>'2016 CV PREV GF 00394601000126'!R98</f>
        <v>0</v>
      </c>
      <c r="Q102" s="50">
        <f>'2016 CV PREV GF 00394601000126'!S98</f>
        <v>0</v>
      </c>
      <c r="R102" s="50">
        <f>'2016 CV PREV GF 00394601000126'!T98</f>
        <v>0</v>
      </c>
      <c r="S102" s="50">
        <f>'2016 CV PREV GF 00394601000126'!U98</f>
        <v>0</v>
      </c>
      <c r="T102" s="50">
        <f>'2016 CV PREV GF 00394601000126'!V98</f>
        <v>0</v>
      </c>
      <c r="U102" s="51">
        <f t="shared" si="34"/>
        <v>631467648.67999995</v>
      </c>
      <c r="V102" s="50">
        <f>'2016 CV PREV GF 00394601000126'!X98</f>
        <v>631467648.67999995</v>
      </c>
      <c r="W102" s="50">
        <f>'2016 CV PREV GF 00394601000126'!Y98</f>
        <v>0</v>
      </c>
      <c r="X102" s="50">
        <f>'2016 CV PREV GF 00394601000126'!Z98</f>
        <v>0</v>
      </c>
      <c r="Y102" s="50">
        <f>'2016 CV PREV GF 00394601000126'!AA98</f>
        <v>0</v>
      </c>
      <c r="Z102" s="50">
        <f>'2016 CV PREV GF 00394601000126'!AB98</f>
        <v>0</v>
      </c>
      <c r="AA102" s="50">
        <f>'2016 CV PREV GF 00394601000126'!AC98</f>
        <v>0</v>
      </c>
      <c r="AB102" s="50">
        <f>'2016 CV PREV GF 00394601000126'!AD98</f>
        <v>0</v>
      </c>
      <c r="AC102" s="51">
        <f t="shared" si="35"/>
        <v>0</v>
      </c>
      <c r="AD102" s="50">
        <f>'2016 CV PREV GF 00394601000126'!AF98</f>
        <v>0</v>
      </c>
      <c r="AE102" s="50">
        <f>'2016 CV PREV GF 00394601000126'!AG98</f>
        <v>0</v>
      </c>
      <c r="AF102" s="50">
        <f>'2016 CV PREV GF 00394601000126'!AH98</f>
        <v>0</v>
      </c>
      <c r="AG102" s="50">
        <f>'2016 CV PREV GF 00394601000126'!AI98</f>
        <v>0</v>
      </c>
      <c r="AH102" s="51">
        <f t="shared" si="36"/>
        <v>0</v>
      </c>
      <c r="AI102" s="50">
        <f>'2016 CV PREV GF 00394601000126'!AK98</f>
        <v>0</v>
      </c>
      <c r="AJ102" s="50">
        <f>'2016 CV PREV GF 00394601000126'!AL98</f>
        <v>0</v>
      </c>
      <c r="AK102" s="50">
        <f>'2016 CV PREV GF 00394601000126'!AM98</f>
        <v>0</v>
      </c>
      <c r="AL102" s="50">
        <f>'2016 CV PREV GF 00394601000126'!AN98</f>
        <v>0</v>
      </c>
      <c r="AM102" s="50">
        <f>'2016 CV PREV GF 00394601000126'!AO98</f>
        <v>0</v>
      </c>
      <c r="AN102" s="52">
        <v>0</v>
      </c>
      <c r="AO102" s="52">
        <v>0</v>
      </c>
      <c r="AP102" s="52">
        <v>0</v>
      </c>
      <c r="AQ102" s="50">
        <f>'2016 CV PREV GF 00394601000126'!AS98</f>
        <v>0</v>
      </c>
      <c r="AR102" s="51">
        <f t="shared" si="37"/>
        <v>1538484816.79</v>
      </c>
      <c r="AS102" s="51">
        <f t="shared" si="38"/>
        <v>0</v>
      </c>
      <c r="AT102" s="52">
        <v>0</v>
      </c>
      <c r="AU102" s="52">
        <v>0</v>
      </c>
      <c r="AV102" s="52">
        <v>0</v>
      </c>
      <c r="AW102" s="52">
        <v>0</v>
      </c>
      <c r="AX102" s="52">
        <v>0</v>
      </c>
      <c r="AY102" s="52">
        <v>0</v>
      </c>
      <c r="AZ102" s="51">
        <f t="shared" si="39"/>
        <v>6845632961.9499998</v>
      </c>
      <c r="BA102" s="50">
        <f>'2016 CV PREV GF 00394601000126'!BC98</f>
        <v>5821352534.3100004</v>
      </c>
      <c r="BB102" s="50">
        <f>'2016 CV PREV GF 00394601000126'!BD98</f>
        <v>0</v>
      </c>
      <c r="BC102" s="50">
        <f>'2016 CV PREV GF 00394601000126'!BE98</f>
        <v>0</v>
      </c>
      <c r="BD102" s="50">
        <f>'2016 CV PREV GF 00394601000126'!BF98</f>
        <v>0</v>
      </c>
      <c r="BE102" s="50">
        <f>'2016 CV PREV GF 00394601000126'!BG98</f>
        <v>0</v>
      </c>
      <c r="BF102" s="50">
        <f>'2016 CV PREV GF 00394601000126'!BH98</f>
        <v>1024280427.64</v>
      </c>
      <c r="BG102" s="50">
        <f>'2016 CV PREV GF 00394601000126'!BI98</f>
        <v>0</v>
      </c>
      <c r="BH102" s="50">
        <f>'2016 CV PREV GF 00394601000126'!BJ98</f>
        <v>0</v>
      </c>
      <c r="BI102" s="50">
        <f>'2016 CV PREV GF 00394601000126'!BK98</f>
        <v>0</v>
      </c>
      <c r="BJ102" s="51">
        <f t="shared" si="40"/>
        <v>6845632961.9499998</v>
      </c>
      <c r="BK102" s="51">
        <f t="shared" si="41"/>
        <v>-5307148145.1599998</v>
      </c>
      <c r="BL102" s="51">
        <f>$BO$9+SUMPRODUCT($D$10:D102,$BK$10:BK102)</f>
        <v>564252177.48100936</v>
      </c>
      <c r="BM102" s="53">
        <f t="shared" si="42"/>
        <v>5.5</v>
      </c>
      <c r="BN102" s="52">
        <f t="shared" si="46"/>
        <v>4564171108.4680595</v>
      </c>
      <c r="BO102" s="54">
        <f t="shared" si="43"/>
        <v>82241952208.182007</v>
      </c>
      <c r="BP102" s="52">
        <f t="shared" si="47"/>
        <v>48368330.125727147</v>
      </c>
      <c r="BQ102" s="52">
        <f t="shared" si="48"/>
        <v>4474070536.6297607</v>
      </c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3">
      <c r="A103" s="55">
        <f t="shared" si="44"/>
        <v>94</v>
      </c>
      <c r="B103" s="71">
        <f t="shared" si="45"/>
        <v>2109</v>
      </c>
      <c r="C103" s="50">
        <f>'2016 CV PREV GF 00394601000126'!E99</f>
        <v>5.5</v>
      </c>
      <c r="D103" s="51">
        <f t="shared" si="49"/>
        <v>6.5300000000000002E-3</v>
      </c>
      <c r="E103" s="50">
        <f>'2016 CV PREV GF 00394601000126'!G99</f>
        <v>8616988668.2600002</v>
      </c>
      <c r="F103" s="51">
        <f t="shared" si="32"/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1">
        <f t="shared" si="33"/>
        <v>907171195.53999996</v>
      </c>
      <c r="N103" s="50">
        <f>'2016 CV PREV GF 00394601000126'!P99</f>
        <v>907171195.53999996</v>
      </c>
      <c r="O103" s="50">
        <f>'2016 CV PREV GF 00394601000126'!Q99</f>
        <v>0</v>
      </c>
      <c r="P103" s="50">
        <f>'2016 CV PREV GF 00394601000126'!R99</f>
        <v>0</v>
      </c>
      <c r="Q103" s="50">
        <f>'2016 CV PREV GF 00394601000126'!S99</f>
        <v>0</v>
      </c>
      <c r="R103" s="50">
        <f>'2016 CV PREV GF 00394601000126'!T99</f>
        <v>0</v>
      </c>
      <c r="S103" s="50">
        <f>'2016 CV PREV GF 00394601000126'!U99</f>
        <v>0</v>
      </c>
      <c r="T103" s="50">
        <f>'2016 CV PREV GF 00394601000126'!V99</f>
        <v>0</v>
      </c>
      <c r="U103" s="51">
        <f t="shared" si="34"/>
        <v>631574882.97000003</v>
      </c>
      <c r="V103" s="50">
        <f>'2016 CV PREV GF 00394601000126'!X99</f>
        <v>631574882.97000003</v>
      </c>
      <c r="W103" s="50">
        <f>'2016 CV PREV GF 00394601000126'!Y99</f>
        <v>0</v>
      </c>
      <c r="X103" s="50">
        <f>'2016 CV PREV GF 00394601000126'!Z99</f>
        <v>0</v>
      </c>
      <c r="Y103" s="50">
        <f>'2016 CV PREV GF 00394601000126'!AA99</f>
        <v>0</v>
      </c>
      <c r="Z103" s="50">
        <f>'2016 CV PREV GF 00394601000126'!AB99</f>
        <v>0</v>
      </c>
      <c r="AA103" s="50">
        <f>'2016 CV PREV GF 00394601000126'!AC99</f>
        <v>0</v>
      </c>
      <c r="AB103" s="50">
        <f>'2016 CV PREV GF 00394601000126'!AD99</f>
        <v>0</v>
      </c>
      <c r="AC103" s="51">
        <f t="shared" si="35"/>
        <v>0</v>
      </c>
      <c r="AD103" s="50">
        <f>'2016 CV PREV GF 00394601000126'!AF99</f>
        <v>0</v>
      </c>
      <c r="AE103" s="50">
        <f>'2016 CV PREV GF 00394601000126'!AG99</f>
        <v>0</v>
      </c>
      <c r="AF103" s="50">
        <f>'2016 CV PREV GF 00394601000126'!AH99</f>
        <v>0</v>
      </c>
      <c r="AG103" s="50">
        <f>'2016 CV PREV GF 00394601000126'!AI99</f>
        <v>0</v>
      </c>
      <c r="AH103" s="51">
        <f t="shared" si="36"/>
        <v>0</v>
      </c>
      <c r="AI103" s="50">
        <f>'2016 CV PREV GF 00394601000126'!AK99</f>
        <v>0</v>
      </c>
      <c r="AJ103" s="50">
        <f>'2016 CV PREV GF 00394601000126'!AL99</f>
        <v>0</v>
      </c>
      <c r="AK103" s="50">
        <f>'2016 CV PREV GF 00394601000126'!AM99</f>
        <v>0</v>
      </c>
      <c r="AL103" s="50">
        <f>'2016 CV PREV GF 00394601000126'!AN99</f>
        <v>0</v>
      </c>
      <c r="AM103" s="50">
        <f>'2016 CV PREV GF 00394601000126'!AO99</f>
        <v>0</v>
      </c>
      <c r="AN103" s="52">
        <v>0</v>
      </c>
      <c r="AO103" s="52">
        <v>0</v>
      </c>
      <c r="AP103" s="52">
        <v>0</v>
      </c>
      <c r="AQ103" s="50">
        <f>'2016 CV PREV GF 00394601000126'!AS99</f>
        <v>0</v>
      </c>
      <c r="AR103" s="51">
        <f t="shared" si="37"/>
        <v>1538746078.51</v>
      </c>
      <c r="AS103" s="51">
        <f t="shared" si="38"/>
        <v>0</v>
      </c>
      <c r="AT103" s="52">
        <v>0</v>
      </c>
      <c r="AU103" s="52">
        <v>0</v>
      </c>
      <c r="AV103" s="52">
        <v>0</v>
      </c>
      <c r="AW103" s="52">
        <v>0</v>
      </c>
      <c r="AX103" s="52">
        <v>0</v>
      </c>
      <c r="AY103" s="52">
        <v>0</v>
      </c>
      <c r="AZ103" s="51">
        <f t="shared" si="39"/>
        <v>6849394181.9700003</v>
      </c>
      <c r="BA103" s="50">
        <f>'2016 CV PREV GF 00394601000126'!BC99</f>
        <v>5827174949.4300003</v>
      </c>
      <c r="BB103" s="50">
        <f>'2016 CV PREV GF 00394601000126'!BD99</f>
        <v>0</v>
      </c>
      <c r="BC103" s="50">
        <f>'2016 CV PREV GF 00394601000126'!BE99</f>
        <v>0</v>
      </c>
      <c r="BD103" s="50">
        <f>'2016 CV PREV GF 00394601000126'!BF99</f>
        <v>0</v>
      </c>
      <c r="BE103" s="50">
        <f>'2016 CV PREV GF 00394601000126'!BG99</f>
        <v>0</v>
      </c>
      <c r="BF103" s="50">
        <f>'2016 CV PREV GF 00394601000126'!BH99</f>
        <v>1022219232.54</v>
      </c>
      <c r="BG103" s="50">
        <f>'2016 CV PREV GF 00394601000126'!BI99</f>
        <v>0</v>
      </c>
      <c r="BH103" s="50">
        <f>'2016 CV PREV GF 00394601000126'!BJ99</f>
        <v>0</v>
      </c>
      <c r="BI103" s="50">
        <f>'2016 CV PREV GF 00394601000126'!BK99</f>
        <v>0</v>
      </c>
      <c r="BJ103" s="51">
        <f t="shared" si="40"/>
        <v>6849394181.9700003</v>
      </c>
      <c r="BK103" s="51">
        <f t="shared" si="41"/>
        <v>-5310648103.46</v>
      </c>
      <c r="BL103" s="51">
        <f>$BO$9+SUMPRODUCT($D$10:D103,$BK$10:BK103)</f>
        <v>529573645.36541557</v>
      </c>
      <c r="BM103" s="53">
        <f t="shared" si="42"/>
        <v>5.5</v>
      </c>
      <c r="BN103" s="52">
        <f t="shared" si="46"/>
        <v>4523307371.4500103</v>
      </c>
      <c r="BO103" s="54">
        <f t="shared" si="43"/>
        <v>81454611476.171997</v>
      </c>
      <c r="BP103" s="52">
        <f t="shared" si="47"/>
        <v>45871948.157561615</v>
      </c>
      <c r="BQ103" s="52">
        <f t="shared" si="48"/>
        <v>4289027152.7320108</v>
      </c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x14ac:dyDescent="0.3">
      <c r="A104" s="55">
        <f t="shared" si="44"/>
        <v>95</v>
      </c>
      <c r="B104" s="71">
        <f t="shared" si="45"/>
        <v>2110</v>
      </c>
      <c r="C104" s="50">
        <f>'2016 CV PREV GF 00394601000126'!E100</f>
        <v>5.5</v>
      </c>
      <c r="D104" s="51">
        <f t="shared" si="49"/>
        <v>6.1900000000000002E-3</v>
      </c>
      <c r="E104" s="50">
        <f>'2016 CV PREV GF 00394601000126'!G100</f>
        <v>8617424626.5200005</v>
      </c>
      <c r="F104" s="51">
        <f t="shared" si="32"/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1">
        <f t="shared" si="33"/>
        <v>907217091.94000006</v>
      </c>
      <c r="N104" s="50">
        <f>'2016 CV PREV GF 00394601000126'!P100</f>
        <v>907217091.94000006</v>
      </c>
      <c r="O104" s="50">
        <f>'2016 CV PREV GF 00394601000126'!Q100</f>
        <v>0</v>
      </c>
      <c r="P104" s="50">
        <f>'2016 CV PREV GF 00394601000126'!R100</f>
        <v>0</v>
      </c>
      <c r="Q104" s="50">
        <f>'2016 CV PREV GF 00394601000126'!S100</f>
        <v>0</v>
      </c>
      <c r="R104" s="50">
        <f>'2016 CV PREV GF 00394601000126'!T100</f>
        <v>0</v>
      </c>
      <c r="S104" s="50">
        <f>'2016 CV PREV GF 00394601000126'!U100</f>
        <v>0</v>
      </c>
      <c r="T104" s="50">
        <f>'2016 CV PREV GF 00394601000126'!V100</f>
        <v>0</v>
      </c>
      <c r="U104" s="51">
        <f t="shared" si="34"/>
        <v>631606836.15999997</v>
      </c>
      <c r="V104" s="50">
        <f>'2016 CV PREV GF 00394601000126'!X100</f>
        <v>631606836.15999997</v>
      </c>
      <c r="W104" s="50">
        <f>'2016 CV PREV GF 00394601000126'!Y100</f>
        <v>0</v>
      </c>
      <c r="X104" s="50">
        <f>'2016 CV PREV GF 00394601000126'!Z100</f>
        <v>0</v>
      </c>
      <c r="Y104" s="50">
        <f>'2016 CV PREV GF 00394601000126'!AA100</f>
        <v>0</v>
      </c>
      <c r="Z104" s="50">
        <f>'2016 CV PREV GF 00394601000126'!AB100</f>
        <v>0</v>
      </c>
      <c r="AA104" s="50">
        <f>'2016 CV PREV GF 00394601000126'!AC100</f>
        <v>0</v>
      </c>
      <c r="AB104" s="50">
        <f>'2016 CV PREV GF 00394601000126'!AD100</f>
        <v>0</v>
      </c>
      <c r="AC104" s="51">
        <f t="shared" si="35"/>
        <v>0</v>
      </c>
      <c r="AD104" s="50">
        <f>'2016 CV PREV GF 00394601000126'!AF100</f>
        <v>0</v>
      </c>
      <c r="AE104" s="50">
        <f>'2016 CV PREV GF 00394601000126'!AG100</f>
        <v>0</v>
      </c>
      <c r="AF104" s="50">
        <f>'2016 CV PREV GF 00394601000126'!AH100</f>
        <v>0</v>
      </c>
      <c r="AG104" s="50">
        <f>'2016 CV PREV GF 00394601000126'!AI100</f>
        <v>0</v>
      </c>
      <c r="AH104" s="51">
        <f t="shared" si="36"/>
        <v>0</v>
      </c>
      <c r="AI104" s="50">
        <f>'2016 CV PREV GF 00394601000126'!AK100</f>
        <v>0</v>
      </c>
      <c r="AJ104" s="50">
        <f>'2016 CV PREV GF 00394601000126'!AL100</f>
        <v>0</v>
      </c>
      <c r="AK104" s="50">
        <f>'2016 CV PREV GF 00394601000126'!AM100</f>
        <v>0</v>
      </c>
      <c r="AL104" s="50">
        <f>'2016 CV PREV GF 00394601000126'!AN100</f>
        <v>0</v>
      </c>
      <c r="AM104" s="50">
        <f>'2016 CV PREV GF 00394601000126'!AO100</f>
        <v>0</v>
      </c>
      <c r="AN104" s="52">
        <v>0</v>
      </c>
      <c r="AO104" s="52">
        <v>0</v>
      </c>
      <c r="AP104" s="52">
        <v>0</v>
      </c>
      <c r="AQ104" s="50">
        <f>'2016 CV PREV GF 00394601000126'!AS100</f>
        <v>0</v>
      </c>
      <c r="AR104" s="51">
        <f t="shared" si="37"/>
        <v>1538823928.0999999</v>
      </c>
      <c r="AS104" s="51">
        <f t="shared" si="38"/>
        <v>0</v>
      </c>
      <c r="AT104" s="52">
        <v>0</v>
      </c>
      <c r="AU104" s="52">
        <v>0</v>
      </c>
      <c r="AV104" s="52">
        <v>0</v>
      </c>
      <c r="AW104" s="52">
        <v>0</v>
      </c>
      <c r="AX104" s="52">
        <v>0</v>
      </c>
      <c r="AY104" s="52">
        <v>0</v>
      </c>
      <c r="AZ104" s="51">
        <f t="shared" si="39"/>
        <v>6848937842.5600004</v>
      </c>
      <c r="BA104" s="50">
        <f>'2016 CV PREV GF 00394601000126'!BC100</f>
        <v>5827832276.75</v>
      </c>
      <c r="BB104" s="50">
        <f>'2016 CV PREV GF 00394601000126'!BD100</f>
        <v>0</v>
      </c>
      <c r="BC104" s="50">
        <f>'2016 CV PREV GF 00394601000126'!BE100</f>
        <v>0</v>
      </c>
      <c r="BD104" s="50">
        <f>'2016 CV PREV GF 00394601000126'!BF100</f>
        <v>0</v>
      </c>
      <c r="BE104" s="50">
        <f>'2016 CV PREV GF 00394601000126'!BG100</f>
        <v>0</v>
      </c>
      <c r="BF104" s="50">
        <f>'2016 CV PREV GF 00394601000126'!BH100</f>
        <v>1021105565.8099999</v>
      </c>
      <c r="BG104" s="50">
        <f>'2016 CV PREV GF 00394601000126'!BI100</f>
        <v>0</v>
      </c>
      <c r="BH104" s="50">
        <f>'2016 CV PREV GF 00394601000126'!BJ100</f>
        <v>0</v>
      </c>
      <c r="BI104" s="50">
        <f>'2016 CV PREV GF 00394601000126'!BK100</f>
        <v>0</v>
      </c>
      <c r="BJ104" s="51">
        <f t="shared" si="40"/>
        <v>6848937842.5600004</v>
      </c>
      <c r="BK104" s="51">
        <f t="shared" si="41"/>
        <v>-5310113914.46</v>
      </c>
      <c r="BL104" s="51">
        <f>$BO$9+SUMPRODUCT($D$10:D104,$BK$10:BK104)</f>
        <v>496704040.23490816</v>
      </c>
      <c r="BM104" s="53">
        <f t="shared" si="42"/>
        <v>5.5</v>
      </c>
      <c r="BN104" s="52">
        <f t="shared" si="46"/>
        <v>4480003631.1894598</v>
      </c>
      <c r="BO104" s="54">
        <f t="shared" si="43"/>
        <v>80624501192.901398</v>
      </c>
      <c r="BP104" s="52">
        <f t="shared" si="47"/>
        <v>43477622.700388536</v>
      </c>
      <c r="BQ104" s="52">
        <f t="shared" si="48"/>
        <v>4108635345.1867166</v>
      </c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x14ac:dyDescent="0.3">
      <c r="A105" s="55">
        <f t="shared" si="44"/>
        <v>96</v>
      </c>
      <c r="B105" s="71">
        <f t="shared" si="45"/>
        <v>2111</v>
      </c>
      <c r="C105" s="50">
        <f>'2016 CV PREV GF 00394601000126'!E101</f>
        <v>5.5</v>
      </c>
      <c r="D105" s="51">
        <f t="shared" si="49"/>
        <v>5.8700000000000002E-3</v>
      </c>
      <c r="E105" s="50">
        <f>'2016 CV PREV GF 00394601000126'!G101</f>
        <v>8619667409.3199997</v>
      </c>
      <c r="F105" s="51">
        <f t="shared" si="32"/>
        <v>0</v>
      </c>
      <c r="G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1">
        <f t="shared" si="33"/>
        <v>907453205.50999999</v>
      </c>
      <c r="N105" s="50">
        <f>'2016 CV PREV GF 00394601000126'!P101</f>
        <v>907453205.50999999</v>
      </c>
      <c r="O105" s="50">
        <f>'2016 CV PREV GF 00394601000126'!Q101</f>
        <v>0</v>
      </c>
      <c r="P105" s="50">
        <f>'2016 CV PREV GF 00394601000126'!R101</f>
        <v>0</v>
      </c>
      <c r="Q105" s="50">
        <f>'2016 CV PREV GF 00394601000126'!S101</f>
        <v>0</v>
      </c>
      <c r="R105" s="50">
        <f>'2016 CV PREV GF 00394601000126'!T101</f>
        <v>0</v>
      </c>
      <c r="S105" s="50">
        <f>'2016 CV PREV GF 00394601000126'!U101</f>
        <v>0</v>
      </c>
      <c r="T105" s="50">
        <f>'2016 CV PREV GF 00394601000126'!V101</f>
        <v>0</v>
      </c>
      <c r="U105" s="51">
        <f t="shared" si="34"/>
        <v>631771219.02999997</v>
      </c>
      <c r="V105" s="50">
        <f>'2016 CV PREV GF 00394601000126'!X101</f>
        <v>631771219.02999997</v>
      </c>
      <c r="W105" s="50">
        <f>'2016 CV PREV GF 00394601000126'!Y101</f>
        <v>0</v>
      </c>
      <c r="X105" s="50">
        <f>'2016 CV PREV GF 00394601000126'!Z101</f>
        <v>0</v>
      </c>
      <c r="Y105" s="50">
        <f>'2016 CV PREV GF 00394601000126'!AA101</f>
        <v>0</v>
      </c>
      <c r="Z105" s="50">
        <f>'2016 CV PREV GF 00394601000126'!AB101</f>
        <v>0</v>
      </c>
      <c r="AA105" s="50">
        <f>'2016 CV PREV GF 00394601000126'!AC101</f>
        <v>0</v>
      </c>
      <c r="AB105" s="50">
        <f>'2016 CV PREV GF 00394601000126'!AD101</f>
        <v>0</v>
      </c>
      <c r="AC105" s="51">
        <f t="shared" si="35"/>
        <v>0</v>
      </c>
      <c r="AD105" s="50">
        <f>'2016 CV PREV GF 00394601000126'!AF101</f>
        <v>0</v>
      </c>
      <c r="AE105" s="50">
        <f>'2016 CV PREV GF 00394601000126'!AG101</f>
        <v>0</v>
      </c>
      <c r="AF105" s="50">
        <f>'2016 CV PREV GF 00394601000126'!AH101</f>
        <v>0</v>
      </c>
      <c r="AG105" s="50">
        <f>'2016 CV PREV GF 00394601000126'!AI101</f>
        <v>0</v>
      </c>
      <c r="AH105" s="51">
        <f t="shared" si="36"/>
        <v>0</v>
      </c>
      <c r="AI105" s="50">
        <f>'2016 CV PREV GF 00394601000126'!AK101</f>
        <v>0</v>
      </c>
      <c r="AJ105" s="50">
        <f>'2016 CV PREV GF 00394601000126'!AL101</f>
        <v>0</v>
      </c>
      <c r="AK105" s="50">
        <f>'2016 CV PREV GF 00394601000126'!AM101</f>
        <v>0</v>
      </c>
      <c r="AL105" s="50">
        <f>'2016 CV PREV GF 00394601000126'!AN101</f>
        <v>0</v>
      </c>
      <c r="AM105" s="50">
        <f>'2016 CV PREV GF 00394601000126'!AO101</f>
        <v>0</v>
      </c>
      <c r="AN105" s="52">
        <v>0</v>
      </c>
      <c r="AO105" s="52">
        <v>0</v>
      </c>
      <c r="AP105" s="52">
        <v>0</v>
      </c>
      <c r="AQ105" s="50">
        <f>'2016 CV PREV GF 00394601000126'!AS101</f>
        <v>0</v>
      </c>
      <c r="AR105" s="51">
        <f t="shared" si="37"/>
        <v>1539224424.54</v>
      </c>
      <c r="AS105" s="51">
        <f t="shared" si="38"/>
        <v>0</v>
      </c>
      <c r="AT105" s="52">
        <v>0</v>
      </c>
      <c r="AU105" s="52">
        <v>0</v>
      </c>
      <c r="AV105" s="52">
        <v>0</v>
      </c>
      <c r="AW105" s="52">
        <v>0</v>
      </c>
      <c r="AX105" s="52">
        <v>0</v>
      </c>
      <c r="AY105" s="52">
        <v>0</v>
      </c>
      <c r="AZ105" s="51">
        <f t="shared" si="39"/>
        <v>6844979402.9399996</v>
      </c>
      <c r="BA105" s="50">
        <f>'2016 CV PREV GF 00394601000126'!BC101</f>
        <v>5824420276.3699999</v>
      </c>
      <c r="BB105" s="50">
        <f>'2016 CV PREV GF 00394601000126'!BD101</f>
        <v>0</v>
      </c>
      <c r="BC105" s="50">
        <f>'2016 CV PREV GF 00394601000126'!BE101</f>
        <v>0</v>
      </c>
      <c r="BD105" s="50">
        <f>'2016 CV PREV GF 00394601000126'!BF101</f>
        <v>0</v>
      </c>
      <c r="BE105" s="50">
        <f>'2016 CV PREV GF 00394601000126'!BG101</f>
        <v>0</v>
      </c>
      <c r="BF105" s="50">
        <f>'2016 CV PREV GF 00394601000126'!BH101</f>
        <v>1020559126.5700001</v>
      </c>
      <c r="BG105" s="50">
        <f>'2016 CV PREV GF 00394601000126'!BI101</f>
        <v>0</v>
      </c>
      <c r="BH105" s="50">
        <f>'2016 CV PREV GF 00394601000126'!BJ101</f>
        <v>0</v>
      </c>
      <c r="BI105" s="50">
        <f>'2016 CV PREV GF 00394601000126'!BK101</f>
        <v>0</v>
      </c>
      <c r="BJ105" s="51">
        <f t="shared" si="40"/>
        <v>6844979402.9399996</v>
      </c>
      <c r="BK105" s="51">
        <f t="shared" si="41"/>
        <v>-5305754978.3999996</v>
      </c>
      <c r="BL105" s="51">
        <f>$BO$9+SUMPRODUCT($D$10:D105,$BK$10:BK105)</f>
        <v>465559258.51170015</v>
      </c>
      <c r="BM105" s="53">
        <f t="shared" si="42"/>
        <v>5.5</v>
      </c>
      <c r="BN105" s="52">
        <f t="shared" si="46"/>
        <v>4434347565.60958</v>
      </c>
      <c r="BO105" s="54">
        <f t="shared" si="43"/>
        <v>79753093780.110992</v>
      </c>
      <c r="BP105" s="52">
        <f t="shared" si="47"/>
        <v>41187198.292864174</v>
      </c>
      <c r="BQ105" s="52">
        <f t="shared" si="48"/>
        <v>3933377436.9685287</v>
      </c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3">
      <c r="A106" s="55">
        <f t="shared" si="44"/>
        <v>97</v>
      </c>
      <c r="B106" s="71">
        <f t="shared" si="45"/>
        <v>2112</v>
      </c>
      <c r="C106" s="50">
        <f>'2016 CV PREV GF 00394601000126'!E102</f>
        <v>5.5</v>
      </c>
      <c r="D106" s="51">
        <f t="shared" si="49"/>
        <v>5.5599999999999998E-3</v>
      </c>
      <c r="E106" s="50">
        <f>'2016 CV PREV GF 00394601000126'!G102</f>
        <v>8622979604.7999992</v>
      </c>
      <c r="F106" s="51">
        <f t="shared" ref="F106:F137" si="50">ROUND(SUM(G106:J106),5)</f>
        <v>0</v>
      </c>
      <c r="G106" s="52">
        <v>0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  <c r="M106" s="51">
        <f t="shared" ref="M106:M137" si="51">ROUND(SUM(N106:T106),5)</f>
        <v>907801903.70000005</v>
      </c>
      <c r="N106" s="50">
        <f>'2016 CV PREV GF 00394601000126'!P102</f>
        <v>907801903.70000005</v>
      </c>
      <c r="O106" s="50">
        <f>'2016 CV PREV GF 00394601000126'!Q102</f>
        <v>0</v>
      </c>
      <c r="P106" s="50">
        <f>'2016 CV PREV GF 00394601000126'!R102</f>
        <v>0</v>
      </c>
      <c r="Q106" s="50">
        <f>'2016 CV PREV GF 00394601000126'!S102</f>
        <v>0</v>
      </c>
      <c r="R106" s="50">
        <f>'2016 CV PREV GF 00394601000126'!T102</f>
        <v>0</v>
      </c>
      <c r="S106" s="50">
        <f>'2016 CV PREV GF 00394601000126'!U102</f>
        <v>0</v>
      </c>
      <c r="T106" s="50">
        <f>'2016 CV PREV GF 00394601000126'!V102</f>
        <v>0</v>
      </c>
      <c r="U106" s="51">
        <f t="shared" ref="U106:U137" si="52">ROUND(SUM(V106:AB106),5)</f>
        <v>632013983.59000003</v>
      </c>
      <c r="V106" s="50">
        <f>'2016 CV PREV GF 00394601000126'!X102</f>
        <v>632013983.59000003</v>
      </c>
      <c r="W106" s="50">
        <f>'2016 CV PREV GF 00394601000126'!Y102</f>
        <v>0</v>
      </c>
      <c r="X106" s="50">
        <f>'2016 CV PREV GF 00394601000126'!Z102</f>
        <v>0</v>
      </c>
      <c r="Y106" s="50">
        <f>'2016 CV PREV GF 00394601000126'!AA102</f>
        <v>0</v>
      </c>
      <c r="Z106" s="50">
        <f>'2016 CV PREV GF 00394601000126'!AB102</f>
        <v>0</v>
      </c>
      <c r="AA106" s="50">
        <f>'2016 CV PREV GF 00394601000126'!AC102</f>
        <v>0</v>
      </c>
      <c r="AB106" s="50">
        <f>'2016 CV PREV GF 00394601000126'!AD102</f>
        <v>0</v>
      </c>
      <c r="AC106" s="51">
        <f t="shared" ref="AC106:AC137" si="53">ROUND(SUM(AD106:AG106),5)</f>
        <v>0</v>
      </c>
      <c r="AD106" s="50">
        <f>'2016 CV PREV GF 00394601000126'!AF102</f>
        <v>0</v>
      </c>
      <c r="AE106" s="50">
        <f>'2016 CV PREV GF 00394601000126'!AG102</f>
        <v>0</v>
      </c>
      <c r="AF106" s="50">
        <f>'2016 CV PREV GF 00394601000126'!AH102</f>
        <v>0</v>
      </c>
      <c r="AG106" s="50">
        <f>'2016 CV PREV GF 00394601000126'!AI102</f>
        <v>0</v>
      </c>
      <c r="AH106" s="51">
        <f t="shared" ref="AH106:AH137" si="54">ROUND(SUM(AI106:AM106),5)</f>
        <v>0</v>
      </c>
      <c r="AI106" s="50">
        <f>'2016 CV PREV GF 00394601000126'!AK102</f>
        <v>0</v>
      </c>
      <c r="AJ106" s="50">
        <f>'2016 CV PREV GF 00394601000126'!AL102</f>
        <v>0</v>
      </c>
      <c r="AK106" s="50">
        <f>'2016 CV PREV GF 00394601000126'!AM102</f>
        <v>0</v>
      </c>
      <c r="AL106" s="50">
        <f>'2016 CV PREV GF 00394601000126'!AN102</f>
        <v>0</v>
      </c>
      <c r="AM106" s="50">
        <f>'2016 CV PREV GF 00394601000126'!AO102</f>
        <v>0</v>
      </c>
      <c r="AN106" s="52">
        <v>0</v>
      </c>
      <c r="AO106" s="52">
        <v>0</v>
      </c>
      <c r="AP106" s="52">
        <v>0</v>
      </c>
      <c r="AQ106" s="50">
        <f>'2016 CV PREV GF 00394601000126'!AS102</f>
        <v>0</v>
      </c>
      <c r="AR106" s="51">
        <f t="shared" ref="AR106:AR137" si="55">ROUND(F106+K106+L106+M106+U106+AC106+AH106+AN106+AO106+AP106+AQ106,5)</f>
        <v>1539815887.29</v>
      </c>
      <c r="AS106" s="51">
        <f t="shared" ref="AS106:AS137" si="56">ROUND(SUM(AT106:AY106),5)</f>
        <v>0</v>
      </c>
      <c r="AT106" s="52">
        <v>0</v>
      </c>
      <c r="AU106" s="52">
        <v>0</v>
      </c>
      <c r="AV106" s="52">
        <v>0</v>
      </c>
      <c r="AW106" s="52">
        <v>0</v>
      </c>
      <c r="AX106" s="52">
        <v>0</v>
      </c>
      <c r="AY106" s="52">
        <v>0</v>
      </c>
      <c r="AZ106" s="51">
        <f t="shared" ref="AZ106:AZ137" si="57">ROUND(SUM(BA106:BI106),5)</f>
        <v>6837773530</v>
      </c>
      <c r="BA106" s="50">
        <f>'2016 CV PREV GF 00394601000126'!BC102</f>
        <v>5817108233.5</v>
      </c>
      <c r="BB106" s="50">
        <f>'2016 CV PREV GF 00394601000126'!BD102</f>
        <v>0</v>
      </c>
      <c r="BC106" s="50">
        <f>'2016 CV PREV GF 00394601000126'!BE102</f>
        <v>0</v>
      </c>
      <c r="BD106" s="50">
        <f>'2016 CV PREV GF 00394601000126'!BF102</f>
        <v>0</v>
      </c>
      <c r="BE106" s="50">
        <f>'2016 CV PREV GF 00394601000126'!BG102</f>
        <v>0</v>
      </c>
      <c r="BF106" s="50">
        <f>'2016 CV PREV GF 00394601000126'!BH102</f>
        <v>1020665296.5</v>
      </c>
      <c r="BG106" s="50">
        <f>'2016 CV PREV GF 00394601000126'!BI102</f>
        <v>0</v>
      </c>
      <c r="BH106" s="50">
        <f>'2016 CV PREV GF 00394601000126'!BJ102</f>
        <v>0</v>
      </c>
      <c r="BI106" s="50">
        <f>'2016 CV PREV GF 00394601000126'!BK102</f>
        <v>0</v>
      </c>
      <c r="BJ106" s="51">
        <f t="shared" ref="BJ106:BJ137" si="58">ROUND(AS106+AZ106,5)</f>
        <v>6837773530</v>
      </c>
      <c r="BK106" s="51">
        <f t="shared" ref="BK106:BK137" si="59">ROUND(AR106-BJ106,5)</f>
        <v>-5297957642.71</v>
      </c>
      <c r="BL106" s="51">
        <f>$BO$9+SUMPRODUCT($D$10:D106,$BK$10:BK106)</f>
        <v>436102614.01823258</v>
      </c>
      <c r="BM106" s="53">
        <f t="shared" ref="BM106:BM137" si="60">ROUND(C106,5)</f>
        <v>5.5</v>
      </c>
      <c r="BN106" s="52">
        <f t="shared" si="46"/>
        <v>4386420157.9061098</v>
      </c>
      <c r="BO106" s="54">
        <f t="shared" ref="BO106:BO137" si="61">IF(BO105+BK106+BN106&gt;0,ROUND(BO105+BK106+BN106,5),0)</f>
        <v>78841556295.307098</v>
      </c>
      <c r="BP106" s="52">
        <f t="shared" si="47"/>
        <v>38998900.045204028</v>
      </c>
      <c r="BQ106" s="52">
        <f t="shared" si="48"/>
        <v>3763393854.3621888</v>
      </c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3">
      <c r="A107" s="55">
        <f t="shared" ref="A107:A138" si="62">A106+1</f>
        <v>98</v>
      </c>
      <c r="B107" s="71">
        <f t="shared" ref="B107:B138" si="63">B106+1</f>
        <v>2113</v>
      </c>
      <c r="C107" s="50">
        <f>'2016 CV PREV GF 00394601000126'!E103</f>
        <v>5.5</v>
      </c>
      <c r="D107" s="51">
        <f t="shared" si="49"/>
        <v>5.2700000000000004E-3</v>
      </c>
      <c r="E107" s="50">
        <f>'2016 CV PREV GF 00394601000126'!G103</f>
        <v>8627182650.2199993</v>
      </c>
      <c r="F107" s="51">
        <f t="shared" si="50"/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1">
        <f t="shared" si="51"/>
        <v>908244387.95000005</v>
      </c>
      <c r="N107" s="50">
        <f>'2016 CV PREV GF 00394601000126'!P103</f>
        <v>908244387.95000005</v>
      </c>
      <c r="O107" s="50">
        <f>'2016 CV PREV GF 00394601000126'!Q103</f>
        <v>0</v>
      </c>
      <c r="P107" s="50">
        <f>'2016 CV PREV GF 00394601000126'!R103</f>
        <v>0</v>
      </c>
      <c r="Q107" s="50">
        <f>'2016 CV PREV GF 00394601000126'!S103</f>
        <v>0</v>
      </c>
      <c r="R107" s="50">
        <f>'2016 CV PREV GF 00394601000126'!T103</f>
        <v>0</v>
      </c>
      <c r="S107" s="50">
        <f>'2016 CV PREV GF 00394601000126'!U103</f>
        <v>0</v>
      </c>
      <c r="T107" s="50">
        <f>'2016 CV PREV GF 00394601000126'!V103</f>
        <v>0</v>
      </c>
      <c r="U107" s="51">
        <f t="shared" si="52"/>
        <v>632322042.24000001</v>
      </c>
      <c r="V107" s="50">
        <f>'2016 CV PREV GF 00394601000126'!X103</f>
        <v>632322042.24000001</v>
      </c>
      <c r="W107" s="50">
        <f>'2016 CV PREV GF 00394601000126'!Y103</f>
        <v>0</v>
      </c>
      <c r="X107" s="50">
        <f>'2016 CV PREV GF 00394601000126'!Z103</f>
        <v>0</v>
      </c>
      <c r="Y107" s="50">
        <f>'2016 CV PREV GF 00394601000126'!AA103</f>
        <v>0</v>
      </c>
      <c r="Z107" s="50">
        <f>'2016 CV PREV GF 00394601000126'!AB103</f>
        <v>0</v>
      </c>
      <c r="AA107" s="50">
        <f>'2016 CV PREV GF 00394601000126'!AC103</f>
        <v>0</v>
      </c>
      <c r="AB107" s="50">
        <f>'2016 CV PREV GF 00394601000126'!AD103</f>
        <v>0</v>
      </c>
      <c r="AC107" s="51">
        <f t="shared" si="53"/>
        <v>0</v>
      </c>
      <c r="AD107" s="50">
        <f>'2016 CV PREV GF 00394601000126'!AF103</f>
        <v>0</v>
      </c>
      <c r="AE107" s="50">
        <f>'2016 CV PREV GF 00394601000126'!AG103</f>
        <v>0</v>
      </c>
      <c r="AF107" s="50">
        <f>'2016 CV PREV GF 00394601000126'!AH103</f>
        <v>0</v>
      </c>
      <c r="AG107" s="50">
        <f>'2016 CV PREV GF 00394601000126'!AI103</f>
        <v>0</v>
      </c>
      <c r="AH107" s="51">
        <f t="shared" si="54"/>
        <v>0</v>
      </c>
      <c r="AI107" s="50">
        <f>'2016 CV PREV GF 00394601000126'!AK103</f>
        <v>0</v>
      </c>
      <c r="AJ107" s="50">
        <f>'2016 CV PREV GF 00394601000126'!AL103</f>
        <v>0</v>
      </c>
      <c r="AK107" s="50">
        <f>'2016 CV PREV GF 00394601000126'!AM103</f>
        <v>0</v>
      </c>
      <c r="AL107" s="50">
        <f>'2016 CV PREV GF 00394601000126'!AN103</f>
        <v>0</v>
      </c>
      <c r="AM107" s="50">
        <f>'2016 CV PREV GF 00394601000126'!AO103</f>
        <v>0</v>
      </c>
      <c r="AN107" s="52">
        <v>0</v>
      </c>
      <c r="AO107" s="52">
        <v>0</v>
      </c>
      <c r="AP107" s="52">
        <v>0</v>
      </c>
      <c r="AQ107" s="50">
        <f>'2016 CV PREV GF 00394601000126'!AS103</f>
        <v>0</v>
      </c>
      <c r="AR107" s="51">
        <f t="shared" si="55"/>
        <v>1540566430.1900001</v>
      </c>
      <c r="AS107" s="51">
        <f t="shared" si="56"/>
        <v>0</v>
      </c>
      <c r="AT107" s="52">
        <v>0</v>
      </c>
      <c r="AU107" s="52">
        <v>0</v>
      </c>
      <c r="AV107" s="52">
        <v>0</v>
      </c>
      <c r="AW107" s="52">
        <v>0</v>
      </c>
      <c r="AX107" s="52">
        <v>0</v>
      </c>
      <c r="AY107" s="52">
        <v>0</v>
      </c>
      <c r="AZ107" s="51">
        <f t="shared" si="57"/>
        <v>6834703788.0500002</v>
      </c>
      <c r="BA107" s="50">
        <f>'2016 CV PREV GF 00394601000126'!BC103</f>
        <v>5813268612.8000002</v>
      </c>
      <c r="BB107" s="50">
        <f>'2016 CV PREV GF 00394601000126'!BD103</f>
        <v>0</v>
      </c>
      <c r="BC107" s="50">
        <f>'2016 CV PREV GF 00394601000126'!BE103</f>
        <v>0</v>
      </c>
      <c r="BD107" s="50">
        <f>'2016 CV PREV GF 00394601000126'!BF103</f>
        <v>0</v>
      </c>
      <c r="BE107" s="50">
        <f>'2016 CV PREV GF 00394601000126'!BG103</f>
        <v>0</v>
      </c>
      <c r="BF107" s="50">
        <f>'2016 CV PREV GF 00394601000126'!BH103</f>
        <v>1021435175.25</v>
      </c>
      <c r="BG107" s="50">
        <f>'2016 CV PREV GF 00394601000126'!BI103</f>
        <v>0</v>
      </c>
      <c r="BH107" s="50">
        <f>'2016 CV PREV GF 00394601000126'!BJ103</f>
        <v>0</v>
      </c>
      <c r="BI107" s="50">
        <f>'2016 CV PREV GF 00394601000126'!BK103</f>
        <v>0</v>
      </c>
      <c r="BJ107" s="51">
        <f t="shared" si="58"/>
        <v>6834703788.0500002</v>
      </c>
      <c r="BK107" s="51">
        <f t="shared" si="59"/>
        <v>-5294137357.8599997</v>
      </c>
      <c r="BL107" s="51">
        <f>$BO$9+SUMPRODUCT($D$10:D107,$BK$10:BK107)</f>
        <v>408202510.14231038</v>
      </c>
      <c r="BM107" s="53">
        <f t="shared" si="60"/>
        <v>5.5</v>
      </c>
      <c r="BN107" s="52">
        <f t="shared" si="46"/>
        <v>4336285596.24189</v>
      </c>
      <c r="BO107" s="54">
        <f t="shared" si="61"/>
        <v>77883704533.688995</v>
      </c>
      <c r="BP107" s="52">
        <f t="shared" si="47"/>
        <v>36949186.658964396</v>
      </c>
      <c r="BQ107" s="52">
        <f t="shared" si="48"/>
        <v>3602545699.2490287</v>
      </c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x14ac:dyDescent="0.3">
      <c r="A108" s="55">
        <f t="shared" si="62"/>
        <v>99</v>
      </c>
      <c r="B108" s="71">
        <f t="shared" si="63"/>
        <v>2114</v>
      </c>
      <c r="C108" s="50">
        <f>'2016 CV PREV GF 00394601000126'!E104</f>
        <v>5.5</v>
      </c>
      <c r="D108" s="51">
        <f t="shared" si="49"/>
        <v>5.0000000000000001E-3</v>
      </c>
      <c r="E108" s="50">
        <f>'2016 CV PREV GF 00394601000126'!G104</f>
        <v>8630254523.7999992</v>
      </c>
      <c r="F108" s="51">
        <f t="shared" si="50"/>
        <v>0</v>
      </c>
      <c r="G108" s="52">
        <v>0</v>
      </c>
      <c r="H108" s="52">
        <v>0</v>
      </c>
      <c r="I108" s="52">
        <v>0</v>
      </c>
      <c r="J108" s="52">
        <v>0</v>
      </c>
      <c r="K108" s="52">
        <v>0</v>
      </c>
      <c r="L108" s="52">
        <v>0</v>
      </c>
      <c r="M108" s="51">
        <f t="shared" si="51"/>
        <v>908567785.75</v>
      </c>
      <c r="N108" s="50">
        <f>'2016 CV PREV GF 00394601000126'!P104</f>
        <v>908567785.75</v>
      </c>
      <c r="O108" s="50">
        <f>'2016 CV PREV GF 00394601000126'!Q104</f>
        <v>0</v>
      </c>
      <c r="P108" s="50">
        <f>'2016 CV PREV GF 00394601000126'!R104</f>
        <v>0</v>
      </c>
      <c r="Q108" s="50">
        <f>'2016 CV PREV GF 00394601000126'!S104</f>
        <v>0</v>
      </c>
      <c r="R108" s="50">
        <f>'2016 CV PREV GF 00394601000126'!T104</f>
        <v>0</v>
      </c>
      <c r="S108" s="50">
        <f>'2016 CV PREV GF 00394601000126'!U104</f>
        <v>0</v>
      </c>
      <c r="T108" s="50">
        <f>'2016 CV PREV GF 00394601000126'!V104</f>
        <v>0</v>
      </c>
      <c r="U108" s="51">
        <f t="shared" si="52"/>
        <v>632547192.61000001</v>
      </c>
      <c r="V108" s="50">
        <f>'2016 CV PREV GF 00394601000126'!X104</f>
        <v>632547192.61000001</v>
      </c>
      <c r="W108" s="50">
        <f>'2016 CV PREV GF 00394601000126'!Y104</f>
        <v>0</v>
      </c>
      <c r="X108" s="50">
        <f>'2016 CV PREV GF 00394601000126'!Z104</f>
        <v>0</v>
      </c>
      <c r="Y108" s="50">
        <f>'2016 CV PREV GF 00394601000126'!AA104</f>
        <v>0</v>
      </c>
      <c r="Z108" s="50">
        <f>'2016 CV PREV GF 00394601000126'!AB104</f>
        <v>0</v>
      </c>
      <c r="AA108" s="50">
        <f>'2016 CV PREV GF 00394601000126'!AC104</f>
        <v>0</v>
      </c>
      <c r="AB108" s="50">
        <f>'2016 CV PREV GF 00394601000126'!AD104</f>
        <v>0</v>
      </c>
      <c r="AC108" s="51">
        <f t="shared" si="53"/>
        <v>0</v>
      </c>
      <c r="AD108" s="50">
        <f>'2016 CV PREV GF 00394601000126'!AF104</f>
        <v>0</v>
      </c>
      <c r="AE108" s="50">
        <f>'2016 CV PREV GF 00394601000126'!AG104</f>
        <v>0</v>
      </c>
      <c r="AF108" s="50">
        <f>'2016 CV PREV GF 00394601000126'!AH104</f>
        <v>0</v>
      </c>
      <c r="AG108" s="50">
        <f>'2016 CV PREV GF 00394601000126'!AI104</f>
        <v>0</v>
      </c>
      <c r="AH108" s="51">
        <f t="shared" si="54"/>
        <v>0</v>
      </c>
      <c r="AI108" s="50">
        <f>'2016 CV PREV GF 00394601000126'!AK104</f>
        <v>0</v>
      </c>
      <c r="AJ108" s="50">
        <f>'2016 CV PREV GF 00394601000126'!AL104</f>
        <v>0</v>
      </c>
      <c r="AK108" s="50">
        <f>'2016 CV PREV GF 00394601000126'!AM104</f>
        <v>0</v>
      </c>
      <c r="AL108" s="50">
        <f>'2016 CV PREV GF 00394601000126'!AN104</f>
        <v>0</v>
      </c>
      <c r="AM108" s="50">
        <f>'2016 CV PREV GF 00394601000126'!AO104</f>
        <v>0</v>
      </c>
      <c r="AN108" s="52">
        <v>0</v>
      </c>
      <c r="AO108" s="52">
        <v>0</v>
      </c>
      <c r="AP108" s="52">
        <v>0</v>
      </c>
      <c r="AQ108" s="50">
        <f>'2016 CV PREV GF 00394601000126'!AS104</f>
        <v>0</v>
      </c>
      <c r="AR108" s="51">
        <f t="shared" si="55"/>
        <v>1541114978.3599999</v>
      </c>
      <c r="AS108" s="51">
        <f t="shared" si="56"/>
        <v>0</v>
      </c>
      <c r="AT108" s="52">
        <v>0</v>
      </c>
      <c r="AU108" s="52">
        <v>0</v>
      </c>
      <c r="AV108" s="52">
        <v>0</v>
      </c>
      <c r="AW108" s="52">
        <v>0</v>
      </c>
      <c r="AX108" s="52">
        <v>0</v>
      </c>
      <c r="AY108" s="52">
        <v>0</v>
      </c>
      <c r="AZ108" s="51">
        <f t="shared" si="57"/>
        <v>6839831954.2700005</v>
      </c>
      <c r="BA108" s="50">
        <f>'2016 CV PREV GF 00394601000126'!BC104</f>
        <v>5816950874.1000004</v>
      </c>
      <c r="BB108" s="50">
        <f>'2016 CV PREV GF 00394601000126'!BD104</f>
        <v>0</v>
      </c>
      <c r="BC108" s="50">
        <f>'2016 CV PREV GF 00394601000126'!BE104</f>
        <v>0</v>
      </c>
      <c r="BD108" s="50">
        <f>'2016 CV PREV GF 00394601000126'!BF104</f>
        <v>0</v>
      </c>
      <c r="BE108" s="50">
        <f>'2016 CV PREV GF 00394601000126'!BG104</f>
        <v>0</v>
      </c>
      <c r="BF108" s="50">
        <f>'2016 CV PREV GF 00394601000126'!BH104</f>
        <v>1022881080.17</v>
      </c>
      <c r="BG108" s="50">
        <f>'2016 CV PREV GF 00394601000126'!BI104</f>
        <v>0</v>
      </c>
      <c r="BH108" s="50">
        <f>'2016 CV PREV GF 00394601000126'!BJ104</f>
        <v>0</v>
      </c>
      <c r="BI108" s="50">
        <f>'2016 CV PREV GF 00394601000126'!BK104</f>
        <v>0</v>
      </c>
      <c r="BJ108" s="51">
        <f t="shared" si="58"/>
        <v>6839831954.2700005</v>
      </c>
      <c r="BK108" s="51">
        <f t="shared" si="59"/>
        <v>-5298716975.9099998</v>
      </c>
      <c r="BL108" s="51">
        <f>$BO$9+SUMPRODUCT($D$10:D108,$BK$10:BK108)</f>
        <v>381708925.2627604</v>
      </c>
      <c r="BM108" s="53">
        <f t="shared" si="60"/>
        <v>5.5</v>
      </c>
      <c r="BN108" s="52">
        <f t="shared" si="46"/>
        <v>4283603749.35289</v>
      </c>
      <c r="BO108" s="54">
        <f t="shared" si="61"/>
        <v>76868591307.131897</v>
      </c>
      <c r="BP108" s="52">
        <f t="shared" si="47"/>
        <v>35049203.895050906</v>
      </c>
      <c r="BQ108" s="52">
        <f t="shared" si="48"/>
        <v>3452346583.6625142</v>
      </c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x14ac:dyDescent="0.3">
      <c r="A109" s="55">
        <f t="shared" si="62"/>
        <v>100</v>
      </c>
      <c r="B109" s="71">
        <f t="shared" si="63"/>
        <v>2115</v>
      </c>
      <c r="C109" s="50">
        <f>'2016 CV PREV GF 00394601000126'!E105</f>
        <v>5.5</v>
      </c>
      <c r="D109" s="51">
        <f t="shared" si="49"/>
        <v>4.7400000000000003E-3</v>
      </c>
      <c r="E109" s="50">
        <f>'2016 CV PREV GF 00394601000126'!G105</f>
        <v>8630954771.3299999</v>
      </c>
      <c r="F109" s="51">
        <f t="shared" si="50"/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1">
        <f t="shared" si="51"/>
        <v>908641505.75</v>
      </c>
      <c r="N109" s="50">
        <f>'2016 CV PREV GF 00394601000126'!P105</f>
        <v>908641505.75</v>
      </c>
      <c r="O109" s="50">
        <f>'2016 CV PREV GF 00394601000126'!Q105</f>
        <v>0</v>
      </c>
      <c r="P109" s="50">
        <f>'2016 CV PREV GF 00394601000126'!R105</f>
        <v>0</v>
      </c>
      <c r="Q109" s="50">
        <f>'2016 CV PREV GF 00394601000126'!S105</f>
        <v>0</v>
      </c>
      <c r="R109" s="50">
        <f>'2016 CV PREV GF 00394601000126'!T105</f>
        <v>0</v>
      </c>
      <c r="S109" s="50">
        <f>'2016 CV PREV GF 00394601000126'!U105</f>
        <v>0</v>
      </c>
      <c r="T109" s="50">
        <f>'2016 CV PREV GF 00394601000126'!V105</f>
        <v>0</v>
      </c>
      <c r="U109" s="51">
        <f t="shared" si="52"/>
        <v>632598516.65999997</v>
      </c>
      <c r="V109" s="50">
        <f>'2016 CV PREV GF 00394601000126'!X105</f>
        <v>632598516.65999997</v>
      </c>
      <c r="W109" s="50">
        <f>'2016 CV PREV GF 00394601000126'!Y105</f>
        <v>0</v>
      </c>
      <c r="X109" s="50">
        <f>'2016 CV PREV GF 00394601000126'!Z105</f>
        <v>0</v>
      </c>
      <c r="Y109" s="50">
        <f>'2016 CV PREV GF 00394601000126'!AA105</f>
        <v>0</v>
      </c>
      <c r="Z109" s="50">
        <f>'2016 CV PREV GF 00394601000126'!AB105</f>
        <v>0</v>
      </c>
      <c r="AA109" s="50">
        <f>'2016 CV PREV GF 00394601000126'!AC105</f>
        <v>0</v>
      </c>
      <c r="AB109" s="50">
        <f>'2016 CV PREV GF 00394601000126'!AD105</f>
        <v>0</v>
      </c>
      <c r="AC109" s="51">
        <f t="shared" si="53"/>
        <v>0</v>
      </c>
      <c r="AD109" s="50">
        <f>'2016 CV PREV GF 00394601000126'!AF105</f>
        <v>0</v>
      </c>
      <c r="AE109" s="50">
        <f>'2016 CV PREV GF 00394601000126'!AG105</f>
        <v>0</v>
      </c>
      <c r="AF109" s="50">
        <f>'2016 CV PREV GF 00394601000126'!AH105</f>
        <v>0</v>
      </c>
      <c r="AG109" s="50">
        <f>'2016 CV PREV GF 00394601000126'!AI105</f>
        <v>0</v>
      </c>
      <c r="AH109" s="51">
        <f t="shared" si="54"/>
        <v>0</v>
      </c>
      <c r="AI109" s="50">
        <f>'2016 CV PREV GF 00394601000126'!AK105</f>
        <v>0</v>
      </c>
      <c r="AJ109" s="50">
        <f>'2016 CV PREV GF 00394601000126'!AL105</f>
        <v>0</v>
      </c>
      <c r="AK109" s="50">
        <f>'2016 CV PREV GF 00394601000126'!AM105</f>
        <v>0</v>
      </c>
      <c r="AL109" s="50">
        <f>'2016 CV PREV GF 00394601000126'!AN105</f>
        <v>0</v>
      </c>
      <c r="AM109" s="50">
        <f>'2016 CV PREV GF 00394601000126'!AO105</f>
        <v>0</v>
      </c>
      <c r="AN109" s="52">
        <v>0</v>
      </c>
      <c r="AO109" s="52">
        <v>0</v>
      </c>
      <c r="AP109" s="52">
        <v>0</v>
      </c>
      <c r="AQ109" s="50">
        <f>'2016 CV PREV GF 00394601000126'!AS105</f>
        <v>0</v>
      </c>
      <c r="AR109" s="51">
        <f t="shared" si="55"/>
        <v>1541240022.4100001</v>
      </c>
      <c r="AS109" s="51">
        <f t="shared" si="56"/>
        <v>0</v>
      </c>
      <c r="AT109" s="52">
        <v>0</v>
      </c>
      <c r="AU109" s="52">
        <v>0</v>
      </c>
      <c r="AV109" s="52">
        <v>0</v>
      </c>
      <c r="AW109" s="52">
        <v>0</v>
      </c>
      <c r="AX109" s="52">
        <v>0</v>
      </c>
      <c r="AY109" s="52">
        <v>0</v>
      </c>
      <c r="AZ109" s="51">
        <f t="shared" si="57"/>
        <v>6845451526.7299995</v>
      </c>
      <c r="BA109" s="50">
        <f>'2016 CV PREV GF 00394601000126'!BC105</f>
        <v>5820290276.71</v>
      </c>
      <c r="BB109" s="50">
        <f>'2016 CV PREV GF 00394601000126'!BD105</f>
        <v>0</v>
      </c>
      <c r="BC109" s="50">
        <f>'2016 CV PREV GF 00394601000126'!BE105</f>
        <v>0</v>
      </c>
      <c r="BD109" s="50">
        <f>'2016 CV PREV GF 00394601000126'!BF105</f>
        <v>0</v>
      </c>
      <c r="BE109" s="50">
        <f>'2016 CV PREV GF 00394601000126'!BG105</f>
        <v>0</v>
      </c>
      <c r="BF109" s="50">
        <f>'2016 CV PREV GF 00394601000126'!BH105</f>
        <v>1025161250.02</v>
      </c>
      <c r="BG109" s="50">
        <f>'2016 CV PREV GF 00394601000126'!BI105</f>
        <v>0</v>
      </c>
      <c r="BH109" s="50">
        <f>'2016 CV PREV GF 00394601000126'!BJ105</f>
        <v>0</v>
      </c>
      <c r="BI109" s="50">
        <f>'2016 CV PREV GF 00394601000126'!BK105</f>
        <v>0</v>
      </c>
      <c r="BJ109" s="51">
        <f t="shared" si="58"/>
        <v>6845451526.7299995</v>
      </c>
      <c r="BK109" s="51">
        <f t="shared" si="59"/>
        <v>-5304211504.3199997</v>
      </c>
      <c r="BL109" s="51">
        <f>$BO$9+SUMPRODUCT($D$10:D109,$BK$10:BK109)</f>
        <v>356566962.73228359</v>
      </c>
      <c r="BM109" s="53">
        <f t="shared" si="60"/>
        <v>5.5</v>
      </c>
      <c r="BN109" s="52">
        <f t="shared" si="46"/>
        <v>4227772521.8922501</v>
      </c>
      <c r="BO109" s="54">
        <f t="shared" si="61"/>
        <v>75792152324.704102</v>
      </c>
      <c r="BP109" s="52">
        <f t="shared" si="47"/>
        <v>33249289.241178107</v>
      </c>
      <c r="BQ109" s="52">
        <f t="shared" si="48"/>
        <v>3308304279.4972215</v>
      </c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x14ac:dyDescent="0.3">
      <c r="A110" s="55">
        <f t="shared" si="62"/>
        <v>101</v>
      </c>
      <c r="B110" s="71">
        <f t="shared" si="63"/>
        <v>2116</v>
      </c>
      <c r="C110" s="50">
        <f>'2016 CV PREV GF 00394601000126'!E106</f>
        <v>5.5</v>
      </c>
      <c r="D110" s="51">
        <f t="shared" si="49"/>
        <v>4.4900000000000001E-3</v>
      </c>
      <c r="E110" s="50">
        <f>'2016 CV PREV GF 00394601000126'!G106</f>
        <v>8631717765.9400005</v>
      </c>
      <c r="F110" s="51">
        <f t="shared" si="50"/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1">
        <f t="shared" si="51"/>
        <v>908721831.58000004</v>
      </c>
      <c r="N110" s="50">
        <f>'2016 CV PREV GF 00394601000126'!P106</f>
        <v>908721831.58000004</v>
      </c>
      <c r="O110" s="50">
        <f>'2016 CV PREV GF 00394601000126'!Q106</f>
        <v>0</v>
      </c>
      <c r="P110" s="50">
        <f>'2016 CV PREV GF 00394601000126'!R106</f>
        <v>0</v>
      </c>
      <c r="Q110" s="50">
        <f>'2016 CV PREV GF 00394601000126'!S106</f>
        <v>0</v>
      </c>
      <c r="R110" s="50">
        <f>'2016 CV PREV GF 00394601000126'!T106</f>
        <v>0</v>
      </c>
      <c r="S110" s="50">
        <f>'2016 CV PREV GF 00394601000126'!U106</f>
        <v>0</v>
      </c>
      <c r="T110" s="50">
        <f>'2016 CV PREV GF 00394601000126'!V106</f>
        <v>0</v>
      </c>
      <c r="U110" s="51">
        <f t="shared" si="52"/>
        <v>632654439.70000005</v>
      </c>
      <c r="V110" s="50">
        <f>'2016 CV PREV GF 00394601000126'!X106</f>
        <v>632654439.70000005</v>
      </c>
      <c r="W110" s="50">
        <f>'2016 CV PREV GF 00394601000126'!Y106</f>
        <v>0</v>
      </c>
      <c r="X110" s="50">
        <f>'2016 CV PREV GF 00394601000126'!Z106</f>
        <v>0</v>
      </c>
      <c r="Y110" s="50">
        <f>'2016 CV PREV GF 00394601000126'!AA106</f>
        <v>0</v>
      </c>
      <c r="Z110" s="50">
        <f>'2016 CV PREV GF 00394601000126'!AB106</f>
        <v>0</v>
      </c>
      <c r="AA110" s="50">
        <f>'2016 CV PREV GF 00394601000126'!AC106</f>
        <v>0</v>
      </c>
      <c r="AB110" s="50">
        <f>'2016 CV PREV GF 00394601000126'!AD106</f>
        <v>0</v>
      </c>
      <c r="AC110" s="51">
        <f t="shared" si="53"/>
        <v>0</v>
      </c>
      <c r="AD110" s="50">
        <f>'2016 CV PREV GF 00394601000126'!AF106</f>
        <v>0</v>
      </c>
      <c r="AE110" s="50">
        <f>'2016 CV PREV GF 00394601000126'!AG106</f>
        <v>0</v>
      </c>
      <c r="AF110" s="50">
        <f>'2016 CV PREV GF 00394601000126'!AH106</f>
        <v>0</v>
      </c>
      <c r="AG110" s="50">
        <f>'2016 CV PREV GF 00394601000126'!AI106</f>
        <v>0</v>
      </c>
      <c r="AH110" s="51">
        <f t="shared" si="54"/>
        <v>0</v>
      </c>
      <c r="AI110" s="50">
        <f>'2016 CV PREV GF 00394601000126'!AK106</f>
        <v>0</v>
      </c>
      <c r="AJ110" s="50">
        <f>'2016 CV PREV GF 00394601000126'!AL106</f>
        <v>0</v>
      </c>
      <c r="AK110" s="50">
        <f>'2016 CV PREV GF 00394601000126'!AM106</f>
        <v>0</v>
      </c>
      <c r="AL110" s="50">
        <f>'2016 CV PREV GF 00394601000126'!AN106</f>
        <v>0</v>
      </c>
      <c r="AM110" s="50">
        <f>'2016 CV PREV GF 00394601000126'!AO106</f>
        <v>0</v>
      </c>
      <c r="AN110" s="52">
        <v>0</v>
      </c>
      <c r="AO110" s="52">
        <v>0</v>
      </c>
      <c r="AP110" s="52">
        <v>0</v>
      </c>
      <c r="AQ110" s="50">
        <f>'2016 CV PREV GF 00394601000126'!AS106</f>
        <v>0</v>
      </c>
      <c r="AR110" s="51">
        <f t="shared" si="55"/>
        <v>1541376271.28</v>
      </c>
      <c r="AS110" s="51">
        <f t="shared" si="56"/>
        <v>0</v>
      </c>
      <c r="AT110" s="52">
        <v>0</v>
      </c>
      <c r="AU110" s="52">
        <v>0</v>
      </c>
      <c r="AV110" s="52">
        <v>0</v>
      </c>
      <c r="AW110" s="52">
        <v>0</v>
      </c>
      <c r="AX110" s="52">
        <v>0</v>
      </c>
      <c r="AY110" s="52">
        <v>0</v>
      </c>
      <c r="AZ110" s="51">
        <f t="shared" si="57"/>
        <v>6837601566.2200003</v>
      </c>
      <c r="BA110" s="50">
        <f>'2016 CV PREV GF 00394601000126'!BC106</f>
        <v>5809715085.79</v>
      </c>
      <c r="BB110" s="50">
        <f>'2016 CV PREV GF 00394601000126'!BD106</f>
        <v>0</v>
      </c>
      <c r="BC110" s="50">
        <f>'2016 CV PREV GF 00394601000126'!BE106</f>
        <v>0</v>
      </c>
      <c r="BD110" s="50">
        <f>'2016 CV PREV GF 00394601000126'!BF106</f>
        <v>0</v>
      </c>
      <c r="BE110" s="50">
        <f>'2016 CV PREV GF 00394601000126'!BG106</f>
        <v>0</v>
      </c>
      <c r="BF110" s="50">
        <f>'2016 CV PREV GF 00394601000126'!BH106</f>
        <v>1027886480.4299999</v>
      </c>
      <c r="BG110" s="50">
        <f>'2016 CV PREV GF 00394601000126'!BI106</f>
        <v>0</v>
      </c>
      <c r="BH110" s="50">
        <f>'2016 CV PREV GF 00394601000126'!BJ106</f>
        <v>0</v>
      </c>
      <c r="BI110" s="50">
        <f>'2016 CV PREV GF 00394601000126'!BK106</f>
        <v>0</v>
      </c>
      <c r="BJ110" s="51">
        <f t="shared" si="58"/>
        <v>6837601566.2200003</v>
      </c>
      <c r="BK110" s="51">
        <f t="shared" si="59"/>
        <v>-5296225294.9399996</v>
      </c>
      <c r="BL110" s="51">
        <f>$BO$9+SUMPRODUCT($D$10:D110,$BK$10:BK110)</f>
        <v>332786911.15800297</v>
      </c>
      <c r="BM110" s="53">
        <f t="shared" si="60"/>
        <v>5.5</v>
      </c>
      <c r="BN110" s="52">
        <f t="shared" si="46"/>
        <v>4168568377.8587298</v>
      </c>
      <c r="BO110" s="54">
        <f t="shared" si="61"/>
        <v>74664495407.622803</v>
      </c>
      <c r="BP110" s="52">
        <f t="shared" si="47"/>
        <v>31479773.379301816</v>
      </c>
      <c r="BQ110" s="52">
        <f t="shared" si="48"/>
        <v>3163717224.6198325</v>
      </c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x14ac:dyDescent="0.3">
      <c r="A111" s="55">
        <f t="shared" si="62"/>
        <v>102</v>
      </c>
      <c r="B111" s="71">
        <f t="shared" si="63"/>
        <v>2117</v>
      </c>
      <c r="C111" s="50">
        <f>'2016 CV PREV GF 00394601000126'!E107</f>
        <v>5.5</v>
      </c>
      <c r="D111" s="51">
        <f t="shared" si="49"/>
        <v>4.2599999999999999E-3</v>
      </c>
      <c r="E111" s="50">
        <f>'2016 CV PREV GF 00394601000126'!G107</f>
        <v>8636627698.1200008</v>
      </c>
      <c r="F111" s="51">
        <f t="shared" si="50"/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1">
        <f t="shared" si="51"/>
        <v>909238734.77999997</v>
      </c>
      <c r="N111" s="50">
        <f>'2016 CV PREV GF 00394601000126'!P107</f>
        <v>909238734.77999997</v>
      </c>
      <c r="O111" s="50">
        <f>'2016 CV PREV GF 00394601000126'!Q107</f>
        <v>0</v>
      </c>
      <c r="P111" s="50">
        <f>'2016 CV PREV GF 00394601000126'!R107</f>
        <v>0</v>
      </c>
      <c r="Q111" s="50">
        <f>'2016 CV PREV GF 00394601000126'!S107</f>
        <v>0</v>
      </c>
      <c r="R111" s="50">
        <f>'2016 CV PREV GF 00394601000126'!T107</f>
        <v>0</v>
      </c>
      <c r="S111" s="50">
        <f>'2016 CV PREV GF 00394601000126'!U107</f>
        <v>0</v>
      </c>
      <c r="T111" s="50">
        <f>'2016 CV PREV GF 00394601000126'!V107</f>
        <v>0</v>
      </c>
      <c r="U111" s="51">
        <f t="shared" si="52"/>
        <v>633014309.01999998</v>
      </c>
      <c r="V111" s="50">
        <f>'2016 CV PREV GF 00394601000126'!X107</f>
        <v>633014309.01999998</v>
      </c>
      <c r="W111" s="50">
        <f>'2016 CV PREV GF 00394601000126'!Y107</f>
        <v>0</v>
      </c>
      <c r="X111" s="50">
        <f>'2016 CV PREV GF 00394601000126'!Z107</f>
        <v>0</v>
      </c>
      <c r="Y111" s="50">
        <f>'2016 CV PREV GF 00394601000126'!AA107</f>
        <v>0</v>
      </c>
      <c r="Z111" s="50">
        <f>'2016 CV PREV GF 00394601000126'!AB107</f>
        <v>0</v>
      </c>
      <c r="AA111" s="50">
        <f>'2016 CV PREV GF 00394601000126'!AC107</f>
        <v>0</v>
      </c>
      <c r="AB111" s="50">
        <f>'2016 CV PREV GF 00394601000126'!AD107</f>
        <v>0</v>
      </c>
      <c r="AC111" s="51">
        <f t="shared" si="53"/>
        <v>0</v>
      </c>
      <c r="AD111" s="50">
        <f>'2016 CV PREV GF 00394601000126'!AF107</f>
        <v>0</v>
      </c>
      <c r="AE111" s="50">
        <f>'2016 CV PREV GF 00394601000126'!AG107</f>
        <v>0</v>
      </c>
      <c r="AF111" s="50">
        <f>'2016 CV PREV GF 00394601000126'!AH107</f>
        <v>0</v>
      </c>
      <c r="AG111" s="50">
        <f>'2016 CV PREV GF 00394601000126'!AI107</f>
        <v>0</v>
      </c>
      <c r="AH111" s="51">
        <f t="shared" si="54"/>
        <v>0</v>
      </c>
      <c r="AI111" s="50">
        <f>'2016 CV PREV GF 00394601000126'!AK107</f>
        <v>0</v>
      </c>
      <c r="AJ111" s="50">
        <f>'2016 CV PREV GF 00394601000126'!AL107</f>
        <v>0</v>
      </c>
      <c r="AK111" s="50">
        <f>'2016 CV PREV GF 00394601000126'!AM107</f>
        <v>0</v>
      </c>
      <c r="AL111" s="50">
        <f>'2016 CV PREV GF 00394601000126'!AN107</f>
        <v>0</v>
      </c>
      <c r="AM111" s="50">
        <f>'2016 CV PREV GF 00394601000126'!AO107</f>
        <v>0</v>
      </c>
      <c r="AN111" s="52">
        <v>0</v>
      </c>
      <c r="AO111" s="52">
        <v>0</v>
      </c>
      <c r="AP111" s="52">
        <v>0</v>
      </c>
      <c r="AQ111" s="50">
        <f>'2016 CV PREV GF 00394601000126'!AS107</f>
        <v>0</v>
      </c>
      <c r="AR111" s="51">
        <f t="shared" si="55"/>
        <v>1542253043.8</v>
      </c>
      <c r="AS111" s="51">
        <f t="shared" si="56"/>
        <v>0</v>
      </c>
      <c r="AT111" s="52">
        <v>0</v>
      </c>
      <c r="AU111" s="52">
        <v>0</v>
      </c>
      <c r="AV111" s="52">
        <v>0</v>
      </c>
      <c r="AW111" s="52">
        <v>0</v>
      </c>
      <c r="AX111" s="52">
        <v>0</v>
      </c>
      <c r="AY111" s="52">
        <v>0</v>
      </c>
      <c r="AZ111" s="51">
        <f t="shared" si="57"/>
        <v>6838455706.9399996</v>
      </c>
      <c r="BA111" s="50">
        <f>'2016 CV PREV GF 00394601000126'!BC107</f>
        <v>5807855656.8699999</v>
      </c>
      <c r="BB111" s="50">
        <f>'2016 CV PREV GF 00394601000126'!BD107</f>
        <v>0</v>
      </c>
      <c r="BC111" s="50">
        <f>'2016 CV PREV GF 00394601000126'!BE107</f>
        <v>0</v>
      </c>
      <c r="BD111" s="50">
        <f>'2016 CV PREV GF 00394601000126'!BF107</f>
        <v>0</v>
      </c>
      <c r="BE111" s="50">
        <f>'2016 CV PREV GF 00394601000126'!BG107</f>
        <v>0</v>
      </c>
      <c r="BF111" s="50">
        <f>'2016 CV PREV GF 00394601000126'!BH107</f>
        <v>1030600050.0700001</v>
      </c>
      <c r="BG111" s="50">
        <f>'2016 CV PREV GF 00394601000126'!BI107</f>
        <v>0</v>
      </c>
      <c r="BH111" s="50">
        <f>'2016 CV PREV GF 00394601000126'!BJ107</f>
        <v>0</v>
      </c>
      <c r="BI111" s="50">
        <f>'2016 CV PREV GF 00394601000126'!BK107</f>
        <v>0</v>
      </c>
      <c r="BJ111" s="51">
        <f t="shared" si="58"/>
        <v>6838455706.9399996</v>
      </c>
      <c r="BK111" s="51">
        <f t="shared" si="59"/>
        <v>-5296202663.1400003</v>
      </c>
      <c r="BL111" s="51">
        <f>$BO$9+SUMPRODUCT($D$10:D111,$BK$10:BK111)</f>
        <v>310225087.81302655</v>
      </c>
      <c r="BM111" s="53">
        <f t="shared" si="60"/>
        <v>5.5</v>
      </c>
      <c r="BN111" s="52">
        <f t="shared" si="46"/>
        <v>4106547247.41925</v>
      </c>
      <c r="BO111" s="54">
        <f t="shared" si="61"/>
        <v>73474839991.9021</v>
      </c>
      <c r="BP111" s="52">
        <f t="shared" si="47"/>
        <v>29842375.14236236</v>
      </c>
      <c r="BQ111" s="52">
        <f t="shared" si="48"/>
        <v>3029001076.9497795</v>
      </c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3">
      <c r="A112" s="55">
        <f t="shared" si="62"/>
        <v>103</v>
      </c>
      <c r="B112" s="71">
        <f t="shared" si="63"/>
        <v>2118</v>
      </c>
      <c r="C112" s="50">
        <f>'2016 CV PREV GF 00394601000126'!E108</f>
        <v>5.5</v>
      </c>
      <c r="D112" s="51">
        <f t="shared" si="49"/>
        <v>4.0400000000000002E-3</v>
      </c>
      <c r="E112" s="50">
        <f>'2016 CV PREV GF 00394601000126'!G108</f>
        <v>8637986377.4300003</v>
      </c>
      <c r="F112" s="51">
        <f t="shared" si="50"/>
        <v>0</v>
      </c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0</v>
      </c>
      <c r="M112" s="51">
        <f t="shared" si="51"/>
        <v>909381772.53999996</v>
      </c>
      <c r="N112" s="50">
        <f>'2016 CV PREV GF 00394601000126'!P108</f>
        <v>909381772.53999996</v>
      </c>
      <c r="O112" s="50">
        <f>'2016 CV PREV GF 00394601000126'!Q108</f>
        <v>0</v>
      </c>
      <c r="P112" s="50">
        <f>'2016 CV PREV GF 00394601000126'!R108</f>
        <v>0</v>
      </c>
      <c r="Q112" s="50">
        <f>'2016 CV PREV GF 00394601000126'!S108</f>
        <v>0</v>
      </c>
      <c r="R112" s="50">
        <f>'2016 CV PREV GF 00394601000126'!T108</f>
        <v>0</v>
      </c>
      <c r="S112" s="50">
        <f>'2016 CV PREV GF 00394601000126'!U108</f>
        <v>0</v>
      </c>
      <c r="T112" s="50">
        <f>'2016 CV PREV GF 00394601000126'!V108</f>
        <v>0</v>
      </c>
      <c r="U112" s="51">
        <f t="shared" si="52"/>
        <v>633113892.26999998</v>
      </c>
      <c r="V112" s="50">
        <f>'2016 CV PREV GF 00394601000126'!X108</f>
        <v>633113892.26999998</v>
      </c>
      <c r="W112" s="50">
        <f>'2016 CV PREV GF 00394601000126'!Y108</f>
        <v>0</v>
      </c>
      <c r="X112" s="50">
        <f>'2016 CV PREV GF 00394601000126'!Z108</f>
        <v>0</v>
      </c>
      <c r="Y112" s="50">
        <f>'2016 CV PREV GF 00394601000126'!AA108</f>
        <v>0</v>
      </c>
      <c r="Z112" s="50">
        <f>'2016 CV PREV GF 00394601000126'!AB108</f>
        <v>0</v>
      </c>
      <c r="AA112" s="50">
        <f>'2016 CV PREV GF 00394601000126'!AC108</f>
        <v>0</v>
      </c>
      <c r="AB112" s="50">
        <f>'2016 CV PREV GF 00394601000126'!AD108</f>
        <v>0</v>
      </c>
      <c r="AC112" s="51">
        <f t="shared" si="53"/>
        <v>0</v>
      </c>
      <c r="AD112" s="50">
        <f>'2016 CV PREV GF 00394601000126'!AF108</f>
        <v>0</v>
      </c>
      <c r="AE112" s="50">
        <f>'2016 CV PREV GF 00394601000126'!AG108</f>
        <v>0</v>
      </c>
      <c r="AF112" s="50">
        <f>'2016 CV PREV GF 00394601000126'!AH108</f>
        <v>0</v>
      </c>
      <c r="AG112" s="50">
        <f>'2016 CV PREV GF 00394601000126'!AI108</f>
        <v>0</v>
      </c>
      <c r="AH112" s="51">
        <f t="shared" si="54"/>
        <v>0</v>
      </c>
      <c r="AI112" s="50">
        <f>'2016 CV PREV GF 00394601000126'!AK108</f>
        <v>0</v>
      </c>
      <c r="AJ112" s="50">
        <f>'2016 CV PREV GF 00394601000126'!AL108</f>
        <v>0</v>
      </c>
      <c r="AK112" s="50">
        <f>'2016 CV PREV GF 00394601000126'!AM108</f>
        <v>0</v>
      </c>
      <c r="AL112" s="50">
        <f>'2016 CV PREV GF 00394601000126'!AN108</f>
        <v>0</v>
      </c>
      <c r="AM112" s="50">
        <f>'2016 CV PREV GF 00394601000126'!AO108</f>
        <v>0</v>
      </c>
      <c r="AN112" s="52">
        <v>0</v>
      </c>
      <c r="AO112" s="52">
        <v>0</v>
      </c>
      <c r="AP112" s="52">
        <v>0</v>
      </c>
      <c r="AQ112" s="50">
        <f>'2016 CV PREV GF 00394601000126'!AS108</f>
        <v>0</v>
      </c>
      <c r="AR112" s="51">
        <f t="shared" si="55"/>
        <v>1542495664.8099999</v>
      </c>
      <c r="AS112" s="51">
        <f t="shared" si="56"/>
        <v>0</v>
      </c>
      <c r="AT112" s="52">
        <v>0</v>
      </c>
      <c r="AU112" s="52">
        <v>0</v>
      </c>
      <c r="AV112" s="52">
        <v>0</v>
      </c>
      <c r="AW112" s="52">
        <v>0</v>
      </c>
      <c r="AX112" s="52">
        <v>0</v>
      </c>
      <c r="AY112" s="52">
        <v>0</v>
      </c>
      <c r="AZ112" s="51">
        <f t="shared" si="57"/>
        <v>6848624210.6599998</v>
      </c>
      <c r="BA112" s="50">
        <f>'2016 CV PREV GF 00394601000126'!BC108</f>
        <v>5814754711.5200005</v>
      </c>
      <c r="BB112" s="50">
        <f>'2016 CV PREV GF 00394601000126'!BD108</f>
        <v>0</v>
      </c>
      <c r="BC112" s="50">
        <f>'2016 CV PREV GF 00394601000126'!BE108</f>
        <v>0</v>
      </c>
      <c r="BD112" s="50">
        <f>'2016 CV PREV GF 00394601000126'!BF108</f>
        <v>0</v>
      </c>
      <c r="BE112" s="50">
        <f>'2016 CV PREV GF 00394601000126'!BG108</f>
        <v>0</v>
      </c>
      <c r="BF112" s="50">
        <f>'2016 CV PREV GF 00394601000126'!BH108</f>
        <v>1033869499.14</v>
      </c>
      <c r="BG112" s="50">
        <f>'2016 CV PREV GF 00394601000126'!BI108</f>
        <v>0</v>
      </c>
      <c r="BH112" s="50">
        <f>'2016 CV PREV GF 00394601000126'!BJ108</f>
        <v>0</v>
      </c>
      <c r="BI112" s="50">
        <f>'2016 CV PREV GF 00394601000126'!BK108</f>
        <v>0</v>
      </c>
      <c r="BJ112" s="51">
        <f t="shared" si="58"/>
        <v>6848624210.6599998</v>
      </c>
      <c r="BK112" s="51">
        <f t="shared" si="59"/>
        <v>-5306128545.8500004</v>
      </c>
      <c r="BL112" s="51">
        <f>$BO$9+SUMPRODUCT($D$10:D112,$BK$10:BK112)</f>
        <v>288788328.48779255</v>
      </c>
      <c r="BM112" s="53">
        <f t="shared" si="60"/>
        <v>5.5</v>
      </c>
      <c r="BN112" s="52">
        <f t="shared" si="46"/>
        <v>4041116199.5546198</v>
      </c>
      <c r="BO112" s="54">
        <f t="shared" si="61"/>
        <v>72209827645.606705</v>
      </c>
      <c r="BP112" s="52">
        <f t="shared" si="47"/>
        <v>28328672.542816188</v>
      </c>
      <c r="BQ112" s="52">
        <f t="shared" si="48"/>
        <v>2903688935.6386595</v>
      </c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3">
      <c r="A113" s="55">
        <f t="shared" si="62"/>
        <v>104</v>
      </c>
      <c r="B113" s="71">
        <f t="shared" si="63"/>
        <v>2119</v>
      </c>
      <c r="C113" s="50">
        <f>'2016 CV PREV GF 00394601000126'!E109</f>
        <v>5.5</v>
      </c>
      <c r="D113" s="51">
        <f t="shared" si="49"/>
        <v>3.8300000000000001E-3</v>
      </c>
      <c r="E113" s="50">
        <f>'2016 CV PREV GF 00394601000126'!G109</f>
        <v>8636864996.3199997</v>
      </c>
      <c r="F113" s="51">
        <f t="shared" si="50"/>
        <v>0</v>
      </c>
      <c r="G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  <c r="M113" s="51">
        <f t="shared" si="51"/>
        <v>909263716.84000003</v>
      </c>
      <c r="N113" s="50">
        <f>'2016 CV PREV GF 00394601000126'!P109</f>
        <v>909263716.84000003</v>
      </c>
      <c r="O113" s="50">
        <f>'2016 CV PREV GF 00394601000126'!Q109</f>
        <v>0</v>
      </c>
      <c r="P113" s="50">
        <f>'2016 CV PREV GF 00394601000126'!R109</f>
        <v>0</v>
      </c>
      <c r="Q113" s="50">
        <f>'2016 CV PREV GF 00394601000126'!S109</f>
        <v>0</v>
      </c>
      <c r="R113" s="50">
        <f>'2016 CV PREV GF 00394601000126'!T109</f>
        <v>0</v>
      </c>
      <c r="S113" s="50">
        <f>'2016 CV PREV GF 00394601000126'!U109</f>
        <v>0</v>
      </c>
      <c r="T113" s="50">
        <f>'2016 CV PREV GF 00394601000126'!V109</f>
        <v>0</v>
      </c>
      <c r="U113" s="51">
        <f t="shared" si="52"/>
        <v>633031701.59000003</v>
      </c>
      <c r="V113" s="50">
        <f>'2016 CV PREV GF 00394601000126'!X109</f>
        <v>633031701.59000003</v>
      </c>
      <c r="W113" s="50">
        <f>'2016 CV PREV GF 00394601000126'!Y109</f>
        <v>0</v>
      </c>
      <c r="X113" s="50">
        <f>'2016 CV PREV GF 00394601000126'!Z109</f>
        <v>0</v>
      </c>
      <c r="Y113" s="50">
        <f>'2016 CV PREV GF 00394601000126'!AA109</f>
        <v>0</v>
      </c>
      <c r="Z113" s="50">
        <f>'2016 CV PREV GF 00394601000126'!AB109</f>
        <v>0</v>
      </c>
      <c r="AA113" s="50">
        <f>'2016 CV PREV GF 00394601000126'!AC109</f>
        <v>0</v>
      </c>
      <c r="AB113" s="50">
        <f>'2016 CV PREV GF 00394601000126'!AD109</f>
        <v>0</v>
      </c>
      <c r="AC113" s="51">
        <f t="shared" si="53"/>
        <v>0</v>
      </c>
      <c r="AD113" s="50">
        <f>'2016 CV PREV GF 00394601000126'!AF109</f>
        <v>0</v>
      </c>
      <c r="AE113" s="50">
        <f>'2016 CV PREV GF 00394601000126'!AG109</f>
        <v>0</v>
      </c>
      <c r="AF113" s="50">
        <f>'2016 CV PREV GF 00394601000126'!AH109</f>
        <v>0</v>
      </c>
      <c r="AG113" s="50">
        <f>'2016 CV PREV GF 00394601000126'!AI109</f>
        <v>0</v>
      </c>
      <c r="AH113" s="51">
        <f t="shared" si="54"/>
        <v>0</v>
      </c>
      <c r="AI113" s="50">
        <f>'2016 CV PREV GF 00394601000126'!AK109</f>
        <v>0</v>
      </c>
      <c r="AJ113" s="50">
        <f>'2016 CV PREV GF 00394601000126'!AL109</f>
        <v>0</v>
      </c>
      <c r="AK113" s="50">
        <f>'2016 CV PREV GF 00394601000126'!AM109</f>
        <v>0</v>
      </c>
      <c r="AL113" s="50">
        <f>'2016 CV PREV GF 00394601000126'!AN109</f>
        <v>0</v>
      </c>
      <c r="AM113" s="50">
        <f>'2016 CV PREV GF 00394601000126'!AO109</f>
        <v>0</v>
      </c>
      <c r="AN113" s="52">
        <v>0</v>
      </c>
      <c r="AO113" s="52">
        <v>0</v>
      </c>
      <c r="AP113" s="52">
        <v>0</v>
      </c>
      <c r="AQ113" s="50">
        <f>'2016 CV PREV GF 00394601000126'!AS109</f>
        <v>0</v>
      </c>
      <c r="AR113" s="51">
        <f t="shared" si="55"/>
        <v>1542295418.4300001</v>
      </c>
      <c r="AS113" s="51">
        <f t="shared" si="56"/>
        <v>0</v>
      </c>
      <c r="AT113" s="52">
        <v>0</v>
      </c>
      <c r="AU113" s="52">
        <v>0</v>
      </c>
      <c r="AV113" s="52">
        <v>0</v>
      </c>
      <c r="AW113" s="52">
        <v>0</v>
      </c>
      <c r="AX113" s="52">
        <v>0</v>
      </c>
      <c r="AY113" s="52">
        <v>0</v>
      </c>
      <c r="AZ113" s="51">
        <f t="shared" si="57"/>
        <v>6852565983.71</v>
      </c>
      <c r="BA113" s="50">
        <f>'2016 CV PREV GF 00394601000126'!BC109</f>
        <v>5815021220.7700005</v>
      </c>
      <c r="BB113" s="50">
        <f>'2016 CV PREV GF 00394601000126'!BD109</f>
        <v>0</v>
      </c>
      <c r="BC113" s="50">
        <f>'2016 CV PREV GF 00394601000126'!BE109</f>
        <v>0</v>
      </c>
      <c r="BD113" s="50">
        <f>'2016 CV PREV GF 00394601000126'!BF109</f>
        <v>0</v>
      </c>
      <c r="BE113" s="50">
        <f>'2016 CV PREV GF 00394601000126'!BG109</f>
        <v>0</v>
      </c>
      <c r="BF113" s="50">
        <f>'2016 CV PREV GF 00394601000126'!BH109</f>
        <v>1037544762.9400001</v>
      </c>
      <c r="BG113" s="50">
        <f>'2016 CV PREV GF 00394601000126'!BI109</f>
        <v>0</v>
      </c>
      <c r="BH113" s="50">
        <f>'2016 CV PREV GF 00394601000126'!BJ109</f>
        <v>0</v>
      </c>
      <c r="BI113" s="50">
        <f>'2016 CV PREV GF 00394601000126'!BK109</f>
        <v>0</v>
      </c>
      <c r="BJ113" s="51">
        <f t="shared" si="58"/>
        <v>6852565983.71</v>
      </c>
      <c r="BK113" s="51">
        <f t="shared" si="59"/>
        <v>-5310270565.2799997</v>
      </c>
      <c r="BL113" s="51">
        <f>$BO$9+SUMPRODUCT($D$10:D113,$BK$10:BK113)</f>
        <v>268449992.22277015</v>
      </c>
      <c r="BM113" s="53">
        <f t="shared" si="60"/>
        <v>5.5</v>
      </c>
      <c r="BN113" s="52">
        <f t="shared" si="46"/>
        <v>3971540520.5083699</v>
      </c>
      <c r="BO113" s="54">
        <f t="shared" si="61"/>
        <v>70871097600.835098</v>
      </c>
      <c r="BP113" s="52">
        <f t="shared" si="47"/>
        <v>26867277.067586716</v>
      </c>
      <c r="BQ113" s="52">
        <f t="shared" si="48"/>
        <v>2780763176.495225</v>
      </c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3">
      <c r="A114" s="55">
        <f t="shared" si="62"/>
        <v>105</v>
      </c>
      <c r="B114" s="71">
        <f t="shared" si="63"/>
        <v>2120</v>
      </c>
      <c r="C114" s="50">
        <f>'2016 CV PREV GF 00394601000126'!E110</f>
        <v>5.5</v>
      </c>
      <c r="D114" s="51">
        <f t="shared" si="49"/>
        <v>3.63E-3</v>
      </c>
      <c r="E114" s="50">
        <f>'2016 CV PREV GF 00394601000126'!G110</f>
        <v>8637354161.6900005</v>
      </c>
      <c r="F114" s="51">
        <f t="shared" si="50"/>
        <v>0</v>
      </c>
      <c r="G114" s="52">
        <v>0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1">
        <f t="shared" si="51"/>
        <v>909315214.73000002</v>
      </c>
      <c r="N114" s="50">
        <f>'2016 CV PREV GF 00394601000126'!P110</f>
        <v>909315214.73000002</v>
      </c>
      <c r="O114" s="50">
        <f>'2016 CV PREV GF 00394601000126'!Q110</f>
        <v>0</v>
      </c>
      <c r="P114" s="50">
        <f>'2016 CV PREV GF 00394601000126'!R110</f>
        <v>0</v>
      </c>
      <c r="Q114" s="50">
        <f>'2016 CV PREV GF 00394601000126'!S110</f>
        <v>0</v>
      </c>
      <c r="R114" s="50">
        <f>'2016 CV PREV GF 00394601000126'!T110</f>
        <v>0</v>
      </c>
      <c r="S114" s="50">
        <f>'2016 CV PREV GF 00394601000126'!U110</f>
        <v>0</v>
      </c>
      <c r="T114" s="50">
        <f>'2016 CV PREV GF 00394601000126'!V110</f>
        <v>0</v>
      </c>
      <c r="U114" s="51">
        <f t="shared" si="52"/>
        <v>633067554.54999995</v>
      </c>
      <c r="V114" s="50">
        <f>'2016 CV PREV GF 00394601000126'!X110</f>
        <v>633067554.54999995</v>
      </c>
      <c r="W114" s="50">
        <f>'2016 CV PREV GF 00394601000126'!Y110</f>
        <v>0</v>
      </c>
      <c r="X114" s="50">
        <f>'2016 CV PREV GF 00394601000126'!Z110</f>
        <v>0</v>
      </c>
      <c r="Y114" s="50">
        <f>'2016 CV PREV GF 00394601000126'!AA110</f>
        <v>0</v>
      </c>
      <c r="Z114" s="50">
        <f>'2016 CV PREV GF 00394601000126'!AB110</f>
        <v>0</v>
      </c>
      <c r="AA114" s="50">
        <f>'2016 CV PREV GF 00394601000126'!AC110</f>
        <v>0</v>
      </c>
      <c r="AB114" s="50">
        <f>'2016 CV PREV GF 00394601000126'!AD110</f>
        <v>0</v>
      </c>
      <c r="AC114" s="51">
        <f t="shared" si="53"/>
        <v>0</v>
      </c>
      <c r="AD114" s="50">
        <f>'2016 CV PREV GF 00394601000126'!AF110</f>
        <v>0</v>
      </c>
      <c r="AE114" s="50">
        <f>'2016 CV PREV GF 00394601000126'!AG110</f>
        <v>0</v>
      </c>
      <c r="AF114" s="50">
        <f>'2016 CV PREV GF 00394601000126'!AH110</f>
        <v>0</v>
      </c>
      <c r="AG114" s="50">
        <f>'2016 CV PREV GF 00394601000126'!AI110</f>
        <v>0</v>
      </c>
      <c r="AH114" s="51">
        <f t="shared" si="54"/>
        <v>0</v>
      </c>
      <c r="AI114" s="50">
        <f>'2016 CV PREV GF 00394601000126'!AK110</f>
        <v>0</v>
      </c>
      <c r="AJ114" s="50">
        <f>'2016 CV PREV GF 00394601000126'!AL110</f>
        <v>0</v>
      </c>
      <c r="AK114" s="50">
        <f>'2016 CV PREV GF 00394601000126'!AM110</f>
        <v>0</v>
      </c>
      <c r="AL114" s="50">
        <f>'2016 CV PREV GF 00394601000126'!AN110</f>
        <v>0</v>
      </c>
      <c r="AM114" s="50">
        <f>'2016 CV PREV GF 00394601000126'!AO110</f>
        <v>0</v>
      </c>
      <c r="AN114" s="52">
        <v>0</v>
      </c>
      <c r="AO114" s="52">
        <v>0</v>
      </c>
      <c r="AP114" s="52">
        <v>0</v>
      </c>
      <c r="AQ114" s="50">
        <f>'2016 CV PREV GF 00394601000126'!AS110</f>
        <v>0</v>
      </c>
      <c r="AR114" s="51">
        <f t="shared" si="55"/>
        <v>1542382769.28</v>
      </c>
      <c r="AS114" s="51">
        <f t="shared" si="56"/>
        <v>0</v>
      </c>
      <c r="AT114" s="52">
        <v>0</v>
      </c>
      <c r="AU114" s="52">
        <v>0</v>
      </c>
      <c r="AV114" s="52">
        <v>0</v>
      </c>
      <c r="AW114" s="52">
        <v>0</v>
      </c>
      <c r="AX114" s="52">
        <v>0</v>
      </c>
      <c r="AY114" s="52">
        <v>0</v>
      </c>
      <c r="AZ114" s="51">
        <f t="shared" si="57"/>
        <v>6846218075.2200003</v>
      </c>
      <c r="BA114" s="50">
        <f>'2016 CV PREV GF 00394601000126'!BC110</f>
        <v>5805230495.1000004</v>
      </c>
      <c r="BB114" s="50">
        <f>'2016 CV PREV GF 00394601000126'!BD110</f>
        <v>0</v>
      </c>
      <c r="BC114" s="50">
        <f>'2016 CV PREV GF 00394601000126'!BE110</f>
        <v>0</v>
      </c>
      <c r="BD114" s="50">
        <f>'2016 CV PREV GF 00394601000126'!BF110</f>
        <v>0</v>
      </c>
      <c r="BE114" s="50">
        <f>'2016 CV PREV GF 00394601000126'!BG110</f>
        <v>0</v>
      </c>
      <c r="BF114" s="50">
        <f>'2016 CV PREV GF 00394601000126'!BH110</f>
        <v>1040987580.12</v>
      </c>
      <c r="BG114" s="50">
        <f>'2016 CV PREV GF 00394601000126'!BI110</f>
        <v>0</v>
      </c>
      <c r="BH114" s="50">
        <f>'2016 CV PREV GF 00394601000126'!BJ110</f>
        <v>0</v>
      </c>
      <c r="BI114" s="50">
        <f>'2016 CV PREV GF 00394601000126'!BK110</f>
        <v>0</v>
      </c>
      <c r="BJ114" s="51">
        <f t="shared" si="58"/>
        <v>6846218075.2200003</v>
      </c>
      <c r="BK114" s="51">
        <f t="shared" si="59"/>
        <v>-5303835305.9399996</v>
      </c>
      <c r="BL114" s="51">
        <f>$BO$9+SUMPRODUCT($D$10:D114,$BK$10:BK114)</f>
        <v>249197070.06220797</v>
      </c>
      <c r="BM114" s="53">
        <f t="shared" si="60"/>
        <v>5.5</v>
      </c>
      <c r="BN114" s="52">
        <f t="shared" si="46"/>
        <v>3897910368.0459299</v>
      </c>
      <c r="BO114" s="54">
        <f t="shared" si="61"/>
        <v>69465172662.940994</v>
      </c>
      <c r="BP114" s="52">
        <f t="shared" si="47"/>
        <v>25443022.210620478</v>
      </c>
      <c r="BQ114" s="52">
        <f t="shared" si="48"/>
        <v>2658795821.00984</v>
      </c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3">
      <c r="A115" s="55">
        <f t="shared" si="62"/>
        <v>106</v>
      </c>
      <c r="B115" s="71">
        <f t="shared" si="63"/>
        <v>2121</v>
      </c>
      <c r="C115" s="50">
        <f>'2016 CV PREV GF 00394601000126'!E111</f>
        <v>5.5</v>
      </c>
      <c r="D115" s="51">
        <f t="shared" si="49"/>
        <v>3.4399999999999999E-3</v>
      </c>
      <c r="E115" s="50">
        <f>'2016 CV PREV GF 00394601000126'!G111</f>
        <v>8640887275.1499996</v>
      </c>
      <c r="F115" s="51">
        <f t="shared" si="50"/>
        <v>0</v>
      </c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1">
        <f t="shared" si="51"/>
        <v>909687170.50999999</v>
      </c>
      <c r="N115" s="50">
        <f>'2016 CV PREV GF 00394601000126'!P111</f>
        <v>909687170.50999999</v>
      </c>
      <c r="O115" s="50">
        <f>'2016 CV PREV GF 00394601000126'!Q111</f>
        <v>0</v>
      </c>
      <c r="P115" s="50">
        <f>'2016 CV PREV GF 00394601000126'!R111</f>
        <v>0</v>
      </c>
      <c r="Q115" s="50">
        <f>'2016 CV PREV GF 00394601000126'!S111</f>
        <v>0</v>
      </c>
      <c r="R115" s="50">
        <f>'2016 CV PREV GF 00394601000126'!T111</f>
        <v>0</v>
      </c>
      <c r="S115" s="50">
        <f>'2016 CV PREV GF 00394601000126'!U111</f>
        <v>0</v>
      </c>
      <c r="T115" s="50">
        <f>'2016 CV PREV GF 00394601000126'!V111</f>
        <v>0</v>
      </c>
      <c r="U115" s="51">
        <f t="shared" si="52"/>
        <v>633326511.11000001</v>
      </c>
      <c r="V115" s="50">
        <f>'2016 CV PREV GF 00394601000126'!X111</f>
        <v>633326511.11000001</v>
      </c>
      <c r="W115" s="50">
        <f>'2016 CV PREV GF 00394601000126'!Y111</f>
        <v>0</v>
      </c>
      <c r="X115" s="50">
        <f>'2016 CV PREV GF 00394601000126'!Z111</f>
        <v>0</v>
      </c>
      <c r="Y115" s="50">
        <f>'2016 CV PREV GF 00394601000126'!AA111</f>
        <v>0</v>
      </c>
      <c r="Z115" s="50">
        <f>'2016 CV PREV GF 00394601000126'!AB111</f>
        <v>0</v>
      </c>
      <c r="AA115" s="50">
        <f>'2016 CV PREV GF 00394601000126'!AC111</f>
        <v>0</v>
      </c>
      <c r="AB115" s="50">
        <f>'2016 CV PREV GF 00394601000126'!AD111</f>
        <v>0</v>
      </c>
      <c r="AC115" s="51">
        <f t="shared" si="53"/>
        <v>0</v>
      </c>
      <c r="AD115" s="50">
        <f>'2016 CV PREV GF 00394601000126'!AF111</f>
        <v>0</v>
      </c>
      <c r="AE115" s="50">
        <f>'2016 CV PREV GF 00394601000126'!AG111</f>
        <v>0</v>
      </c>
      <c r="AF115" s="50">
        <f>'2016 CV PREV GF 00394601000126'!AH111</f>
        <v>0</v>
      </c>
      <c r="AG115" s="50">
        <f>'2016 CV PREV GF 00394601000126'!AI111</f>
        <v>0</v>
      </c>
      <c r="AH115" s="51">
        <f t="shared" si="54"/>
        <v>0</v>
      </c>
      <c r="AI115" s="50">
        <f>'2016 CV PREV GF 00394601000126'!AK111</f>
        <v>0</v>
      </c>
      <c r="AJ115" s="50">
        <f>'2016 CV PREV GF 00394601000126'!AL111</f>
        <v>0</v>
      </c>
      <c r="AK115" s="50">
        <f>'2016 CV PREV GF 00394601000126'!AM111</f>
        <v>0</v>
      </c>
      <c r="AL115" s="50">
        <f>'2016 CV PREV GF 00394601000126'!AN111</f>
        <v>0</v>
      </c>
      <c r="AM115" s="50">
        <f>'2016 CV PREV GF 00394601000126'!AO111</f>
        <v>0</v>
      </c>
      <c r="AN115" s="52">
        <v>0</v>
      </c>
      <c r="AO115" s="52">
        <v>0</v>
      </c>
      <c r="AP115" s="52">
        <v>0</v>
      </c>
      <c r="AQ115" s="50">
        <f>'2016 CV PREV GF 00394601000126'!AS111</f>
        <v>0</v>
      </c>
      <c r="AR115" s="51">
        <f t="shared" si="55"/>
        <v>1543013681.6199999</v>
      </c>
      <c r="AS115" s="51">
        <f t="shared" si="56"/>
        <v>0</v>
      </c>
      <c r="AT115" s="52">
        <v>0</v>
      </c>
      <c r="AU115" s="52">
        <v>0</v>
      </c>
      <c r="AV115" s="52">
        <v>0</v>
      </c>
      <c r="AW115" s="52">
        <v>0</v>
      </c>
      <c r="AX115" s="52">
        <v>0</v>
      </c>
      <c r="AY115" s="52">
        <v>0</v>
      </c>
      <c r="AZ115" s="51">
        <f t="shared" si="57"/>
        <v>6849244720.6800003</v>
      </c>
      <c r="BA115" s="50">
        <f>'2016 CV PREV GF 00394601000126'!BC111</f>
        <v>5805075487.4499998</v>
      </c>
      <c r="BB115" s="50">
        <f>'2016 CV PREV GF 00394601000126'!BD111</f>
        <v>0</v>
      </c>
      <c r="BC115" s="50">
        <f>'2016 CV PREV GF 00394601000126'!BE111</f>
        <v>0</v>
      </c>
      <c r="BD115" s="50">
        <f>'2016 CV PREV GF 00394601000126'!BF111</f>
        <v>0</v>
      </c>
      <c r="BE115" s="50">
        <f>'2016 CV PREV GF 00394601000126'!BG111</f>
        <v>0</v>
      </c>
      <c r="BF115" s="50">
        <f>'2016 CV PREV GF 00394601000126'!BH111</f>
        <v>1044169233.23</v>
      </c>
      <c r="BG115" s="50">
        <f>'2016 CV PREV GF 00394601000126'!BI111</f>
        <v>0</v>
      </c>
      <c r="BH115" s="50">
        <f>'2016 CV PREV GF 00394601000126'!BJ111</f>
        <v>0</v>
      </c>
      <c r="BI115" s="50">
        <f>'2016 CV PREV GF 00394601000126'!BK111</f>
        <v>0</v>
      </c>
      <c r="BJ115" s="51">
        <f t="shared" si="58"/>
        <v>6849244720.6800003</v>
      </c>
      <c r="BK115" s="51">
        <f t="shared" si="59"/>
        <v>-5306231039.0600004</v>
      </c>
      <c r="BL115" s="51">
        <f>$BO$9+SUMPRODUCT($D$10:D115,$BK$10:BK115)</f>
        <v>230943635.28784156</v>
      </c>
      <c r="BM115" s="53">
        <f t="shared" si="60"/>
        <v>5.5</v>
      </c>
      <c r="BN115" s="52">
        <f t="shared" si="46"/>
        <v>3820584496.46175</v>
      </c>
      <c r="BO115" s="54">
        <f t="shared" si="61"/>
        <v>67979526120.342697</v>
      </c>
      <c r="BP115" s="52">
        <f t="shared" si="47"/>
        <v>24127270.445209131</v>
      </c>
      <c r="BQ115" s="52">
        <f t="shared" si="48"/>
        <v>2545427031.9695635</v>
      </c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3">
      <c r="A116" s="55">
        <f t="shared" si="62"/>
        <v>107</v>
      </c>
      <c r="B116" s="71">
        <f t="shared" si="63"/>
        <v>2122</v>
      </c>
      <c r="C116" s="50">
        <f>'2016 CV PREV GF 00394601000126'!E112</f>
        <v>5.5</v>
      </c>
      <c r="D116" s="51">
        <f t="shared" si="49"/>
        <v>3.2599999999999999E-3</v>
      </c>
      <c r="E116" s="50">
        <f>'2016 CV PREV GF 00394601000126'!G112</f>
        <v>8640922458.2800007</v>
      </c>
      <c r="F116" s="51">
        <f t="shared" si="50"/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1">
        <f t="shared" si="51"/>
        <v>909690874.48000002</v>
      </c>
      <c r="N116" s="50">
        <f>'2016 CV PREV GF 00394601000126'!P112</f>
        <v>909690874.48000002</v>
      </c>
      <c r="O116" s="50">
        <f>'2016 CV PREV GF 00394601000126'!Q112</f>
        <v>0</v>
      </c>
      <c r="P116" s="50">
        <f>'2016 CV PREV GF 00394601000126'!R112</f>
        <v>0</v>
      </c>
      <c r="Q116" s="50">
        <f>'2016 CV PREV GF 00394601000126'!S112</f>
        <v>0</v>
      </c>
      <c r="R116" s="50">
        <f>'2016 CV PREV GF 00394601000126'!T112</f>
        <v>0</v>
      </c>
      <c r="S116" s="50">
        <f>'2016 CV PREV GF 00394601000126'!U112</f>
        <v>0</v>
      </c>
      <c r="T116" s="50">
        <f>'2016 CV PREV GF 00394601000126'!V112</f>
        <v>0</v>
      </c>
      <c r="U116" s="51">
        <f t="shared" si="52"/>
        <v>633329089.83000004</v>
      </c>
      <c r="V116" s="50">
        <f>'2016 CV PREV GF 00394601000126'!X112</f>
        <v>633329089.83000004</v>
      </c>
      <c r="W116" s="50">
        <f>'2016 CV PREV GF 00394601000126'!Y112</f>
        <v>0</v>
      </c>
      <c r="X116" s="50">
        <f>'2016 CV PREV GF 00394601000126'!Z112</f>
        <v>0</v>
      </c>
      <c r="Y116" s="50">
        <f>'2016 CV PREV GF 00394601000126'!AA112</f>
        <v>0</v>
      </c>
      <c r="Z116" s="50">
        <f>'2016 CV PREV GF 00394601000126'!AB112</f>
        <v>0</v>
      </c>
      <c r="AA116" s="50">
        <f>'2016 CV PREV GF 00394601000126'!AC112</f>
        <v>0</v>
      </c>
      <c r="AB116" s="50">
        <f>'2016 CV PREV GF 00394601000126'!AD112</f>
        <v>0</v>
      </c>
      <c r="AC116" s="51">
        <f t="shared" si="53"/>
        <v>0</v>
      </c>
      <c r="AD116" s="50">
        <f>'2016 CV PREV GF 00394601000126'!AF112</f>
        <v>0</v>
      </c>
      <c r="AE116" s="50">
        <f>'2016 CV PREV GF 00394601000126'!AG112</f>
        <v>0</v>
      </c>
      <c r="AF116" s="50">
        <f>'2016 CV PREV GF 00394601000126'!AH112</f>
        <v>0</v>
      </c>
      <c r="AG116" s="50">
        <f>'2016 CV PREV GF 00394601000126'!AI112</f>
        <v>0</v>
      </c>
      <c r="AH116" s="51">
        <f t="shared" si="54"/>
        <v>0</v>
      </c>
      <c r="AI116" s="50">
        <f>'2016 CV PREV GF 00394601000126'!AK112</f>
        <v>0</v>
      </c>
      <c r="AJ116" s="50">
        <f>'2016 CV PREV GF 00394601000126'!AL112</f>
        <v>0</v>
      </c>
      <c r="AK116" s="50">
        <f>'2016 CV PREV GF 00394601000126'!AM112</f>
        <v>0</v>
      </c>
      <c r="AL116" s="50">
        <f>'2016 CV PREV GF 00394601000126'!AN112</f>
        <v>0</v>
      </c>
      <c r="AM116" s="50">
        <f>'2016 CV PREV GF 00394601000126'!AO112</f>
        <v>0</v>
      </c>
      <c r="AN116" s="52">
        <v>0</v>
      </c>
      <c r="AO116" s="52">
        <v>0</v>
      </c>
      <c r="AP116" s="52">
        <v>0</v>
      </c>
      <c r="AQ116" s="50">
        <f>'2016 CV PREV GF 00394601000126'!AS112</f>
        <v>0</v>
      </c>
      <c r="AR116" s="51">
        <f t="shared" si="55"/>
        <v>1543019964.3099999</v>
      </c>
      <c r="AS116" s="51">
        <f t="shared" si="56"/>
        <v>0</v>
      </c>
      <c r="AT116" s="52">
        <v>0</v>
      </c>
      <c r="AU116" s="52">
        <v>0</v>
      </c>
      <c r="AV116" s="52">
        <v>0</v>
      </c>
      <c r="AW116" s="52">
        <v>0</v>
      </c>
      <c r="AX116" s="52">
        <v>0</v>
      </c>
      <c r="AY116" s="52">
        <v>0</v>
      </c>
      <c r="AZ116" s="51">
        <f t="shared" si="57"/>
        <v>6858527357.4099998</v>
      </c>
      <c r="BA116" s="50">
        <f>'2016 CV PREV GF 00394601000126'!BC112</f>
        <v>5811102066.0299997</v>
      </c>
      <c r="BB116" s="50">
        <f>'2016 CV PREV GF 00394601000126'!BD112</f>
        <v>0</v>
      </c>
      <c r="BC116" s="50">
        <f>'2016 CV PREV GF 00394601000126'!BE112</f>
        <v>0</v>
      </c>
      <c r="BD116" s="50">
        <f>'2016 CV PREV GF 00394601000126'!BF112</f>
        <v>0</v>
      </c>
      <c r="BE116" s="50">
        <f>'2016 CV PREV GF 00394601000126'!BG112</f>
        <v>0</v>
      </c>
      <c r="BF116" s="50">
        <f>'2016 CV PREV GF 00394601000126'!BH112</f>
        <v>1047425291.38</v>
      </c>
      <c r="BG116" s="50">
        <f>'2016 CV PREV GF 00394601000126'!BI112</f>
        <v>0</v>
      </c>
      <c r="BH116" s="50">
        <f>'2016 CV PREV GF 00394601000126'!BJ112</f>
        <v>0</v>
      </c>
      <c r="BI116" s="50">
        <f>'2016 CV PREV GF 00394601000126'!BK112</f>
        <v>0</v>
      </c>
      <c r="BJ116" s="51">
        <f t="shared" si="58"/>
        <v>6858527357.4099998</v>
      </c>
      <c r="BK116" s="51">
        <f t="shared" si="59"/>
        <v>-5315507393.1000004</v>
      </c>
      <c r="BL116" s="51">
        <f>$BO$9+SUMPRODUCT($D$10:D116,$BK$10:BK116)</f>
        <v>213615081.18633556</v>
      </c>
      <c r="BM116" s="53">
        <f t="shared" si="60"/>
        <v>5.5</v>
      </c>
      <c r="BN116" s="52">
        <f t="shared" si="46"/>
        <v>3738873936.6188502</v>
      </c>
      <c r="BO116" s="54">
        <f t="shared" si="61"/>
        <v>66402892663.861504</v>
      </c>
      <c r="BP116" s="52">
        <f t="shared" si="47"/>
        <v>22900445.142495096</v>
      </c>
      <c r="BQ116" s="52">
        <f t="shared" si="48"/>
        <v>2438897407.6757278</v>
      </c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3">
      <c r="A117" s="55">
        <f t="shared" si="62"/>
        <v>108</v>
      </c>
      <c r="B117" s="71">
        <f t="shared" si="63"/>
        <v>2123</v>
      </c>
      <c r="C117" s="50">
        <f>'2016 CV PREV GF 00394601000126'!E113</f>
        <v>5.5</v>
      </c>
      <c r="D117" s="51">
        <f t="shared" si="49"/>
        <v>3.0899999999999999E-3</v>
      </c>
      <c r="E117" s="50">
        <f>'2016 CV PREV GF 00394601000126'!G113</f>
        <v>8638325274.4799995</v>
      </c>
      <c r="F117" s="51">
        <f t="shared" si="50"/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1">
        <f t="shared" si="51"/>
        <v>909417450.62</v>
      </c>
      <c r="N117" s="50">
        <f>'2016 CV PREV GF 00394601000126'!P113</f>
        <v>909417450.62</v>
      </c>
      <c r="O117" s="50">
        <f>'2016 CV PREV GF 00394601000126'!Q113</f>
        <v>0</v>
      </c>
      <c r="P117" s="50">
        <f>'2016 CV PREV GF 00394601000126'!R113</f>
        <v>0</v>
      </c>
      <c r="Q117" s="50">
        <f>'2016 CV PREV GF 00394601000126'!S113</f>
        <v>0</v>
      </c>
      <c r="R117" s="50">
        <f>'2016 CV PREV GF 00394601000126'!T113</f>
        <v>0</v>
      </c>
      <c r="S117" s="50">
        <f>'2016 CV PREV GF 00394601000126'!U113</f>
        <v>0</v>
      </c>
      <c r="T117" s="50">
        <f>'2016 CV PREV GF 00394601000126'!V113</f>
        <v>0</v>
      </c>
      <c r="U117" s="51">
        <f t="shared" si="52"/>
        <v>633138731.44000006</v>
      </c>
      <c r="V117" s="50">
        <f>'2016 CV PREV GF 00394601000126'!X113</f>
        <v>633138731.44000006</v>
      </c>
      <c r="W117" s="50">
        <f>'2016 CV PREV GF 00394601000126'!Y113</f>
        <v>0</v>
      </c>
      <c r="X117" s="50">
        <f>'2016 CV PREV GF 00394601000126'!Z113</f>
        <v>0</v>
      </c>
      <c r="Y117" s="50">
        <f>'2016 CV PREV GF 00394601000126'!AA113</f>
        <v>0</v>
      </c>
      <c r="Z117" s="50">
        <f>'2016 CV PREV GF 00394601000126'!AB113</f>
        <v>0</v>
      </c>
      <c r="AA117" s="50">
        <f>'2016 CV PREV GF 00394601000126'!AC113</f>
        <v>0</v>
      </c>
      <c r="AB117" s="50">
        <f>'2016 CV PREV GF 00394601000126'!AD113</f>
        <v>0</v>
      </c>
      <c r="AC117" s="51">
        <f t="shared" si="53"/>
        <v>0</v>
      </c>
      <c r="AD117" s="50">
        <f>'2016 CV PREV GF 00394601000126'!AF113</f>
        <v>0</v>
      </c>
      <c r="AE117" s="50">
        <f>'2016 CV PREV GF 00394601000126'!AG113</f>
        <v>0</v>
      </c>
      <c r="AF117" s="50">
        <f>'2016 CV PREV GF 00394601000126'!AH113</f>
        <v>0</v>
      </c>
      <c r="AG117" s="50">
        <f>'2016 CV PREV GF 00394601000126'!AI113</f>
        <v>0</v>
      </c>
      <c r="AH117" s="51">
        <f t="shared" si="54"/>
        <v>0</v>
      </c>
      <c r="AI117" s="50">
        <f>'2016 CV PREV GF 00394601000126'!AK113</f>
        <v>0</v>
      </c>
      <c r="AJ117" s="50">
        <f>'2016 CV PREV GF 00394601000126'!AL113</f>
        <v>0</v>
      </c>
      <c r="AK117" s="50">
        <f>'2016 CV PREV GF 00394601000126'!AM113</f>
        <v>0</v>
      </c>
      <c r="AL117" s="50">
        <f>'2016 CV PREV GF 00394601000126'!AN113</f>
        <v>0</v>
      </c>
      <c r="AM117" s="50">
        <f>'2016 CV PREV GF 00394601000126'!AO113</f>
        <v>0</v>
      </c>
      <c r="AN117" s="52">
        <v>0</v>
      </c>
      <c r="AO117" s="52">
        <v>0</v>
      </c>
      <c r="AP117" s="52">
        <v>0</v>
      </c>
      <c r="AQ117" s="50">
        <f>'2016 CV PREV GF 00394601000126'!AS113</f>
        <v>0</v>
      </c>
      <c r="AR117" s="51">
        <f t="shared" si="55"/>
        <v>1542556182.0599999</v>
      </c>
      <c r="AS117" s="51">
        <f t="shared" si="56"/>
        <v>0</v>
      </c>
      <c r="AT117" s="52">
        <v>0</v>
      </c>
      <c r="AU117" s="52">
        <v>0</v>
      </c>
      <c r="AV117" s="52">
        <v>0</v>
      </c>
      <c r="AW117" s="52">
        <v>0</v>
      </c>
      <c r="AX117" s="52">
        <v>0</v>
      </c>
      <c r="AY117" s="52">
        <v>0</v>
      </c>
      <c r="AZ117" s="51">
        <f t="shared" si="57"/>
        <v>6863301144.7200003</v>
      </c>
      <c r="BA117" s="50">
        <f>'2016 CV PREV GF 00394601000126'!BC113</f>
        <v>5812657600.6800003</v>
      </c>
      <c r="BB117" s="50">
        <f>'2016 CV PREV GF 00394601000126'!BD113</f>
        <v>0</v>
      </c>
      <c r="BC117" s="50">
        <f>'2016 CV PREV GF 00394601000126'!BE113</f>
        <v>0</v>
      </c>
      <c r="BD117" s="50">
        <f>'2016 CV PREV GF 00394601000126'!BF113</f>
        <v>0</v>
      </c>
      <c r="BE117" s="50">
        <f>'2016 CV PREV GF 00394601000126'!BG113</f>
        <v>0</v>
      </c>
      <c r="BF117" s="50">
        <f>'2016 CV PREV GF 00394601000126'!BH113</f>
        <v>1050643544.04</v>
      </c>
      <c r="BG117" s="50">
        <f>'2016 CV PREV GF 00394601000126'!BI113</f>
        <v>0</v>
      </c>
      <c r="BH117" s="50">
        <f>'2016 CV PREV GF 00394601000126'!BJ113</f>
        <v>0</v>
      </c>
      <c r="BI117" s="50">
        <f>'2016 CV PREV GF 00394601000126'!BK113</f>
        <v>0</v>
      </c>
      <c r="BJ117" s="51">
        <f t="shared" si="58"/>
        <v>6863301144.7200003</v>
      </c>
      <c r="BK117" s="51">
        <f t="shared" si="59"/>
        <v>-5320744962.6599998</v>
      </c>
      <c r="BL117" s="51">
        <f>$BO$9+SUMPRODUCT($D$10:D117,$BK$10:BK117)</f>
        <v>197173979.25171617</v>
      </c>
      <c r="BM117" s="53">
        <f t="shared" si="60"/>
        <v>5.5</v>
      </c>
      <c r="BN117" s="52">
        <f t="shared" si="46"/>
        <v>3652159096.5123801</v>
      </c>
      <c r="BO117" s="54">
        <f t="shared" si="61"/>
        <v>64734306797.713898</v>
      </c>
      <c r="BP117" s="52">
        <f t="shared" si="47"/>
        <v>21721691.653682224</v>
      </c>
      <c r="BQ117" s="52">
        <f t="shared" si="48"/>
        <v>2335081852.7708392</v>
      </c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3">
      <c r="A118" s="55">
        <f t="shared" si="62"/>
        <v>109</v>
      </c>
      <c r="B118" s="71">
        <f t="shared" si="63"/>
        <v>2124</v>
      </c>
      <c r="C118" s="50">
        <f>'2016 CV PREV GF 00394601000126'!E114</f>
        <v>5.5</v>
      </c>
      <c r="D118" s="51">
        <f t="shared" si="49"/>
        <v>2.9299999999999999E-3</v>
      </c>
      <c r="E118" s="50">
        <f>'2016 CV PREV GF 00394601000126'!G114</f>
        <v>8637078593.0400009</v>
      </c>
      <c r="F118" s="51">
        <f t="shared" si="50"/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1">
        <f t="shared" si="51"/>
        <v>909286203.66999996</v>
      </c>
      <c r="N118" s="50">
        <f>'2016 CV PREV GF 00394601000126'!P114</f>
        <v>909286203.66999996</v>
      </c>
      <c r="O118" s="50">
        <f>'2016 CV PREV GF 00394601000126'!Q114</f>
        <v>0</v>
      </c>
      <c r="P118" s="50">
        <f>'2016 CV PREV GF 00394601000126'!R114</f>
        <v>0</v>
      </c>
      <c r="Q118" s="50">
        <f>'2016 CV PREV GF 00394601000126'!S114</f>
        <v>0</v>
      </c>
      <c r="R118" s="50">
        <f>'2016 CV PREV GF 00394601000126'!T114</f>
        <v>0</v>
      </c>
      <c r="S118" s="50">
        <f>'2016 CV PREV GF 00394601000126'!U114</f>
        <v>0</v>
      </c>
      <c r="T118" s="50">
        <f>'2016 CV PREV GF 00394601000126'!V114</f>
        <v>0</v>
      </c>
      <c r="U118" s="51">
        <f t="shared" si="52"/>
        <v>633047356.98000002</v>
      </c>
      <c r="V118" s="50">
        <f>'2016 CV PREV GF 00394601000126'!X114</f>
        <v>633047356.98000002</v>
      </c>
      <c r="W118" s="50">
        <f>'2016 CV PREV GF 00394601000126'!Y114</f>
        <v>0</v>
      </c>
      <c r="X118" s="50">
        <f>'2016 CV PREV GF 00394601000126'!Z114</f>
        <v>0</v>
      </c>
      <c r="Y118" s="50">
        <f>'2016 CV PREV GF 00394601000126'!AA114</f>
        <v>0</v>
      </c>
      <c r="Z118" s="50">
        <f>'2016 CV PREV GF 00394601000126'!AB114</f>
        <v>0</v>
      </c>
      <c r="AA118" s="50">
        <f>'2016 CV PREV GF 00394601000126'!AC114</f>
        <v>0</v>
      </c>
      <c r="AB118" s="50">
        <f>'2016 CV PREV GF 00394601000126'!AD114</f>
        <v>0</v>
      </c>
      <c r="AC118" s="51">
        <f t="shared" si="53"/>
        <v>0</v>
      </c>
      <c r="AD118" s="50">
        <f>'2016 CV PREV GF 00394601000126'!AF114</f>
        <v>0</v>
      </c>
      <c r="AE118" s="50">
        <f>'2016 CV PREV GF 00394601000126'!AG114</f>
        <v>0</v>
      </c>
      <c r="AF118" s="50">
        <f>'2016 CV PREV GF 00394601000126'!AH114</f>
        <v>0</v>
      </c>
      <c r="AG118" s="50">
        <f>'2016 CV PREV GF 00394601000126'!AI114</f>
        <v>0</v>
      </c>
      <c r="AH118" s="51">
        <f t="shared" si="54"/>
        <v>0</v>
      </c>
      <c r="AI118" s="50">
        <f>'2016 CV PREV GF 00394601000126'!AK114</f>
        <v>0</v>
      </c>
      <c r="AJ118" s="50">
        <f>'2016 CV PREV GF 00394601000126'!AL114</f>
        <v>0</v>
      </c>
      <c r="AK118" s="50">
        <f>'2016 CV PREV GF 00394601000126'!AM114</f>
        <v>0</v>
      </c>
      <c r="AL118" s="50">
        <f>'2016 CV PREV GF 00394601000126'!AN114</f>
        <v>0</v>
      </c>
      <c r="AM118" s="50">
        <f>'2016 CV PREV GF 00394601000126'!AO114</f>
        <v>0</v>
      </c>
      <c r="AN118" s="52">
        <v>0</v>
      </c>
      <c r="AO118" s="52">
        <v>0</v>
      </c>
      <c r="AP118" s="52">
        <v>0</v>
      </c>
      <c r="AQ118" s="50">
        <f>'2016 CV PREV GF 00394601000126'!AS114</f>
        <v>0</v>
      </c>
      <c r="AR118" s="51">
        <f t="shared" si="55"/>
        <v>1542333560.6500001</v>
      </c>
      <c r="AS118" s="51">
        <f t="shared" si="56"/>
        <v>0</v>
      </c>
      <c r="AT118" s="52">
        <v>0</v>
      </c>
      <c r="AU118" s="52">
        <v>0</v>
      </c>
      <c r="AV118" s="52">
        <v>0</v>
      </c>
      <c r="AW118" s="52">
        <v>0</v>
      </c>
      <c r="AX118" s="52">
        <v>0</v>
      </c>
      <c r="AY118" s="52">
        <v>0</v>
      </c>
      <c r="AZ118" s="51">
        <f t="shared" si="57"/>
        <v>6857223749.3199997</v>
      </c>
      <c r="BA118" s="50">
        <f>'2016 CV PREV GF 00394601000126'!BC114</f>
        <v>5803845108.6300001</v>
      </c>
      <c r="BB118" s="50">
        <f>'2016 CV PREV GF 00394601000126'!BD114</f>
        <v>0</v>
      </c>
      <c r="BC118" s="50">
        <f>'2016 CV PREV GF 00394601000126'!BE114</f>
        <v>0</v>
      </c>
      <c r="BD118" s="50">
        <f>'2016 CV PREV GF 00394601000126'!BF114</f>
        <v>0</v>
      </c>
      <c r="BE118" s="50">
        <f>'2016 CV PREV GF 00394601000126'!BG114</f>
        <v>0</v>
      </c>
      <c r="BF118" s="50">
        <f>'2016 CV PREV GF 00394601000126'!BH114</f>
        <v>1053378640.6900001</v>
      </c>
      <c r="BG118" s="50">
        <f>'2016 CV PREV GF 00394601000126'!BI114</f>
        <v>0</v>
      </c>
      <c r="BH118" s="50">
        <f>'2016 CV PREV GF 00394601000126'!BJ114</f>
        <v>0</v>
      </c>
      <c r="BI118" s="50">
        <f>'2016 CV PREV GF 00394601000126'!BK114</f>
        <v>0</v>
      </c>
      <c r="BJ118" s="51">
        <f t="shared" si="58"/>
        <v>6857223749.3199997</v>
      </c>
      <c r="BK118" s="51">
        <f t="shared" si="59"/>
        <v>-5314890188.6700001</v>
      </c>
      <c r="BL118" s="51">
        <f>$BO$9+SUMPRODUCT($D$10:D118,$BK$10:BK118)</f>
        <v>181601350.99891308</v>
      </c>
      <c r="BM118" s="53">
        <f t="shared" si="60"/>
        <v>5.5</v>
      </c>
      <c r="BN118" s="52">
        <f t="shared" si="46"/>
        <v>3560386873.8742599</v>
      </c>
      <c r="BO118" s="54">
        <f t="shared" si="61"/>
        <v>62979803482.918198</v>
      </c>
      <c r="BP118" s="52">
        <f t="shared" si="47"/>
        <v>20571049.553117823</v>
      </c>
      <c r="BQ118" s="52">
        <f t="shared" si="48"/>
        <v>2231958876.5132837</v>
      </c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3">
      <c r="A119" s="55">
        <f t="shared" si="62"/>
        <v>110</v>
      </c>
      <c r="B119" s="71">
        <f t="shared" si="63"/>
        <v>2125</v>
      </c>
      <c r="C119" s="50">
        <f>'2016 CV PREV GF 00394601000126'!E115</f>
        <v>5.5</v>
      </c>
      <c r="D119" s="51">
        <f t="shared" si="49"/>
        <v>2.7799999999999999E-3</v>
      </c>
      <c r="E119" s="50">
        <f>'2016 CV PREV GF 00394601000126'!G115</f>
        <v>8639654751.2099991</v>
      </c>
      <c r="F119" s="51">
        <f t="shared" si="50"/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1">
        <f t="shared" si="51"/>
        <v>909557414.01999998</v>
      </c>
      <c r="N119" s="50">
        <f>'2016 CV PREV GF 00394601000126'!P115</f>
        <v>909557414.01999998</v>
      </c>
      <c r="O119" s="50">
        <f>'2016 CV PREV GF 00394601000126'!Q115</f>
        <v>0</v>
      </c>
      <c r="P119" s="50">
        <f>'2016 CV PREV GF 00394601000126'!R115</f>
        <v>0</v>
      </c>
      <c r="Q119" s="50">
        <f>'2016 CV PREV GF 00394601000126'!S115</f>
        <v>0</v>
      </c>
      <c r="R119" s="50">
        <f>'2016 CV PREV GF 00394601000126'!T115</f>
        <v>0</v>
      </c>
      <c r="S119" s="50">
        <f>'2016 CV PREV GF 00394601000126'!U115</f>
        <v>0</v>
      </c>
      <c r="T119" s="50">
        <f>'2016 CV PREV GF 00394601000126'!V115</f>
        <v>0</v>
      </c>
      <c r="U119" s="51">
        <f t="shared" si="52"/>
        <v>633236174.30999994</v>
      </c>
      <c r="V119" s="50">
        <f>'2016 CV PREV GF 00394601000126'!X115</f>
        <v>633236174.30999994</v>
      </c>
      <c r="W119" s="50">
        <f>'2016 CV PREV GF 00394601000126'!Y115</f>
        <v>0</v>
      </c>
      <c r="X119" s="50">
        <f>'2016 CV PREV GF 00394601000126'!Z115</f>
        <v>0</v>
      </c>
      <c r="Y119" s="50">
        <f>'2016 CV PREV GF 00394601000126'!AA115</f>
        <v>0</v>
      </c>
      <c r="Z119" s="50">
        <f>'2016 CV PREV GF 00394601000126'!AB115</f>
        <v>0</v>
      </c>
      <c r="AA119" s="50">
        <f>'2016 CV PREV GF 00394601000126'!AC115</f>
        <v>0</v>
      </c>
      <c r="AB119" s="50">
        <f>'2016 CV PREV GF 00394601000126'!AD115</f>
        <v>0</v>
      </c>
      <c r="AC119" s="51">
        <f t="shared" si="53"/>
        <v>0</v>
      </c>
      <c r="AD119" s="50">
        <f>'2016 CV PREV GF 00394601000126'!AF115</f>
        <v>0</v>
      </c>
      <c r="AE119" s="50">
        <f>'2016 CV PREV GF 00394601000126'!AG115</f>
        <v>0</v>
      </c>
      <c r="AF119" s="50">
        <f>'2016 CV PREV GF 00394601000126'!AH115</f>
        <v>0</v>
      </c>
      <c r="AG119" s="50">
        <f>'2016 CV PREV GF 00394601000126'!AI115</f>
        <v>0</v>
      </c>
      <c r="AH119" s="51">
        <f t="shared" si="54"/>
        <v>0</v>
      </c>
      <c r="AI119" s="50">
        <f>'2016 CV PREV GF 00394601000126'!AK115</f>
        <v>0</v>
      </c>
      <c r="AJ119" s="50">
        <f>'2016 CV PREV GF 00394601000126'!AL115</f>
        <v>0</v>
      </c>
      <c r="AK119" s="50">
        <f>'2016 CV PREV GF 00394601000126'!AM115</f>
        <v>0</v>
      </c>
      <c r="AL119" s="50">
        <f>'2016 CV PREV GF 00394601000126'!AN115</f>
        <v>0</v>
      </c>
      <c r="AM119" s="50">
        <f>'2016 CV PREV GF 00394601000126'!AO115</f>
        <v>0</v>
      </c>
      <c r="AN119" s="52">
        <v>0</v>
      </c>
      <c r="AO119" s="52">
        <v>0</v>
      </c>
      <c r="AP119" s="52">
        <v>0</v>
      </c>
      <c r="AQ119" s="50">
        <f>'2016 CV PREV GF 00394601000126'!AS115</f>
        <v>0</v>
      </c>
      <c r="AR119" s="51">
        <f t="shared" si="55"/>
        <v>1542793588.3299999</v>
      </c>
      <c r="AS119" s="51">
        <f t="shared" si="56"/>
        <v>0</v>
      </c>
      <c r="AT119" s="52">
        <v>0</v>
      </c>
      <c r="AU119" s="52">
        <v>0</v>
      </c>
      <c r="AV119" s="52">
        <v>0</v>
      </c>
      <c r="AW119" s="52">
        <v>0</v>
      </c>
      <c r="AX119" s="52">
        <v>0</v>
      </c>
      <c r="AY119" s="52">
        <v>0</v>
      </c>
      <c r="AZ119" s="51">
        <f t="shared" si="57"/>
        <v>6857555632.1300001</v>
      </c>
      <c r="BA119" s="50">
        <f>'2016 CV PREV GF 00394601000126'!BC115</f>
        <v>5802168620.1199999</v>
      </c>
      <c r="BB119" s="50">
        <f>'2016 CV PREV GF 00394601000126'!BD115</f>
        <v>0</v>
      </c>
      <c r="BC119" s="50">
        <f>'2016 CV PREV GF 00394601000126'!BE115</f>
        <v>0</v>
      </c>
      <c r="BD119" s="50">
        <f>'2016 CV PREV GF 00394601000126'!BF115</f>
        <v>0</v>
      </c>
      <c r="BE119" s="50">
        <f>'2016 CV PREV GF 00394601000126'!BG115</f>
        <v>0</v>
      </c>
      <c r="BF119" s="50">
        <f>'2016 CV PREV GF 00394601000126'!BH115</f>
        <v>1055387012.01</v>
      </c>
      <c r="BG119" s="50">
        <f>'2016 CV PREV GF 00394601000126'!BI115</f>
        <v>0</v>
      </c>
      <c r="BH119" s="50">
        <f>'2016 CV PREV GF 00394601000126'!BJ115</f>
        <v>0</v>
      </c>
      <c r="BI119" s="50">
        <f>'2016 CV PREV GF 00394601000126'!BK115</f>
        <v>0</v>
      </c>
      <c r="BJ119" s="51">
        <f t="shared" si="58"/>
        <v>6857555632.1300001</v>
      </c>
      <c r="BK119" s="51">
        <f t="shared" si="59"/>
        <v>-5314762043.8000002</v>
      </c>
      <c r="BL119" s="51">
        <f>$BO$9+SUMPRODUCT($D$10:D119,$BK$10:BK119)</f>
        <v>166826312.51714909</v>
      </c>
      <c r="BM119" s="53">
        <f t="shared" si="60"/>
        <v>5.5</v>
      </c>
      <c r="BN119" s="52">
        <f t="shared" si="46"/>
        <v>3463889191.5605001</v>
      </c>
      <c r="BO119" s="54">
        <f t="shared" si="61"/>
        <v>61128930630.678703</v>
      </c>
      <c r="BP119" s="52">
        <f t="shared" si="47"/>
        <v>19499568.882898979</v>
      </c>
      <c r="BQ119" s="52">
        <f t="shared" si="48"/>
        <v>2135202792.6774383</v>
      </c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3">
      <c r="A120" s="55">
        <f t="shared" si="62"/>
        <v>111</v>
      </c>
      <c r="B120" s="71">
        <f t="shared" si="63"/>
        <v>2126</v>
      </c>
      <c r="C120" s="50">
        <f>'2016 CV PREV GF 00394601000126'!E116</f>
        <v>5.5</v>
      </c>
      <c r="D120" s="51">
        <f t="shared" si="49"/>
        <v>2.64E-3</v>
      </c>
      <c r="E120" s="50">
        <f>'2016 CV PREV GF 00394601000126'!G116</f>
        <v>8638759091.2199993</v>
      </c>
      <c r="F120" s="51">
        <f t="shared" si="50"/>
        <v>0</v>
      </c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1">
        <f t="shared" si="51"/>
        <v>909463121.57000005</v>
      </c>
      <c r="N120" s="50">
        <f>'2016 CV PREV GF 00394601000126'!P116</f>
        <v>909463121.57000005</v>
      </c>
      <c r="O120" s="50">
        <f>'2016 CV PREV GF 00394601000126'!Q116</f>
        <v>0</v>
      </c>
      <c r="P120" s="50">
        <f>'2016 CV PREV GF 00394601000126'!R116</f>
        <v>0</v>
      </c>
      <c r="Q120" s="50">
        <f>'2016 CV PREV GF 00394601000126'!S116</f>
        <v>0</v>
      </c>
      <c r="R120" s="50">
        <f>'2016 CV PREV GF 00394601000126'!T116</f>
        <v>0</v>
      </c>
      <c r="S120" s="50">
        <f>'2016 CV PREV GF 00394601000126'!U116</f>
        <v>0</v>
      </c>
      <c r="T120" s="50">
        <f>'2016 CV PREV GF 00394601000126'!V116</f>
        <v>0</v>
      </c>
      <c r="U120" s="51">
        <f t="shared" si="52"/>
        <v>633170527.66999996</v>
      </c>
      <c r="V120" s="50">
        <f>'2016 CV PREV GF 00394601000126'!X116</f>
        <v>633170527.66999996</v>
      </c>
      <c r="W120" s="50">
        <f>'2016 CV PREV GF 00394601000126'!Y116</f>
        <v>0</v>
      </c>
      <c r="X120" s="50">
        <f>'2016 CV PREV GF 00394601000126'!Z116</f>
        <v>0</v>
      </c>
      <c r="Y120" s="50">
        <f>'2016 CV PREV GF 00394601000126'!AA116</f>
        <v>0</v>
      </c>
      <c r="Z120" s="50">
        <f>'2016 CV PREV GF 00394601000126'!AB116</f>
        <v>0</v>
      </c>
      <c r="AA120" s="50">
        <f>'2016 CV PREV GF 00394601000126'!AC116</f>
        <v>0</v>
      </c>
      <c r="AB120" s="50">
        <f>'2016 CV PREV GF 00394601000126'!AD116</f>
        <v>0</v>
      </c>
      <c r="AC120" s="51">
        <f t="shared" si="53"/>
        <v>0</v>
      </c>
      <c r="AD120" s="50">
        <f>'2016 CV PREV GF 00394601000126'!AF116</f>
        <v>0</v>
      </c>
      <c r="AE120" s="50">
        <f>'2016 CV PREV GF 00394601000126'!AG116</f>
        <v>0</v>
      </c>
      <c r="AF120" s="50">
        <f>'2016 CV PREV GF 00394601000126'!AH116</f>
        <v>0</v>
      </c>
      <c r="AG120" s="50">
        <f>'2016 CV PREV GF 00394601000126'!AI116</f>
        <v>0</v>
      </c>
      <c r="AH120" s="51">
        <f t="shared" si="54"/>
        <v>0</v>
      </c>
      <c r="AI120" s="50">
        <f>'2016 CV PREV GF 00394601000126'!AK116</f>
        <v>0</v>
      </c>
      <c r="AJ120" s="50">
        <f>'2016 CV PREV GF 00394601000126'!AL116</f>
        <v>0</v>
      </c>
      <c r="AK120" s="50">
        <f>'2016 CV PREV GF 00394601000126'!AM116</f>
        <v>0</v>
      </c>
      <c r="AL120" s="50">
        <f>'2016 CV PREV GF 00394601000126'!AN116</f>
        <v>0</v>
      </c>
      <c r="AM120" s="50">
        <f>'2016 CV PREV GF 00394601000126'!AO116</f>
        <v>0</v>
      </c>
      <c r="AN120" s="52">
        <v>0</v>
      </c>
      <c r="AO120" s="52">
        <v>0</v>
      </c>
      <c r="AP120" s="52">
        <v>0</v>
      </c>
      <c r="AQ120" s="50">
        <f>'2016 CV PREV GF 00394601000126'!AS116</f>
        <v>0</v>
      </c>
      <c r="AR120" s="51">
        <f t="shared" si="55"/>
        <v>1542633649.24</v>
      </c>
      <c r="AS120" s="51">
        <f t="shared" si="56"/>
        <v>0</v>
      </c>
      <c r="AT120" s="52">
        <v>0</v>
      </c>
      <c r="AU120" s="52">
        <v>0</v>
      </c>
      <c r="AV120" s="52">
        <v>0</v>
      </c>
      <c r="AW120" s="52">
        <v>0</v>
      </c>
      <c r="AX120" s="52">
        <v>0</v>
      </c>
      <c r="AY120" s="52">
        <v>0</v>
      </c>
      <c r="AZ120" s="51">
        <f t="shared" si="57"/>
        <v>6866785362.9799995</v>
      </c>
      <c r="BA120" s="50">
        <f>'2016 CV PREV GF 00394601000126'!BC116</f>
        <v>5809662941.4799995</v>
      </c>
      <c r="BB120" s="50">
        <f>'2016 CV PREV GF 00394601000126'!BD116</f>
        <v>0</v>
      </c>
      <c r="BC120" s="50">
        <f>'2016 CV PREV GF 00394601000126'!BE116</f>
        <v>0</v>
      </c>
      <c r="BD120" s="50">
        <f>'2016 CV PREV GF 00394601000126'!BF116</f>
        <v>0</v>
      </c>
      <c r="BE120" s="50">
        <f>'2016 CV PREV GF 00394601000126'!BG116</f>
        <v>0</v>
      </c>
      <c r="BF120" s="50">
        <f>'2016 CV PREV GF 00394601000126'!BH116</f>
        <v>1057122421.5</v>
      </c>
      <c r="BG120" s="50">
        <f>'2016 CV PREV GF 00394601000126'!BI116</f>
        <v>0</v>
      </c>
      <c r="BH120" s="50">
        <f>'2016 CV PREV GF 00394601000126'!BJ116</f>
        <v>0</v>
      </c>
      <c r="BI120" s="50">
        <f>'2016 CV PREV GF 00394601000126'!BK116</f>
        <v>0</v>
      </c>
      <c r="BJ120" s="51">
        <f t="shared" si="58"/>
        <v>6866785362.9799995</v>
      </c>
      <c r="BK120" s="51">
        <f t="shared" si="59"/>
        <v>-5324151713.7399998</v>
      </c>
      <c r="BL120" s="51">
        <f>$BO$9+SUMPRODUCT($D$10:D120,$BK$10:BK120)</f>
        <v>152770551.99287549</v>
      </c>
      <c r="BM120" s="53">
        <f t="shared" si="60"/>
        <v>5.5</v>
      </c>
      <c r="BN120" s="52">
        <f t="shared" si="46"/>
        <v>3362091184.6873298</v>
      </c>
      <c r="BO120" s="54">
        <f t="shared" si="61"/>
        <v>59166870101.625999</v>
      </c>
      <c r="BP120" s="52">
        <f t="shared" si="47"/>
        <v>18507880.350590095</v>
      </c>
      <c r="BQ120" s="52">
        <f t="shared" si="48"/>
        <v>2045120778.7402055</v>
      </c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3">
      <c r="A121" s="55">
        <f t="shared" si="62"/>
        <v>112</v>
      </c>
      <c r="B121" s="71">
        <f t="shared" si="63"/>
        <v>2127</v>
      </c>
      <c r="C121" s="50">
        <f>'2016 CV PREV GF 00394601000126'!E117</f>
        <v>5.5</v>
      </c>
      <c r="D121" s="51">
        <f t="shared" si="49"/>
        <v>2.5000000000000001E-3</v>
      </c>
      <c r="E121" s="50">
        <f>'2016 CV PREV GF 00394601000126'!G117</f>
        <v>8634892961.2099991</v>
      </c>
      <c r="F121" s="51">
        <f t="shared" si="50"/>
        <v>0</v>
      </c>
      <c r="G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1">
        <f t="shared" si="51"/>
        <v>909056106.78999996</v>
      </c>
      <c r="N121" s="50">
        <f>'2016 CV PREV GF 00394601000126'!P117</f>
        <v>909056106.78999996</v>
      </c>
      <c r="O121" s="50">
        <f>'2016 CV PREV GF 00394601000126'!Q117</f>
        <v>0</v>
      </c>
      <c r="P121" s="50">
        <f>'2016 CV PREV GF 00394601000126'!R117</f>
        <v>0</v>
      </c>
      <c r="Q121" s="50">
        <f>'2016 CV PREV GF 00394601000126'!S117</f>
        <v>0</v>
      </c>
      <c r="R121" s="50">
        <f>'2016 CV PREV GF 00394601000126'!T117</f>
        <v>0</v>
      </c>
      <c r="S121" s="50">
        <f>'2016 CV PREV GF 00394601000126'!U117</f>
        <v>0</v>
      </c>
      <c r="T121" s="50">
        <f>'2016 CV PREV GF 00394601000126'!V117</f>
        <v>0</v>
      </c>
      <c r="U121" s="51">
        <f t="shared" si="52"/>
        <v>632887162.95000005</v>
      </c>
      <c r="V121" s="50">
        <f>'2016 CV PREV GF 00394601000126'!X117</f>
        <v>632887162.95000005</v>
      </c>
      <c r="W121" s="50">
        <f>'2016 CV PREV GF 00394601000126'!Y117</f>
        <v>0</v>
      </c>
      <c r="X121" s="50">
        <f>'2016 CV PREV GF 00394601000126'!Z117</f>
        <v>0</v>
      </c>
      <c r="Y121" s="50">
        <f>'2016 CV PREV GF 00394601000126'!AA117</f>
        <v>0</v>
      </c>
      <c r="Z121" s="50">
        <f>'2016 CV PREV GF 00394601000126'!AB117</f>
        <v>0</v>
      </c>
      <c r="AA121" s="50">
        <f>'2016 CV PREV GF 00394601000126'!AC117</f>
        <v>0</v>
      </c>
      <c r="AB121" s="50">
        <f>'2016 CV PREV GF 00394601000126'!AD117</f>
        <v>0</v>
      </c>
      <c r="AC121" s="51">
        <f t="shared" si="53"/>
        <v>0</v>
      </c>
      <c r="AD121" s="50">
        <f>'2016 CV PREV GF 00394601000126'!AF117</f>
        <v>0</v>
      </c>
      <c r="AE121" s="50">
        <f>'2016 CV PREV GF 00394601000126'!AG117</f>
        <v>0</v>
      </c>
      <c r="AF121" s="50">
        <f>'2016 CV PREV GF 00394601000126'!AH117</f>
        <v>0</v>
      </c>
      <c r="AG121" s="50">
        <f>'2016 CV PREV GF 00394601000126'!AI117</f>
        <v>0</v>
      </c>
      <c r="AH121" s="51">
        <f t="shared" si="54"/>
        <v>0</v>
      </c>
      <c r="AI121" s="50">
        <f>'2016 CV PREV GF 00394601000126'!AK117</f>
        <v>0</v>
      </c>
      <c r="AJ121" s="50">
        <f>'2016 CV PREV GF 00394601000126'!AL117</f>
        <v>0</v>
      </c>
      <c r="AK121" s="50">
        <f>'2016 CV PREV GF 00394601000126'!AM117</f>
        <v>0</v>
      </c>
      <c r="AL121" s="50">
        <f>'2016 CV PREV GF 00394601000126'!AN117</f>
        <v>0</v>
      </c>
      <c r="AM121" s="50">
        <f>'2016 CV PREV GF 00394601000126'!AO117</f>
        <v>0</v>
      </c>
      <c r="AN121" s="52">
        <v>0</v>
      </c>
      <c r="AO121" s="52">
        <v>0</v>
      </c>
      <c r="AP121" s="52">
        <v>0</v>
      </c>
      <c r="AQ121" s="50">
        <f>'2016 CV PREV GF 00394601000126'!AS117</f>
        <v>0</v>
      </c>
      <c r="AR121" s="51">
        <f t="shared" si="55"/>
        <v>1541943269.74</v>
      </c>
      <c r="AS121" s="51">
        <f t="shared" si="56"/>
        <v>0</v>
      </c>
      <c r="AT121" s="52">
        <v>0</v>
      </c>
      <c r="AU121" s="52">
        <v>0</v>
      </c>
      <c r="AV121" s="52">
        <v>0</v>
      </c>
      <c r="AW121" s="52">
        <v>0</v>
      </c>
      <c r="AX121" s="52">
        <v>0</v>
      </c>
      <c r="AY121" s="52">
        <v>0</v>
      </c>
      <c r="AZ121" s="51">
        <f t="shared" si="57"/>
        <v>6866863693.3900003</v>
      </c>
      <c r="BA121" s="50">
        <f>'2016 CV PREV GF 00394601000126'!BC117</f>
        <v>5808163601.8400002</v>
      </c>
      <c r="BB121" s="50">
        <f>'2016 CV PREV GF 00394601000126'!BD117</f>
        <v>0</v>
      </c>
      <c r="BC121" s="50">
        <f>'2016 CV PREV GF 00394601000126'!BE117</f>
        <v>0</v>
      </c>
      <c r="BD121" s="50">
        <f>'2016 CV PREV GF 00394601000126'!BF117</f>
        <v>0</v>
      </c>
      <c r="BE121" s="50">
        <f>'2016 CV PREV GF 00394601000126'!BG117</f>
        <v>0</v>
      </c>
      <c r="BF121" s="50">
        <f>'2016 CV PREV GF 00394601000126'!BH117</f>
        <v>1058700091.55</v>
      </c>
      <c r="BG121" s="50">
        <f>'2016 CV PREV GF 00394601000126'!BI117</f>
        <v>0</v>
      </c>
      <c r="BH121" s="50">
        <f>'2016 CV PREV GF 00394601000126'!BJ117</f>
        <v>0</v>
      </c>
      <c r="BI121" s="50">
        <f>'2016 CV PREV GF 00394601000126'!BK117</f>
        <v>0</v>
      </c>
      <c r="BJ121" s="51">
        <f t="shared" si="58"/>
        <v>6866863693.3900003</v>
      </c>
      <c r="BK121" s="51">
        <f t="shared" si="59"/>
        <v>-5324920423.6499996</v>
      </c>
      <c r="BL121" s="51">
        <f>$BO$9+SUMPRODUCT($D$10:D121,$BK$10:BK121)</f>
        <v>139458250.93375048</v>
      </c>
      <c r="BM121" s="53">
        <f t="shared" si="60"/>
        <v>5.5</v>
      </c>
      <c r="BN121" s="52">
        <f t="shared" si="46"/>
        <v>3254177855.5894299</v>
      </c>
      <c r="BO121" s="54">
        <f t="shared" si="61"/>
        <v>57096127533.565399</v>
      </c>
      <c r="BP121" s="52">
        <f t="shared" si="47"/>
        <v>17543214.666016921</v>
      </c>
      <c r="BQ121" s="52">
        <f t="shared" si="48"/>
        <v>1956068435.2608867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3">
      <c r="A122" s="55">
        <f t="shared" si="62"/>
        <v>113</v>
      </c>
      <c r="B122" s="71">
        <f t="shared" si="63"/>
        <v>2128</v>
      </c>
      <c r="C122" s="50">
        <f>'2016 CV PREV GF 00394601000126'!E118</f>
        <v>5.5</v>
      </c>
      <c r="D122" s="51">
        <f t="shared" si="49"/>
        <v>2.3700000000000001E-3</v>
      </c>
      <c r="E122" s="50">
        <f>'2016 CV PREV GF 00394601000126'!G118</f>
        <v>8634584201.2000008</v>
      </c>
      <c r="F122" s="51">
        <f t="shared" si="50"/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1">
        <f t="shared" si="51"/>
        <v>909023601.44000006</v>
      </c>
      <c r="N122" s="50">
        <f>'2016 CV PREV GF 00394601000126'!P118</f>
        <v>909023601.44000006</v>
      </c>
      <c r="O122" s="50">
        <f>'2016 CV PREV GF 00394601000126'!Q118</f>
        <v>0</v>
      </c>
      <c r="P122" s="50">
        <f>'2016 CV PREV GF 00394601000126'!R118</f>
        <v>0</v>
      </c>
      <c r="Q122" s="50">
        <f>'2016 CV PREV GF 00394601000126'!S118</f>
        <v>0</v>
      </c>
      <c r="R122" s="50">
        <f>'2016 CV PREV GF 00394601000126'!T118</f>
        <v>0</v>
      </c>
      <c r="S122" s="50">
        <f>'2016 CV PREV GF 00394601000126'!U118</f>
        <v>0</v>
      </c>
      <c r="T122" s="50">
        <f>'2016 CV PREV GF 00394601000126'!V118</f>
        <v>0</v>
      </c>
      <c r="U122" s="51">
        <f t="shared" si="52"/>
        <v>632864532.64999998</v>
      </c>
      <c r="V122" s="50">
        <f>'2016 CV PREV GF 00394601000126'!X118</f>
        <v>632864532.64999998</v>
      </c>
      <c r="W122" s="50">
        <f>'2016 CV PREV GF 00394601000126'!Y118</f>
        <v>0</v>
      </c>
      <c r="X122" s="50">
        <f>'2016 CV PREV GF 00394601000126'!Z118</f>
        <v>0</v>
      </c>
      <c r="Y122" s="50">
        <f>'2016 CV PREV GF 00394601000126'!AA118</f>
        <v>0</v>
      </c>
      <c r="Z122" s="50">
        <f>'2016 CV PREV GF 00394601000126'!AB118</f>
        <v>0</v>
      </c>
      <c r="AA122" s="50">
        <f>'2016 CV PREV GF 00394601000126'!AC118</f>
        <v>0</v>
      </c>
      <c r="AB122" s="50">
        <f>'2016 CV PREV GF 00394601000126'!AD118</f>
        <v>0</v>
      </c>
      <c r="AC122" s="51">
        <f t="shared" si="53"/>
        <v>0</v>
      </c>
      <c r="AD122" s="50">
        <f>'2016 CV PREV GF 00394601000126'!AF118</f>
        <v>0</v>
      </c>
      <c r="AE122" s="50">
        <f>'2016 CV PREV GF 00394601000126'!AG118</f>
        <v>0</v>
      </c>
      <c r="AF122" s="50">
        <f>'2016 CV PREV GF 00394601000126'!AH118</f>
        <v>0</v>
      </c>
      <c r="AG122" s="50">
        <f>'2016 CV PREV GF 00394601000126'!AI118</f>
        <v>0</v>
      </c>
      <c r="AH122" s="51">
        <f t="shared" si="54"/>
        <v>0</v>
      </c>
      <c r="AI122" s="50">
        <f>'2016 CV PREV GF 00394601000126'!AK118</f>
        <v>0</v>
      </c>
      <c r="AJ122" s="50">
        <f>'2016 CV PREV GF 00394601000126'!AL118</f>
        <v>0</v>
      </c>
      <c r="AK122" s="50">
        <f>'2016 CV PREV GF 00394601000126'!AM118</f>
        <v>0</v>
      </c>
      <c r="AL122" s="50">
        <f>'2016 CV PREV GF 00394601000126'!AN118</f>
        <v>0</v>
      </c>
      <c r="AM122" s="50">
        <f>'2016 CV PREV GF 00394601000126'!AO118</f>
        <v>0</v>
      </c>
      <c r="AN122" s="52">
        <v>0</v>
      </c>
      <c r="AO122" s="52">
        <v>0</v>
      </c>
      <c r="AP122" s="52">
        <v>0</v>
      </c>
      <c r="AQ122" s="50">
        <f>'2016 CV PREV GF 00394601000126'!AS118</f>
        <v>0</v>
      </c>
      <c r="AR122" s="51">
        <f t="shared" si="55"/>
        <v>1541888134.0899999</v>
      </c>
      <c r="AS122" s="51">
        <f t="shared" si="56"/>
        <v>0</v>
      </c>
      <c r="AT122" s="52">
        <v>0</v>
      </c>
      <c r="AU122" s="52">
        <v>0</v>
      </c>
      <c r="AV122" s="52">
        <v>0</v>
      </c>
      <c r="AW122" s="52">
        <v>0</v>
      </c>
      <c r="AX122" s="52">
        <v>0</v>
      </c>
      <c r="AY122" s="52">
        <v>0</v>
      </c>
      <c r="AZ122" s="51">
        <f t="shared" si="57"/>
        <v>6857985382.3599997</v>
      </c>
      <c r="BA122" s="50">
        <f>'2016 CV PREV GF 00394601000126'!BC118</f>
        <v>5798508270.5799999</v>
      </c>
      <c r="BB122" s="50">
        <f>'2016 CV PREV GF 00394601000126'!BD118</f>
        <v>0</v>
      </c>
      <c r="BC122" s="50">
        <f>'2016 CV PREV GF 00394601000126'!BE118</f>
        <v>0</v>
      </c>
      <c r="BD122" s="50">
        <f>'2016 CV PREV GF 00394601000126'!BF118</f>
        <v>0</v>
      </c>
      <c r="BE122" s="50">
        <f>'2016 CV PREV GF 00394601000126'!BG118</f>
        <v>0</v>
      </c>
      <c r="BF122" s="50">
        <f>'2016 CV PREV GF 00394601000126'!BH118</f>
        <v>1059477111.78</v>
      </c>
      <c r="BG122" s="50">
        <f>'2016 CV PREV GF 00394601000126'!BI118</f>
        <v>0</v>
      </c>
      <c r="BH122" s="50">
        <f>'2016 CV PREV GF 00394601000126'!BJ118</f>
        <v>0</v>
      </c>
      <c r="BI122" s="50">
        <f>'2016 CV PREV GF 00394601000126'!BK118</f>
        <v>0</v>
      </c>
      <c r="BJ122" s="51">
        <f t="shared" si="58"/>
        <v>6857985382.3599997</v>
      </c>
      <c r="BK122" s="51">
        <f t="shared" si="59"/>
        <v>-5316097248.2700005</v>
      </c>
      <c r="BL122" s="51">
        <f>$BO$9+SUMPRODUCT($D$10:D122,$BK$10:BK122)</f>
        <v>126859100.45535058</v>
      </c>
      <c r="BM122" s="53">
        <f t="shared" si="60"/>
        <v>5.5</v>
      </c>
      <c r="BN122" s="52">
        <f t="shared" si="46"/>
        <v>3140287014.3460999</v>
      </c>
      <c r="BO122" s="54">
        <f t="shared" si="61"/>
        <v>54920317299.641502</v>
      </c>
      <c r="BP122" s="52">
        <f t="shared" si="47"/>
        <v>16607139.979662674</v>
      </c>
      <c r="BQ122" s="52">
        <f t="shared" si="48"/>
        <v>1868303247.7120507</v>
      </c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3">
      <c r="A123" s="55">
        <f t="shared" si="62"/>
        <v>114</v>
      </c>
      <c r="B123" s="71">
        <f t="shared" si="63"/>
        <v>2129</v>
      </c>
      <c r="C123" s="50">
        <f>'2016 CV PREV GF 00394601000126'!E119</f>
        <v>5.5</v>
      </c>
      <c r="D123" s="51">
        <f t="shared" si="49"/>
        <v>2.2499999999999998E-3</v>
      </c>
      <c r="E123" s="50">
        <f>'2016 CV PREV GF 00394601000126'!G119</f>
        <v>8636889448.5200005</v>
      </c>
      <c r="F123" s="51">
        <f t="shared" si="50"/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1">
        <f t="shared" si="51"/>
        <v>909266291.09000003</v>
      </c>
      <c r="N123" s="50">
        <f>'2016 CV PREV GF 00394601000126'!P119</f>
        <v>909266291.09000003</v>
      </c>
      <c r="O123" s="50">
        <f>'2016 CV PREV GF 00394601000126'!Q119</f>
        <v>0</v>
      </c>
      <c r="P123" s="50">
        <f>'2016 CV PREV GF 00394601000126'!R119</f>
        <v>0</v>
      </c>
      <c r="Q123" s="50">
        <f>'2016 CV PREV GF 00394601000126'!S119</f>
        <v>0</v>
      </c>
      <c r="R123" s="50">
        <f>'2016 CV PREV GF 00394601000126'!T119</f>
        <v>0</v>
      </c>
      <c r="S123" s="50">
        <f>'2016 CV PREV GF 00394601000126'!U119</f>
        <v>0</v>
      </c>
      <c r="T123" s="50">
        <f>'2016 CV PREV GF 00394601000126'!V119</f>
        <v>0</v>
      </c>
      <c r="U123" s="51">
        <f t="shared" si="52"/>
        <v>633033493.79999995</v>
      </c>
      <c r="V123" s="50">
        <f>'2016 CV PREV GF 00394601000126'!X119</f>
        <v>633033493.79999995</v>
      </c>
      <c r="W123" s="50">
        <f>'2016 CV PREV GF 00394601000126'!Y119</f>
        <v>0</v>
      </c>
      <c r="X123" s="50">
        <f>'2016 CV PREV GF 00394601000126'!Z119</f>
        <v>0</v>
      </c>
      <c r="Y123" s="50">
        <f>'2016 CV PREV GF 00394601000126'!AA119</f>
        <v>0</v>
      </c>
      <c r="Z123" s="50">
        <f>'2016 CV PREV GF 00394601000126'!AB119</f>
        <v>0</v>
      </c>
      <c r="AA123" s="50">
        <f>'2016 CV PREV GF 00394601000126'!AC119</f>
        <v>0</v>
      </c>
      <c r="AB123" s="50">
        <f>'2016 CV PREV GF 00394601000126'!AD119</f>
        <v>0</v>
      </c>
      <c r="AC123" s="51">
        <f t="shared" si="53"/>
        <v>0</v>
      </c>
      <c r="AD123" s="50">
        <f>'2016 CV PREV GF 00394601000126'!AF119</f>
        <v>0</v>
      </c>
      <c r="AE123" s="50">
        <f>'2016 CV PREV GF 00394601000126'!AG119</f>
        <v>0</v>
      </c>
      <c r="AF123" s="50">
        <f>'2016 CV PREV GF 00394601000126'!AH119</f>
        <v>0</v>
      </c>
      <c r="AG123" s="50">
        <f>'2016 CV PREV GF 00394601000126'!AI119</f>
        <v>0</v>
      </c>
      <c r="AH123" s="51">
        <f t="shared" si="54"/>
        <v>0</v>
      </c>
      <c r="AI123" s="50">
        <f>'2016 CV PREV GF 00394601000126'!AK119</f>
        <v>0</v>
      </c>
      <c r="AJ123" s="50">
        <f>'2016 CV PREV GF 00394601000126'!AL119</f>
        <v>0</v>
      </c>
      <c r="AK123" s="50">
        <f>'2016 CV PREV GF 00394601000126'!AM119</f>
        <v>0</v>
      </c>
      <c r="AL123" s="50">
        <f>'2016 CV PREV GF 00394601000126'!AN119</f>
        <v>0</v>
      </c>
      <c r="AM123" s="50">
        <f>'2016 CV PREV GF 00394601000126'!AO119</f>
        <v>0</v>
      </c>
      <c r="AN123" s="52">
        <v>0</v>
      </c>
      <c r="AO123" s="52">
        <v>0</v>
      </c>
      <c r="AP123" s="52">
        <v>0</v>
      </c>
      <c r="AQ123" s="50">
        <f>'2016 CV PREV GF 00394601000126'!AS119</f>
        <v>0</v>
      </c>
      <c r="AR123" s="51">
        <f t="shared" si="55"/>
        <v>1542299784.8900001</v>
      </c>
      <c r="AS123" s="51">
        <f t="shared" si="56"/>
        <v>0</v>
      </c>
      <c r="AT123" s="52">
        <v>0</v>
      </c>
      <c r="AU123" s="52">
        <v>0</v>
      </c>
      <c r="AV123" s="52">
        <v>0</v>
      </c>
      <c r="AW123" s="52">
        <v>0</v>
      </c>
      <c r="AX123" s="52">
        <v>0</v>
      </c>
      <c r="AY123" s="52">
        <v>0</v>
      </c>
      <c r="AZ123" s="51">
        <f t="shared" si="57"/>
        <v>6858471322.2399998</v>
      </c>
      <c r="BA123" s="50">
        <f>'2016 CV PREV GF 00394601000126'!BC119</f>
        <v>5798966710.3800001</v>
      </c>
      <c r="BB123" s="50">
        <f>'2016 CV PREV GF 00394601000126'!BD119</f>
        <v>0</v>
      </c>
      <c r="BC123" s="50">
        <f>'2016 CV PREV GF 00394601000126'!BE119</f>
        <v>0</v>
      </c>
      <c r="BD123" s="50">
        <f>'2016 CV PREV GF 00394601000126'!BF119</f>
        <v>0</v>
      </c>
      <c r="BE123" s="50">
        <f>'2016 CV PREV GF 00394601000126'!BG119</f>
        <v>0</v>
      </c>
      <c r="BF123" s="50">
        <f>'2016 CV PREV GF 00394601000126'!BH119</f>
        <v>1059504611.86</v>
      </c>
      <c r="BG123" s="50">
        <f>'2016 CV PREV GF 00394601000126'!BI119</f>
        <v>0</v>
      </c>
      <c r="BH123" s="50">
        <f>'2016 CV PREV GF 00394601000126'!BJ119</f>
        <v>0</v>
      </c>
      <c r="BI123" s="50">
        <f>'2016 CV PREV GF 00394601000126'!BK119</f>
        <v>0</v>
      </c>
      <c r="BJ123" s="51">
        <f t="shared" si="58"/>
        <v>6858471322.2399998</v>
      </c>
      <c r="BK123" s="51">
        <f t="shared" si="59"/>
        <v>-5316171537.3500004</v>
      </c>
      <c r="BL123" s="51">
        <f>$BO$9+SUMPRODUCT($D$10:D123,$BK$10:BK123)</f>
        <v>114897714.49631308</v>
      </c>
      <c r="BM123" s="53">
        <f t="shared" si="60"/>
        <v>5.5</v>
      </c>
      <c r="BN123" s="52">
        <f t="shared" si="46"/>
        <v>3020617451.4802799</v>
      </c>
      <c r="BO123" s="54">
        <f t="shared" si="61"/>
        <v>52624763213.771797</v>
      </c>
      <c r="BP123" s="52">
        <f t="shared" si="47"/>
        <v>15742480.303811882</v>
      </c>
      <c r="BQ123" s="52">
        <f t="shared" si="48"/>
        <v>1786771514.4826486</v>
      </c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3">
      <c r="A124" s="55">
        <f t="shared" si="62"/>
        <v>115</v>
      </c>
      <c r="B124" s="71">
        <f t="shared" si="63"/>
        <v>2130</v>
      </c>
      <c r="C124" s="50">
        <f>'2016 CV PREV GF 00394601000126'!E120</f>
        <v>5.5</v>
      </c>
      <c r="D124" s="51">
        <f t="shared" si="49"/>
        <v>2.1299999999999999E-3</v>
      </c>
      <c r="E124" s="50">
        <f>'2016 CV PREV GF 00394601000126'!G120</f>
        <v>8635516170.6000004</v>
      </c>
      <c r="F124" s="51">
        <f t="shared" si="50"/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1">
        <f t="shared" si="51"/>
        <v>909121716.44000006</v>
      </c>
      <c r="N124" s="50">
        <f>'2016 CV PREV GF 00394601000126'!P120</f>
        <v>909121716.44000006</v>
      </c>
      <c r="O124" s="50">
        <f>'2016 CV PREV GF 00394601000126'!Q120</f>
        <v>0</v>
      </c>
      <c r="P124" s="50">
        <f>'2016 CV PREV GF 00394601000126'!R120</f>
        <v>0</v>
      </c>
      <c r="Q124" s="50">
        <f>'2016 CV PREV GF 00394601000126'!S120</f>
        <v>0</v>
      </c>
      <c r="R124" s="50">
        <f>'2016 CV PREV GF 00394601000126'!T120</f>
        <v>0</v>
      </c>
      <c r="S124" s="50">
        <f>'2016 CV PREV GF 00394601000126'!U120</f>
        <v>0</v>
      </c>
      <c r="T124" s="50">
        <f>'2016 CV PREV GF 00394601000126'!V120</f>
        <v>0</v>
      </c>
      <c r="U124" s="51">
        <f t="shared" si="52"/>
        <v>632932840.54999995</v>
      </c>
      <c r="V124" s="50">
        <f>'2016 CV PREV GF 00394601000126'!X120</f>
        <v>632932840.54999995</v>
      </c>
      <c r="W124" s="50">
        <f>'2016 CV PREV GF 00394601000126'!Y120</f>
        <v>0</v>
      </c>
      <c r="X124" s="50">
        <f>'2016 CV PREV GF 00394601000126'!Z120</f>
        <v>0</v>
      </c>
      <c r="Y124" s="50">
        <f>'2016 CV PREV GF 00394601000126'!AA120</f>
        <v>0</v>
      </c>
      <c r="Z124" s="50">
        <f>'2016 CV PREV GF 00394601000126'!AB120</f>
        <v>0</v>
      </c>
      <c r="AA124" s="50">
        <f>'2016 CV PREV GF 00394601000126'!AC120</f>
        <v>0</v>
      </c>
      <c r="AB124" s="50">
        <f>'2016 CV PREV GF 00394601000126'!AD120</f>
        <v>0</v>
      </c>
      <c r="AC124" s="51">
        <f t="shared" si="53"/>
        <v>0</v>
      </c>
      <c r="AD124" s="50">
        <f>'2016 CV PREV GF 00394601000126'!AF120</f>
        <v>0</v>
      </c>
      <c r="AE124" s="50">
        <f>'2016 CV PREV GF 00394601000126'!AG120</f>
        <v>0</v>
      </c>
      <c r="AF124" s="50">
        <f>'2016 CV PREV GF 00394601000126'!AH120</f>
        <v>0</v>
      </c>
      <c r="AG124" s="50">
        <f>'2016 CV PREV GF 00394601000126'!AI120</f>
        <v>0</v>
      </c>
      <c r="AH124" s="51">
        <f t="shared" si="54"/>
        <v>0</v>
      </c>
      <c r="AI124" s="50">
        <f>'2016 CV PREV GF 00394601000126'!AK120</f>
        <v>0</v>
      </c>
      <c r="AJ124" s="50">
        <f>'2016 CV PREV GF 00394601000126'!AL120</f>
        <v>0</v>
      </c>
      <c r="AK124" s="50">
        <f>'2016 CV PREV GF 00394601000126'!AM120</f>
        <v>0</v>
      </c>
      <c r="AL124" s="50">
        <f>'2016 CV PREV GF 00394601000126'!AN120</f>
        <v>0</v>
      </c>
      <c r="AM124" s="50">
        <f>'2016 CV PREV GF 00394601000126'!AO120</f>
        <v>0</v>
      </c>
      <c r="AN124" s="52">
        <v>0</v>
      </c>
      <c r="AO124" s="52">
        <v>0</v>
      </c>
      <c r="AP124" s="52">
        <v>0</v>
      </c>
      <c r="AQ124" s="50">
        <f>'2016 CV PREV GF 00394601000126'!AS120</f>
        <v>0</v>
      </c>
      <c r="AR124" s="51">
        <f t="shared" si="55"/>
        <v>1542054556.99</v>
      </c>
      <c r="AS124" s="51">
        <f t="shared" si="56"/>
        <v>0</v>
      </c>
      <c r="AT124" s="52">
        <v>0</v>
      </c>
      <c r="AU124" s="52">
        <v>0</v>
      </c>
      <c r="AV124" s="52">
        <v>0</v>
      </c>
      <c r="AW124" s="52">
        <v>0</v>
      </c>
      <c r="AX124" s="52">
        <v>0</v>
      </c>
      <c r="AY124" s="52">
        <v>0</v>
      </c>
      <c r="AZ124" s="51">
        <f t="shared" si="57"/>
        <v>6862168044.9799995</v>
      </c>
      <c r="BA124" s="50">
        <f>'2016 CV PREV GF 00394601000126'!BC120</f>
        <v>5802847384.04</v>
      </c>
      <c r="BB124" s="50">
        <f>'2016 CV PREV GF 00394601000126'!BD120</f>
        <v>0</v>
      </c>
      <c r="BC124" s="50">
        <f>'2016 CV PREV GF 00394601000126'!BE120</f>
        <v>0</v>
      </c>
      <c r="BD124" s="50">
        <f>'2016 CV PREV GF 00394601000126'!BF120</f>
        <v>0</v>
      </c>
      <c r="BE124" s="50">
        <f>'2016 CV PREV GF 00394601000126'!BG120</f>
        <v>0</v>
      </c>
      <c r="BF124" s="50">
        <f>'2016 CV PREV GF 00394601000126'!BH120</f>
        <v>1059320660.9400001</v>
      </c>
      <c r="BG124" s="50">
        <f>'2016 CV PREV GF 00394601000126'!BI120</f>
        <v>0</v>
      </c>
      <c r="BH124" s="50">
        <f>'2016 CV PREV GF 00394601000126'!BJ120</f>
        <v>0</v>
      </c>
      <c r="BI124" s="50">
        <f>'2016 CV PREV GF 00394601000126'!BK120</f>
        <v>0</v>
      </c>
      <c r="BJ124" s="51">
        <f t="shared" si="58"/>
        <v>6862168044.9799995</v>
      </c>
      <c r="BK124" s="51">
        <f t="shared" si="59"/>
        <v>-5320113487.9899998</v>
      </c>
      <c r="BL124" s="51">
        <f>$BO$9+SUMPRODUCT($D$10:D124,$BK$10:BK124)</f>
        <v>103565872.76689439</v>
      </c>
      <c r="BM124" s="53">
        <f t="shared" si="60"/>
        <v>5.5</v>
      </c>
      <c r="BN124" s="52">
        <f t="shared" si="46"/>
        <v>2894361976.7574501</v>
      </c>
      <c r="BO124" s="54">
        <f t="shared" si="61"/>
        <v>50199011702.5392</v>
      </c>
      <c r="BP124" s="52">
        <f t="shared" si="47"/>
        <v>14929825.133713931</v>
      </c>
      <c r="BQ124" s="52">
        <f t="shared" si="48"/>
        <v>1709464977.810245</v>
      </c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3">
      <c r="A125" s="55">
        <f t="shared" si="62"/>
        <v>116</v>
      </c>
      <c r="B125" s="71">
        <f t="shared" si="63"/>
        <v>2131</v>
      </c>
      <c r="C125" s="50">
        <f>'2016 CV PREV GF 00394601000126'!E121</f>
        <v>5.5</v>
      </c>
      <c r="D125" s="51">
        <f t="shared" si="49"/>
        <v>2.0200000000000001E-3</v>
      </c>
      <c r="E125" s="50">
        <f>'2016 CV PREV GF 00394601000126'!G121</f>
        <v>8632982446.3700008</v>
      </c>
      <c r="F125" s="51">
        <f t="shared" si="50"/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1">
        <f t="shared" si="51"/>
        <v>908854973.40999997</v>
      </c>
      <c r="N125" s="50">
        <f>'2016 CV PREV GF 00394601000126'!P121</f>
        <v>908854973.40999997</v>
      </c>
      <c r="O125" s="50">
        <f>'2016 CV PREV GF 00394601000126'!Q121</f>
        <v>0</v>
      </c>
      <c r="P125" s="50">
        <f>'2016 CV PREV GF 00394601000126'!R121</f>
        <v>0</v>
      </c>
      <c r="Q125" s="50">
        <f>'2016 CV PREV GF 00394601000126'!S121</f>
        <v>0</v>
      </c>
      <c r="R125" s="50">
        <f>'2016 CV PREV GF 00394601000126'!T121</f>
        <v>0</v>
      </c>
      <c r="S125" s="50">
        <f>'2016 CV PREV GF 00394601000126'!U121</f>
        <v>0</v>
      </c>
      <c r="T125" s="50">
        <f>'2016 CV PREV GF 00394601000126'!V121</f>
        <v>0</v>
      </c>
      <c r="U125" s="51">
        <f t="shared" si="52"/>
        <v>632747133.38</v>
      </c>
      <c r="V125" s="50">
        <f>'2016 CV PREV GF 00394601000126'!X121</f>
        <v>632747133.38</v>
      </c>
      <c r="W125" s="50">
        <f>'2016 CV PREV GF 00394601000126'!Y121</f>
        <v>0</v>
      </c>
      <c r="X125" s="50">
        <f>'2016 CV PREV GF 00394601000126'!Z121</f>
        <v>0</v>
      </c>
      <c r="Y125" s="50">
        <f>'2016 CV PREV GF 00394601000126'!AA121</f>
        <v>0</v>
      </c>
      <c r="Z125" s="50">
        <f>'2016 CV PREV GF 00394601000126'!AB121</f>
        <v>0</v>
      </c>
      <c r="AA125" s="50">
        <f>'2016 CV PREV GF 00394601000126'!AC121</f>
        <v>0</v>
      </c>
      <c r="AB125" s="50">
        <f>'2016 CV PREV GF 00394601000126'!AD121</f>
        <v>0</v>
      </c>
      <c r="AC125" s="51">
        <f t="shared" si="53"/>
        <v>0</v>
      </c>
      <c r="AD125" s="50">
        <f>'2016 CV PREV GF 00394601000126'!AF121</f>
        <v>0</v>
      </c>
      <c r="AE125" s="50">
        <f>'2016 CV PREV GF 00394601000126'!AG121</f>
        <v>0</v>
      </c>
      <c r="AF125" s="50">
        <f>'2016 CV PREV GF 00394601000126'!AH121</f>
        <v>0</v>
      </c>
      <c r="AG125" s="50">
        <f>'2016 CV PREV GF 00394601000126'!AI121</f>
        <v>0</v>
      </c>
      <c r="AH125" s="51">
        <f t="shared" si="54"/>
        <v>0</v>
      </c>
      <c r="AI125" s="50">
        <f>'2016 CV PREV GF 00394601000126'!AK121</f>
        <v>0</v>
      </c>
      <c r="AJ125" s="50">
        <f>'2016 CV PREV GF 00394601000126'!AL121</f>
        <v>0</v>
      </c>
      <c r="AK125" s="50">
        <f>'2016 CV PREV GF 00394601000126'!AM121</f>
        <v>0</v>
      </c>
      <c r="AL125" s="50">
        <f>'2016 CV PREV GF 00394601000126'!AN121</f>
        <v>0</v>
      </c>
      <c r="AM125" s="50">
        <f>'2016 CV PREV GF 00394601000126'!AO121</f>
        <v>0</v>
      </c>
      <c r="AN125" s="52">
        <v>0</v>
      </c>
      <c r="AO125" s="52">
        <v>0</v>
      </c>
      <c r="AP125" s="52">
        <v>0</v>
      </c>
      <c r="AQ125" s="50">
        <f>'2016 CV PREV GF 00394601000126'!AS121</f>
        <v>0</v>
      </c>
      <c r="AR125" s="51">
        <f t="shared" si="55"/>
        <v>1541602106.79</v>
      </c>
      <c r="AS125" s="51">
        <f t="shared" si="56"/>
        <v>0</v>
      </c>
      <c r="AT125" s="52">
        <v>0</v>
      </c>
      <c r="AU125" s="52">
        <v>0</v>
      </c>
      <c r="AV125" s="52">
        <v>0</v>
      </c>
      <c r="AW125" s="52">
        <v>0</v>
      </c>
      <c r="AX125" s="52">
        <v>0</v>
      </c>
      <c r="AY125" s="52">
        <v>0</v>
      </c>
      <c r="AZ125" s="51">
        <f t="shared" si="57"/>
        <v>6858739793.4099998</v>
      </c>
      <c r="BA125" s="50">
        <f>'2016 CV PREV GF 00394601000126'!BC121</f>
        <v>5799934579.25</v>
      </c>
      <c r="BB125" s="50">
        <f>'2016 CV PREV GF 00394601000126'!BD121</f>
        <v>0</v>
      </c>
      <c r="BC125" s="50">
        <f>'2016 CV PREV GF 00394601000126'!BE121</f>
        <v>0</v>
      </c>
      <c r="BD125" s="50">
        <f>'2016 CV PREV GF 00394601000126'!BF121</f>
        <v>0</v>
      </c>
      <c r="BE125" s="50">
        <f>'2016 CV PREV GF 00394601000126'!BG121</f>
        <v>0</v>
      </c>
      <c r="BF125" s="50">
        <f>'2016 CV PREV GF 00394601000126'!BH121</f>
        <v>1058805214.16</v>
      </c>
      <c r="BG125" s="50">
        <f>'2016 CV PREV GF 00394601000126'!BI121</f>
        <v>0</v>
      </c>
      <c r="BH125" s="50">
        <f>'2016 CV PREV GF 00394601000126'!BJ121</f>
        <v>0</v>
      </c>
      <c r="BI125" s="50">
        <f>'2016 CV PREV GF 00394601000126'!BK121</f>
        <v>0</v>
      </c>
      <c r="BJ125" s="51">
        <f t="shared" si="58"/>
        <v>6858739793.4099998</v>
      </c>
      <c r="BK125" s="51">
        <f t="shared" si="59"/>
        <v>-5317137686.6199999</v>
      </c>
      <c r="BL125" s="51">
        <f>$BO$9+SUMPRODUCT($D$10:D125,$BK$10:BK125)</f>
        <v>92825254.639921993</v>
      </c>
      <c r="BM125" s="53">
        <f t="shared" si="60"/>
        <v>5.5</v>
      </c>
      <c r="BN125" s="52">
        <f t="shared" si="46"/>
        <v>2760945643.6396599</v>
      </c>
      <c r="BO125" s="54">
        <f t="shared" si="61"/>
        <v>47642819659.558899</v>
      </c>
      <c r="BP125" s="52">
        <f t="shared" si="47"/>
        <v>14144423.112449227</v>
      </c>
      <c r="BQ125" s="52">
        <f t="shared" si="48"/>
        <v>1633680869.4878857</v>
      </c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3">
      <c r="A126" s="55">
        <f t="shared" si="62"/>
        <v>117</v>
      </c>
      <c r="B126" s="71">
        <f t="shared" si="63"/>
        <v>2132</v>
      </c>
      <c r="C126" s="50">
        <f>'2016 CV PREV GF 00394601000126'!E122</f>
        <v>5.5</v>
      </c>
      <c r="D126" s="51">
        <f t="shared" si="49"/>
        <v>1.91E-3</v>
      </c>
      <c r="E126" s="50">
        <f>'2016 CV PREV GF 00394601000126'!G122</f>
        <v>8632633195.9500008</v>
      </c>
      <c r="F126" s="51">
        <f t="shared" si="50"/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1">
        <f t="shared" si="51"/>
        <v>908818205.35000002</v>
      </c>
      <c r="N126" s="50">
        <f>'2016 CV PREV GF 00394601000126'!P122</f>
        <v>908818205.35000002</v>
      </c>
      <c r="O126" s="50">
        <f>'2016 CV PREV GF 00394601000126'!Q122</f>
        <v>0</v>
      </c>
      <c r="P126" s="50">
        <f>'2016 CV PREV GF 00394601000126'!R122</f>
        <v>0</v>
      </c>
      <c r="Q126" s="50">
        <f>'2016 CV PREV GF 00394601000126'!S122</f>
        <v>0</v>
      </c>
      <c r="R126" s="50">
        <f>'2016 CV PREV GF 00394601000126'!T122</f>
        <v>0</v>
      </c>
      <c r="S126" s="50">
        <f>'2016 CV PREV GF 00394601000126'!U122</f>
        <v>0</v>
      </c>
      <c r="T126" s="50">
        <f>'2016 CV PREV GF 00394601000126'!V122</f>
        <v>0</v>
      </c>
      <c r="U126" s="51">
        <f t="shared" si="52"/>
        <v>632721535.37</v>
      </c>
      <c r="V126" s="50">
        <f>'2016 CV PREV GF 00394601000126'!X122</f>
        <v>632721535.37</v>
      </c>
      <c r="W126" s="50">
        <f>'2016 CV PREV GF 00394601000126'!Y122</f>
        <v>0</v>
      </c>
      <c r="X126" s="50">
        <f>'2016 CV PREV GF 00394601000126'!Z122</f>
        <v>0</v>
      </c>
      <c r="Y126" s="50">
        <f>'2016 CV PREV GF 00394601000126'!AA122</f>
        <v>0</v>
      </c>
      <c r="Z126" s="50">
        <f>'2016 CV PREV GF 00394601000126'!AB122</f>
        <v>0</v>
      </c>
      <c r="AA126" s="50">
        <f>'2016 CV PREV GF 00394601000126'!AC122</f>
        <v>0</v>
      </c>
      <c r="AB126" s="50">
        <f>'2016 CV PREV GF 00394601000126'!AD122</f>
        <v>0</v>
      </c>
      <c r="AC126" s="51">
        <f t="shared" si="53"/>
        <v>0</v>
      </c>
      <c r="AD126" s="50">
        <f>'2016 CV PREV GF 00394601000126'!AF122</f>
        <v>0</v>
      </c>
      <c r="AE126" s="50">
        <f>'2016 CV PREV GF 00394601000126'!AG122</f>
        <v>0</v>
      </c>
      <c r="AF126" s="50">
        <f>'2016 CV PREV GF 00394601000126'!AH122</f>
        <v>0</v>
      </c>
      <c r="AG126" s="50">
        <f>'2016 CV PREV GF 00394601000126'!AI122</f>
        <v>0</v>
      </c>
      <c r="AH126" s="51">
        <f t="shared" si="54"/>
        <v>0</v>
      </c>
      <c r="AI126" s="50">
        <f>'2016 CV PREV GF 00394601000126'!AK122</f>
        <v>0</v>
      </c>
      <c r="AJ126" s="50">
        <f>'2016 CV PREV GF 00394601000126'!AL122</f>
        <v>0</v>
      </c>
      <c r="AK126" s="50">
        <f>'2016 CV PREV GF 00394601000126'!AM122</f>
        <v>0</v>
      </c>
      <c r="AL126" s="50">
        <f>'2016 CV PREV GF 00394601000126'!AN122</f>
        <v>0</v>
      </c>
      <c r="AM126" s="50">
        <f>'2016 CV PREV GF 00394601000126'!AO122</f>
        <v>0</v>
      </c>
      <c r="AN126" s="52">
        <v>0</v>
      </c>
      <c r="AO126" s="52">
        <v>0</v>
      </c>
      <c r="AP126" s="52">
        <v>0</v>
      </c>
      <c r="AQ126" s="50">
        <f>'2016 CV PREV GF 00394601000126'!AS122</f>
        <v>0</v>
      </c>
      <c r="AR126" s="51">
        <f t="shared" si="55"/>
        <v>1541539740.72</v>
      </c>
      <c r="AS126" s="51">
        <f t="shared" si="56"/>
        <v>0</v>
      </c>
      <c r="AT126" s="52">
        <v>0</v>
      </c>
      <c r="AU126" s="52">
        <v>0</v>
      </c>
      <c r="AV126" s="52">
        <v>0</v>
      </c>
      <c r="AW126" s="52">
        <v>0</v>
      </c>
      <c r="AX126" s="52">
        <v>0</v>
      </c>
      <c r="AY126" s="52">
        <v>0</v>
      </c>
      <c r="AZ126" s="51">
        <f t="shared" si="57"/>
        <v>6851682793.29</v>
      </c>
      <c r="BA126" s="50">
        <f>'2016 CV PREV GF 00394601000126'!BC122</f>
        <v>5794027715.1300001</v>
      </c>
      <c r="BB126" s="50">
        <f>'2016 CV PREV GF 00394601000126'!BD122</f>
        <v>0</v>
      </c>
      <c r="BC126" s="50">
        <f>'2016 CV PREV GF 00394601000126'!BE122</f>
        <v>0</v>
      </c>
      <c r="BD126" s="50">
        <f>'2016 CV PREV GF 00394601000126'!BF122</f>
        <v>0</v>
      </c>
      <c r="BE126" s="50">
        <f>'2016 CV PREV GF 00394601000126'!BG122</f>
        <v>0</v>
      </c>
      <c r="BF126" s="50">
        <f>'2016 CV PREV GF 00394601000126'!BH122</f>
        <v>1057655078.16</v>
      </c>
      <c r="BG126" s="50">
        <f>'2016 CV PREV GF 00394601000126'!BI122</f>
        <v>0</v>
      </c>
      <c r="BH126" s="50">
        <f>'2016 CV PREV GF 00394601000126'!BJ122</f>
        <v>0</v>
      </c>
      <c r="BI126" s="50">
        <f>'2016 CV PREV GF 00394601000126'!BK122</f>
        <v>0</v>
      </c>
      <c r="BJ126" s="51">
        <f t="shared" si="58"/>
        <v>6851682793.29</v>
      </c>
      <c r="BK126" s="51">
        <f t="shared" si="59"/>
        <v>-5310143052.5699997</v>
      </c>
      <c r="BL126" s="51">
        <f>$BO$9+SUMPRODUCT($D$10:D126,$BK$10:BK126)</f>
        <v>82682881.409513295</v>
      </c>
      <c r="BM126" s="53">
        <f t="shared" si="60"/>
        <v>5.5</v>
      </c>
      <c r="BN126" s="52">
        <f t="shared" si="46"/>
        <v>2620355081.2757401</v>
      </c>
      <c r="BO126" s="54">
        <f t="shared" si="61"/>
        <v>44953031688.264603</v>
      </c>
      <c r="BP126" s="52">
        <f t="shared" si="47"/>
        <v>13393241.542516418</v>
      </c>
      <c r="BQ126" s="52">
        <f t="shared" si="48"/>
        <v>1560312639.7031627</v>
      </c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x14ac:dyDescent="0.3">
      <c r="A127" s="55">
        <f t="shared" si="62"/>
        <v>118</v>
      </c>
      <c r="B127" s="71">
        <f t="shared" si="63"/>
        <v>2133</v>
      </c>
      <c r="C127" s="50">
        <f>'2016 CV PREV GF 00394601000126'!E123</f>
        <v>5.5</v>
      </c>
      <c r="D127" s="51">
        <f t="shared" si="49"/>
        <v>1.81E-3</v>
      </c>
      <c r="E127" s="50">
        <f>'2016 CV PREV GF 00394601000126'!G123</f>
        <v>8633445503.3400002</v>
      </c>
      <c r="F127" s="51">
        <f t="shared" si="50"/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1">
        <f t="shared" si="51"/>
        <v>908903722.67999995</v>
      </c>
      <c r="N127" s="50">
        <f>'2016 CV PREV GF 00394601000126'!P123</f>
        <v>908903722.67999995</v>
      </c>
      <c r="O127" s="50">
        <f>'2016 CV PREV GF 00394601000126'!Q123</f>
        <v>0</v>
      </c>
      <c r="P127" s="50">
        <f>'2016 CV PREV GF 00394601000126'!R123</f>
        <v>0</v>
      </c>
      <c r="Q127" s="50">
        <f>'2016 CV PREV GF 00394601000126'!S123</f>
        <v>0</v>
      </c>
      <c r="R127" s="50">
        <f>'2016 CV PREV GF 00394601000126'!T123</f>
        <v>0</v>
      </c>
      <c r="S127" s="50">
        <f>'2016 CV PREV GF 00394601000126'!U123</f>
        <v>0</v>
      </c>
      <c r="T127" s="50">
        <f>'2016 CV PREV GF 00394601000126'!V123</f>
        <v>0</v>
      </c>
      <c r="U127" s="51">
        <f t="shared" si="52"/>
        <v>632781072.75</v>
      </c>
      <c r="V127" s="50">
        <f>'2016 CV PREV GF 00394601000126'!X123</f>
        <v>632781072.75</v>
      </c>
      <c r="W127" s="50">
        <f>'2016 CV PREV GF 00394601000126'!Y123</f>
        <v>0</v>
      </c>
      <c r="X127" s="50">
        <f>'2016 CV PREV GF 00394601000126'!Z123</f>
        <v>0</v>
      </c>
      <c r="Y127" s="50">
        <f>'2016 CV PREV GF 00394601000126'!AA123</f>
        <v>0</v>
      </c>
      <c r="Z127" s="50">
        <f>'2016 CV PREV GF 00394601000126'!AB123</f>
        <v>0</v>
      </c>
      <c r="AA127" s="50">
        <f>'2016 CV PREV GF 00394601000126'!AC123</f>
        <v>0</v>
      </c>
      <c r="AB127" s="50">
        <f>'2016 CV PREV GF 00394601000126'!AD123</f>
        <v>0</v>
      </c>
      <c r="AC127" s="51">
        <f t="shared" si="53"/>
        <v>0</v>
      </c>
      <c r="AD127" s="50">
        <f>'2016 CV PREV GF 00394601000126'!AF123</f>
        <v>0</v>
      </c>
      <c r="AE127" s="50">
        <f>'2016 CV PREV GF 00394601000126'!AG123</f>
        <v>0</v>
      </c>
      <c r="AF127" s="50">
        <f>'2016 CV PREV GF 00394601000126'!AH123</f>
        <v>0</v>
      </c>
      <c r="AG127" s="50">
        <f>'2016 CV PREV GF 00394601000126'!AI123</f>
        <v>0</v>
      </c>
      <c r="AH127" s="51">
        <f t="shared" si="54"/>
        <v>0</v>
      </c>
      <c r="AI127" s="50">
        <f>'2016 CV PREV GF 00394601000126'!AK123</f>
        <v>0</v>
      </c>
      <c r="AJ127" s="50">
        <f>'2016 CV PREV GF 00394601000126'!AL123</f>
        <v>0</v>
      </c>
      <c r="AK127" s="50">
        <f>'2016 CV PREV GF 00394601000126'!AM123</f>
        <v>0</v>
      </c>
      <c r="AL127" s="50">
        <f>'2016 CV PREV GF 00394601000126'!AN123</f>
        <v>0</v>
      </c>
      <c r="AM127" s="50">
        <f>'2016 CV PREV GF 00394601000126'!AO123</f>
        <v>0</v>
      </c>
      <c r="AN127" s="52">
        <v>0</v>
      </c>
      <c r="AO127" s="52">
        <v>0</v>
      </c>
      <c r="AP127" s="52">
        <v>0</v>
      </c>
      <c r="AQ127" s="50">
        <f>'2016 CV PREV GF 00394601000126'!AS123</f>
        <v>0</v>
      </c>
      <c r="AR127" s="51">
        <f t="shared" si="55"/>
        <v>1541684795.4300001</v>
      </c>
      <c r="AS127" s="51">
        <f t="shared" si="56"/>
        <v>0</v>
      </c>
      <c r="AT127" s="52">
        <v>0</v>
      </c>
      <c r="AU127" s="52">
        <v>0</v>
      </c>
      <c r="AV127" s="52">
        <v>0</v>
      </c>
      <c r="AW127" s="52">
        <v>0</v>
      </c>
      <c r="AX127" s="52">
        <v>0</v>
      </c>
      <c r="AY127" s="52">
        <v>0</v>
      </c>
      <c r="AZ127" s="51">
        <f t="shared" si="57"/>
        <v>6855954633.21</v>
      </c>
      <c r="BA127" s="50">
        <f>'2016 CV PREV GF 00394601000126'!BC123</f>
        <v>5799916917.8400002</v>
      </c>
      <c r="BB127" s="50">
        <f>'2016 CV PREV GF 00394601000126'!BD123</f>
        <v>0</v>
      </c>
      <c r="BC127" s="50">
        <f>'2016 CV PREV GF 00394601000126'!BE123</f>
        <v>0</v>
      </c>
      <c r="BD127" s="50">
        <f>'2016 CV PREV GF 00394601000126'!BF123</f>
        <v>0</v>
      </c>
      <c r="BE127" s="50">
        <f>'2016 CV PREV GF 00394601000126'!BG123</f>
        <v>0</v>
      </c>
      <c r="BF127" s="50">
        <f>'2016 CV PREV GF 00394601000126'!BH123</f>
        <v>1056037715.37</v>
      </c>
      <c r="BG127" s="50">
        <f>'2016 CV PREV GF 00394601000126'!BI123</f>
        <v>0</v>
      </c>
      <c r="BH127" s="50">
        <f>'2016 CV PREV GF 00394601000126'!BJ123</f>
        <v>0</v>
      </c>
      <c r="BI127" s="50">
        <f>'2016 CV PREV GF 00394601000126'!BK123</f>
        <v>0</v>
      </c>
      <c r="BJ127" s="51">
        <f t="shared" si="58"/>
        <v>6855954633.21</v>
      </c>
      <c r="BK127" s="51">
        <f t="shared" si="59"/>
        <v>-5314269837.7799997</v>
      </c>
      <c r="BL127" s="51">
        <f>$BO$9+SUMPRODUCT($D$10:D127,$BK$10:BK127)</f>
        <v>73064053.003131494</v>
      </c>
      <c r="BM127" s="53">
        <f t="shared" si="60"/>
        <v>5.5</v>
      </c>
      <c r="BN127" s="52">
        <f t="shared" si="46"/>
        <v>2472416742.8545499</v>
      </c>
      <c r="BO127" s="54">
        <f t="shared" si="61"/>
        <v>42111178593.339203</v>
      </c>
      <c r="BP127" s="52">
        <f t="shared" si="47"/>
        <v>12702930.680906998</v>
      </c>
      <c r="BQ127" s="52">
        <f t="shared" si="48"/>
        <v>1492594355.0065722</v>
      </c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x14ac:dyDescent="0.3">
      <c r="A128" s="55">
        <f t="shared" si="62"/>
        <v>119</v>
      </c>
      <c r="B128" s="71">
        <f t="shared" si="63"/>
        <v>2134</v>
      </c>
      <c r="C128" s="50">
        <f>'2016 CV PREV GF 00394601000126'!E124</f>
        <v>5.5</v>
      </c>
      <c r="D128" s="51">
        <f t="shared" si="49"/>
        <v>1.72E-3</v>
      </c>
      <c r="E128" s="50">
        <f>'2016 CV PREV GF 00394601000126'!G124</f>
        <v>8630408023.2199993</v>
      </c>
      <c r="F128" s="51">
        <f t="shared" si="50"/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1">
        <f t="shared" si="51"/>
        <v>908583945.72000003</v>
      </c>
      <c r="N128" s="50">
        <f>'2016 CV PREV GF 00394601000126'!P124</f>
        <v>908583945.72000003</v>
      </c>
      <c r="O128" s="50">
        <f>'2016 CV PREV GF 00394601000126'!Q124</f>
        <v>0</v>
      </c>
      <c r="P128" s="50">
        <f>'2016 CV PREV GF 00394601000126'!R124</f>
        <v>0</v>
      </c>
      <c r="Q128" s="50">
        <f>'2016 CV PREV GF 00394601000126'!S124</f>
        <v>0</v>
      </c>
      <c r="R128" s="50">
        <f>'2016 CV PREV GF 00394601000126'!T124</f>
        <v>0</v>
      </c>
      <c r="S128" s="50">
        <f>'2016 CV PREV GF 00394601000126'!U124</f>
        <v>0</v>
      </c>
      <c r="T128" s="50">
        <f>'2016 CV PREV GF 00394601000126'!V124</f>
        <v>0</v>
      </c>
      <c r="U128" s="51">
        <f t="shared" si="52"/>
        <v>632558443.22000003</v>
      </c>
      <c r="V128" s="50">
        <f>'2016 CV PREV GF 00394601000126'!X124</f>
        <v>632558443.22000003</v>
      </c>
      <c r="W128" s="50">
        <f>'2016 CV PREV GF 00394601000126'!Y124</f>
        <v>0</v>
      </c>
      <c r="X128" s="50">
        <f>'2016 CV PREV GF 00394601000126'!Z124</f>
        <v>0</v>
      </c>
      <c r="Y128" s="50">
        <f>'2016 CV PREV GF 00394601000126'!AA124</f>
        <v>0</v>
      </c>
      <c r="Z128" s="50">
        <f>'2016 CV PREV GF 00394601000126'!AB124</f>
        <v>0</v>
      </c>
      <c r="AA128" s="50">
        <f>'2016 CV PREV GF 00394601000126'!AC124</f>
        <v>0</v>
      </c>
      <c r="AB128" s="50">
        <f>'2016 CV PREV GF 00394601000126'!AD124</f>
        <v>0</v>
      </c>
      <c r="AC128" s="51">
        <f t="shared" si="53"/>
        <v>0</v>
      </c>
      <c r="AD128" s="50">
        <f>'2016 CV PREV GF 00394601000126'!AF124</f>
        <v>0</v>
      </c>
      <c r="AE128" s="50">
        <f>'2016 CV PREV GF 00394601000126'!AG124</f>
        <v>0</v>
      </c>
      <c r="AF128" s="50">
        <f>'2016 CV PREV GF 00394601000126'!AH124</f>
        <v>0</v>
      </c>
      <c r="AG128" s="50">
        <f>'2016 CV PREV GF 00394601000126'!AI124</f>
        <v>0</v>
      </c>
      <c r="AH128" s="51">
        <f t="shared" si="54"/>
        <v>0</v>
      </c>
      <c r="AI128" s="50">
        <f>'2016 CV PREV GF 00394601000126'!AK124</f>
        <v>0</v>
      </c>
      <c r="AJ128" s="50">
        <f>'2016 CV PREV GF 00394601000126'!AL124</f>
        <v>0</v>
      </c>
      <c r="AK128" s="50">
        <f>'2016 CV PREV GF 00394601000126'!AM124</f>
        <v>0</v>
      </c>
      <c r="AL128" s="50">
        <f>'2016 CV PREV GF 00394601000126'!AN124</f>
        <v>0</v>
      </c>
      <c r="AM128" s="50">
        <f>'2016 CV PREV GF 00394601000126'!AO124</f>
        <v>0</v>
      </c>
      <c r="AN128" s="52">
        <v>0</v>
      </c>
      <c r="AO128" s="52">
        <v>0</v>
      </c>
      <c r="AP128" s="52">
        <v>0</v>
      </c>
      <c r="AQ128" s="50">
        <f>'2016 CV PREV GF 00394601000126'!AS124</f>
        <v>0</v>
      </c>
      <c r="AR128" s="51">
        <f t="shared" si="55"/>
        <v>1541142388.9400001</v>
      </c>
      <c r="AS128" s="51">
        <f t="shared" si="56"/>
        <v>0</v>
      </c>
      <c r="AT128" s="52">
        <v>0</v>
      </c>
      <c r="AU128" s="52">
        <v>0</v>
      </c>
      <c r="AV128" s="52">
        <v>0</v>
      </c>
      <c r="AW128" s="52">
        <v>0</v>
      </c>
      <c r="AX128" s="52">
        <v>0</v>
      </c>
      <c r="AY128" s="52">
        <v>0</v>
      </c>
      <c r="AZ128" s="51">
        <f t="shared" si="57"/>
        <v>6858546806.0200005</v>
      </c>
      <c r="BA128" s="50">
        <f>'2016 CV PREV GF 00394601000126'!BC124</f>
        <v>5804144454.6199999</v>
      </c>
      <c r="BB128" s="50">
        <f>'2016 CV PREV GF 00394601000126'!BD124</f>
        <v>0</v>
      </c>
      <c r="BC128" s="50">
        <f>'2016 CV PREV GF 00394601000126'!BE124</f>
        <v>0</v>
      </c>
      <c r="BD128" s="50">
        <f>'2016 CV PREV GF 00394601000126'!BF124</f>
        <v>0</v>
      </c>
      <c r="BE128" s="50">
        <f>'2016 CV PREV GF 00394601000126'!BG124</f>
        <v>0</v>
      </c>
      <c r="BF128" s="50">
        <f>'2016 CV PREV GF 00394601000126'!BH124</f>
        <v>1054402351.4</v>
      </c>
      <c r="BG128" s="50">
        <f>'2016 CV PREV GF 00394601000126'!BI124</f>
        <v>0</v>
      </c>
      <c r="BH128" s="50">
        <f>'2016 CV PREV GF 00394601000126'!BJ124</f>
        <v>0</v>
      </c>
      <c r="BI128" s="50">
        <f>'2016 CV PREV GF 00394601000126'!BK124</f>
        <v>0</v>
      </c>
      <c r="BJ128" s="51">
        <f t="shared" si="58"/>
        <v>6858546806.0200005</v>
      </c>
      <c r="BK128" s="51">
        <f t="shared" si="59"/>
        <v>-5317404417.0799999</v>
      </c>
      <c r="BL128" s="51">
        <f>$BO$9+SUMPRODUCT($D$10:D128,$BK$10:BK128)</f>
        <v>63918117.405753896</v>
      </c>
      <c r="BM128" s="53">
        <f t="shared" si="60"/>
        <v>5.5</v>
      </c>
      <c r="BN128" s="52">
        <f t="shared" si="46"/>
        <v>2316114822.6336598</v>
      </c>
      <c r="BO128" s="54">
        <f t="shared" si="61"/>
        <v>39109888998.892899</v>
      </c>
      <c r="BP128" s="52">
        <f t="shared" si="47"/>
        <v>12045245.062643731</v>
      </c>
      <c r="BQ128" s="52">
        <f t="shared" si="48"/>
        <v>1427361539.9232821</v>
      </c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3">
      <c r="A129" s="55">
        <f t="shared" si="62"/>
        <v>120</v>
      </c>
      <c r="B129" s="71">
        <f t="shared" si="63"/>
        <v>2135</v>
      </c>
      <c r="C129" s="50">
        <f>'2016 CV PREV GF 00394601000126'!E125</f>
        <v>5.5</v>
      </c>
      <c r="D129" s="51">
        <f t="shared" si="49"/>
        <v>1.6299999999999999E-3</v>
      </c>
      <c r="E129" s="50">
        <f>'2016 CV PREV GF 00394601000126'!G125</f>
        <v>8627924206.8600006</v>
      </c>
      <c r="F129" s="51">
        <f t="shared" si="50"/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1">
        <f t="shared" si="51"/>
        <v>908322456.85000002</v>
      </c>
      <c r="N129" s="50">
        <f>'2016 CV PREV GF 00394601000126'!P125</f>
        <v>908322456.85000002</v>
      </c>
      <c r="O129" s="50">
        <f>'2016 CV PREV GF 00394601000126'!Q125</f>
        <v>0</v>
      </c>
      <c r="P129" s="50">
        <f>'2016 CV PREV GF 00394601000126'!R125</f>
        <v>0</v>
      </c>
      <c r="Q129" s="50">
        <f>'2016 CV PREV GF 00394601000126'!S125</f>
        <v>0</v>
      </c>
      <c r="R129" s="50">
        <f>'2016 CV PREV GF 00394601000126'!T125</f>
        <v>0</v>
      </c>
      <c r="S129" s="50">
        <f>'2016 CV PREV GF 00394601000126'!U125</f>
        <v>0</v>
      </c>
      <c r="T129" s="50">
        <f>'2016 CV PREV GF 00394601000126'!V125</f>
        <v>0</v>
      </c>
      <c r="U129" s="51">
        <f t="shared" si="52"/>
        <v>632376394.00999999</v>
      </c>
      <c r="V129" s="50">
        <f>'2016 CV PREV GF 00394601000126'!X125</f>
        <v>632376394.00999999</v>
      </c>
      <c r="W129" s="50">
        <f>'2016 CV PREV GF 00394601000126'!Y125</f>
        <v>0</v>
      </c>
      <c r="X129" s="50">
        <f>'2016 CV PREV GF 00394601000126'!Z125</f>
        <v>0</v>
      </c>
      <c r="Y129" s="50">
        <f>'2016 CV PREV GF 00394601000126'!AA125</f>
        <v>0</v>
      </c>
      <c r="Z129" s="50">
        <f>'2016 CV PREV GF 00394601000126'!AB125</f>
        <v>0</v>
      </c>
      <c r="AA129" s="50">
        <f>'2016 CV PREV GF 00394601000126'!AC125</f>
        <v>0</v>
      </c>
      <c r="AB129" s="50">
        <f>'2016 CV PREV GF 00394601000126'!AD125</f>
        <v>0</v>
      </c>
      <c r="AC129" s="51">
        <f t="shared" si="53"/>
        <v>0</v>
      </c>
      <c r="AD129" s="50">
        <f>'2016 CV PREV GF 00394601000126'!AF125</f>
        <v>0</v>
      </c>
      <c r="AE129" s="50">
        <f>'2016 CV PREV GF 00394601000126'!AG125</f>
        <v>0</v>
      </c>
      <c r="AF129" s="50">
        <f>'2016 CV PREV GF 00394601000126'!AH125</f>
        <v>0</v>
      </c>
      <c r="AG129" s="50">
        <f>'2016 CV PREV GF 00394601000126'!AI125</f>
        <v>0</v>
      </c>
      <c r="AH129" s="51">
        <f t="shared" si="54"/>
        <v>0</v>
      </c>
      <c r="AI129" s="50">
        <f>'2016 CV PREV GF 00394601000126'!AK125</f>
        <v>0</v>
      </c>
      <c r="AJ129" s="50">
        <f>'2016 CV PREV GF 00394601000126'!AL125</f>
        <v>0</v>
      </c>
      <c r="AK129" s="50">
        <f>'2016 CV PREV GF 00394601000126'!AM125</f>
        <v>0</v>
      </c>
      <c r="AL129" s="50">
        <f>'2016 CV PREV GF 00394601000126'!AN125</f>
        <v>0</v>
      </c>
      <c r="AM129" s="50">
        <f>'2016 CV PREV GF 00394601000126'!AO125</f>
        <v>0</v>
      </c>
      <c r="AN129" s="52">
        <v>0</v>
      </c>
      <c r="AO129" s="52">
        <v>0</v>
      </c>
      <c r="AP129" s="52">
        <v>0</v>
      </c>
      <c r="AQ129" s="50">
        <f>'2016 CV PREV GF 00394601000126'!AS125</f>
        <v>0</v>
      </c>
      <c r="AR129" s="51">
        <f t="shared" si="55"/>
        <v>1540698850.8599999</v>
      </c>
      <c r="AS129" s="51">
        <f t="shared" si="56"/>
        <v>0</v>
      </c>
      <c r="AT129" s="52">
        <v>0</v>
      </c>
      <c r="AU129" s="52">
        <v>0</v>
      </c>
      <c r="AV129" s="52">
        <v>0</v>
      </c>
      <c r="AW129" s="52">
        <v>0</v>
      </c>
      <c r="AX129" s="52">
        <v>0</v>
      </c>
      <c r="AY129" s="52">
        <v>0</v>
      </c>
      <c r="AZ129" s="51">
        <f t="shared" si="57"/>
        <v>6855954764.4700003</v>
      </c>
      <c r="BA129" s="50">
        <f>'2016 CV PREV GF 00394601000126'!BC125</f>
        <v>5803440283.1400003</v>
      </c>
      <c r="BB129" s="50">
        <f>'2016 CV PREV GF 00394601000126'!BD125</f>
        <v>0</v>
      </c>
      <c r="BC129" s="50">
        <f>'2016 CV PREV GF 00394601000126'!BE125</f>
        <v>0</v>
      </c>
      <c r="BD129" s="50">
        <f>'2016 CV PREV GF 00394601000126'!BF125</f>
        <v>0</v>
      </c>
      <c r="BE129" s="50">
        <f>'2016 CV PREV GF 00394601000126'!BG125</f>
        <v>0</v>
      </c>
      <c r="BF129" s="50">
        <f>'2016 CV PREV GF 00394601000126'!BH125</f>
        <v>1052514481.33</v>
      </c>
      <c r="BG129" s="50">
        <f>'2016 CV PREV GF 00394601000126'!BI125</f>
        <v>0</v>
      </c>
      <c r="BH129" s="50">
        <f>'2016 CV PREV GF 00394601000126'!BJ125</f>
        <v>0</v>
      </c>
      <c r="BI129" s="50">
        <f>'2016 CV PREV GF 00394601000126'!BK125</f>
        <v>0</v>
      </c>
      <c r="BJ129" s="51">
        <f t="shared" si="58"/>
        <v>6855954764.4700003</v>
      </c>
      <c r="BK129" s="51">
        <f t="shared" si="59"/>
        <v>-5315255913.6099997</v>
      </c>
      <c r="BL129" s="51">
        <f>$BO$9+SUMPRODUCT($D$10:D129,$BK$10:BK129)</f>
        <v>55254250.2665696</v>
      </c>
      <c r="BM129" s="53">
        <f t="shared" si="60"/>
        <v>5.5</v>
      </c>
      <c r="BN129" s="52">
        <f t="shared" si="46"/>
        <v>2151043894.9391098</v>
      </c>
      <c r="BO129" s="54">
        <f t="shared" si="61"/>
        <v>35945676980.222</v>
      </c>
      <c r="BP129" s="52">
        <f t="shared" si="47"/>
        <v>11412978.975413576</v>
      </c>
      <c r="BQ129" s="52">
        <f t="shared" si="48"/>
        <v>1363850987.5619223</v>
      </c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3">
      <c r="A130" s="55">
        <f t="shared" si="62"/>
        <v>121</v>
      </c>
      <c r="B130" s="71">
        <f t="shared" si="63"/>
        <v>2136</v>
      </c>
      <c r="C130" s="50">
        <f>'2016 CV PREV GF 00394601000126'!E126</f>
        <v>5.5</v>
      </c>
      <c r="D130" s="51">
        <f t="shared" si="49"/>
        <v>1.5499999999999999E-3</v>
      </c>
      <c r="E130" s="50">
        <f>'2016 CV PREV GF 00394601000126'!G126</f>
        <v>8627160072.5300007</v>
      </c>
      <c r="F130" s="51">
        <f t="shared" si="50"/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1">
        <f t="shared" si="51"/>
        <v>908242011.02999997</v>
      </c>
      <c r="N130" s="50">
        <f>'2016 CV PREV GF 00394601000126'!P126</f>
        <v>908242011.02999997</v>
      </c>
      <c r="O130" s="50">
        <f>'2016 CV PREV GF 00394601000126'!Q126</f>
        <v>0</v>
      </c>
      <c r="P130" s="50">
        <f>'2016 CV PREV GF 00394601000126'!R126</f>
        <v>0</v>
      </c>
      <c r="Q130" s="50">
        <f>'2016 CV PREV GF 00394601000126'!S126</f>
        <v>0</v>
      </c>
      <c r="R130" s="50">
        <f>'2016 CV PREV GF 00394601000126'!T126</f>
        <v>0</v>
      </c>
      <c r="S130" s="50">
        <f>'2016 CV PREV GF 00394601000126'!U126</f>
        <v>0</v>
      </c>
      <c r="T130" s="50">
        <f>'2016 CV PREV GF 00394601000126'!V126</f>
        <v>0</v>
      </c>
      <c r="U130" s="51">
        <f t="shared" si="52"/>
        <v>632320387.42999995</v>
      </c>
      <c r="V130" s="50">
        <f>'2016 CV PREV GF 00394601000126'!X126</f>
        <v>632320387.42999995</v>
      </c>
      <c r="W130" s="50">
        <f>'2016 CV PREV GF 00394601000126'!Y126</f>
        <v>0</v>
      </c>
      <c r="X130" s="50">
        <f>'2016 CV PREV GF 00394601000126'!Z126</f>
        <v>0</v>
      </c>
      <c r="Y130" s="50">
        <f>'2016 CV PREV GF 00394601000126'!AA126</f>
        <v>0</v>
      </c>
      <c r="Z130" s="50">
        <f>'2016 CV PREV GF 00394601000126'!AB126</f>
        <v>0</v>
      </c>
      <c r="AA130" s="50">
        <f>'2016 CV PREV GF 00394601000126'!AC126</f>
        <v>0</v>
      </c>
      <c r="AB130" s="50">
        <f>'2016 CV PREV GF 00394601000126'!AD126</f>
        <v>0</v>
      </c>
      <c r="AC130" s="51">
        <f t="shared" si="53"/>
        <v>0</v>
      </c>
      <c r="AD130" s="50">
        <f>'2016 CV PREV GF 00394601000126'!AF126</f>
        <v>0</v>
      </c>
      <c r="AE130" s="50">
        <f>'2016 CV PREV GF 00394601000126'!AG126</f>
        <v>0</v>
      </c>
      <c r="AF130" s="50">
        <f>'2016 CV PREV GF 00394601000126'!AH126</f>
        <v>0</v>
      </c>
      <c r="AG130" s="50">
        <f>'2016 CV PREV GF 00394601000126'!AI126</f>
        <v>0</v>
      </c>
      <c r="AH130" s="51">
        <f t="shared" si="54"/>
        <v>0</v>
      </c>
      <c r="AI130" s="50">
        <f>'2016 CV PREV GF 00394601000126'!AK126</f>
        <v>0</v>
      </c>
      <c r="AJ130" s="50">
        <f>'2016 CV PREV GF 00394601000126'!AL126</f>
        <v>0</v>
      </c>
      <c r="AK130" s="50">
        <f>'2016 CV PREV GF 00394601000126'!AM126</f>
        <v>0</v>
      </c>
      <c r="AL130" s="50">
        <f>'2016 CV PREV GF 00394601000126'!AN126</f>
        <v>0</v>
      </c>
      <c r="AM130" s="50">
        <f>'2016 CV PREV GF 00394601000126'!AO126</f>
        <v>0</v>
      </c>
      <c r="AN130" s="52">
        <v>0</v>
      </c>
      <c r="AO130" s="52">
        <v>0</v>
      </c>
      <c r="AP130" s="52">
        <v>0</v>
      </c>
      <c r="AQ130" s="50">
        <f>'2016 CV PREV GF 00394601000126'!AS126</f>
        <v>0</v>
      </c>
      <c r="AR130" s="51">
        <f t="shared" si="55"/>
        <v>1540562398.46</v>
      </c>
      <c r="AS130" s="51">
        <f t="shared" si="56"/>
        <v>0</v>
      </c>
      <c r="AT130" s="52">
        <v>0</v>
      </c>
      <c r="AU130" s="52">
        <v>0</v>
      </c>
      <c r="AV130" s="52">
        <v>0</v>
      </c>
      <c r="AW130" s="52">
        <v>0</v>
      </c>
      <c r="AX130" s="52">
        <v>0</v>
      </c>
      <c r="AY130" s="52">
        <v>0</v>
      </c>
      <c r="AZ130" s="51">
        <f t="shared" si="57"/>
        <v>6845096537.4200001</v>
      </c>
      <c r="BA130" s="50">
        <f>'2016 CV PREV GF 00394601000126'!BC126</f>
        <v>5794743063.46</v>
      </c>
      <c r="BB130" s="50">
        <f>'2016 CV PREV GF 00394601000126'!BD126</f>
        <v>0</v>
      </c>
      <c r="BC130" s="50">
        <f>'2016 CV PREV GF 00394601000126'!BE126</f>
        <v>0</v>
      </c>
      <c r="BD130" s="50">
        <f>'2016 CV PREV GF 00394601000126'!BF126</f>
        <v>0</v>
      </c>
      <c r="BE130" s="50">
        <f>'2016 CV PREV GF 00394601000126'!BG126</f>
        <v>0</v>
      </c>
      <c r="BF130" s="50">
        <f>'2016 CV PREV GF 00394601000126'!BH126</f>
        <v>1050353473.96</v>
      </c>
      <c r="BG130" s="50">
        <f>'2016 CV PREV GF 00394601000126'!BI126</f>
        <v>0</v>
      </c>
      <c r="BH130" s="50">
        <f>'2016 CV PREV GF 00394601000126'!BJ126</f>
        <v>0</v>
      </c>
      <c r="BI130" s="50">
        <f>'2016 CV PREV GF 00394601000126'!BK126</f>
        <v>0</v>
      </c>
      <c r="BJ130" s="51">
        <f t="shared" si="58"/>
        <v>6845096537.4200001</v>
      </c>
      <c r="BK130" s="51">
        <f t="shared" si="59"/>
        <v>-5304534138.96</v>
      </c>
      <c r="BL130" s="51">
        <f>$BO$9+SUMPRODUCT($D$10:D130,$BK$10:BK130)</f>
        <v>47032222.351181597</v>
      </c>
      <c r="BM130" s="53">
        <f t="shared" si="60"/>
        <v>5.5</v>
      </c>
      <c r="BN130" s="52">
        <f t="shared" si="46"/>
        <v>1977012233.91221</v>
      </c>
      <c r="BO130" s="54">
        <f t="shared" si="61"/>
        <v>32618155075.174198</v>
      </c>
      <c r="BP130" s="52">
        <f t="shared" si="47"/>
        <v>10800856.387700589</v>
      </c>
      <c r="BQ130" s="52">
        <f t="shared" si="48"/>
        <v>1301503194.717921</v>
      </c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3">
      <c r="A131" s="55">
        <f t="shared" si="62"/>
        <v>122</v>
      </c>
      <c r="B131" s="71">
        <f t="shared" si="63"/>
        <v>2137</v>
      </c>
      <c r="C131" s="50">
        <f>'2016 CV PREV GF 00394601000126'!E127</f>
        <v>5.5</v>
      </c>
      <c r="D131" s="51">
        <f t="shared" si="49"/>
        <v>1.47E-3</v>
      </c>
      <c r="E131" s="50">
        <f>'2016 CV PREV GF 00394601000126'!G127</f>
        <v>8629811504.8400002</v>
      </c>
      <c r="F131" s="51">
        <f t="shared" si="50"/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1">
        <f t="shared" si="51"/>
        <v>908521146.01999998</v>
      </c>
      <c r="N131" s="50">
        <f>'2016 CV PREV GF 00394601000126'!P127</f>
        <v>908521146.01999998</v>
      </c>
      <c r="O131" s="50">
        <f>'2016 CV PREV GF 00394601000126'!Q127</f>
        <v>0</v>
      </c>
      <c r="P131" s="50">
        <f>'2016 CV PREV GF 00394601000126'!R127</f>
        <v>0</v>
      </c>
      <c r="Q131" s="50">
        <f>'2016 CV PREV GF 00394601000126'!S127</f>
        <v>0</v>
      </c>
      <c r="R131" s="50">
        <f>'2016 CV PREV GF 00394601000126'!T127</f>
        <v>0</v>
      </c>
      <c r="S131" s="50">
        <f>'2016 CV PREV GF 00394601000126'!U127</f>
        <v>0</v>
      </c>
      <c r="T131" s="50">
        <f>'2016 CV PREV GF 00394601000126'!V127</f>
        <v>0</v>
      </c>
      <c r="U131" s="51">
        <f t="shared" si="52"/>
        <v>632514721.90999997</v>
      </c>
      <c r="V131" s="50">
        <f>'2016 CV PREV GF 00394601000126'!X127</f>
        <v>632514721.90999997</v>
      </c>
      <c r="W131" s="50">
        <f>'2016 CV PREV GF 00394601000126'!Y127</f>
        <v>0</v>
      </c>
      <c r="X131" s="50">
        <f>'2016 CV PREV GF 00394601000126'!Z127</f>
        <v>0</v>
      </c>
      <c r="Y131" s="50">
        <f>'2016 CV PREV GF 00394601000126'!AA127</f>
        <v>0</v>
      </c>
      <c r="Z131" s="50">
        <f>'2016 CV PREV GF 00394601000126'!AB127</f>
        <v>0</v>
      </c>
      <c r="AA131" s="50">
        <f>'2016 CV PREV GF 00394601000126'!AC127</f>
        <v>0</v>
      </c>
      <c r="AB131" s="50">
        <f>'2016 CV PREV GF 00394601000126'!AD127</f>
        <v>0</v>
      </c>
      <c r="AC131" s="51">
        <f t="shared" si="53"/>
        <v>0</v>
      </c>
      <c r="AD131" s="50">
        <f>'2016 CV PREV GF 00394601000126'!AF127</f>
        <v>0</v>
      </c>
      <c r="AE131" s="50">
        <f>'2016 CV PREV GF 00394601000126'!AG127</f>
        <v>0</v>
      </c>
      <c r="AF131" s="50">
        <f>'2016 CV PREV GF 00394601000126'!AH127</f>
        <v>0</v>
      </c>
      <c r="AG131" s="50">
        <f>'2016 CV PREV GF 00394601000126'!AI127</f>
        <v>0</v>
      </c>
      <c r="AH131" s="51">
        <f t="shared" si="54"/>
        <v>0</v>
      </c>
      <c r="AI131" s="50">
        <f>'2016 CV PREV GF 00394601000126'!AK127</f>
        <v>0</v>
      </c>
      <c r="AJ131" s="50">
        <f>'2016 CV PREV GF 00394601000126'!AL127</f>
        <v>0</v>
      </c>
      <c r="AK131" s="50">
        <f>'2016 CV PREV GF 00394601000126'!AM127</f>
        <v>0</v>
      </c>
      <c r="AL131" s="50">
        <f>'2016 CV PREV GF 00394601000126'!AN127</f>
        <v>0</v>
      </c>
      <c r="AM131" s="50">
        <f>'2016 CV PREV GF 00394601000126'!AO127</f>
        <v>0</v>
      </c>
      <c r="AN131" s="52">
        <v>0</v>
      </c>
      <c r="AO131" s="52">
        <v>0</v>
      </c>
      <c r="AP131" s="52">
        <v>0</v>
      </c>
      <c r="AQ131" s="50">
        <f>'2016 CV PREV GF 00394601000126'!AS127</f>
        <v>0</v>
      </c>
      <c r="AR131" s="51">
        <f t="shared" si="55"/>
        <v>1541035867.9300001</v>
      </c>
      <c r="AS131" s="51">
        <f t="shared" si="56"/>
        <v>0</v>
      </c>
      <c r="AT131" s="52">
        <v>0</v>
      </c>
      <c r="AU131" s="52">
        <v>0</v>
      </c>
      <c r="AV131" s="52">
        <v>0</v>
      </c>
      <c r="AW131" s="52">
        <v>0</v>
      </c>
      <c r="AX131" s="52">
        <v>0</v>
      </c>
      <c r="AY131" s="52">
        <v>0</v>
      </c>
      <c r="AZ131" s="51">
        <f t="shared" si="57"/>
        <v>6842106477.8100004</v>
      </c>
      <c r="BA131" s="50">
        <f>'2016 CV PREV GF 00394601000126'!BC127</f>
        <v>5794221706.2700005</v>
      </c>
      <c r="BB131" s="50">
        <f>'2016 CV PREV GF 00394601000126'!BD127</f>
        <v>0</v>
      </c>
      <c r="BC131" s="50">
        <f>'2016 CV PREV GF 00394601000126'!BE127</f>
        <v>0</v>
      </c>
      <c r="BD131" s="50">
        <f>'2016 CV PREV GF 00394601000126'!BF127</f>
        <v>0</v>
      </c>
      <c r="BE131" s="50">
        <f>'2016 CV PREV GF 00394601000126'!BG127</f>
        <v>0</v>
      </c>
      <c r="BF131" s="50">
        <f>'2016 CV PREV GF 00394601000126'!BH127</f>
        <v>1047884771.54</v>
      </c>
      <c r="BG131" s="50">
        <f>'2016 CV PREV GF 00394601000126'!BI127</f>
        <v>0</v>
      </c>
      <c r="BH131" s="50">
        <f>'2016 CV PREV GF 00394601000126'!BJ127</f>
        <v>0</v>
      </c>
      <c r="BI131" s="50">
        <f>'2016 CV PREV GF 00394601000126'!BK127</f>
        <v>0</v>
      </c>
      <c r="BJ131" s="51">
        <f t="shared" si="58"/>
        <v>6842106477.8100004</v>
      </c>
      <c r="BK131" s="51">
        <f t="shared" si="59"/>
        <v>-5301070609.8800001</v>
      </c>
      <c r="BL131" s="51">
        <f>$BO$9+SUMPRODUCT($D$10:D131,$BK$10:BK131)</f>
        <v>39239648.554657996</v>
      </c>
      <c r="BM131" s="53">
        <f t="shared" si="60"/>
        <v>5.5</v>
      </c>
      <c r="BN131" s="52">
        <f t="shared" si="46"/>
        <v>1793998529.1345799</v>
      </c>
      <c r="BO131" s="54">
        <f t="shared" si="61"/>
        <v>29111082994.428799</v>
      </c>
      <c r="BP131" s="52">
        <f t="shared" si="47"/>
        <v>10233306.523229172</v>
      </c>
      <c r="BQ131" s="52">
        <f t="shared" si="48"/>
        <v>1243346742.5723445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3">
      <c r="A132" s="55">
        <f t="shared" si="62"/>
        <v>123</v>
      </c>
      <c r="B132" s="71">
        <f t="shared" si="63"/>
        <v>2138</v>
      </c>
      <c r="C132" s="50">
        <f>'2016 CV PREV GF 00394601000126'!E128</f>
        <v>5.5</v>
      </c>
      <c r="D132" s="51">
        <f t="shared" si="49"/>
        <v>1.39E-3</v>
      </c>
      <c r="E132" s="50">
        <f>'2016 CV PREV GF 00394601000126'!G128</f>
        <v>8629088314.5400009</v>
      </c>
      <c r="F132" s="51">
        <f t="shared" si="50"/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1">
        <f t="shared" si="51"/>
        <v>908445010.67999995</v>
      </c>
      <c r="N132" s="50">
        <f>'2016 CV PREV GF 00394601000126'!P128</f>
        <v>908445010.67999995</v>
      </c>
      <c r="O132" s="50">
        <f>'2016 CV PREV GF 00394601000126'!Q128</f>
        <v>0</v>
      </c>
      <c r="P132" s="50">
        <f>'2016 CV PREV GF 00394601000126'!R128</f>
        <v>0</v>
      </c>
      <c r="Q132" s="50">
        <f>'2016 CV PREV GF 00394601000126'!S128</f>
        <v>0</v>
      </c>
      <c r="R132" s="50">
        <f>'2016 CV PREV GF 00394601000126'!T128</f>
        <v>0</v>
      </c>
      <c r="S132" s="50">
        <f>'2016 CV PREV GF 00394601000126'!U128</f>
        <v>0</v>
      </c>
      <c r="T132" s="50">
        <f>'2016 CV PREV GF 00394601000126'!V128</f>
        <v>0</v>
      </c>
      <c r="U132" s="51">
        <f t="shared" si="52"/>
        <v>632461716.28999996</v>
      </c>
      <c r="V132" s="50">
        <f>'2016 CV PREV GF 00394601000126'!X128</f>
        <v>632461716.28999996</v>
      </c>
      <c r="W132" s="50">
        <f>'2016 CV PREV GF 00394601000126'!Y128</f>
        <v>0</v>
      </c>
      <c r="X132" s="50">
        <f>'2016 CV PREV GF 00394601000126'!Z128</f>
        <v>0</v>
      </c>
      <c r="Y132" s="50">
        <f>'2016 CV PREV GF 00394601000126'!AA128</f>
        <v>0</v>
      </c>
      <c r="Z132" s="50">
        <f>'2016 CV PREV GF 00394601000126'!AB128</f>
        <v>0</v>
      </c>
      <c r="AA132" s="50">
        <f>'2016 CV PREV GF 00394601000126'!AC128</f>
        <v>0</v>
      </c>
      <c r="AB132" s="50">
        <f>'2016 CV PREV GF 00394601000126'!AD128</f>
        <v>0</v>
      </c>
      <c r="AC132" s="51">
        <f t="shared" si="53"/>
        <v>0</v>
      </c>
      <c r="AD132" s="50">
        <f>'2016 CV PREV GF 00394601000126'!AF128</f>
        <v>0</v>
      </c>
      <c r="AE132" s="50">
        <f>'2016 CV PREV GF 00394601000126'!AG128</f>
        <v>0</v>
      </c>
      <c r="AF132" s="50">
        <f>'2016 CV PREV GF 00394601000126'!AH128</f>
        <v>0</v>
      </c>
      <c r="AG132" s="50">
        <f>'2016 CV PREV GF 00394601000126'!AI128</f>
        <v>0</v>
      </c>
      <c r="AH132" s="51">
        <f t="shared" si="54"/>
        <v>0</v>
      </c>
      <c r="AI132" s="50">
        <f>'2016 CV PREV GF 00394601000126'!AK128</f>
        <v>0</v>
      </c>
      <c r="AJ132" s="50">
        <f>'2016 CV PREV GF 00394601000126'!AL128</f>
        <v>0</v>
      </c>
      <c r="AK132" s="50">
        <f>'2016 CV PREV GF 00394601000126'!AM128</f>
        <v>0</v>
      </c>
      <c r="AL132" s="50">
        <f>'2016 CV PREV GF 00394601000126'!AN128</f>
        <v>0</v>
      </c>
      <c r="AM132" s="50">
        <f>'2016 CV PREV GF 00394601000126'!AO128</f>
        <v>0</v>
      </c>
      <c r="AN132" s="52">
        <v>0</v>
      </c>
      <c r="AO132" s="52">
        <v>0</v>
      </c>
      <c r="AP132" s="52">
        <v>0</v>
      </c>
      <c r="AQ132" s="50">
        <f>'2016 CV PREV GF 00394601000126'!AS128</f>
        <v>0</v>
      </c>
      <c r="AR132" s="51">
        <f t="shared" si="55"/>
        <v>1540906726.97</v>
      </c>
      <c r="AS132" s="51">
        <f t="shared" si="56"/>
        <v>0</v>
      </c>
      <c r="AT132" s="52">
        <v>0</v>
      </c>
      <c r="AU132" s="52">
        <v>0</v>
      </c>
      <c r="AV132" s="52">
        <v>0</v>
      </c>
      <c r="AW132" s="52">
        <v>0</v>
      </c>
      <c r="AX132" s="52">
        <v>0</v>
      </c>
      <c r="AY132" s="52">
        <v>0</v>
      </c>
      <c r="AZ132" s="51">
        <f t="shared" si="57"/>
        <v>6845595289.4799995</v>
      </c>
      <c r="BA132" s="50">
        <f>'2016 CV PREV GF 00394601000126'!BC128</f>
        <v>5800002397.1899996</v>
      </c>
      <c r="BB132" s="50">
        <f>'2016 CV PREV GF 00394601000126'!BD128</f>
        <v>0</v>
      </c>
      <c r="BC132" s="50">
        <f>'2016 CV PREV GF 00394601000126'!BE128</f>
        <v>0</v>
      </c>
      <c r="BD132" s="50">
        <f>'2016 CV PREV GF 00394601000126'!BF128</f>
        <v>0</v>
      </c>
      <c r="BE132" s="50">
        <f>'2016 CV PREV GF 00394601000126'!BG128</f>
        <v>0</v>
      </c>
      <c r="BF132" s="50">
        <f>'2016 CV PREV GF 00394601000126'!BH128</f>
        <v>1045592892.29</v>
      </c>
      <c r="BG132" s="50">
        <f>'2016 CV PREV GF 00394601000126'!BI128</f>
        <v>0</v>
      </c>
      <c r="BH132" s="50">
        <f>'2016 CV PREV GF 00394601000126'!BJ128</f>
        <v>0</v>
      </c>
      <c r="BI132" s="50">
        <f>'2016 CV PREV GF 00394601000126'!BK128</f>
        <v>0</v>
      </c>
      <c r="BJ132" s="51">
        <f t="shared" si="58"/>
        <v>6845595289.4799995</v>
      </c>
      <c r="BK132" s="51">
        <f t="shared" si="59"/>
        <v>-5304688562.5100002</v>
      </c>
      <c r="BL132" s="51">
        <f>$BO$9+SUMPRODUCT($D$10:D132,$BK$10:BK132)</f>
        <v>31866131.452769097</v>
      </c>
      <c r="BM132" s="53">
        <f t="shared" si="60"/>
        <v>5.5</v>
      </c>
      <c r="BN132" s="52">
        <f t="shared" si="46"/>
        <v>1601109564.6935799</v>
      </c>
      <c r="BO132" s="54">
        <f t="shared" si="61"/>
        <v>25407503996.6124</v>
      </c>
      <c r="BP132" s="52">
        <f t="shared" si="47"/>
        <v>9704762.5767740887</v>
      </c>
      <c r="BQ132" s="52">
        <f t="shared" si="48"/>
        <v>1188833415.6548259</v>
      </c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3">
      <c r="A133" s="55">
        <f t="shared" si="62"/>
        <v>124</v>
      </c>
      <c r="B133" s="71">
        <f t="shared" si="63"/>
        <v>2139</v>
      </c>
      <c r="C133" s="50">
        <f>'2016 CV PREV GF 00394601000126'!E129</f>
        <v>5.5</v>
      </c>
      <c r="D133" s="51">
        <f t="shared" si="49"/>
        <v>1.32E-3</v>
      </c>
      <c r="E133" s="50">
        <f>'2016 CV PREV GF 00394601000126'!G129</f>
        <v>8626698118.9799995</v>
      </c>
      <c r="F133" s="51">
        <f t="shared" si="50"/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1">
        <f t="shared" si="51"/>
        <v>908193377.91999996</v>
      </c>
      <c r="N133" s="50">
        <f>'2016 CV PREV GF 00394601000126'!P129</f>
        <v>908193377.91999996</v>
      </c>
      <c r="O133" s="50">
        <f>'2016 CV PREV GF 00394601000126'!Q129</f>
        <v>0</v>
      </c>
      <c r="P133" s="50">
        <f>'2016 CV PREV GF 00394601000126'!R129</f>
        <v>0</v>
      </c>
      <c r="Q133" s="50">
        <f>'2016 CV PREV GF 00394601000126'!S129</f>
        <v>0</v>
      </c>
      <c r="R133" s="50">
        <f>'2016 CV PREV GF 00394601000126'!T129</f>
        <v>0</v>
      </c>
      <c r="S133" s="50">
        <f>'2016 CV PREV GF 00394601000126'!U129</f>
        <v>0</v>
      </c>
      <c r="T133" s="50">
        <f>'2016 CV PREV GF 00394601000126'!V129</f>
        <v>0</v>
      </c>
      <c r="U133" s="51">
        <f t="shared" si="52"/>
        <v>632286528.92999995</v>
      </c>
      <c r="V133" s="50">
        <f>'2016 CV PREV GF 00394601000126'!X129</f>
        <v>632286528.92999995</v>
      </c>
      <c r="W133" s="50">
        <f>'2016 CV PREV GF 00394601000126'!Y129</f>
        <v>0</v>
      </c>
      <c r="X133" s="50">
        <f>'2016 CV PREV GF 00394601000126'!Z129</f>
        <v>0</v>
      </c>
      <c r="Y133" s="50">
        <f>'2016 CV PREV GF 00394601000126'!AA129</f>
        <v>0</v>
      </c>
      <c r="Z133" s="50">
        <f>'2016 CV PREV GF 00394601000126'!AB129</f>
        <v>0</v>
      </c>
      <c r="AA133" s="50">
        <f>'2016 CV PREV GF 00394601000126'!AC129</f>
        <v>0</v>
      </c>
      <c r="AB133" s="50">
        <f>'2016 CV PREV GF 00394601000126'!AD129</f>
        <v>0</v>
      </c>
      <c r="AC133" s="51">
        <f t="shared" si="53"/>
        <v>0</v>
      </c>
      <c r="AD133" s="50">
        <f>'2016 CV PREV GF 00394601000126'!AF129</f>
        <v>0</v>
      </c>
      <c r="AE133" s="50">
        <f>'2016 CV PREV GF 00394601000126'!AG129</f>
        <v>0</v>
      </c>
      <c r="AF133" s="50">
        <f>'2016 CV PREV GF 00394601000126'!AH129</f>
        <v>0</v>
      </c>
      <c r="AG133" s="50">
        <f>'2016 CV PREV GF 00394601000126'!AI129</f>
        <v>0</v>
      </c>
      <c r="AH133" s="51">
        <f t="shared" si="54"/>
        <v>0</v>
      </c>
      <c r="AI133" s="50">
        <f>'2016 CV PREV GF 00394601000126'!AK129</f>
        <v>0</v>
      </c>
      <c r="AJ133" s="50">
        <f>'2016 CV PREV GF 00394601000126'!AL129</f>
        <v>0</v>
      </c>
      <c r="AK133" s="50">
        <f>'2016 CV PREV GF 00394601000126'!AM129</f>
        <v>0</v>
      </c>
      <c r="AL133" s="50">
        <f>'2016 CV PREV GF 00394601000126'!AN129</f>
        <v>0</v>
      </c>
      <c r="AM133" s="50">
        <f>'2016 CV PREV GF 00394601000126'!AO129</f>
        <v>0</v>
      </c>
      <c r="AN133" s="52">
        <v>0</v>
      </c>
      <c r="AO133" s="52">
        <v>0</v>
      </c>
      <c r="AP133" s="52">
        <v>0</v>
      </c>
      <c r="AQ133" s="50">
        <f>'2016 CV PREV GF 00394601000126'!AS129</f>
        <v>0</v>
      </c>
      <c r="AR133" s="51">
        <f t="shared" si="55"/>
        <v>1540479906.8499999</v>
      </c>
      <c r="AS133" s="51">
        <f t="shared" si="56"/>
        <v>0</v>
      </c>
      <c r="AT133" s="52">
        <v>0</v>
      </c>
      <c r="AU133" s="52">
        <v>0</v>
      </c>
      <c r="AV133" s="52">
        <v>0</v>
      </c>
      <c r="AW133" s="52">
        <v>0</v>
      </c>
      <c r="AX133" s="52">
        <v>0</v>
      </c>
      <c r="AY133" s="52">
        <v>0</v>
      </c>
      <c r="AZ133" s="51">
        <f t="shared" si="57"/>
        <v>6845874089.4399996</v>
      </c>
      <c r="BA133" s="50">
        <f>'2016 CV PREV GF 00394601000126'!BC129</f>
        <v>5802289963.2700005</v>
      </c>
      <c r="BB133" s="50">
        <f>'2016 CV PREV GF 00394601000126'!BD129</f>
        <v>0</v>
      </c>
      <c r="BC133" s="50">
        <f>'2016 CV PREV GF 00394601000126'!BE129</f>
        <v>0</v>
      </c>
      <c r="BD133" s="50">
        <f>'2016 CV PREV GF 00394601000126'!BF129</f>
        <v>0</v>
      </c>
      <c r="BE133" s="50">
        <f>'2016 CV PREV GF 00394601000126'!BG129</f>
        <v>0</v>
      </c>
      <c r="BF133" s="50">
        <f>'2016 CV PREV GF 00394601000126'!BH129</f>
        <v>1043584126.17</v>
      </c>
      <c r="BG133" s="50">
        <f>'2016 CV PREV GF 00394601000126'!BI129</f>
        <v>0</v>
      </c>
      <c r="BH133" s="50">
        <f>'2016 CV PREV GF 00394601000126'!BJ129</f>
        <v>0</v>
      </c>
      <c r="BI133" s="50">
        <f>'2016 CV PREV GF 00394601000126'!BK129</f>
        <v>0</v>
      </c>
      <c r="BJ133" s="51">
        <f t="shared" si="58"/>
        <v>6845874089.4399996</v>
      </c>
      <c r="BK133" s="51">
        <f t="shared" si="59"/>
        <v>-5305394182.5900002</v>
      </c>
      <c r="BL133" s="51">
        <f>$BO$9+SUMPRODUCT($D$10:D133,$BK$10:BK133)</f>
        <v>24863011.131750297</v>
      </c>
      <c r="BM133" s="53">
        <f t="shared" si="60"/>
        <v>5.5</v>
      </c>
      <c r="BN133" s="52">
        <f t="shared" si="46"/>
        <v>1397412719.8136799</v>
      </c>
      <c r="BO133" s="54">
        <f t="shared" si="61"/>
        <v>21499522533.836102</v>
      </c>
      <c r="BP133" s="52">
        <f t="shared" si="47"/>
        <v>9199201.7268150449</v>
      </c>
      <c r="BQ133" s="52">
        <f t="shared" si="48"/>
        <v>1136101413.261658</v>
      </c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3">
      <c r="A134" s="55">
        <f t="shared" si="62"/>
        <v>125</v>
      </c>
      <c r="B134" s="71">
        <f t="shared" si="63"/>
        <v>2140</v>
      </c>
      <c r="C134" s="50">
        <f>'2016 CV PREV GF 00394601000126'!E130</f>
        <v>5.5</v>
      </c>
      <c r="D134" s="51">
        <f t="shared" si="49"/>
        <v>1.25E-3</v>
      </c>
      <c r="E134" s="50">
        <f>'2016 CV PREV GF 00394601000126'!G130</f>
        <v>8626471580.4200001</v>
      </c>
      <c r="F134" s="51">
        <f t="shared" si="50"/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1">
        <f t="shared" si="51"/>
        <v>908169528.61000001</v>
      </c>
      <c r="N134" s="50">
        <f>'2016 CV PREV GF 00394601000126'!P130</f>
        <v>908169528.61000001</v>
      </c>
      <c r="O134" s="50">
        <f>'2016 CV PREV GF 00394601000126'!Q130</f>
        <v>0</v>
      </c>
      <c r="P134" s="50">
        <f>'2016 CV PREV GF 00394601000126'!R130</f>
        <v>0</v>
      </c>
      <c r="Q134" s="50">
        <f>'2016 CV PREV GF 00394601000126'!S130</f>
        <v>0</v>
      </c>
      <c r="R134" s="50">
        <f>'2016 CV PREV GF 00394601000126'!T130</f>
        <v>0</v>
      </c>
      <c r="S134" s="50">
        <f>'2016 CV PREV GF 00394601000126'!U130</f>
        <v>0</v>
      </c>
      <c r="T134" s="50">
        <f>'2016 CV PREV GF 00394601000126'!V130</f>
        <v>0</v>
      </c>
      <c r="U134" s="51">
        <f t="shared" si="52"/>
        <v>632269924.98000002</v>
      </c>
      <c r="V134" s="50">
        <f>'2016 CV PREV GF 00394601000126'!X130</f>
        <v>632269924.98000002</v>
      </c>
      <c r="W134" s="50">
        <f>'2016 CV PREV GF 00394601000126'!Y130</f>
        <v>0</v>
      </c>
      <c r="X134" s="50">
        <f>'2016 CV PREV GF 00394601000126'!Z130</f>
        <v>0</v>
      </c>
      <c r="Y134" s="50">
        <f>'2016 CV PREV GF 00394601000126'!AA130</f>
        <v>0</v>
      </c>
      <c r="Z134" s="50">
        <f>'2016 CV PREV GF 00394601000126'!AB130</f>
        <v>0</v>
      </c>
      <c r="AA134" s="50">
        <f>'2016 CV PREV GF 00394601000126'!AC130</f>
        <v>0</v>
      </c>
      <c r="AB134" s="50">
        <f>'2016 CV PREV GF 00394601000126'!AD130</f>
        <v>0</v>
      </c>
      <c r="AC134" s="51">
        <f t="shared" si="53"/>
        <v>0</v>
      </c>
      <c r="AD134" s="50">
        <f>'2016 CV PREV GF 00394601000126'!AF130</f>
        <v>0</v>
      </c>
      <c r="AE134" s="50">
        <f>'2016 CV PREV GF 00394601000126'!AG130</f>
        <v>0</v>
      </c>
      <c r="AF134" s="50">
        <f>'2016 CV PREV GF 00394601000126'!AH130</f>
        <v>0</v>
      </c>
      <c r="AG134" s="50">
        <f>'2016 CV PREV GF 00394601000126'!AI130</f>
        <v>0</v>
      </c>
      <c r="AH134" s="51">
        <f t="shared" si="54"/>
        <v>0</v>
      </c>
      <c r="AI134" s="50">
        <f>'2016 CV PREV GF 00394601000126'!AK130</f>
        <v>0</v>
      </c>
      <c r="AJ134" s="50">
        <f>'2016 CV PREV GF 00394601000126'!AL130</f>
        <v>0</v>
      </c>
      <c r="AK134" s="50">
        <f>'2016 CV PREV GF 00394601000126'!AM130</f>
        <v>0</v>
      </c>
      <c r="AL134" s="50">
        <f>'2016 CV PREV GF 00394601000126'!AN130</f>
        <v>0</v>
      </c>
      <c r="AM134" s="50">
        <f>'2016 CV PREV GF 00394601000126'!AO130</f>
        <v>0</v>
      </c>
      <c r="AN134" s="52">
        <v>0</v>
      </c>
      <c r="AO134" s="52">
        <v>0</v>
      </c>
      <c r="AP134" s="52">
        <v>0</v>
      </c>
      <c r="AQ134" s="50">
        <f>'2016 CV PREV GF 00394601000126'!AS130</f>
        <v>0</v>
      </c>
      <c r="AR134" s="51">
        <f t="shared" si="55"/>
        <v>1540439453.5899999</v>
      </c>
      <c r="AS134" s="51">
        <f t="shared" si="56"/>
        <v>0</v>
      </c>
      <c r="AT134" s="52">
        <v>0</v>
      </c>
      <c r="AU134" s="52">
        <v>0</v>
      </c>
      <c r="AV134" s="52">
        <v>0</v>
      </c>
      <c r="AW134" s="52">
        <v>0</v>
      </c>
      <c r="AX134" s="52">
        <v>0</v>
      </c>
      <c r="AY134" s="52">
        <v>0</v>
      </c>
      <c r="AZ134" s="51">
        <f t="shared" si="57"/>
        <v>6839169785.9499998</v>
      </c>
      <c r="BA134" s="50">
        <f>'2016 CV PREV GF 00394601000126'!BC130</f>
        <v>5797617174.6999998</v>
      </c>
      <c r="BB134" s="50">
        <f>'2016 CV PREV GF 00394601000126'!BD130</f>
        <v>0</v>
      </c>
      <c r="BC134" s="50">
        <f>'2016 CV PREV GF 00394601000126'!BE130</f>
        <v>0</v>
      </c>
      <c r="BD134" s="50">
        <f>'2016 CV PREV GF 00394601000126'!BF130</f>
        <v>0</v>
      </c>
      <c r="BE134" s="50">
        <f>'2016 CV PREV GF 00394601000126'!BG130</f>
        <v>0</v>
      </c>
      <c r="BF134" s="50">
        <f>'2016 CV PREV GF 00394601000126'!BH130</f>
        <v>1041552611.25</v>
      </c>
      <c r="BG134" s="50">
        <f>'2016 CV PREV GF 00394601000126'!BI130</f>
        <v>0</v>
      </c>
      <c r="BH134" s="50">
        <f>'2016 CV PREV GF 00394601000126'!BJ130</f>
        <v>0</v>
      </c>
      <c r="BI134" s="50">
        <f>'2016 CV PREV GF 00394601000126'!BK130</f>
        <v>0</v>
      </c>
      <c r="BJ134" s="51">
        <f t="shared" si="58"/>
        <v>6839169785.9499998</v>
      </c>
      <c r="BK134" s="51">
        <f t="shared" si="59"/>
        <v>-5298730332.3599997</v>
      </c>
      <c r="BL134" s="51">
        <f>$BO$9+SUMPRODUCT($D$10:D134,$BK$10:BK134)</f>
        <v>18239598.216300298</v>
      </c>
      <c r="BM134" s="53">
        <f t="shared" si="60"/>
        <v>5.5</v>
      </c>
      <c r="BN134" s="52">
        <f t="shared" si="46"/>
        <v>1182473739.36099</v>
      </c>
      <c r="BO134" s="54">
        <f t="shared" si="61"/>
        <v>17383265940.837101</v>
      </c>
      <c r="BP134" s="52">
        <f t="shared" si="47"/>
        <v>8711083.1865301616</v>
      </c>
      <c r="BQ134" s="52">
        <f t="shared" si="48"/>
        <v>1084529856.7230051</v>
      </c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x14ac:dyDescent="0.3">
      <c r="A135" s="55">
        <f t="shared" si="62"/>
        <v>126</v>
      </c>
      <c r="B135" s="71">
        <f t="shared" si="63"/>
        <v>2141</v>
      </c>
      <c r="C135" s="50">
        <f>'2016 CV PREV GF 00394601000126'!E131</f>
        <v>5.5</v>
      </c>
      <c r="D135" s="51">
        <f t="shared" si="49"/>
        <v>1.1800000000000001E-3</v>
      </c>
      <c r="E135" s="50">
        <f>'2016 CV PREV GF 00394601000126'!G131</f>
        <v>8628452227.8799992</v>
      </c>
      <c r="F135" s="51">
        <f t="shared" si="50"/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1">
        <f t="shared" si="51"/>
        <v>908378045.34000003</v>
      </c>
      <c r="N135" s="50">
        <f>'2016 CV PREV GF 00394601000126'!P131</f>
        <v>908378045.34000003</v>
      </c>
      <c r="O135" s="50">
        <f>'2016 CV PREV GF 00394601000126'!Q131</f>
        <v>0</v>
      </c>
      <c r="P135" s="50">
        <f>'2016 CV PREV GF 00394601000126'!R131</f>
        <v>0</v>
      </c>
      <c r="Q135" s="50">
        <f>'2016 CV PREV GF 00394601000126'!S131</f>
        <v>0</v>
      </c>
      <c r="R135" s="50">
        <f>'2016 CV PREV GF 00394601000126'!T131</f>
        <v>0</v>
      </c>
      <c r="S135" s="50">
        <f>'2016 CV PREV GF 00394601000126'!U131</f>
        <v>0</v>
      </c>
      <c r="T135" s="50">
        <f>'2016 CV PREV GF 00394601000126'!V131</f>
        <v>0</v>
      </c>
      <c r="U135" s="51">
        <f t="shared" si="52"/>
        <v>632415094.86000001</v>
      </c>
      <c r="V135" s="50">
        <f>'2016 CV PREV GF 00394601000126'!X131</f>
        <v>632415094.86000001</v>
      </c>
      <c r="W135" s="50">
        <f>'2016 CV PREV GF 00394601000126'!Y131</f>
        <v>0</v>
      </c>
      <c r="X135" s="50">
        <f>'2016 CV PREV GF 00394601000126'!Z131</f>
        <v>0</v>
      </c>
      <c r="Y135" s="50">
        <f>'2016 CV PREV GF 00394601000126'!AA131</f>
        <v>0</v>
      </c>
      <c r="Z135" s="50">
        <f>'2016 CV PREV GF 00394601000126'!AB131</f>
        <v>0</v>
      </c>
      <c r="AA135" s="50">
        <f>'2016 CV PREV GF 00394601000126'!AC131</f>
        <v>0</v>
      </c>
      <c r="AB135" s="50">
        <f>'2016 CV PREV GF 00394601000126'!AD131</f>
        <v>0</v>
      </c>
      <c r="AC135" s="51">
        <f t="shared" si="53"/>
        <v>0</v>
      </c>
      <c r="AD135" s="50">
        <f>'2016 CV PREV GF 00394601000126'!AF131</f>
        <v>0</v>
      </c>
      <c r="AE135" s="50">
        <f>'2016 CV PREV GF 00394601000126'!AG131</f>
        <v>0</v>
      </c>
      <c r="AF135" s="50">
        <f>'2016 CV PREV GF 00394601000126'!AH131</f>
        <v>0</v>
      </c>
      <c r="AG135" s="50">
        <f>'2016 CV PREV GF 00394601000126'!AI131</f>
        <v>0</v>
      </c>
      <c r="AH135" s="51">
        <f t="shared" si="54"/>
        <v>0</v>
      </c>
      <c r="AI135" s="50">
        <f>'2016 CV PREV GF 00394601000126'!AK131</f>
        <v>0</v>
      </c>
      <c r="AJ135" s="50">
        <f>'2016 CV PREV GF 00394601000126'!AL131</f>
        <v>0</v>
      </c>
      <c r="AK135" s="50">
        <f>'2016 CV PREV GF 00394601000126'!AM131</f>
        <v>0</v>
      </c>
      <c r="AL135" s="50">
        <f>'2016 CV PREV GF 00394601000126'!AN131</f>
        <v>0</v>
      </c>
      <c r="AM135" s="50">
        <f>'2016 CV PREV GF 00394601000126'!AO131</f>
        <v>0</v>
      </c>
      <c r="AN135" s="52">
        <v>0</v>
      </c>
      <c r="AO135" s="52">
        <v>0</v>
      </c>
      <c r="AP135" s="52">
        <v>0</v>
      </c>
      <c r="AQ135" s="50">
        <f>'2016 CV PREV GF 00394601000126'!AS131</f>
        <v>0</v>
      </c>
      <c r="AR135" s="51">
        <f t="shared" si="55"/>
        <v>1540793140.2</v>
      </c>
      <c r="AS135" s="51">
        <f t="shared" si="56"/>
        <v>0</v>
      </c>
      <c r="AT135" s="52">
        <v>0</v>
      </c>
      <c r="AU135" s="52">
        <v>0</v>
      </c>
      <c r="AV135" s="52">
        <v>0</v>
      </c>
      <c r="AW135" s="52">
        <v>0</v>
      </c>
      <c r="AX135" s="52">
        <v>0</v>
      </c>
      <c r="AY135" s="52">
        <v>0</v>
      </c>
      <c r="AZ135" s="51">
        <f t="shared" si="57"/>
        <v>6836053205.9399996</v>
      </c>
      <c r="BA135" s="50">
        <f>'2016 CV PREV GF 00394601000126'!BC131</f>
        <v>5796561063.4300003</v>
      </c>
      <c r="BB135" s="50">
        <f>'2016 CV PREV GF 00394601000126'!BD131</f>
        <v>0</v>
      </c>
      <c r="BC135" s="50">
        <f>'2016 CV PREV GF 00394601000126'!BE131</f>
        <v>0</v>
      </c>
      <c r="BD135" s="50">
        <f>'2016 CV PREV GF 00394601000126'!BF131</f>
        <v>0</v>
      </c>
      <c r="BE135" s="50">
        <f>'2016 CV PREV GF 00394601000126'!BG131</f>
        <v>0</v>
      </c>
      <c r="BF135" s="50">
        <f>'2016 CV PREV GF 00394601000126'!BH131</f>
        <v>1039492142.51</v>
      </c>
      <c r="BG135" s="50">
        <f>'2016 CV PREV GF 00394601000126'!BI131</f>
        <v>0</v>
      </c>
      <c r="BH135" s="50">
        <f>'2016 CV PREV GF 00394601000126'!BJ131</f>
        <v>0</v>
      </c>
      <c r="BI135" s="50">
        <f>'2016 CV PREV GF 00394601000126'!BK131</f>
        <v>0</v>
      </c>
      <c r="BJ135" s="51">
        <f t="shared" si="58"/>
        <v>6836053205.9399996</v>
      </c>
      <c r="BK135" s="51">
        <f t="shared" si="59"/>
        <v>-5295260065.7399998</v>
      </c>
      <c r="BL135" s="51">
        <f>$BO$9+SUMPRODUCT($D$10:D135,$BK$10:BK135)</f>
        <v>11991191.338727098</v>
      </c>
      <c r="BM135" s="53">
        <f t="shared" si="60"/>
        <v>5.5</v>
      </c>
      <c r="BN135" s="52">
        <f t="shared" si="46"/>
        <v>956079626.74603999</v>
      </c>
      <c r="BO135" s="54">
        <f t="shared" si="61"/>
        <v>13044085501.8431</v>
      </c>
      <c r="BP135" s="52">
        <f t="shared" si="47"/>
        <v>8253188.2309971517</v>
      </c>
      <c r="BQ135" s="52">
        <f t="shared" si="48"/>
        <v>1035775122.9901426</v>
      </c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x14ac:dyDescent="0.3">
      <c r="A136" s="55">
        <f t="shared" si="62"/>
        <v>127</v>
      </c>
      <c r="B136" s="71">
        <f t="shared" si="63"/>
        <v>2142</v>
      </c>
      <c r="C136" s="50">
        <f>'2016 CV PREV GF 00394601000126'!E132</f>
        <v>5.5</v>
      </c>
      <c r="D136" s="51">
        <f t="shared" si="49"/>
        <v>1.1199999999999999E-3</v>
      </c>
      <c r="E136" s="50">
        <f>'2016 CV PREV GF 00394601000126'!G132</f>
        <v>8629101767.1900005</v>
      </c>
      <c r="F136" s="51">
        <f t="shared" si="50"/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1">
        <f t="shared" si="51"/>
        <v>908446426.92999995</v>
      </c>
      <c r="N136" s="50">
        <f>'2016 CV PREV GF 00394601000126'!P132</f>
        <v>908446426.92999995</v>
      </c>
      <c r="O136" s="50">
        <f>'2016 CV PREV GF 00394601000126'!Q132</f>
        <v>0</v>
      </c>
      <c r="P136" s="50">
        <f>'2016 CV PREV GF 00394601000126'!R132</f>
        <v>0</v>
      </c>
      <c r="Q136" s="50">
        <f>'2016 CV PREV GF 00394601000126'!S132</f>
        <v>0</v>
      </c>
      <c r="R136" s="50">
        <f>'2016 CV PREV GF 00394601000126'!T132</f>
        <v>0</v>
      </c>
      <c r="S136" s="50">
        <f>'2016 CV PREV GF 00394601000126'!U132</f>
        <v>0</v>
      </c>
      <c r="T136" s="50">
        <f>'2016 CV PREV GF 00394601000126'!V132</f>
        <v>0</v>
      </c>
      <c r="U136" s="51">
        <f t="shared" si="52"/>
        <v>632462702.28999996</v>
      </c>
      <c r="V136" s="50">
        <f>'2016 CV PREV GF 00394601000126'!X132</f>
        <v>632462702.28999996</v>
      </c>
      <c r="W136" s="50">
        <f>'2016 CV PREV GF 00394601000126'!Y132</f>
        <v>0</v>
      </c>
      <c r="X136" s="50">
        <f>'2016 CV PREV GF 00394601000126'!Z132</f>
        <v>0</v>
      </c>
      <c r="Y136" s="50">
        <f>'2016 CV PREV GF 00394601000126'!AA132</f>
        <v>0</v>
      </c>
      <c r="Z136" s="50">
        <f>'2016 CV PREV GF 00394601000126'!AB132</f>
        <v>0</v>
      </c>
      <c r="AA136" s="50">
        <f>'2016 CV PREV GF 00394601000126'!AC132</f>
        <v>0</v>
      </c>
      <c r="AB136" s="50">
        <f>'2016 CV PREV GF 00394601000126'!AD132</f>
        <v>0</v>
      </c>
      <c r="AC136" s="51">
        <f t="shared" si="53"/>
        <v>0</v>
      </c>
      <c r="AD136" s="50">
        <f>'2016 CV PREV GF 00394601000126'!AF132</f>
        <v>0</v>
      </c>
      <c r="AE136" s="50">
        <f>'2016 CV PREV GF 00394601000126'!AG132</f>
        <v>0</v>
      </c>
      <c r="AF136" s="50">
        <f>'2016 CV PREV GF 00394601000126'!AH132</f>
        <v>0</v>
      </c>
      <c r="AG136" s="50">
        <f>'2016 CV PREV GF 00394601000126'!AI132</f>
        <v>0</v>
      </c>
      <c r="AH136" s="51">
        <f t="shared" si="54"/>
        <v>0</v>
      </c>
      <c r="AI136" s="50">
        <f>'2016 CV PREV GF 00394601000126'!AK132</f>
        <v>0</v>
      </c>
      <c r="AJ136" s="50">
        <f>'2016 CV PREV GF 00394601000126'!AL132</f>
        <v>0</v>
      </c>
      <c r="AK136" s="50">
        <f>'2016 CV PREV GF 00394601000126'!AM132</f>
        <v>0</v>
      </c>
      <c r="AL136" s="50">
        <f>'2016 CV PREV GF 00394601000126'!AN132</f>
        <v>0</v>
      </c>
      <c r="AM136" s="50">
        <f>'2016 CV PREV GF 00394601000126'!AO132</f>
        <v>0</v>
      </c>
      <c r="AN136" s="52">
        <v>0</v>
      </c>
      <c r="AO136" s="52">
        <v>0</v>
      </c>
      <c r="AP136" s="52">
        <v>0</v>
      </c>
      <c r="AQ136" s="50">
        <f>'2016 CV PREV GF 00394601000126'!AS132</f>
        <v>0</v>
      </c>
      <c r="AR136" s="51">
        <f t="shared" si="55"/>
        <v>1540909129.22</v>
      </c>
      <c r="AS136" s="51">
        <f t="shared" si="56"/>
        <v>0</v>
      </c>
      <c r="AT136" s="52">
        <v>0</v>
      </c>
      <c r="AU136" s="52">
        <v>0</v>
      </c>
      <c r="AV136" s="52">
        <v>0</v>
      </c>
      <c r="AW136" s="52">
        <v>0</v>
      </c>
      <c r="AX136" s="52">
        <v>0</v>
      </c>
      <c r="AY136" s="52">
        <v>0</v>
      </c>
      <c r="AZ136" s="51">
        <f t="shared" si="57"/>
        <v>6838212898.7799997</v>
      </c>
      <c r="BA136" s="50">
        <f>'2016 CV PREV GF 00394601000126'!BC132</f>
        <v>5800417212.2600002</v>
      </c>
      <c r="BB136" s="50">
        <f>'2016 CV PREV GF 00394601000126'!BD132</f>
        <v>0</v>
      </c>
      <c r="BC136" s="50">
        <f>'2016 CV PREV GF 00394601000126'!BE132</f>
        <v>0</v>
      </c>
      <c r="BD136" s="50">
        <f>'2016 CV PREV GF 00394601000126'!BF132</f>
        <v>0</v>
      </c>
      <c r="BE136" s="50">
        <f>'2016 CV PREV GF 00394601000126'!BG132</f>
        <v>0</v>
      </c>
      <c r="BF136" s="50">
        <f>'2016 CV PREV GF 00394601000126'!BH132</f>
        <v>1037795686.52</v>
      </c>
      <c r="BG136" s="50">
        <f>'2016 CV PREV GF 00394601000126'!BI132</f>
        <v>0</v>
      </c>
      <c r="BH136" s="50">
        <f>'2016 CV PREV GF 00394601000126'!BJ132</f>
        <v>0</v>
      </c>
      <c r="BI136" s="50">
        <f>'2016 CV PREV GF 00394601000126'!BK132</f>
        <v>0</v>
      </c>
      <c r="BJ136" s="51">
        <f t="shared" si="58"/>
        <v>6838212898.7799997</v>
      </c>
      <c r="BK136" s="51">
        <f t="shared" si="59"/>
        <v>-5297303769.5600004</v>
      </c>
      <c r="BL136" s="51">
        <f>$BO$9+SUMPRODUCT($D$10:D136,$BK$10:BK136)</f>
        <v>6058211.1168198977</v>
      </c>
      <c r="BM136" s="53">
        <f t="shared" si="60"/>
        <v>5.5</v>
      </c>
      <c r="BN136" s="52">
        <f t="shared" si="46"/>
        <v>717424702.60136998</v>
      </c>
      <c r="BO136" s="54">
        <f t="shared" si="61"/>
        <v>8464206434.88447</v>
      </c>
      <c r="BP136" s="52">
        <f t="shared" si="47"/>
        <v>7825398.7060275879</v>
      </c>
      <c r="BQ136" s="52">
        <f t="shared" si="48"/>
        <v>989912936.31248987</v>
      </c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x14ac:dyDescent="0.3">
      <c r="A137" s="55">
        <f t="shared" si="62"/>
        <v>128</v>
      </c>
      <c r="B137" s="71">
        <f t="shared" si="63"/>
        <v>2143</v>
      </c>
      <c r="C137" s="50">
        <f>'2016 CV PREV GF 00394601000126'!E133</f>
        <v>5.5</v>
      </c>
      <c r="D137" s="51">
        <f t="shared" si="49"/>
        <v>1.06E-3</v>
      </c>
      <c r="E137" s="50">
        <f>'2016 CV PREV GF 00394601000126'!G133</f>
        <v>8627965785.1599998</v>
      </c>
      <c r="F137" s="51">
        <f t="shared" si="50"/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1">
        <f t="shared" si="51"/>
        <v>908326834.09000003</v>
      </c>
      <c r="N137" s="50">
        <f>'2016 CV PREV GF 00394601000126'!P133</f>
        <v>908326834.09000003</v>
      </c>
      <c r="O137" s="50">
        <f>'2016 CV PREV GF 00394601000126'!Q133</f>
        <v>0</v>
      </c>
      <c r="P137" s="50">
        <f>'2016 CV PREV GF 00394601000126'!R133</f>
        <v>0</v>
      </c>
      <c r="Q137" s="50">
        <f>'2016 CV PREV GF 00394601000126'!S133</f>
        <v>0</v>
      </c>
      <c r="R137" s="50">
        <f>'2016 CV PREV GF 00394601000126'!T133</f>
        <v>0</v>
      </c>
      <c r="S137" s="50">
        <f>'2016 CV PREV GF 00394601000126'!U133</f>
        <v>0</v>
      </c>
      <c r="T137" s="50">
        <f>'2016 CV PREV GF 00394601000126'!V133</f>
        <v>0</v>
      </c>
      <c r="U137" s="51">
        <f t="shared" si="52"/>
        <v>632379441.45000005</v>
      </c>
      <c r="V137" s="50">
        <f>'2016 CV PREV GF 00394601000126'!X133</f>
        <v>632379441.45000005</v>
      </c>
      <c r="W137" s="50">
        <f>'2016 CV PREV GF 00394601000126'!Y133</f>
        <v>0</v>
      </c>
      <c r="X137" s="50">
        <f>'2016 CV PREV GF 00394601000126'!Z133</f>
        <v>0</v>
      </c>
      <c r="Y137" s="50">
        <f>'2016 CV PREV GF 00394601000126'!AA133</f>
        <v>0</v>
      </c>
      <c r="Z137" s="50">
        <f>'2016 CV PREV GF 00394601000126'!AB133</f>
        <v>0</v>
      </c>
      <c r="AA137" s="50">
        <f>'2016 CV PREV GF 00394601000126'!AC133</f>
        <v>0</v>
      </c>
      <c r="AB137" s="50">
        <f>'2016 CV PREV GF 00394601000126'!AD133</f>
        <v>0</v>
      </c>
      <c r="AC137" s="51">
        <f t="shared" si="53"/>
        <v>0</v>
      </c>
      <c r="AD137" s="50">
        <f>'2016 CV PREV GF 00394601000126'!AF133</f>
        <v>0</v>
      </c>
      <c r="AE137" s="50">
        <f>'2016 CV PREV GF 00394601000126'!AG133</f>
        <v>0</v>
      </c>
      <c r="AF137" s="50">
        <f>'2016 CV PREV GF 00394601000126'!AH133</f>
        <v>0</v>
      </c>
      <c r="AG137" s="50">
        <f>'2016 CV PREV GF 00394601000126'!AI133</f>
        <v>0</v>
      </c>
      <c r="AH137" s="51">
        <f t="shared" si="54"/>
        <v>0</v>
      </c>
      <c r="AI137" s="50">
        <f>'2016 CV PREV GF 00394601000126'!AK133</f>
        <v>0</v>
      </c>
      <c r="AJ137" s="50">
        <f>'2016 CV PREV GF 00394601000126'!AL133</f>
        <v>0</v>
      </c>
      <c r="AK137" s="50">
        <f>'2016 CV PREV GF 00394601000126'!AM133</f>
        <v>0</v>
      </c>
      <c r="AL137" s="50">
        <f>'2016 CV PREV GF 00394601000126'!AN133</f>
        <v>0</v>
      </c>
      <c r="AM137" s="50">
        <f>'2016 CV PREV GF 00394601000126'!AO133</f>
        <v>0</v>
      </c>
      <c r="AN137" s="52">
        <v>0</v>
      </c>
      <c r="AO137" s="52">
        <v>0</v>
      </c>
      <c r="AP137" s="52">
        <v>0</v>
      </c>
      <c r="AQ137" s="50">
        <f>'2016 CV PREV GF 00394601000126'!AS133</f>
        <v>0</v>
      </c>
      <c r="AR137" s="51">
        <f t="shared" si="55"/>
        <v>1540706275.54</v>
      </c>
      <c r="AS137" s="51">
        <f t="shared" si="56"/>
        <v>0</v>
      </c>
      <c r="AT137" s="52">
        <v>0</v>
      </c>
      <c r="AU137" s="52">
        <v>0</v>
      </c>
      <c r="AV137" s="52">
        <v>0</v>
      </c>
      <c r="AW137" s="52">
        <v>0</v>
      </c>
      <c r="AX137" s="52">
        <v>0</v>
      </c>
      <c r="AY137" s="52">
        <v>0</v>
      </c>
      <c r="AZ137" s="51">
        <f t="shared" si="57"/>
        <v>6837729777.4799995</v>
      </c>
      <c r="BA137" s="50">
        <f>'2016 CV PREV GF 00394601000126'!BC133</f>
        <v>5801147697.6599998</v>
      </c>
      <c r="BB137" s="50">
        <f>'2016 CV PREV GF 00394601000126'!BD133</f>
        <v>0</v>
      </c>
      <c r="BC137" s="50">
        <f>'2016 CV PREV GF 00394601000126'!BE133</f>
        <v>0</v>
      </c>
      <c r="BD137" s="50">
        <f>'2016 CV PREV GF 00394601000126'!BF133</f>
        <v>0</v>
      </c>
      <c r="BE137" s="50">
        <f>'2016 CV PREV GF 00394601000126'!BG133</f>
        <v>0</v>
      </c>
      <c r="BF137" s="50">
        <f>'2016 CV PREV GF 00394601000126'!BH133</f>
        <v>1036582079.8200001</v>
      </c>
      <c r="BG137" s="50">
        <f>'2016 CV PREV GF 00394601000126'!BI133</f>
        <v>0</v>
      </c>
      <c r="BH137" s="50">
        <f>'2016 CV PREV GF 00394601000126'!BJ133</f>
        <v>0</v>
      </c>
      <c r="BI137" s="50">
        <f>'2016 CV PREV GF 00394601000126'!BK133</f>
        <v>0</v>
      </c>
      <c r="BJ137" s="51">
        <f t="shared" si="58"/>
        <v>6837729777.4799995</v>
      </c>
      <c r="BK137" s="51">
        <f t="shared" si="59"/>
        <v>-5297023501.9399996</v>
      </c>
      <c r="BL137" s="51">
        <f>$BO$9+SUMPRODUCT($D$10:D137,$BK$10:BK137)</f>
        <v>443366.20476349816</v>
      </c>
      <c r="BM137" s="53">
        <f t="shared" si="60"/>
        <v>5.5</v>
      </c>
      <c r="BN137" s="52">
        <f t="shared" si="46"/>
        <v>465531353.91864997</v>
      </c>
      <c r="BO137" s="54">
        <f t="shared" si="61"/>
        <v>3632714286.8631201</v>
      </c>
      <c r="BP137" s="52">
        <f t="shared" si="47"/>
        <v>7416915.4879860561</v>
      </c>
      <c r="BQ137" s="52">
        <f t="shared" si="48"/>
        <v>945656724.71822214</v>
      </c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x14ac:dyDescent="0.3">
      <c r="A138" s="55">
        <f t="shared" si="62"/>
        <v>129</v>
      </c>
      <c r="B138" s="71">
        <f t="shared" si="63"/>
        <v>2144</v>
      </c>
      <c r="C138" s="50">
        <f>'2016 CV PREV GF 00394601000126'!E134</f>
        <v>5.5</v>
      </c>
      <c r="D138" s="51">
        <f t="shared" si="49"/>
        <v>1E-3</v>
      </c>
      <c r="E138" s="50">
        <f>'2016 CV PREV GF 00394601000126'!G134</f>
        <v>8628312348.7000008</v>
      </c>
      <c r="F138" s="51">
        <f t="shared" ref="F138:F159" si="64">ROUND(SUM(G138:J138),5)</f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1">
        <f t="shared" ref="M138:M159" si="65">ROUND(SUM(N138:T138),5)</f>
        <v>908363319.27999997</v>
      </c>
      <c r="N138" s="50">
        <f>'2016 CV PREV GF 00394601000126'!P134</f>
        <v>908363319.27999997</v>
      </c>
      <c r="O138" s="50">
        <f>'2016 CV PREV GF 00394601000126'!Q134</f>
        <v>0</v>
      </c>
      <c r="P138" s="50">
        <f>'2016 CV PREV GF 00394601000126'!R134</f>
        <v>0</v>
      </c>
      <c r="Q138" s="50">
        <f>'2016 CV PREV GF 00394601000126'!S134</f>
        <v>0</v>
      </c>
      <c r="R138" s="50">
        <f>'2016 CV PREV GF 00394601000126'!T134</f>
        <v>0</v>
      </c>
      <c r="S138" s="50">
        <f>'2016 CV PREV GF 00394601000126'!U134</f>
        <v>0</v>
      </c>
      <c r="T138" s="50">
        <f>'2016 CV PREV GF 00394601000126'!V134</f>
        <v>0</v>
      </c>
      <c r="U138" s="51">
        <f t="shared" ref="U138:U159" si="66">ROUND(SUM(V138:AB138),5)</f>
        <v>632404842.52999997</v>
      </c>
      <c r="V138" s="50">
        <f>'2016 CV PREV GF 00394601000126'!X134</f>
        <v>632404842.52999997</v>
      </c>
      <c r="W138" s="50">
        <f>'2016 CV PREV GF 00394601000126'!Y134</f>
        <v>0</v>
      </c>
      <c r="X138" s="50">
        <f>'2016 CV PREV GF 00394601000126'!Z134</f>
        <v>0</v>
      </c>
      <c r="Y138" s="50">
        <f>'2016 CV PREV GF 00394601000126'!AA134</f>
        <v>0</v>
      </c>
      <c r="Z138" s="50">
        <f>'2016 CV PREV GF 00394601000126'!AB134</f>
        <v>0</v>
      </c>
      <c r="AA138" s="50">
        <f>'2016 CV PREV GF 00394601000126'!AC134</f>
        <v>0</v>
      </c>
      <c r="AB138" s="50">
        <f>'2016 CV PREV GF 00394601000126'!AD134</f>
        <v>0</v>
      </c>
      <c r="AC138" s="51">
        <f t="shared" ref="AC138:AC159" si="67">ROUND(SUM(AD138:AG138),5)</f>
        <v>0</v>
      </c>
      <c r="AD138" s="50">
        <f>'2016 CV PREV GF 00394601000126'!AF134</f>
        <v>0</v>
      </c>
      <c r="AE138" s="50">
        <f>'2016 CV PREV GF 00394601000126'!AG134</f>
        <v>0</v>
      </c>
      <c r="AF138" s="50">
        <f>'2016 CV PREV GF 00394601000126'!AH134</f>
        <v>0</v>
      </c>
      <c r="AG138" s="50">
        <f>'2016 CV PREV GF 00394601000126'!AI134</f>
        <v>0</v>
      </c>
      <c r="AH138" s="51">
        <f t="shared" ref="AH138:AH159" si="68">ROUND(SUM(AI138:AM138),5)</f>
        <v>0</v>
      </c>
      <c r="AI138" s="50">
        <f>'2016 CV PREV GF 00394601000126'!AK134</f>
        <v>0</v>
      </c>
      <c r="AJ138" s="50">
        <f>'2016 CV PREV GF 00394601000126'!AL134</f>
        <v>0</v>
      </c>
      <c r="AK138" s="50">
        <f>'2016 CV PREV GF 00394601000126'!AM134</f>
        <v>0</v>
      </c>
      <c r="AL138" s="50">
        <f>'2016 CV PREV GF 00394601000126'!AN134</f>
        <v>0</v>
      </c>
      <c r="AM138" s="50">
        <f>'2016 CV PREV GF 00394601000126'!AO134</f>
        <v>0</v>
      </c>
      <c r="AN138" s="52">
        <v>0</v>
      </c>
      <c r="AO138" s="52">
        <v>0</v>
      </c>
      <c r="AP138" s="52">
        <v>0</v>
      </c>
      <c r="AQ138" s="50">
        <f>'2016 CV PREV GF 00394601000126'!AS134</f>
        <v>0</v>
      </c>
      <c r="AR138" s="51">
        <f t="shared" ref="AR138:AR159" si="69">ROUND(F138+K138+L138+M138+U138+AC138+AH138+AN138+AO138+AP138+AQ138,5)</f>
        <v>1540768161.8099999</v>
      </c>
      <c r="AS138" s="51">
        <f t="shared" ref="AS138:AS159" si="70">ROUND(SUM(AT138:AY138),5)</f>
        <v>0</v>
      </c>
      <c r="AT138" s="52">
        <v>0</v>
      </c>
      <c r="AU138" s="52">
        <v>0</v>
      </c>
      <c r="AV138" s="52">
        <v>0</v>
      </c>
      <c r="AW138" s="52">
        <v>0</v>
      </c>
      <c r="AX138" s="52">
        <v>0</v>
      </c>
      <c r="AY138" s="52">
        <v>0</v>
      </c>
      <c r="AZ138" s="51">
        <f t="shared" ref="AZ138:AZ159" si="71">ROUND(SUM(BA138:BI138),5)</f>
        <v>6834074365.6700001</v>
      </c>
      <c r="BA138" s="50">
        <f>'2016 CV PREV GF 00394601000126'!BC134</f>
        <v>5798544058.0600004</v>
      </c>
      <c r="BB138" s="50">
        <f>'2016 CV PREV GF 00394601000126'!BD134</f>
        <v>0</v>
      </c>
      <c r="BC138" s="50">
        <f>'2016 CV PREV GF 00394601000126'!BE134</f>
        <v>0</v>
      </c>
      <c r="BD138" s="50">
        <f>'2016 CV PREV GF 00394601000126'!BF134</f>
        <v>0</v>
      </c>
      <c r="BE138" s="50">
        <f>'2016 CV PREV GF 00394601000126'!BG134</f>
        <v>0</v>
      </c>
      <c r="BF138" s="50">
        <f>'2016 CV PREV GF 00394601000126'!BH134</f>
        <v>1035530307.61</v>
      </c>
      <c r="BG138" s="50">
        <f>'2016 CV PREV GF 00394601000126'!BI134</f>
        <v>0</v>
      </c>
      <c r="BH138" s="50">
        <f>'2016 CV PREV GF 00394601000126'!BJ134</f>
        <v>0</v>
      </c>
      <c r="BI138" s="50">
        <f>'2016 CV PREV GF 00394601000126'!BK134</f>
        <v>0</v>
      </c>
      <c r="BJ138" s="51">
        <f t="shared" ref="BJ138:BJ159" si="72">ROUND(AS138+AZ138,5)</f>
        <v>6834074365.6700001</v>
      </c>
      <c r="BK138" s="51">
        <f t="shared" ref="BK138:BK159" si="73">ROUND(AR138-BJ138,5)</f>
        <v>-5293306203.8599997</v>
      </c>
      <c r="BL138" s="51">
        <f>$BO$9+SUMPRODUCT($D$10:D138,$BK$10:BK138)</f>
        <v>-4849939.9990965016</v>
      </c>
      <c r="BM138" s="53">
        <f t="shared" ref="BM138:BM159" si="74">ROUND(C138,5)</f>
        <v>5.5</v>
      </c>
      <c r="BN138" s="52">
        <f t="shared" si="46"/>
        <v>199799285.77746999</v>
      </c>
      <c r="BO138" s="54">
        <f t="shared" ref="BO138:BO159" si="75">IF(BO137+BK138+BN138&gt;0,ROUND(BO137+BK138+BN138,5),0)</f>
        <v>0</v>
      </c>
      <c r="BP138" s="52">
        <f t="shared" si="47"/>
        <v>7026493.3144633137</v>
      </c>
      <c r="BQ138" s="52">
        <f t="shared" si="48"/>
        <v>902904390.90853584</v>
      </c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x14ac:dyDescent="0.3">
      <c r="A139" s="55">
        <f t="shared" ref="A139:A159" si="76">A138+1</f>
        <v>130</v>
      </c>
      <c r="B139" s="71">
        <f t="shared" ref="B139:B159" si="77">B138+1</f>
        <v>2145</v>
      </c>
      <c r="C139" s="50">
        <f>'2016 CV PREV GF 00394601000126'!E135</f>
        <v>5.5</v>
      </c>
      <c r="D139" s="51">
        <f t="shared" si="49"/>
        <v>9.5E-4</v>
      </c>
      <c r="E139" s="50">
        <f>'2016 CV PREV GF 00394601000126'!G135</f>
        <v>8630373509.25</v>
      </c>
      <c r="F139" s="51">
        <f t="shared" si="64"/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1">
        <f t="shared" si="65"/>
        <v>908580312.19000006</v>
      </c>
      <c r="N139" s="50">
        <f>'2016 CV PREV GF 00394601000126'!P135</f>
        <v>908580312.19000006</v>
      </c>
      <c r="O139" s="50">
        <f>'2016 CV PREV GF 00394601000126'!Q135</f>
        <v>0</v>
      </c>
      <c r="P139" s="50">
        <f>'2016 CV PREV GF 00394601000126'!R135</f>
        <v>0</v>
      </c>
      <c r="Q139" s="50">
        <f>'2016 CV PREV GF 00394601000126'!S135</f>
        <v>0</v>
      </c>
      <c r="R139" s="50">
        <f>'2016 CV PREV GF 00394601000126'!T135</f>
        <v>0</v>
      </c>
      <c r="S139" s="50">
        <f>'2016 CV PREV GF 00394601000126'!U135</f>
        <v>0</v>
      </c>
      <c r="T139" s="50">
        <f>'2016 CV PREV GF 00394601000126'!V135</f>
        <v>0</v>
      </c>
      <c r="U139" s="51">
        <f t="shared" si="66"/>
        <v>632555913.54999995</v>
      </c>
      <c r="V139" s="50">
        <f>'2016 CV PREV GF 00394601000126'!X135</f>
        <v>632555913.54999995</v>
      </c>
      <c r="W139" s="50">
        <f>'2016 CV PREV GF 00394601000126'!Y135</f>
        <v>0</v>
      </c>
      <c r="X139" s="50">
        <f>'2016 CV PREV GF 00394601000126'!Z135</f>
        <v>0</v>
      </c>
      <c r="Y139" s="50">
        <f>'2016 CV PREV GF 00394601000126'!AA135</f>
        <v>0</v>
      </c>
      <c r="Z139" s="50">
        <f>'2016 CV PREV GF 00394601000126'!AB135</f>
        <v>0</v>
      </c>
      <c r="AA139" s="50">
        <f>'2016 CV PREV GF 00394601000126'!AC135</f>
        <v>0</v>
      </c>
      <c r="AB139" s="50">
        <f>'2016 CV PREV GF 00394601000126'!AD135</f>
        <v>0</v>
      </c>
      <c r="AC139" s="51">
        <f t="shared" si="67"/>
        <v>0</v>
      </c>
      <c r="AD139" s="50">
        <f>'2016 CV PREV GF 00394601000126'!AF135</f>
        <v>0</v>
      </c>
      <c r="AE139" s="50">
        <f>'2016 CV PREV GF 00394601000126'!AG135</f>
        <v>0</v>
      </c>
      <c r="AF139" s="50">
        <f>'2016 CV PREV GF 00394601000126'!AH135</f>
        <v>0</v>
      </c>
      <c r="AG139" s="50">
        <f>'2016 CV PREV GF 00394601000126'!AI135</f>
        <v>0</v>
      </c>
      <c r="AH139" s="51">
        <f t="shared" si="68"/>
        <v>0</v>
      </c>
      <c r="AI139" s="50">
        <f>'2016 CV PREV GF 00394601000126'!AK135</f>
        <v>0</v>
      </c>
      <c r="AJ139" s="50">
        <f>'2016 CV PREV GF 00394601000126'!AL135</f>
        <v>0</v>
      </c>
      <c r="AK139" s="50">
        <f>'2016 CV PREV GF 00394601000126'!AM135</f>
        <v>0</v>
      </c>
      <c r="AL139" s="50">
        <f>'2016 CV PREV GF 00394601000126'!AN135</f>
        <v>0</v>
      </c>
      <c r="AM139" s="50">
        <f>'2016 CV PREV GF 00394601000126'!AO135</f>
        <v>0</v>
      </c>
      <c r="AN139" s="52">
        <v>0</v>
      </c>
      <c r="AO139" s="52">
        <v>0</v>
      </c>
      <c r="AP139" s="52">
        <v>0</v>
      </c>
      <c r="AQ139" s="50">
        <f>'2016 CV PREV GF 00394601000126'!AS135</f>
        <v>0</v>
      </c>
      <c r="AR139" s="51">
        <f t="shared" si="69"/>
        <v>1541136225.74</v>
      </c>
      <c r="AS139" s="51">
        <f t="shared" si="70"/>
        <v>0</v>
      </c>
      <c r="AT139" s="52">
        <v>0</v>
      </c>
      <c r="AU139" s="52">
        <v>0</v>
      </c>
      <c r="AV139" s="52">
        <v>0</v>
      </c>
      <c r="AW139" s="52">
        <v>0</v>
      </c>
      <c r="AX139" s="52">
        <v>0</v>
      </c>
      <c r="AY139" s="52">
        <v>0</v>
      </c>
      <c r="AZ139" s="51">
        <f t="shared" si="71"/>
        <v>0</v>
      </c>
      <c r="BA139" s="50">
        <f>'2016 CV PREV GF 00394601000126'!BC135</f>
        <v>0</v>
      </c>
      <c r="BB139" s="50">
        <f>'2016 CV PREV GF 00394601000126'!BD135</f>
        <v>0</v>
      </c>
      <c r="BC139" s="50">
        <f>'2016 CV PREV GF 00394601000126'!BE135</f>
        <v>0</v>
      </c>
      <c r="BD139" s="50">
        <f>'2016 CV PREV GF 00394601000126'!BF135</f>
        <v>0</v>
      </c>
      <c r="BE139" s="50">
        <f>'2016 CV PREV GF 00394601000126'!BG135</f>
        <v>0</v>
      </c>
      <c r="BF139" s="50">
        <f>'2016 CV PREV GF 00394601000126'!BH135</f>
        <v>0</v>
      </c>
      <c r="BG139" s="50">
        <f>'2016 CV PREV GF 00394601000126'!BI135</f>
        <v>0</v>
      </c>
      <c r="BH139" s="50">
        <f>'2016 CV PREV GF 00394601000126'!BJ135</f>
        <v>0</v>
      </c>
      <c r="BI139" s="50">
        <f>'2016 CV PREV GF 00394601000126'!BK135</f>
        <v>0</v>
      </c>
      <c r="BJ139" s="51">
        <f t="shared" si="72"/>
        <v>0</v>
      </c>
      <c r="BK139" s="51">
        <f t="shared" si="73"/>
        <v>1541136225.74</v>
      </c>
      <c r="BL139" s="51">
        <f>$BO$9+SUMPRODUCT($D$10:D139,$BK$10:BK139)</f>
        <v>-3385860.5846435018</v>
      </c>
      <c r="BM139" s="53">
        <f t="shared" si="74"/>
        <v>5.5</v>
      </c>
      <c r="BN139" s="52">
        <f t="shared" ref="BN139:BN159" si="78">IF($A$10=0,IF(BO138+BK139&lt;0,0,ROUND(BM139/100*(BO138+BK139),5)),ROUND(BM139/100*BO138,5))</f>
        <v>0</v>
      </c>
      <c r="BO139" s="54">
        <f t="shared" si="75"/>
        <v>1541136225.74</v>
      </c>
      <c r="BP139" s="52">
        <f t="shared" ref="BP139:BP159" si="79">(1/((1+$C139/100)^($A139-0.5)))*(AS139+AZ139-AY139-BH139-F139-K139-AC139-AH139)</f>
        <v>0</v>
      </c>
      <c r="BQ139" s="52">
        <f t="shared" ref="BQ139:BQ159" si="80">$BP139*($A139-0.5)</f>
        <v>0</v>
      </c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3">
      <c r="A140" s="55">
        <f t="shared" si="76"/>
        <v>131</v>
      </c>
      <c r="B140" s="71">
        <f t="shared" si="77"/>
        <v>2146</v>
      </c>
      <c r="C140" s="50">
        <f>'2016 CV PREV GF 00394601000126'!E136</f>
        <v>5.5</v>
      </c>
      <c r="D140" s="51">
        <f t="shared" ref="D140:D159" si="81">ROUND((1+C140/100)^-1*D139,5)</f>
        <v>8.9999999999999998E-4</v>
      </c>
      <c r="E140" s="50">
        <f>'2016 CV PREV GF 00394601000126'!G136</f>
        <v>0</v>
      </c>
      <c r="F140" s="51">
        <f t="shared" si="64"/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1">
        <f t="shared" si="65"/>
        <v>0</v>
      </c>
      <c r="N140" s="50">
        <f>'2016 CV PREV GF 00394601000126'!P136</f>
        <v>0</v>
      </c>
      <c r="O140" s="50">
        <f>'2016 CV PREV GF 00394601000126'!Q136</f>
        <v>0</v>
      </c>
      <c r="P140" s="50">
        <f>'2016 CV PREV GF 00394601000126'!R136</f>
        <v>0</v>
      </c>
      <c r="Q140" s="50">
        <f>'2016 CV PREV GF 00394601000126'!S136</f>
        <v>0</v>
      </c>
      <c r="R140" s="50">
        <f>'2016 CV PREV GF 00394601000126'!T136</f>
        <v>0</v>
      </c>
      <c r="S140" s="50">
        <f>'2016 CV PREV GF 00394601000126'!U136</f>
        <v>0</v>
      </c>
      <c r="T140" s="50">
        <f>'2016 CV PREV GF 00394601000126'!V136</f>
        <v>0</v>
      </c>
      <c r="U140" s="51">
        <f t="shared" si="66"/>
        <v>0</v>
      </c>
      <c r="V140" s="50">
        <f>'2016 CV PREV GF 00394601000126'!X136</f>
        <v>0</v>
      </c>
      <c r="W140" s="50">
        <f>'2016 CV PREV GF 00394601000126'!Y136</f>
        <v>0</v>
      </c>
      <c r="X140" s="50">
        <f>'2016 CV PREV GF 00394601000126'!Z136</f>
        <v>0</v>
      </c>
      <c r="Y140" s="50">
        <f>'2016 CV PREV GF 00394601000126'!AA136</f>
        <v>0</v>
      </c>
      <c r="Z140" s="50">
        <f>'2016 CV PREV GF 00394601000126'!AB136</f>
        <v>0</v>
      </c>
      <c r="AA140" s="50">
        <f>'2016 CV PREV GF 00394601000126'!AC136</f>
        <v>0</v>
      </c>
      <c r="AB140" s="50">
        <f>'2016 CV PREV GF 00394601000126'!AD136</f>
        <v>0</v>
      </c>
      <c r="AC140" s="51">
        <f t="shared" si="67"/>
        <v>0</v>
      </c>
      <c r="AD140" s="50">
        <f>'2016 CV PREV GF 00394601000126'!AF136</f>
        <v>0</v>
      </c>
      <c r="AE140" s="50">
        <f>'2016 CV PREV GF 00394601000126'!AG136</f>
        <v>0</v>
      </c>
      <c r="AF140" s="50">
        <f>'2016 CV PREV GF 00394601000126'!AH136</f>
        <v>0</v>
      </c>
      <c r="AG140" s="50">
        <f>'2016 CV PREV GF 00394601000126'!AI136</f>
        <v>0</v>
      </c>
      <c r="AH140" s="51">
        <f t="shared" si="68"/>
        <v>0</v>
      </c>
      <c r="AI140" s="50">
        <f>'2016 CV PREV GF 00394601000126'!AK136</f>
        <v>0</v>
      </c>
      <c r="AJ140" s="50">
        <f>'2016 CV PREV GF 00394601000126'!AL136</f>
        <v>0</v>
      </c>
      <c r="AK140" s="50">
        <f>'2016 CV PREV GF 00394601000126'!AM136</f>
        <v>0</v>
      </c>
      <c r="AL140" s="50">
        <f>'2016 CV PREV GF 00394601000126'!AN136</f>
        <v>0</v>
      </c>
      <c r="AM140" s="50">
        <f>'2016 CV PREV GF 00394601000126'!AO136</f>
        <v>0</v>
      </c>
      <c r="AN140" s="52">
        <v>0</v>
      </c>
      <c r="AO140" s="52">
        <v>0</v>
      </c>
      <c r="AP140" s="52">
        <v>0</v>
      </c>
      <c r="AQ140" s="50">
        <f>'2016 CV PREV GF 00394601000126'!AS136</f>
        <v>0</v>
      </c>
      <c r="AR140" s="51">
        <f t="shared" si="69"/>
        <v>0</v>
      </c>
      <c r="AS140" s="51">
        <f t="shared" si="70"/>
        <v>0</v>
      </c>
      <c r="AT140" s="52">
        <v>0</v>
      </c>
      <c r="AU140" s="52">
        <v>0</v>
      </c>
      <c r="AV140" s="52">
        <v>0</v>
      </c>
      <c r="AW140" s="52">
        <v>0</v>
      </c>
      <c r="AX140" s="52">
        <v>0</v>
      </c>
      <c r="AY140" s="52">
        <v>0</v>
      </c>
      <c r="AZ140" s="51">
        <f t="shared" si="71"/>
        <v>0</v>
      </c>
      <c r="BA140" s="50">
        <f>'2016 CV PREV GF 00394601000126'!BC136</f>
        <v>0</v>
      </c>
      <c r="BB140" s="50">
        <f>'2016 CV PREV GF 00394601000126'!BD136</f>
        <v>0</v>
      </c>
      <c r="BC140" s="50">
        <f>'2016 CV PREV GF 00394601000126'!BE136</f>
        <v>0</v>
      </c>
      <c r="BD140" s="50">
        <f>'2016 CV PREV GF 00394601000126'!BF136</f>
        <v>0</v>
      </c>
      <c r="BE140" s="50">
        <f>'2016 CV PREV GF 00394601000126'!BG136</f>
        <v>0</v>
      </c>
      <c r="BF140" s="50">
        <f>'2016 CV PREV GF 00394601000126'!BH136</f>
        <v>0</v>
      </c>
      <c r="BG140" s="50">
        <f>'2016 CV PREV GF 00394601000126'!BI136</f>
        <v>0</v>
      </c>
      <c r="BH140" s="50">
        <f>'2016 CV PREV GF 00394601000126'!BJ136</f>
        <v>0</v>
      </c>
      <c r="BI140" s="50">
        <f>'2016 CV PREV GF 00394601000126'!BK136</f>
        <v>0</v>
      </c>
      <c r="BJ140" s="51">
        <f t="shared" si="72"/>
        <v>0</v>
      </c>
      <c r="BK140" s="51">
        <f t="shared" si="73"/>
        <v>0</v>
      </c>
      <c r="BL140" s="51">
        <f>$BO$9+SUMPRODUCT($D$10:D140,$BK$10:BK140)</f>
        <v>-3385860.5846435018</v>
      </c>
      <c r="BM140" s="53">
        <f t="shared" si="74"/>
        <v>5.5</v>
      </c>
      <c r="BN140" s="52">
        <f t="shared" si="78"/>
        <v>84762492.415700004</v>
      </c>
      <c r="BO140" s="54">
        <f t="shared" si="75"/>
        <v>1625898718.1557</v>
      </c>
      <c r="BP140" s="52">
        <f t="shared" si="79"/>
        <v>0</v>
      </c>
      <c r="BQ140" s="52">
        <f t="shared" si="80"/>
        <v>0</v>
      </c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3">
      <c r="A141" s="55">
        <f t="shared" si="76"/>
        <v>132</v>
      </c>
      <c r="B141" s="71">
        <f t="shared" si="77"/>
        <v>2147</v>
      </c>
      <c r="C141" s="50">
        <f>'2016 CV PREV GF 00394601000126'!E137</f>
        <v>5.5</v>
      </c>
      <c r="D141" s="51">
        <f t="shared" si="81"/>
        <v>8.4999999999999995E-4</v>
      </c>
      <c r="E141" s="50">
        <f>'2016 CV PREV GF 00394601000126'!G137</f>
        <v>0</v>
      </c>
      <c r="F141" s="51">
        <f t="shared" si="64"/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1">
        <f t="shared" si="65"/>
        <v>0</v>
      </c>
      <c r="N141" s="50">
        <f>'2016 CV PREV GF 00394601000126'!P137</f>
        <v>0</v>
      </c>
      <c r="O141" s="50">
        <f>'2016 CV PREV GF 00394601000126'!Q137</f>
        <v>0</v>
      </c>
      <c r="P141" s="50">
        <f>'2016 CV PREV GF 00394601000126'!R137</f>
        <v>0</v>
      </c>
      <c r="Q141" s="50">
        <f>'2016 CV PREV GF 00394601000126'!S137</f>
        <v>0</v>
      </c>
      <c r="R141" s="50">
        <f>'2016 CV PREV GF 00394601000126'!T137</f>
        <v>0</v>
      </c>
      <c r="S141" s="50">
        <f>'2016 CV PREV GF 00394601000126'!U137</f>
        <v>0</v>
      </c>
      <c r="T141" s="50">
        <f>'2016 CV PREV GF 00394601000126'!V137</f>
        <v>0</v>
      </c>
      <c r="U141" s="51">
        <f t="shared" si="66"/>
        <v>0</v>
      </c>
      <c r="V141" s="50">
        <f>'2016 CV PREV GF 00394601000126'!X137</f>
        <v>0</v>
      </c>
      <c r="W141" s="50">
        <f>'2016 CV PREV GF 00394601000126'!Y137</f>
        <v>0</v>
      </c>
      <c r="X141" s="50">
        <f>'2016 CV PREV GF 00394601000126'!Z137</f>
        <v>0</v>
      </c>
      <c r="Y141" s="50">
        <f>'2016 CV PREV GF 00394601000126'!AA137</f>
        <v>0</v>
      </c>
      <c r="Z141" s="50">
        <f>'2016 CV PREV GF 00394601000126'!AB137</f>
        <v>0</v>
      </c>
      <c r="AA141" s="50">
        <f>'2016 CV PREV GF 00394601000126'!AC137</f>
        <v>0</v>
      </c>
      <c r="AB141" s="50">
        <f>'2016 CV PREV GF 00394601000126'!AD137</f>
        <v>0</v>
      </c>
      <c r="AC141" s="51">
        <f t="shared" si="67"/>
        <v>0</v>
      </c>
      <c r="AD141" s="50">
        <f>'2016 CV PREV GF 00394601000126'!AF137</f>
        <v>0</v>
      </c>
      <c r="AE141" s="50">
        <f>'2016 CV PREV GF 00394601000126'!AG137</f>
        <v>0</v>
      </c>
      <c r="AF141" s="50">
        <f>'2016 CV PREV GF 00394601000126'!AH137</f>
        <v>0</v>
      </c>
      <c r="AG141" s="50">
        <f>'2016 CV PREV GF 00394601000126'!AI137</f>
        <v>0</v>
      </c>
      <c r="AH141" s="51">
        <f t="shared" si="68"/>
        <v>0</v>
      </c>
      <c r="AI141" s="50">
        <f>'2016 CV PREV GF 00394601000126'!AK137</f>
        <v>0</v>
      </c>
      <c r="AJ141" s="50">
        <f>'2016 CV PREV GF 00394601000126'!AL137</f>
        <v>0</v>
      </c>
      <c r="AK141" s="50">
        <f>'2016 CV PREV GF 00394601000126'!AM137</f>
        <v>0</v>
      </c>
      <c r="AL141" s="50">
        <f>'2016 CV PREV GF 00394601000126'!AN137</f>
        <v>0</v>
      </c>
      <c r="AM141" s="50">
        <f>'2016 CV PREV GF 00394601000126'!AO137</f>
        <v>0</v>
      </c>
      <c r="AN141" s="52">
        <v>0</v>
      </c>
      <c r="AO141" s="52">
        <v>0</v>
      </c>
      <c r="AP141" s="52">
        <v>0</v>
      </c>
      <c r="AQ141" s="50">
        <f>'2016 CV PREV GF 00394601000126'!AS137</f>
        <v>0</v>
      </c>
      <c r="AR141" s="51">
        <f t="shared" si="69"/>
        <v>0</v>
      </c>
      <c r="AS141" s="51">
        <f t="shared" si="70"/>
        <v>0</v>
      </c>
      <c r="AT141" s="52">
        <v>0</v>
      </c>
      <c r="AU141" s="52">
        <v>0</v>
      </c>
      <c r="AV141" s="52">
        <v>0</v>
      </c>
      <c r="AW141" s="52">
        <v>0</v>
      </c>
      <c r="AX141" s="52">
        <v>0</v>
      </c>
      <c r="AY141" s="52">
        <v>0</v>
      </c>
      <c r="AZ141" s="51">
        <f t="shared" si="71"/>
        <v>0</v>
      </c>
      <c r="BA141" s="50">
        <f>'2016 CV PREV GF 00394601000126'!BC137</f>
        <v>0</v>
      </c>
      <c r="BB141" s="50">
        <f>'2016 CV PREV GF 00394601000126'!BD137</f>
        <v>0</v>
      </c>
      <c r="BC141" s="50">
        <f>'2016 CV PREV GF 00394601000126'!BE137</f>
        <v>0</v>
      </c>
      <c r="BD141" s="50">
        <f>'2016 CV PREV GF 00394601000126'!BF137</f>
        <v>0</v>
      </c>
      <c r="BE141" s="50">
        <f>'2016 CV PREV GF 00394601000126'!BG137</f>
        <v>0</v>
      </c>
      <c r="BF141" s="50">
        <f>'2016 CV PREV GF 00394601000126'!BH137</f>
        <v>0</v>
      </c>
      <c r="BG141" s="50">
        <f>'2016 CV PREV GF 00394601000126'!BI137</f>
        <v>0</v>
      </c>
      <c r="BH141" s="50">
        <f>'2016 CV PREV GF 00394601000126'!BJ137</f>
        <v>0</v>
      </c>
      <c r="BI141" s="50">
        <f>'2016 CV PREV GF 00394601000126'!BK137</f>
        <v>0</v>
      </c>
      <c r="BJ141" s="51">
        <f t="shared" si="72"/>
        <v>0</v>
      </c>
      <c r="BK141" s="51">
        <f t="shared" si="73"/>
        <v>0</v>
      </c>
      <c r="BL141" s="51">
        <f>$BO$9+SUMPRODUCT($D$10:D141,$BK$10:BK141)</f>
        <v>-3385860.5846435018</v>
      </c>
      <c r="BM141" s="53">
        <f t="shared" si="74"/>
        <v>5.5</v>
      </c>
      <c r="BN141" s="52">
        <f t="shared" si="78"/>
        <v>89424429.498559996</v>
      </c>
      <c r="BO141" s="54">
        <f t="shared" si="75"/>
        <v>1715323147.6542599</v>
      </c>
      <c r="BP141" s="52">
        <f t="shared" si="79"/>
        <v>0</v>
      </c>
      <c r="BQ141" s="52">
        <f t="shared" si="80"/>
        <v>0</v>
      </c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3">
      <c r="A142" s="55">
        <f t="shared" si="76"/>
        <v>133</v>
      </c>
      <c r="B142" s="71">
        <f t="shared" si="77"/>
        <v>2148</v>
      </c>
      <c r="C142" s="50">
        <f>'2016 CV PREV GF 00394601000126'!E138</f>
        <v>5.5</v>
      </c>
      <c r="D142" s="51">
        <f t="shared" si="81"/>
        <v>8.0999999999999996E-4</v>
      </c>
      <c r="E142" s="50">
        <f>'2016 CV PREV GF 00394601000126'!G138</f>
        <v>0</v>
      </c>
      <c r="F142" s="51">
        <f t="shared" si="64"/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1">
        <f t="shared" si="65"/>
        <v>0</v>
      </c>
      <c r="N142" s="50">
        <f>'2016 CV PREV GF 00394601000126'!P138</f>
        <v>0</v>
      </c>
      <c r="O142" s="50">
        <f>'2016 CV PREV GF 00394601000126'!Q138</f>
        <v>0</v>
      </c>
      <c r="P142" s="50">
        <f>'2016 CV PREV GF 00394601000126'!R138</f>
        <v>0</v>
      </c>
      <c r="Q142" s="50">
        <f>'2016 CV PREV GF 00394601000126'!S138</f>
        <v>0</v>
      </c>
      <c r="R142" s="50">
        <f>'2016 CV PREV GF 00394601000126'!T138</f>
        <v>0</v>
      </c>
      <c r="S142" s="50">
        <f>'2016 CV PREV GF 00394601000126'!U138</f>
        <v>0</v>
      </c>
      <c r="T142" s="50">
        <f>'2016 CV PREV GF 00394601000126'!V138</f>
        <v>0</v>
      </c>
      <c r="U142" s="51">
        <f t="shared" si="66"/>
        <v>0</v>
      </c>
      <c r="V142" s="50">
        <f>'2016 CV PREV GF 00394601000126'!X138</f>
        <v>0</v>
      </c>
      <c r="W142" s="50">
        <f>'2016 CV PREV GF 00394601000126'!Y138</f>
        <v>0</v>
      </c>
      <c r="X142" s="50">
        <f>'2016 CV PREV GF 00394601000126'!Z138</f>
        <v>0</v>
      </c>
      <c r="Y142" s="50">
        <f>'2016 CV PREV GF 00394601000126'!AA138</f>
        <v>0</v>
      </c>
      <c r="Z142" s="50">
        <f>'2016 CV PREV GF 00394601000126'!AB138</f>
        <v>0</v>
      </c>
      <c r="AA142" s="50">
        <f>'2016 CV PREV GF 00394601000126'!AC138</f>
        <v>0</v>
      </c>
      <c r="AB142" s="50">
        <f>'2016 CV PREV GF 00394601000126'!AD138</f>
        <v>0</v>
      </c>
      <c r="AC142" s="51">
        <f t="shared" si="67"/>
        <v>0</v>
      </c>
      <c r="AD142" s="50">
        <f>'2016 CV PREV GF 00394601000126'!AF138</f>
        <v>0</v>
      </c>
      <c r="AE142" s="50">
        <f>'2016 CV PREV GF 00394601000126'!AG138</f>
        <v>0</v>
      </c>
      <c r="AF142" s="50">
        <f>'2016 CV PREV GF 00394601000126'!AH138</f>
        <v>0</v>
      </c>
      <c r="AG142" s="50">
        <f>'2016 CV PREV GF 00394601000126'!AI138</f>
        <v>0</v>
      </c>
      <c r="AH142" s="51">
        <f t="shared" si="68"/>
        <v>0</v>
      </c>
      <c r="AI142" s="50">
        <f>'2016 CV PREV GF 00394601000126'!AK138</f>
        <v>0</v>
      </c>
      <c r="AJ142" s="50">
        <f>'2016 CV PREV GF 00394601000126'!AL138</f>
        <v>0</v>
      </c>
      <c r="AK142" s="50">
        <f>'2016 CV PREV GF 00394601000126'!AM138</f>
        <v>0</v>
      </c>
      <c r="AL142" s="50">
        <f>'2016 CV PREV GF 00394601000126'!AN138</f>
        <v>0</v>
      </c>
      <c r="AM142" s="50">
        <f>'2016 CV PREV GF 00394601000126'!AO138</f>
        <v>0</v>
      </c>
      <c r="AN142" s="52">
        <v>0</v>
      </c>
      <c r="AO142" s="52">
        <v>0</v>
      </c>
      <c r="AP142" s="52">
        <v>0</v>
      </c>
      <c r="AQ142" s="50">
        <f>'2016 CV PREV GF 00394601000126'!AS138</f>
        <v>0</v>
      </c>
      <c r="AR142" s="51">
        <f t="shared" si="69"/>
        <v>0</v>
      </c>
      <c r="AS142" s="51">
        <f t="shared" si="70"/>
        <v>0</v>
      </c>
      <c r="AT142" s="52">
        <v>0</v>
      </c>
      <c r="AU142" s="52">
        <v>0</v>
      </c>
      <c r="AV142" s="52">
        <v>0</v>
      </c>
      <c r="AW142" s="52">
        <v>0</v>
      </c>
      <c r="AX142" s="52">
        <v>0</v>
      </c>
      <c r="AY142" s="52">
        <v>0</v>
      </c>
      <c r="AZ142" s="51">
        <f t="shared" si="71"/>
        <v>0</v>
      </c>
      <c r="BA142" s="50">
        <f>'2016 CV PREV GF 00394601000126'!BC138</f>
        <v>0</v>
      </c>
      <c r="BB142" s="50">
        <f>'2016 CV PREV GF 00394601000126'!BD138</f>
        <v>0</v>
      </c>
      <c r="BC142" s="50">
        <f>'2016 CV PREV GF 00394601000126'!BE138</f>
        <v>0</v>
      </c>
      <c r="BD142" s="50">
        <f>'2016 CV PREV GF 00394601000126'!BF138</f>
        <v>0</v>
      </c>
      <c r="BE142" s="50">
        <f>'2016 CV PREV GF 00394601000126'!BG138</f>
        <v>0</v>
      </c>
      <c r="BF142" s="50">
        <f>'2016 CV PREV GF 00394601000126'!BH138</f>
        <v>0</v>
      </c>
      <c r="BG142" s="50">
        <f>'2016 CV PREV GF 00394601000126'!BI138</f>
        <v>0</v>
      </c>
      <c r="BH142" s="50">
        <f>'2016 CV PREV GF 00394601000126'!BJ138</f>
        <v>0</v>
      </c>
      <c r="BI142" s="50">
        <f>'2016 CV PREV GF 00394601000126'!BK138</f>
        <v>0</v>
      </c>
      <c r="BJ142" s="51">
        <f t="shared" si="72"/>
        <v>0</v>
      </c>
      <c r="BK142" s="51">
        <f t="shared" si="73"/>
        <v>0</v>
      </c>
      <c r="BL142" s="51">
        <f>$BO$9+SUMPRODUCT($D$10:D142,$BK$10:BK142)</f>
        <v>-3385860.5846435018</v>
      </c>
      <c r="BM142" s="53">
        <f t="shared" si="74"/>
        <v>5.5</v>
      </c>
      <c r="BN142" s="52">
        <f t="shared" si="78"/>
        <v>94342773.120979995</v>
      </c>
      <c r="BO142" s="54">
        <f t="shared" si="75"/>
        <v>1809665920.7752399</v>
      </c>
      <c r="BP142" s="52">
        <f t="shared" si="79"/>
        <v>0</v>
      </c>
      <c r="BQ142" s="52">
        <f t="shared" si="80"/>
        <v>0</v>
      </c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3">
      <c r="A143" s="55">
        <f t="shared" si="76"/>
        <v>134</v>
      </c>
      <c r="B143" s="71">
        <f t="shared" si="77"/>
        <v>2149</v>
      </c>
      <c r="C143" s="50">
        <f>'2016 CV PREV GF 00394601000126'!E139</f>
        <v>5.5</v>
      </c>
      <c r="D143" s="51">
        <f t="shared" si="81"/>
        <v>7.6999999999999996E-4</v>
      </c>
      <c r="E143" s="50">
        <f>'2016 CV PREV GF 00394601000126'!G139</f>
        <v>0</v>
      </c>
      <c r="F143" s="51">
        <f t="shared" si="64"/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1">
        <f t="shared" si="65"/>
        <v>0</v>
      </c>
      <c r="N143" s="50">
        <f>'2016 CV PREV GF 00394601000126'!P139</f>
        <v>0</v>
      </c>
      <c r="O143" s="50">
        <f>'2016 CV PREV GF 00394601000126'!Q139</f>
        <v>0</v>
      </c>
      <c r="P143" s="50">
        <f>'2016 CV PREV GF 00394601000126'!R139</f>
        <v>0</v>
      </c>
      <c r="Q143" s="50">
        <f>'2016 CV PREV GF 00394601000126'!S139</f>
        <v>0</v>
      </c>
      <c r="R143" s="50">
        <f>'2016 CV PREV GF 00394601000126'!T139</f>
        <v>0</v>
      </c>
      <c r="S143" s="50">
        <f>'2016 CV PREV GF 00394601000126'!U139</f>
        <v>0</v>
      </c>
      <c r="T143" s="50">
        <f>'2016 CV PREV GF 00394601000126'!V139</f>
        <v>0</v>
      </c>
      <c r="U143" s="51">
        <f t="shared" si="66"/>
        <v>0</v>
      </c>
      <c r="V143" s="50">
        <f>'2016 CV PREV GF 00394601000126'!X139</f>
        <v>0</v>
      </c>
      <c r="W143" s="50">
        <f>'2016 CV PREV GF 00394601000126'!Y139</f>
        <v>0</v>
      </c>
      <c r="X143" s="50">
        <f>'2016 CV PREV GF 00394601000126'!Z139</f>
        <v>0</v>
      </c>
      <c r="Y143" s="50">
        <f>'2016 CV PREV GF 00394601000126'!AA139</f>
        <v>0</v>
      </c>
      <c r="Z143" s="50">
        <f>'2016 CV PREV GF 00394601000126'!AB139</f>
        <v>0</v>
      </c>
      <c r="AA143" s="50">
        <f>'2016 CV PREV GF 00394601000126'!AC139</f>
        <v>0</v>
      </c>
      <c r="AB143" s="50">
        <f>'2016 CV PREV GF 00394601000126'!AD139</f>
        <v>0</v>
      </c>
      <c r="AC143" s="51">
        <f t="shared" si="67"/>
        <v>0</v>
      </c>
      <c r="AD143" s="50">
        <f>'2016 CV PREV GF 00394601000126'!AF139</f>
        <v>0</v>
      </c>
      <c r="AE143" s="50">
        <f>'2016 CV PREV GF 00394601000126'!AG139</f>
        <v>0</v>
      </c>
      <c r="AF143" s="50">
        <f>'2016 CV PREV GF 00394601000126'!AH139</f>
        <v>0</v>
      </c>
      <c r="AG143" s="50">
        <f>'2016 CV PREV GF 00394601000126'!AI139</f>
        <v>0</v>
      </c>
      <c r="AH143" s="51">
        <f t="shared" si="68"/>
        <v>0</v>
      </c>
      <c r="AI143" s="50">
        <f>'2016 CV PREV GF 00394601000126'!AK139</f>
        <v>0</v>
      </c>
      <c r="AJ143" s="50">
        <f>'2016 CV PREV GF 00394601000126'!AL139</f>
        <v>0</v>
      </c>
      <c r="AK143" s="50">
        <f>'2016 CV PREV GF 00394601000126'!AM139</f>
        <v>0</v>
      </c>
      <c r="AL143" s="50">
        <f>'2016 CV PREV GF 00394601000126'!AN139</f>
        <v>0</v>
      </c>
      <c r="AM143" s="50">
        <f>'2016 CV PREV GF 00394601000126'!AO139</f>
        <v>0</v>
      </c>
      <c r="AN143" s="52">
        <v>0</v>
      </c>
      <c r="AO143" s="52">
        <v>0</v>
      </c>
      <c r="AP143" s="52">
        <v>0</v>
      </c>
      <c r="AQ143" s="50">
        <f>'2016 CV PREV GF 00394601000126'!AS139</f>
        <v>0</v>
      </c>
      <c r="AR143" s="51">
        <f t="shared" si="69"/>
        <v>0</v>
      </c>
      <c r="AS143" s="51">
        <f t="shared" si="70"/>
        <v>0</v>
      </c>
      <c r="AT143" s="52">
        <v>0</v>
      </c>
      <c r="AU143" s="52">
        <v>0</v>
      </c>
      <c r="AV143" s="52">
        <v>0</v>
      </c>
      <c r="AW143" s="52">
        <v>0</v>
      </c>
      <c r="AX143" s="52">
        <v>0</v>
      </c>
      <c r="AY143" s="52">
        <v>0</v>
      </c>
      <c r="AZ143" s="51">
        <f t="shared" si="71"/>
        <v>0</v>
      </c>
      <c r="BA143" s="50">
        <f>'2016 CV PREV GF 00394601000126'!BC139</f>
        <v>0</v>
      </c>
      <c r="BB143" s="50">
        <f>'2016 CV PREV GF 00394601000126'!BD139</f>
        <v>0</v>
      </c>
      <c r="BC143" s="50">
        <f>'2016 CV PREV GF 00394601000126'!BE139</f>
        <v>0</v>
      </c>
      <c r="BD143" s="50">
        <f>'2016 CV PREV GF 00394601000126'!BF139</f>
        <v>0</v>
      </c>
      <c r="BE143" s="50">
        <f>'2016 CV PREV GF 00394601000126'!BG139</f>
        <v>0</v>
      </c>
      <c r="BF143" s="50">
        <f>'2016 CV PREV GF 00394601000126'!BH139</f>
        <v>0</v>
      </c>
      <c r="BG143" s="50">
        <f>'2016 CV PREV GF 00394601000126'!BI139</f>
        <v>0</v>
      </c>
      <c r="BH143" s="50">
        <f>'2016 CV PREV GF 00394601000126'!BJ139</f>
        <v>0</v>
      </c>
      <c r="BI143" s="50">
        <f>'2016 CV PREV GF 00394601000126'!BK139</f>
        <v>0</v>
      </c>
      <c r="BJ143" s="51">
        <f t="shared" si="72"/>
        <v>0</v>
      </c>
      <c r="BK143" s="51">
        <f t="shared" si="73"/>
        <v>0</v>
      </c>
      <c r="BL143" s="51">
        <f>$BO$9+SUMPRODUCT($D$10:D143,$BK$10:BK143)</f>
        <v>-3385860.5846435018</v>
      </c>
      <c r="BM143" s="53">
        <f t="shared" si="74"/>
        <v>5.5</v>
      </c>
      <c r="BN143" s="52">
        <f t="shared" si="78"/>
        <v>99531625.642639995</v>
      </c>
      <c r="BO143" s="54">
        <f t="shared" si="75"/>
        <v>1909197546.4178801</v>
      </c>
      <c r="BP143" s="52">
        <f t="shared" si="79"/>
        <v>0</v>
      </c>
      <c r="BQ143" s="52">
        <f t="shared" si="80"/>
        <v>0</v>
      </c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3">
      <c r="A144" s="55">
        <f t="shared" si="76"/>
        <v>135</v>
      </c>
      <c r="B144" s="71">
        <f t="shared" si="77"/>
        <v>2150</v>
      </c>
      <c r="C144" s="50">
        <f>'2016 CV PREV GF 00394601000126'!E140</f>
        <v>5.5</v>
      </c>
      <c r="D144" s="51">
        <f t="shared" si="81"/>
        <v>7.2999999999999996E-4</v>
      </c>
      <c r="E144" s="50">
        <f>'2016 CV PREV GF 00394601000126'!G140</f>
        <v>0</v>
      </c>
      <c r="F144" s="51">
        <f t="shared" si="64"/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1">
        <f t="shared" si="65"/>
        <v>0</v>
      </c>
      <c r="N144" s="50">
        <f>'2016 CV PREV GF 00394601000126'!P140</f>
        <v>0</v>
      </c>
      <c r="O144" s="50">
        <f>'2016 CV PREV GF 00394601000126'!Q140</f>
        <v>0</v>
      </c>
      <c r="P144" s="50">
        <f>'2016 CV PREV GF 00394601000126'!R140</f>
        <v>0</v>
      </c>
      <c r="Q144" s="50">
        <f>'2016 CV PREV GF 00394601000126'!S140</f>
        <v>0</v>
      </c>
      <c r="R144" s="50">
        <f>'2016 CV PREV GF 00394601000126'!T140</f>
        <v>0</v>
      </c>
      <c r="S144" s="50">
        <f>'2016 CV PREV GF 00394601000126'!U140</f>
        <v>0</v>
      </c>
      <c r="T144" s="50">
        <f>'2016 CV PREV GF 00394601000126'!V140</f>
        <v>0</v>
      </c>
      <c r="U144" s="51">
        <f t="shared" si="66"/>
        <v>0</v>
      </c>
      <c r="V144" s="50">
        <f>'2016 CV PREV GF 00394601000126'!X140</f>
        <v>0</v>
      </c>
      <c r="W144" s="50">
        <f>'2016 CV PREV GF 00394601000126'!Y140</f>
        <v>0</v>
      </c>
      <c r="X144" s="50">
        <f>'2016 CV PREV GF 00394601000126'!Z140</f>
        <v>0</v>
      </c>
      <c r="Y144" s="50">
        <f>'2016 CV PREV GF 00394601000126'!AA140</f>
        <v>0</v>
      </c>
      <c r="Z144" s="50">
        <f>'2016 CV PREV GF 00394601000126'!AB140</f>
        <v>0</v>
      </c>
      <c r="AA144" s="50">
        <f>'2016 CV PREV GF 00394601000126'!AC140</f>
        <v>0</v>
      </c>
      <c r="AB144" s="50">
        <f>'2016 CV PREV GF 00394601000126'!AD140</f>
        <v>0</v>
      </c>
      <c r="AC144" s="51">
        <f t="shared" si="67"/>
        <v>0</v>
      </c>
      <c r="AD144" s="50">
        <f>'2016 CV PREV GF 00394601000126'!AF140</f>
        <v>0</v>
      </c>
      <c r="AE144" s="50">
        <f>'2016 CV PREV GF 00394601000126'!AG140</f>
        <v>0</v>
      </c>
      <c r="AF144" s="50">
        <f>'2016 CV PREV GF 00394601000126'!AH140</f>
        <v>0</v>
      </c>
      <c r="AG144" s="50">
        <f>'2016 CV PREV GF 00394601000126'!AI140</f>
        <v>0</v>
      </c>
      <c r="AH144" s="51">
        <f t="shared" si="68"/>
        <v>0</v>
      </c>
      <c r="AI144" s="50">
        <f>'2016 CV PREV GF 00394601000126'!AK140</f>
        <v>0</v>
      </c>
      <c r="AJ144" s="50">
        <f>'2016 CV PREV GF 00394601000126'!AL140</f>
        <v>0</v>
      </c>
      <c r="AK144" s="50">
        <f>'2016 CV PREV GF 00394601000126'!AM140</f>
        <v>0</v>
      </c>
      <c r="AL144" s="50">
        <f>'2016 CV PREV GF 00394601000126'!AN140</f>
        <v>0</v>
      </c>
      <c r="AM144" s="50">
        <f>'2016 CV PREV GF 00394601000126'!AO140</f>
        <v>0</v>
      </c>
      <c r="AN144" s="52">
        <v>0</v>
      </c>
      <c r="AO144" s="52">
        <v>0</v>
      </c>
      <c r="AP144" s="52">
        <v>0</v>
      </c>
      <c r="AQ144" s="50">
        <f>'2016 CV PREV GF 00394601000126'!AS140</f>
        <v>0</v>
      </c>
      <c r="AR144" s="51">
        <f t="shared" si="69"/>
        <v>0</v>
      </c>
      <c r="AS144" s="51">
        <f t="shared" si="70"/>
        <v>0</v>
      </c>
      <c r="AT144" s="52">
        <v>0</v>
      </c>
      <c r="AU144" s="52">
        <v>0</v>
      </c>
      <c r="AV144" s="52">
        <v>0</v>
      </c>
      <c r="AW144" s="52">
        <v>0</v>
      </c>
      <c r="AX144" s="52">
        <v>0</v>
      </c>
      <c r="AY144" s="52">
        <v>0</v>
      </c>
      <c r="AZ144" s="51">
        <f t="shared" si="71"/>
        <v>0</v>
      </c>
      <c r="BA144" s="50">
        <f>'2016 CV PREV GF 00394601000126'!BC140</f>
        <v>0</v>
      </c>
      <c r="BB144" s="50">
        <f>'2016 CV PREV GF 00394601000126'!BD140</f>
        <v>0</v>
      </c>
      <c r="BC144" s="50">
        <f>'2016 CV PREV GF 00394601000126'!BE140</f>
        <v>0</v>
      </c>
      <c r="BD144" s="50">
        <f>'2016 CV PREV GF 00394601000126'!BF140</f>
        <v>0</v>
      </c>
      <c r="BE144" s="50">
        <f>'2016 CV PREV GF 00394601000126'!BG140</f>
        <v>0</v>
      </c>
      <c r="BF144" s="50">
        <f>'2016 CV PREV GF 00394601000126'!BH140</f>
        <v>0</v>
      </c>
      <c r="BG144" s="50">
        <f>'2016 CV PREV GF 00394601000126'!BI140</f>
        <v>0</v>
      </c>
      <c r="BH144" s="50">
        <f>'2016 CV PREV GF 00394601000126'!BJ140</f>
        <v>0</v>
      </c>
      <c r="BI144" s="50">
        <f>'2016 CV PREV GF 00394601000126'!BK140</f>
        <v>0</v>
      </c>
      <c r="BJ144" s="51">
        <f t="shared" si="72"/>
        <v>0</v>
      </c>
      <c r="BK144" s="51">
        <f t="shared" si="73"/>
        <v>0</v>
      </c>
      <c r="BL144" s="51">
        <f>$BO$9+SUMPRODUCT($D$10:D144,$BK$10:BK144)</f>
        <v>-3385860.5846435018</v>
      </c>
      <c r="BM144" s="53">
        <f t="shared" si="74"/>
        <v>5.5</v>
      </c>
      <c r="BN144" s="52">
        <f t="shared" si="78"/>
        <v>105005865.05298001</v>
      </c>
      <c r="BO144" s="54">
        <f t="shared" si="75"/>
        <v>2014203411.47086</v>
      </c>
      <c r="BP144" s="52">
        <f t="shared" si="79"/>
        <v>0</v>
      </c>
      <c r="BQ144" s="52">
        <f t="shared" si="80"/>
        <v>0</v>
      </c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x14ac:dyDescent="0.3">
      <c r="A145" s="55">
        <f t="shared" si="76"/>
        <v>136</v>
      </c>
      <c r="B145" s="71">
        <f t="shared" si="77"/>
        <v>2151</v>
      </c>
      <c r="C145" s="50">
        <f>'2016 CV PREV GF 00394601000126'!E141</f>
        <v>5.5</v>
      </c>
      <c r="D145" s="51">
        <f t="shared" si="81"/>
        <v>6.8999999999999997E-4</v>
      </c>
      <c r="E145" s="50">
        <f>'2016 CV PREV GF 00394601000126'!G141</f>
        <v>0</v>
      </c>
      <c r="F145" s="51">
        <f t="shared" si="64"/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1">
        <f t="shared" si="65"/>
        <v>0</v>
      </c>
      <c r="N145" s="50">
        <f>'2016 CV PREV GF 00394601000126'!P141</f>
        <v>0</v>
      </c>
      <c r="O145" s="50">
        <f>'2016 CV PREV GF 00394601000126'!Q141</f>
        <v>0</v>
      </c>
      <c r="P145" s="50">
        <f>'2016 CV PREV GF 00394601000126'!R141</f>
        <v>0</v>
      </c>
      <c r="Q145" s="50">
        <f>'2016 CV PREV GF 00394601000126'!S141</f>
        <v>0</v>
      </c>
      <c r="R145" s="50">
        <f>'2016 CV PREV GF 00394601000126'!T141</f>
        <v>0</v>
      </c>
      <c r="S145" s="50">
        <f>'2016 CV PREV GF 00394601000126'!U141</f>
        <v>0</v>
      </c>
      <c r="T145" s="50">
        <f>'2016 CV PREV GF 00394601000126'!V141</f>
        <v>0</v>
      </c>
      <c r="U145" s="51">
        <f t="shared" si="66"/>
        <v>0</v>
      </c>
      <c r="V145" s="50">
        <f>'2016 CV PREV GF 00394601000126'!X141</f>
        <v>0</v>
      </c>
      <c r="W145" s="50">
        <f>'2016 CV PREV GF 00394601000126'!Y141</f>
        <v>0</v>
      </c>
      <c r="X145" s="50">
        <f>'2016 CV PREV GF 00394601000126'!Z141</f>
        <v>0</v>
      </c>
      <c r="Y145" s="50">
        <f>'2016 CV PREV GF 00394601000126'!AA141</f>
        <v>0</v>
      </c>
      <c r="Z145" s="50">
        <f>'2016 CV PREV GF 00394601000126'!AB141</f>
        <v>0</v>
      </c>
      <c r="AA145" s="50">
        <f>'2016 CV PREV GF 00394601000126'!AC141</f>
        <v>0</v>
      </c>
      <c r="AB145" s="50">
        <f>'2016 CV PREV GF 00394601000126'!AD141</f>
        <v>0</v>
      </c>
      <c r="AC145" s="51">
        <f t="shared" si="67"/>
        <v>0</v>
      </c>
      <c r="AD145" s="50">
        <f>'2016 CV PREV GF 00394601000126'!AF141</f>
        <v>0</v>
      </c>
      <c r="AE145" s="50">
        <f>'2016 CV PREV GF 00394601000126'!AG141</f>
        <v>0</v>
      </c>
      <c r="AF145" s="50">
        <f>'2016 CV PREV GF 00394601000126'!AH141</f>
        <v>0</v>
      </c>
      <c r="AG145" s="50">
        <f>'2016 CV PREV GF 00394601000126'!AI141</f>
        <v>0</v>
      </c>
      <c r="AH145" s="51">
        <f t="shared" si="68"/>
        <v>0</v>
      </c>
      <c r="AI145" s="50">
        <f>'2016 CV PREV GF 00394601000126'!AK141</f>
        <v>0</v>
      </c>
      <c r="AJ145" s="50">
        <f>'2016 CV PREV GF 00394601000126'!AL141</f>
        <v>0</v>
      </c>
      <c r="AK145" s="50">
        <f>'2016 CV PREV GF 00394601000126'!AM141</f>
        <v>0</v>
      </c>
      <c r="AL145" s="50">
        <f>'2016 CV PREV GF 00394601000126'!AN141</f>
        <v>0</v>
      </c>
      <c r="AM145" s="50">
        <f>'2016 CV PREV GF 00394601000126'!AO141</f>
        <v>0</v>
      </c>
      <c r="AN145" s="52">
        <v>0</v>
      </c>
      <c r="AO145" s="52">
        <v>0</v>
      </c>
      <c r="AP145" s="52">
        <v>0</v>
      </c>
      <c r="AQ145" s="50">
        <f>'2016 CV PREV GF 00394601000126'!AS141</f>
        <v>0</v>
      </c>
      <c r="AR145" s="51">
        <f t="shared" si="69"/>
        <v>0</v>
      </c>
      <c r="AS145" s="51">
        <f t="shared" si="70"/>
        <v>0</v>
      </c>
      <c r="AT145" s="52">
        <v>0</v>
      </c>
      <c r="AU145" s="52">
        <v>0</v>
      </c>
      <c r="AV145" s="52">
        <v>0</v>
      </c>
      <c r="AW145" s="52">
        <v>0</v>
      </c>
      <c r="AX145" s="52">
        <v>0</v>
      </c>
      <c r="AY145" s="52">
        <v>0</v>
      </c>
      <c r="AZ145" s="51">
        <f t="shared" si="71"/>
        <v>0</v>
      </c>
      <c r="BA145" s="50">
        <f>'2016 CV PREV GF 00394601000126'!BC141</f>
        <v>0</v>
      </c>
      <c r="BB145" s="50">
        <f>'2016 CV PREV GF 00394601000126'!BD141</f>
        <v>0</v>
      </c>
      <c r="BC145" s="50">
        <f>'2016 CV PREV GF 00394601000126'!BE141</f>
        <v>0</v>
      </c>
      <c r="BD145" s="50">
        <f>'2016 CV PREV GF 00394601000126'!BF141</f>
        <v>0</v>
      </c>
      <c r="BE145" s="50">
        <f>'2016 CV PREV GF 00394601000126'!BG141</f>
        <v>0</v>
      </c>
      <c r="BF145" s="50">
        <f>'2016 CV PREV GF 00394601000126'!BH141</f>
        <v>0</v>
      </c>
      <c r="BG145" s="50">
        <f>'2016 CV PREV GF 00394601000126'!BI141</f>
        <v>0</v>
      </c>
      <c r="BH145" s="50">
        <f>'2016 CV PREV GF 00394601000126'!BJ141</f>
        <v>0</v>
      </c>
      <c r="BI145" s="50">
        <f>'2016 CV PREV GF 00394601000126'!BK141</f>
        <v>0</v>
      </c>
      <c r="BJ145" s="51">
        <f t="shared" si="72"/>
        <v>0</v>
      </c>
      <c r="BK145" s="51">
        <f t="shared" si="73"/>
        <v>0</v>
      </c>
      <c r="BL145" s="51">
        <f>$BO$9+SUMPRODUCT($D$10:D145,$BK$10:BK145)</f>
        <v>-3385860.5846435018</v>
      </c>
      <c r="BM145" s="53">
        <f t="shared" si="74"/>
        <v>5.5</v>
      </c>
      <c r="BN145" s="52">
        <f t="shared" si="78"/>
        <v>110781187.6309</v>
      </c>
      <c r="BO145" s="54">
        <f t="shared" si="75"/>
        <v>2124984599.1017599</v>
      </c>
      <c r="BP145" s="52">
        <f t="shared" si="79"/>
        <v>0</v>
      </c>
      <c r="BQ145" s="52">
        <f t="shared" si="80"/>
        <v>0</v>
      </c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x14ac:dyDescent="0.3">
      <c r="A146" s="55">
        <f t="shared" si="76"/>
        <v>137</v>
      </c>
      <c r="B146" s="71">
        <f t="shared" si="77"/>
        <v>2152</v>
      </c>
      <c r="C146" s="50">
        <f>'2016 CV PREV GF 00394601000126'!E142</f>
        <v>5.5</v>
      </c>
      <c r="D146" s="51">
        <f t="shared" si="81"/>
        <v>6.4999999999999997E-4</v>
      </c>
      <c r="E146" s="50">
        <f>'2016 CV PREV GF 00394601000126'!G142</f>
        <v>0</v>
      </c>
      <c r="F146" s="51">
        <f t="shared" si="64"/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1">
        <f t="shared" si="65"/>
        <v>0</v>
      </c>
      <c r="N146" s="50">
        <f>'2016 CV PREV GF 00394601000126'!P142</f>
        <v>0</v>
      </c>
      <c r="O146" s="50">
        <f>'2016 CV PREV GF 00394601000126'!Q142</f>
        <v>0</v>
      </c>
      <c r="P146" s="50">
        <f>'2016 CV PREV GF 00394601000126'!R142</f>
        <v>0</v>
      </c>
      <c r="Q146" s="50">
        <f>'2016 CV PREV GF 00394601000126'!S142</f>
        <v>0</v>
      </c>
      <c r="R146" s="50">
        <f>'2016 CV PREV GF 00394601000126'!T142</f>
        <v>0</v>
      </c>
      <c r="S146" s="50">
        <f>'2016 CV PREV GF 00394601000126'!U142</f>
        <v>0</v>
      </c>
      <c r="T146" s="50">
        <f>'2016 CV PREV GF 00394601000126'!V142</f>
        <v>0</v>
      </c>
      <c r="U146" s="51">
        <f t="shared" si="66"/>
        <v>0</v>
      </c>
      <c r="V146" s="50">
        <f>'2016 CV PREV GF 00394601000126'!X142</f>
        <v>0</v>
      </c>
      <c r="W146" s="50">
        <f>'2016 CV PREV GF 00394601000126'!Y142</f>
        <v>0</v>
      </c>
      <c r="X146" s="50">
        <f>'2016 CV PREV GF 00394601000126'!Z142</f>
        <v>0</v>
      </c>
      <c r="Y146" s="50">
        <f>'2016 CV PREV GF 00394601000126'!AA142</f>
        <v>0</v>
      </c>
      <c r="Z146" s="50">
        <f>'2016 CV PREV GF 00394601000126'!AB142</f>
        <v>0</v>
      </c>
      <c r="AA146" s="50">
        <f>'2016 CV PREV GF 00394601000126'!AC142</f>
        <v>0</v>
      </c>
      <c r="AB146" s="50">
        <f>'2016 CV PREV GF 00394601000126'!AD142</f>
        <v>0</v>
      </c>
      <c r="AC146" s="51">
        <f t="shared" si="67"/>
        <v>0</v>
      </c>
      <c r="AD146" s="50">
        <f>'2016 CV PREV GF 00394601000126'!AF142</f>
        <v>0</v>
      </c>
      <c r="AE146" s="50">
        <f>'2016 CV PREV GF 00394601000126'!AG142</f>
        <v>0</v>
      </c>
      <c r="AF146" s="50">
        <f>'2016 CV PREV GF 00394601000126'!AH142</f>
        <v>0</v>
      </c>
      <c r="AG146" s="50">
        <f>'2016 CV PREV GF 00394601000126'!AI142</f>
        <v>0</v>
      </c>
      <c r="AH146" s="51">
        <f t="shared" si="68"/>
        <v>0</v>
      </c>
      <c r="AI146" s="50">
        <f>'2016 CV PREV GF 00394601000126'!AK142</f>
        <v>0</v>
      </c>
      <c r="AJ146" s="50">
        <f>'2016 CV PREV GF 00394601000126'!AL142</f>
        <v>0</v>
      </c>
      <c r="AK146" s="50">
        <f>'2016 CV PREV GF 00394601000126'!AM142</f>
        <v>0</v>
      </c>
      <c r="AL146" s="50">
        <f>'2016 CV PREV GF 00394601000126'!AN142</f>
        <v>0</v>
      </c>
      <c r="AM146" s="50">
        <f>'2016 CV PREV GF 00394601000126'!AO142</f>
        <v>0</v>
      </c>
      <c r="AN146" s="52">
        <v>0</v>
      </c>
      <c r="AO146" s="52">
        <v>0</v>
      </c>
      <c r="AP146" s="52">
        <v>0</v>
      </c>
      <c r="AQ146" s="50">
        <f>'2016 CV PREV GF 00394601000126'!AS142</f>
        <v>0</v>
      </c>
      <c r="AR146" s="51">
        <f t="shared" si="69"/>
        <v>0</v>
      </c>
      <c r="AS146" s="51">
        <f t="shared" si="70"/>
        <v>0</v>
      </c>
      <c r="AT146" s="52">
        <v>0</v>
      </c>
      <c r="AU146" s="52">
        <v>0</v>
      </c>
      <c r="AV146" s="52">
        <v>0</v>
      </c>
      <c r="AW146" s="52">
        <v>0</v>
      </c>
      <c r="AX146" s="52">
        <v>0</v>
      </c>
      <c r="AY146" s="52">
        <v>0</v>
      </c>
      <c r="AZ146" s="51">
        <f t="shared" si="71"/>
        <v>0</v>
      </c>
      <c r="BA146" s="50">
        <f>'2016 CV PREV GF 00394601000126'!BC142</f>
        <v>0</v>
      </c>
      <c r="BB146" s="50">
        <f>'2016 CV PREV GF 00394601000126'!BD142</f>
        <v>0</v>
      </c>
      <c r="BC146" s="50">
        <f>'2016 CV PREV GF 00394601000126'!BE142</f>
        <v>0</v>
      </c>
      <c r="BD146" s="50">
        <f>'2016 CV PREV GF 00394601000126'!BF142</f>
        <v>0</v>
      </c>
      <c r="BE146" s="50">
        <f>'2016 CV PREV GF 00394601000126'!BG142</f>
        <v>0</v>
      </c>
      <c r="BF146" s="50">
        <f>'2016 CV PREV GF 00394601000126'!BH142</f>
        <v>0</v>
      </c>
      <c r="BG146" s="50">
        <f>'2016 CV PREV GF 00394601000126'!BI142</f>
        <v>0</v>
      </c>
      <c r="BH146" s="50">
        <f>'2016 CV PREV GF 00394601000126'!BJ142</f>
        <v>0</v>
      </c>
      <c r="BI146" s="50">
        <f>'2016 CV PREV GF 00394601000126'!BK142</f>
        <v>0</v>
      </c>
      <c r="BJ146" s="51">
        <f t="shared" si="72"/>
        <v>0</v>
      </c>
      <c r="BK146" s="51">
        <f t="shared" si="73"/>
        <v>0</v>
      </c>
      <c r="BL146" s="51">
        <f>$BO$9+SUMPRODUCT($D$10:D146,$BK$10:BK146)</f>
        <v>-3385860.5846435018</v>
      </c>
      <c r="BM146" s="53">
        <f t="shared" si="74"/>
        <v>5.5</v>
      </c>
      <c r="BN146" s="52">
        <f t="shared" si="78"/>
        <v>116874152.9506</v>
      </c>
      <c r="BO146" s="54">
        <f t="shared" si="75"/>
        <v>2241858752.0523601</v>
      </c>
      <c r="BP146" s="52">
        <f t="shared" si="79"/>
        <v>0</v>
      </c>
      <c r="BQ146" s="52">
        <f t="shared" si="80"/>
        <v>0</v>
      </c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x14ac:dyDescent="0.3">
      <c r="A147" s="55">
        <f t="shared" si="76"/>
        <v>138</v>
      </c>
      <c r="B147" s="71">
        <f t="shared" si="77"/>
        <v>2153</v>
      </c>
      <c r="C147" s="50">
        <f>'2016 CV PREV GF 00394601000126'!E143</f>
        <v>5.5</v>
      </c>
      <c r="D147" s="51">
        <f t="shared" si="81"/>
        <v>6.2E-4</v>
      </c>
      <c r="E147" s="50">
        <f>'2016 CV PREV GF 00394601000126'!G143</f>
        <v>0</v>
      </c>
      <c r="F147" s="51">
        <f t="shared" si="64"/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1">
        <f t="shared" si="65"/>
        <v>0</v>
      </c>
      <c r="N147" s="50">
        <f>'2016 CV PREV GF 00394601000126'!P143</f>
        <v>0</v>
      </c>
      <c r="O147" s="50">
        <f>'2016 CV PREV GF 00394601000126'!Q143</f>
        <v>0</v>
      </c>
      <c r="P147" s="50">
        <f>'2016 CV PREV GF 00394601000126'!R143</f>
        <v>0</v>
      </c>
      <c r="Q147" s="50">
        <f>'2016 CV PREV GF 00394601000126'!S143</f>
        <v>0</v>
      </c>
      <c r="R147" s="50">
        <f>'2016 CV PREV GF 00394601000126'!T143</f>
        <v>0</v>
      </c>
      <c r="S147" s="50">
        <f>'2016 CV PREV GF 00394601000126'!U143</f>
        <v>0</v>
      </c>
      <c r="T147" s="50">
        <f>'2016 CV PREV GF 00394601000126'!V143</f>
        <v>0</v>
      </c>
      <c r="U147" s="51">
        <f t="shared" si="66"/>
        <v>0</v>
      </c>
      <c r="V147" s="50">
        <f>'2016 CV PREV GF 00394601000126'!X143</f>
        <v>0</v>
      </c>
      <c r="W147" s="50">
        <f>'2016 CV PREV GF 00394601000126'!Y143</f>
        <v>0</v>
      </c>
      <c r="X147" s="50">
        <f>'2016 CV PREV GF 00394601000126'!Z143</f>
        <v>0</v>
      </c>
      <c r="Y147" s="50">
        <f>'2016 CV PREV GF 00394601000126'!AA143</f>
        <v>0</v>
      </c>
      <c r="Z147" s="50">
        <f>'2016 CV PREV GF 00394601000126'!AB143</f>
        <v>0</v>
      </c>
      <c r="AA147" s="50">
        <f>'2016 CV PREV GF 00394601000126'!AC143</f>
        <v>0</v>
      </c>
      <c r="AB147" s="50">
        <f>'2016 CV PREV GF 00394601000126'!AD143</f>
        <v>0</v>
      </c>
      <c r="AC147" s="51">
        <f t="shared" si="67"/>
        <v>0</v>
      </c>
      <c r="AD147" s="50">
        <f>'2016 CV PREV GF 00394601000126'!AF143</f>
        <v>0</v>
      </c>
      <c r="AE147" s="50">
        <f>'2016 CV PREV GF 00394601000126'!AG143</f>
        <v>0</v>
      </c>
      <c r="AF147" s="50">
        <f>'2016 CV PREV GF 00394601000126'!AH143</f>
        <v>0</v>
      </c>
      <c r="AG147" s="50">
        <f>'2016 CV PREV GF 00394601000126'!AI143</f>
        <v>0</v>
      </c>
      <c r="AH147" s="51">
        <f t="shared" si="68"/>
        <v>0</v>
      </c>
      <c r="AI147" s="50">
        <f>'2016 CV PREV GF 00394601000126'!AK143</f>
        <v>0</v>
      </c>
      <c r="AJ147" s="50">
        <f>'2016 CV PREV GF 00394601000126'!AL143</f>
        <v>0</v>
      </c>
      <c r="AK147" s="50">
        <f>'2016 CV PREV GF 00394601000126'!AM143</f>
        <v>0</v>
      </c>
      <c r="AL147" s="50">
        <f>'2016 CV PREV GF 00394601000126'!AN143</f>
        <v>0</v>
      </c>
      <c r="AM147" s="50">
        <f>'2016 CV PREV GF 00394601000126'!AO143</f>
        <v>0</v>
      </c>
      <c r="AN147" s="52">
        <v>0</v>
      </c>
      <c r="AO147" s="52">
        <v>0</v>
      </c>
      <c r="AP147" s="52">
        <v>0</v>
      </c>
      <c r="AQ147" s="50">
        <f>'2016 CV PREV GF 00394601000126'!AS143</f>
        <v>0</v>
      </c>
      <c r="AR147" s="51">
        <f t="shared" si="69"/>
        <v>0</v>
      </c>
      <c r="AS147" s="51">
        <f t="shared" si="70"/>
        <v>0</v>
      </c>
      <c r="AT147" s="52">
        <v>0</v>
      </c>
      <c r="AU147" s="52">
        <v>0</v>
      </c>
      <c r="AV147" s="52">
        <v>0</v>
      </c>
      <c r="AW147" s="52">
        <v>0</v>
      </c>
      <c r="AX147" s="52">
        <v>0</v>
      </c>
      <c r="AY147" s="52">
        <v>0</v>
      </c>
      <c r="AZ147" s="51">
        <f t="shared" si="71"/>
        <v>0</v>
      </c>
      <c r="BA147" s="50">
        <f>'2016 CV PREV GF 00394601000126'!BC143</f>
        <v>0</v>
      </c>
      <c r="BB147" s="50">
        <f>'2016 CV PREV GF 00394601000126'!BD143</f>
        <v>0</v>
      </c>
      <c r="BC147" s="50">
        <f>'2016 CV PREV GF 00394601000126'!BE143</f>
        <v>0</v>
      </c>
      <c r="BD147" s="50">
        <f>'2016 CV PREV GF 00394601000126'!BF143</f>
        <v>0</v>
      </c>
      <c r="BE147" s="50">
        <f>'2016 CV PREV GF 00394601000126'!BG143</f>
        <v>0</v>
      </c>
      <c r="BF147" s="50">
        <f>'2016 CV PREV GF 00394601000126'!BH143</f>
        <v>0</v>
      </c>
      <c r="BG147" s="50">
        <f>'2016 CV PREV GF 00394601000126'!BI143</f>
        <v>0</v>
      </c>
      <c r="BH147" s="50">
        <f>'2016 CV PREV GF 00394601000126'!BJ143</f>
        <v>0</v>
      </c>
      <c r="BI147" s="50">
        <f>'2016 CV PREV GF 00394601000126'!BK143</f>
        <v>0</v>
      </c>
      <c r="BJ147" s="51">
        <f t="shared" si="72"/>
        <v>0</v>
      </c>
      <c r="BK147" s="51">
        <f t="shared" si="73"/>
        <v>0</v>
      </c>
      <c r="BL147" s="51">
        <f>$BO$9+SUMPRODUCT($D$10:D147,$BK$10:BK147)</f>
        <v>-3385860.5846435018</v>
      </c>
      <c r="BM147" s="53">
        <f t="shared" si="74"/>
        <v>5.5</v>
      </c>
      <c r="BN147" s="52">
        <f t="shared" si="78"/>
        <v>123302231.36288001</v>
      </c>
      <c r="BO147" s="54">
        <f t="shared" si="75"/>
        <v>2365160983.4152398</v>
      </c>
      <c r="BP147" s="52">
        <f t="shared" si="79"/>
        <v>0</v>
      </c>
      <c r="BQ147" s="52">
        <f t="shared" si="80"/>
        <v>0</v>
      </c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x14ac:dyDescent="0.3">
      <c r="A148" s="55">
        <f t="shared" si="76"/>
        <v>139</v>
      </c>
      <c r="B148" s="71">
        <f t="shared" si="77"/>
        <v>2154</v>
      </c>
      <c r="C148" s="50">
        <f>'2016 CV PREV GF 00394601000126'!E144</f>
        <v>5.5</v>
      </c>
      <c r="D148" s="51">
        <f t="shared" si="81"/>
        <v>5.9000000000000003E-4</v>
      </c>
      <c r="E148" s="50">
        <f>'2016 CV PREV GF 00394601000126'!G144</f>
        <v>0</v>
      </c>
      <c r="F148" s="51">
        <f t="shared" si="64"/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1">
        <f t="shared" si="65"/>
        <v>0</v>
      </c>
      <c r="N148" s="50">
        <f>'2016 CV PREV GF 00394601000126'!P144</f>
        <v>0</v>
      </c>
      <c r="O148" s="50">
        <f>'2016 CV PREV GF 00394601000126'!Q144</f>
        <v>0</v>
      </c>
      <c r="P148" s="50">
        <f>'2016 CV PREV GF 00394601000126'!R144</f>
        <v>0</v>
      </c>
      <c r="Q148" s="50">
        <f>'2016 CV PREV GF 00394601000126'!S144</f>
        <v>0</v>
      </c>
      <c r="R148" s="50">
        <f>'2016 CV PREV GF 00394601000126'!T144</f>
        <v>0</v>
      </c>
      <c r="S148" s="50">
        <f>'2016 CV PREV GF 00394601000126'!U144</f>
        <v>0</v>
      </c>
      <c r="T148" s="50">
        <f>'2016 CV PREV GF 00394601000126'!V144</f>
        <v>0</v>
      </c>
      <c r="U148" s="51">
        <f t="shared" si="66"/>
        <v>0</v>
      </c>
      <c r="V148" s="50">
        <f>'2016 CV PREV GF 00394601000126'!X144</f>
        <v>0</v>
      </c>
      <c r="W148" s="50">
        <f>'2016 CV PREV GF 00394601000126'!Y144</f>
        <v>0</v>
      </c>
      <c r="X148" s="50">
        <f>'2016 CV PREV GF 00394601000126'!Z144</f>
        <v>0</v>
      </c>
      <c r="Y148" s="50">
        <f>'2016 CV PREV GF 00394601000126'!AA144</f>
        <v>0</v>
      </c>
      <c r="Z148" s="50">
        <f>'2016 CV PREV GF 00394601000126'!AB144</f>
        <v>0</v>
      </c>
      <c r="AA148" s="50">
        <f>'2016 CV PREV GF 00394601000126'!AC144</f>
        <v>0</v>
      </c>
      <c r="AB148" s="50">
        <f>'2016 CV PREV GF 00394601000126'!AD144</f>
        <v>0</v>
      </c>
      <c r="AC148" s="51">
        <f t="shared" si="67"/>
        <v>0</v>
      </c>
      <c r="AD148" s="50">
        <f>'2016 CV PREV GF 00394601000126'!AF144</f>
        <v>0</v>
      </c>
      <c r="AE148" s="50">
        <f>'2016 CV PREV GF 00394601000126'!AG144</f>
        <v>0</v>
      </c>
      <c r="AF148" s="50">
        <f>'2016 CV PREV GF 00394601000126'!AH144</f>
        <v>0</v>
      </c>
      <c r="AG148" s="50">
        <f>'2016 CV PREV GF 00394601000126'!AI144</f>
        <v>0</v>
      </c>
      <c r="AH148" s="51">
        <f t="shared" si="68"/>
        <v>0</v>
      </c>
      <c r="AI148" s="50">
        <f>'2016 CV PREV GF 00394601000126'!AK144</f>
        <v>0</v>
      </c>
      <c r="AJ148" s="50">
        <f>'2016 CV PREV GF 00394601000126'!AL144</f>
        <v>0</v>
      </c>
      <c r="AK148" s="50">
        <f>'2016 CV PREV GF 00394601000126'!AM144</f>
        <v>0</v>
      </c>
      <c r="AL148" s="50">
        <f>'2016 CV PREV GF 00394601000126'!AN144</f>
        <v>0</v>
      </c>
      <c r="AM148" s="50">
        <f>'2016 CV PREV GF 00394601000126'!AO144</f>
        <v>0</v>
      </c>
      <c r="AN148" s="52">
        <v>0</v>
      </c>
      <c r="AO148" s="52">
        <v>0</v>
      </c>
      <c r="AP148" s="52">
        <v>0</v>
      </c>
      <c r="AQ148" s="50">
        <f>'2016 CV PREV GF 00394601000126'!AS144</f>
        <v>0</v>
      </c>
      <c r="AR148" s="51">
        <f t="shared" si="69"/>
        <v>0</v>
      </c>
      <c r="AS148" s="51">
        <f t="shared" si="70"/>
        <v>0</v>
      </c>
      <c r="AT148" s="52">
        <v>0</v>
      </c>
      <c r="AU148" s="52">
        <v>0</v>
      </c>
      <c r="AV148" s="52">
        <v>0</v>
      </c>
      <c r="AW148" s="52">
        <v>0</v>
      </c>
      <c r="AX148" s="52">
        <v>0</v>
      </c>
      <c r="AY148" s="52">
        <v>0</v>
      </c>
      <c r="AZ148" s="51">
        <f t="shared" si="71"/>
        <v>0</v>
      </c>
      <c r="BA148" s="50">
        <f>'2016 CV PREV GF 00394601000126'!BC144</f>
        <v>0</v>
      </c>
      <c r="BB148" s="50">
        <f>'2016 CV PREV GF 00394601000126'!BD144</f>
        <v>0</v>
      </c>
      <c r="BC148" s="50">
        <f>'2016 CV PREV GF 00394601000126'!BE144</f>
        <v>0</v>
      </c>
      <c r="BD148" s="50">
        <f>'2016 CV PREV GF 00394601000126'!BF144</f>
        <v>0</v>
      </c>
      <c r="BE148" s="50">
        <f>'2016 CV PREV GF 00394601000126'!BG144</f>
        <v>0</v>
      </c>
      <c r="BF148" s="50">
        <f>'2016 CV PREV GF 00394601000126'!BH144</f>
        <v>0</v>
      </c>
      <c r="BG148" s="50">
        <f>'2016 CV PREV GF 00394601000126'!BI144</f>
        <v>0</v>
      </c>
      <c r="BH148" s="50">
        <f>'2016 CV PREV GF 00394601000126'!BJ144</f>
        <v>0</v>
      </c>
      <c r="BI148" s="50">
        <f>'2016 CV PREV GF 00394601000126'!BK144</f>
        <v>0</v>
      </c>
      <c r="BJ148" s="51">
        <f t="shared" si="72"/>
        <v>0</v>
      </c>
      <c r="BK148" s="51">
        <f t="shared" si="73"/>
        <v>0</v>
      </c>
      <c r="BL148" s="51">
        <f>$BO$9+SUMPRODUCT($D$10:D148,$BK$10:BK148)</f>
        <v>-3385860.5846435018</v>
      </c>
      <c r="BM148" s="53">
        <f t="shared" si="74"/>
        <v>5.5</v>
      </c>
      <c r="BN148" s="52">
        <f t="shared" si="78"/>
        <v>130083854.08784001</v>
      </c>
      <c r="BO148" s="54">
        <f t="shared" si="75"/>
        <v>2495244837.5030799</v>
      </c>
      <c r="BP148" s="52">
        <f t="shared" si="79"/>
        <v>0</v>
      </c>
      <c r="BQ148" s="52">
        <f t="shared" si="80"/>
        <v>0</v>
      </c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3">
      <c r="A149" s="55">
        <f t="shared" si="76"/>
        <v>140</v>
      </c>
      <c r="B149" s="71">
        <f t="shared" si="77"/>
        <v>2155</v>
      </c>
      <c r="C149" s="50">
        <f>'2016 CV PREV GF 00394601000126'!E145</f>
        <v>5.5</v>
      </c>
      <c r="D149" s="51">
        <f t="shared" si="81"/>
        <v>5.5999999999999995E-4</v>
      </c>
      <c r="E149" s="50">
        <f>'2016 CV PREV GF 00394601000126'!G145</f>
        <v>0</v>
      </c>
      <c r="F149" s="51">
        <f t="shared" si="64"/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1">
        <f t="shared" si="65"/>
        <v>0</v>
      </c>
      <c r="N149" s="50">
        <f>'2016 CV PREV GF 00394601000126'!P145</f>
        <v>0</v>
      </c>
      <c r="O149" s="50">
        <f>'2016 CV PREV GF 00394601000126'!Q145</f>
        <v>0</v>
      </c>
      <c r="P149" s="50">
        <f>'2016 CV PREV GF 00394601000126'!R145</f>
        <v>0</v>
      </c>
      <c r="Q149" s="50">
        <f>'2016 CV PREV GF 00394601000126'!S145</f>
        <v>0</v>
      </c>
      <c r="R149" s="50">
        <f>'2016 CV PREV GF 00394601000126'!T145</f>
        <v>0</v>
      </c>
      <c r="S149" s="50">
        <f>'2016 CV PREV GF 00394601000126'!U145</f>
        <v>0</v>
      </c>
      <c r="T149" s="50">
        <f>'2016 CV PREV GF 00394601000126'!V145</f>
        <v>0</v>
      </c>
      <c r="U149" s="51">
        <f t="shared" si="66"/>
        <v>0</v>
      </c>
      <c r="V149" s="50">
        <f>'2016 CV PREV GF 00394601000126'!X145</f>
        <v>0</v>
      </c>
      <c r="W149" s="50">
        <f>'2016 CV PREV GF 00394601000126'!Y145</f>
        <v>0</v>
      </c>
      <c r="X149" s="50">
        <f>'2016 CV PREV GF 00394601000126'!Z145</f>
        <v>0</v>
      </c>
      <c r="Y149" s="50">
        <f>'2016 CV PREV GF 00394601000126'!AA145</f>
        <v>0</v>
      </c>
      <c r="Z149" s="50">
        <f>'2016 CV PREV GF 00394601000126'!AB145</f>
        <v>0</v>
      </c>
      <c r="AA149" s="50">
        <f>'2016 CV PREV GF 00394601000126'!AC145</f>
        <v>0</v>
      </c>
      <c r="AB149" s="50">
        <f>'2016 CV PREV GF 00394601000126'!AD145</f>
        <v>0</v>
      </c>
      <c r="AC149" s="51">
        <f t="shared" si="67"/>
        <v>0</v>
      </c>
      <c r="AD149" s="50">
        <f>'2016 CV PREV GF 00394601000126'!AF145</f>
        <v>0</v>
      </c>
      <c r="AE149" s="50">
        <f>'2016 CV PREV GF 00394601000126'!AG145</f>
        <v>0</v>
      </c>
      <c r="AF149" s="50">
        <f>'2016 CV PREV GF 00394601000126'!AH145</f>
        <v>0</v>
      </c>
      <c r="AG149" s="50">
        <f>'2016 CV PREV GF 00394601000126'!AI145</f>
        <v>0</v>
      </c>
      <c r="AH149" s="51">
        <f t="shared" si="68"/>
        <v>0</v>
      </c>
      <c r="AI149" s="50">
        <f>'2016 CV PREV GF 00394601000126'!AK145</f>
        <v>0</v>
      </c>
      <c r="AJ149" s="50">
        <f>'2016 CV PREV GF 00394601000126'!AL145</f>
        <v>0</v>
      </c>
      <c r="AK149" s="50">
        <f>'2016 CV PREV GF 00394601000126'!AM145</f>
        <v>0</v>
      </c>
      <c r="AL149" s="50">
        <f>'2016 CV PREV GF 00394601000126'!AN145</f>
        <v>0</v>
      </c>
      <c r="AM149" s="50">
        <f>'2016 CV PREV GF 00394601000126'!AO145</f>
        <v>0</v>
      </c>
      <c r="AN149" s="52">
        <v>0</v>
      </c>
      <c r="AO149" s="52">
        <v>0</v>
      </c>
      <c r="AP149" s="52">
        <v>0</v>
      </c>
      <c r="AQ149" s="50">
        <f>'2016 CV PREV GF 00394601000126'!AS145</f>
        <v>0</v>
      </c>
      <c r="AR149" s="51">
        <f t="shared" si="69"/>
        <v>0</v>
      </c>
      <c r="AS149" s="51">
        <f t="shared" si="70"/>
        <v>0</v>
      </c>
      <c r="AT149" s="52">
        <v>0</v>
      </c>
      <c r="AU149" s="52">
        <v>0</v>
      </c>
      <c r="AV149" s="52">
        <v>0</v>
      </c>
      <c r="AW149" s="52">
        <v>0</v>
      </c>
      <c r="AX149" s="52">
        <v>0</v>
      </c>
      <c r="AY149" s="52">
        <v>0</v>
      </c>
      <c r="AZ149" s="51">
        <f t="shared" si="71"/>
        <v>0</v>
      </c>
      <c r="BA149" s="50">
        <f>'2016 CV PREV GF 00394601000126'!BC145</f>
        <v>0</v>
      </c>
      <c r="BB149" s="50">
        <f>'2016 CV PREV GF 00394601000126'!BD145</f>
        <v>0</v>
      </c>
      <c r="BC149" s="50">
        <f>'2016 CV PREV GF 00394601000126'!BE145</f>
        <v>0</v>
      </c>
      <c r="BD149" s="50">
        <f>'2016 CV PREV GF 00394601000126'!BF145</f>
        <v>0</v>
      </c>
      <c r="BE149" s="50">
        <f>'2016 CV PREV GF 00394601000126'!BG145</f>
        <v>0</v>
      </c>
      <c r="BF149" s="50">
        <f>'2016 CV PREV GF 00394601000126'!BH145</f>
        <v>0</v>
      </c>
      <c r="BG149" s="50">
        <f>'2016 CV PREV GF 00394601000126'!BI145</f>
        <v>0</v>
      </c>
      <c r="BH149" s="50">
        <f>'2016 CV PREV GF 00394601000126'!BJ145</f>
        <v>0</v>
      </c>
      <c r="BI149" s="50">
        <f>'2016 CV PREV GF 00394601000126'!BK145</f>
        <v>0</v>
      </c>
      <c r="BJ149" s="51">
        <f t="shared" si="72"/>
        <v>0</v>
      </c>
      <c r="BK149" s="51">
        <f t="shared" si="73"/>
        <v>0</v>
      </c>
      <c r="BL149" s="51">
        <f>$BO$9+SUMPRODUCT($D$10:D149,$BK$10:BK149)</f>
        <v>-3385860.5846435018</v>
      </c>
      <c r="BM149" s="53">
        <f t="shared" si="74"/>
        <v>5.5</v>
      </c>
      <c r="BN149" s="52">
        <f t="shared" si="78"/>
        <v>137238466.06266999</v>
      </c>
      <c r="BO149" s="54">
        <f t="shared" si="75"/>
        <v>2632483303.5657501</v>
      </c>
      <c r="BP149" s="52">
        <f t="shared" si="79"/>
        <v>0</v>
      </c>
      <c r="BQ149" s="52">
        <f t="shared" si="80"/>
        <v>0</v>
      </c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3">
      <c r="A150" s="55">
        <f t="shared" si="76"/>
        <v>141</v>
      </c>
      <c r="B150" s="71">
        <f t="shared" si="77"/>
        <v>2156</v>
      </c>
      <c r="C150" s="50">
        <f>'2016 CV PREV GF 00394601000126'!E146</f>
        <v>5.5</v>
      </c>
      <c r="D150" s="51">
        <f t="shared" si="81"/>
        <v>5.2999999999999998E-4</v>
      </c>
      <c r="E150" s="50">
        <f>'2016 CV PREV GF 00394601000126'!G146</f>
        <v>0</v>
      </c>
      <c r="F150" s="51">
        <f t="shared" si="64"/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1">
        <f t="shared" si="65"/>
        <v>0</v>
      </c>
      <c r="N150" s="50">
        <f>'2016 CV PREV GF 00394601000126'!P146</f>
        <v>0</v>
      </c>
      <c r="O150" s="50">
        <f>'2016 CV PREV GF 00394601000126'!Q146</f>
        <v>0</v>
      </c>
      <c r="P150" s="50">
        <f>'2016 CV PREV GF 00394601000126'!R146</f>
        <v>0</v>
      </c>
      <c r="Q150" s="50">
        <f>'2016 CV PREV GF 00394601000126'!S146</f>
        <v>0</v>
      </c>
      <c r="R150" s="50">
        <f>'2016 CV PREV GF 00394601000126'!T146</f>
        <v>0</v>
      </c>
      <c r="S150" s="50">
        <f>'2016 CV PREV GF 00394601000126'!U146</f>
        <v>0</v>
      </c>
      <c r="T150" s="50">
        <f>'2016 CV PREV GF 00394601000126'!V146</f>
        <v>0</v>
      </c>
      <c r="U150" s="51">
        <f t="shared" si="66"/>
        <v>0</v>
      </c>
      <c r="V150" s="50">
        <f>'2016 CV PREV GF 00394601000126'!X146</f>
        <v>0</v>
      </c>
      <c r="W150" s="50">
        <f>'2016 CV PREV GF 00394601000126'!Y146</f>
        <v>0</v>
      </c>
      <c r="X150" s="50">
        <f>'2016 CV PREV GF 00394601000126'!Z146</f>
        <v>0</v>
      </c>
      <c r="Y150" s="50">
        <f>'2016 CV PREV GF 00394601000126'!AA146</f>
        <v>0</v>
      </c>
      <c r="Z150" s="50">
        <f>'2016 CV PREV GF 00394601000126'!AB146</f>
        <v>0</v>
      </c>
      <c r="AA150" s="50">
        <f>'2016 CV PREV GF 00394601000126'!AC146</f>
        <v>0</v>
      </c>
      <c r="AB150" s="50">
        <f>'2016 CV PREV GF 00394601000126'!AD146</f>
        <v>0</v>
      </c>
      <c r="AC150" s="51">
        <f t="shared" si="67"/>
        <v>0</v>
      </c>
      <c r="AD150" s="50">
        <f>'2016 CV PREV GF 00394601000126'!AF146</f>
        <v>0</v>
      </c>
      <c r="AE150" s="50">
        <f>'2016 CV PREV GF 00394601000126'!AG146</f>
        <v>0</v>
      </c>
      <c r="AF150" s="50">
        <f>'2016 CV PREV GF 00394601000126'!AH146</f>
        <v>0</v>
      </c>
      <c r="AG150" s="50">
        <f>'2016 CV PREV GF 00394601000126'!AI146</f>
        <v>0</v>
      </c>
      <c r="AH150" s="51">
        <f t="shared" si="68"/>
        <v>0</v>
      </c>
      <c r="AI150" s="50">
        <f>'2016 CV PREV GF 00394601000126'!AK146</f>
        <v>0</v>
      </c>
      <c r="AJ150" s="50">
        <f>'2016 CV PREV GF 00394601000126'!AL146</f>
        <v>0</v>
      </c>
      <c r="AK150" s="50">
        <f>'2016 CV PREV GF 00394601000126'!AM146</f>
        <v>0</v>
      </c>
      <c r="AL150" s="50">
        <f>'2016 CV PREV GF 00394601000126'!AN146</f>
        <v>0</v>
      </c>
      <c r="AM150" s="50">
        <f>'2016 CV PREV GF 00394601000126'!AO146</f>
        <v>0</v>
      </c>
      <c r="AN150" s="52">
        <v>0</v>
      </c>
      <c r="AO150" s="52">
        <v>0</v>
      </c>
      <c r="AP150" s="52">
        <v>0</v>
      </c>
      <c r="AQ150" s="50">
        <f>'2016 CV PREV GF 00394601000126'!AS146</f>
        <v>0</v>
      </c>
      <c r="AR150" s="51">
        <f t="shared" si="69"/>
        <v>0</v>
      </c>
      <c r="AS150" s="51">
        <f t="shared" si="70"/>
        <v>0</v>
      </c>
      <c r="AT150" s="52">
        <v>0</v>
      </c>
      <c r="AU150" s="52">
        <v>0</v>
      </c>
      <c r="AV150" s="52">
        <v>0</v>
      </c>
      <c r="AW150" s="52">
        <v>0</v>
      </c>
      <c r="AX150" s="52">
        <v>0</v>
      </c>
      <c r="AY150" s="52">
        <v>0</v>
      </c>
      <c r="AZ150" s="51">
        <f t="shared" si="71"/>
        <v>0</v>
      </c>
      <c r="BA150" s="50">
        <f>'2016 CV PREV GF 00394601000126'!BC146</f>
        <v>0</v>
      </c>
      <c r="BB150" s="50">
        <f>'2016 CV PREV GF 00394601000126'!BD146</f>
        <v>0</v>
      </c>
      <c r="BC150" s="50">
        <f>'2016 CV PREV GF 00394601000126'!BE146</f>
        <v>0</v>
      </c>
      <c r="BD150" s="50">
        <f>'2016 CV PREV GF 00394601000126'!BF146</f>
        <v>0</v>
      </c>
      <c r="BE150" s="50">
        <f>'2016 CV PREV GF 00394601000126'!BG146</f>
        <v>0</v>
      </c>
      <c r="BF150" s="50">
        <f>'2016 CV PREV GF 00394601000126'!BH146</f>
        <v>0</v>
      </c>
      <c r="BG150" s="50">
        <f>'2016 CV PREV GF 00394601000126'!BI146</f>
        <v>0</v>
      </c>
      <c r="BH150" s="50">
        <f>'2016 CV PREV GF 00394601000126'!BJ146</f>
        <v>0</v>
      </c>
      <c r="BI150" s="50">
        <f>'2016 CV PREV GF 00394601000126'!BK146</f>
        <v>0</v>
      </c>
      <c r="BJ150" s="51">
        <f t="shared" si="72"/>
        <v>0</v>
      </c>
      <c r="BK150" s="51">
        <f t="shared" si="73"/>
        <v>0</v>
      </c>
      <c r="BL150" s="51">
        <f>$BO$9+SUMPRODUCT($D$10:D150,$BK$10:BK150)</f>
        <v>-3385860.5846435018</v>
      </c>
      <c r="BM150" s="53">
        <f t="shared" si="74"/>
        <v>5.5</v>
      </c>
      <c r="BN150" s="52">
        <f t="shared" si="78"/>
        <v>144786581.69611999</v>
      </c>
      <c r="BO150" s="54">
        <f t="shared" si="75"/>
        <v>2777269885.2618699</v>
      </c>
      <c r="BP150" s="52">
        <f t="shared" si="79"/>
        <v>0</v>
      </c>
      <c r="BQ150" s="52">
        <f t="shared" si="80"/>
        <v>0</v>
      </c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3">
      <c r="A151" s="55">
        <f t="shared" si="76"/>
        <v>142</v>
      </c>
      <c r="B151" s="71">
        <f t="shared" si="77"/>
        <v>2157</v>
      </c>
      <c r="C151" s="50">
        <f>'2016 CV PREV GF 00394601000126'!E147</f>
        <v>5.5</v>
      </c>
      <c r="D151" s="51">
        <f t="shared" si="81"/>
        <v>5.0000000000000001E-4</v>
      </c>
      <c r="E151" s="50">
        <f>'2016 CV PREV GF 00394601000126'!G147</f>
        <v>0</v>
      </c>
      <c r="F151" s="51">
        <f t="shared" si="64"/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1">
        <f t="shared" si="65"/>
        <v>0</v>
      </c>
      <c r="N151" s="50">
        <f>'2016 CV PREV GF 00394601000126'!P147</f>
        <v>0</v>
      </c>
      <c r="O151" s="50">
        <f>'2016 CV PREV GF 00394601000126'!Q147</f>
        <v>0</v>
      </c>
      <c r="P151" s="50">
        <f>'2016 CV PREV GF 00394601000126'!R147</f>
        <v>0</v>
      </c>
      <c r="Q151" s="50">
        <f>'2016 CV PREV GF 00394601000126'!S147</f>
        <v>0</v>
      </c>
      <c r="R151" s="50">
        <f>'2016 CV PREV GF 00394601000126'!T147</f>
        <v>0</v>
      </c>
      <c r="S151" s="50">
        <f>'2016 CV PREV GF 00394601000126'!U147</f>
        <v>0</v>
      </c>
      <c r="T151" s="50">
        <f>'2016 CV PREV GF 00394601000126'!V147</f>
        <v>0</v>
      </c>
      <c r="U151" s="51">
        <f t="shared" si="66"/>
        <v>0</v>
      </c>
      <c r="V151" s="50">
        <f>'2016 CV PREV GF 00394601000126'!X147</f>
        <v>0</v>
      </c>
      <c r="W151" s="50">
        <f>'2016 CV PREV GF 00394601000126'!Y147</f>
        <v>0</v>
      </c>
      <c r="X151" s="50">
        <f>'2016 CV PREV GF 00394601000126'!Z147</f>
        <v>0</v>
      </c>
      <c r="Y151" s="50">
        <f>'2016 CV PREV GF 00394601000126'!AA147</f>
        <v>0</v>
      </c>
      <c r="Z151" s="50">
        <f>'2016 CV PREV GF 00394601000126'!AB147</f>
        <v>0</v>
      </c>
      <c r="AA151" s="50">
        <f>'2016 CV PREV GF 00394601000126'!AC147</f>
        <v>0</v>
      </c>
      <c r="AB151" s="50">
        <f>'2016 CV PREV GF 00394601000126'!AD147</f>
        <v>0</v>
      </c>
      <c r="AC151" s="51">
        <f t="shared" si="67"/>
        <v>0</v>
      </c>
      <c r="AD151" s="50">
        <f>'2016 CV PREV GF 00394601000126'!AF147</f>
        <v>0</v>
      </c>
      <c r="AE151" s="50">
        <f>'2016 CV PREV GF 00394601000126'!AG147</f>
        <v>0</v>
      </c>
      <c r="AF151" s="50">
        <f>'2016 CV PREV GF 00394601000126'!AH147</f>
        <v>0</v>
      </c>
      <c r="AG151" s="50">
        <f>'2016 CV PREV GF 00394601000126'!AI147</f>
        <v>0</v>
      </c>
      <c r="AH151" s="51">
        <f t="shared" si="68"/>
        <v>0</v>
      </c>
      <c r="AI151" s="50">
        <f>'2016 CV PREV GF 00394601000126'!AK147</f>
        <v>0</v>
      </c>
      <c r="AJ151" s="50">
        <f>'2016 CV PREV GF 00394601000126'!AL147</f>
        <v>0</v>
      </c>
      <c r="AK151" s="50">
        <f>'2016 CV PREV GF 00394601000126'!AM147</f>
        <v>0</v>
      </c>
      <c r="AL151" s="50">
        <f>'2016 CV PREV GF 00394601000126'!AN147</f>
        <v>0</v>
      </c>
      <c r="AM151" s="50">
        <f>'2016 CV PREV GF 00394601000126'!AO147</f>
        <v>0</v>
      </c>
      <c r="AN151" s="52">
        <v>0</v>
      </c>
      <c r="AO151" s="52">
        <v>0</v>
      </c>
      <c r="AP151" s="52">
        <v>0</v>
      </c>
      <c r="AQ151" s="50">
        <f>'2016 CV PREV GF 00394601000126'!AS147</f>
        <v>0</v>
      </c>
      <c r="AR151" s="51">
        <f t="shared" si="69"/>
        <v>0</v>
      </c>
      <c r="AS151" s="51">
        <f t="shared" si="70"/>
        <v>0</v>
      </c>
      <c r="AT151" s="52">
        <v>0</v>
      </c>
      <c r="AU151" s="52">
        <v>0</v>
      </c>
      <c r="AV151" s="52">
        <v>0</v>
      </c>
      <c r="AW151" s="52">
        <v>0</v>
      </c>
      <c r="AX151" s="52">
        <v>0</v>
      </c>
      <c r="AY151" s="52">
        <v>0</v>
      </c>
      <c r="AZ151" s="51">
        <f t="shared" si="71"/>
        <v>0</v>
      </c>
      <c r="BA151" s="50">
        <f>'2016 CV PREV GF 00394601000126'!BC147</f>
        <v>0</v>
      </c>
      <c r="BB151" s="50">
        <f>'2016 CV PREV GF 00394601000126'!BD147</f>
        <v>0</v>
      </c>
      <c r="BC151" s="50">
        <f>'2016 CV PREV GF 00394601000126'!BE147</f>
        <v>0</v>
      </c>
      <c r="BD151" s="50">
        <f>'2016 CV PREV GF 00394601000126'!BF147</f>
        <v>0</v>
      </c>
      <c r="BE151" s="50">
        <f>'2016 CV PREV GF 00394601000126'!BG147</f>
        <v>0</v>
      </c>
      <c r="BF151" s="50">
        <f>'2016 CV PREV GF 00394601000126'!BH147</f>
        <v>0</v>
      </c>
      <c r="BG151" s="50">
        <f>'2016 CV PREV GF 00394601000126'!BI147</f>
        <v>0</v>
      </c>
      <c r="BH151" s="50">
        <f>'2016 CV PREV GF 00394601000126'!BJ147</f>
        <v>0</v>
      </c>
      <c r="BI151" s="50">
        <f>'2016 CV PREV GF 00394601000126'!BK147</f>
        <v>0</v>
      </c>
      <c r="BJ151" s="51">
        <f t="shared" si="72"/>
        <v>0</v>
      </c>
      <c r="BK151" s="51">
        <f t="shared" si="73"/>
        <v>0</v>
      </c>
      <c r="BL151" s="51">
        <f>$BO$9+SUMPRODUCT($D$10:D151,$BK$10:BK151)</f>
        <v>-3385860.5846435018</v>
      </c>
      <c r="BM151" s="53">
        <f t="shared" si="74"/>
        <v>5.5</v>
      </c>
      <c r="BN151" s="52">
        <f t="shared" si="78"/>
        <v>152749843.68939999</v>
      </c>
      <c r="BO151" s="54">
        <f t="shared" si="75"/>
        <v>2930019728.9512701</v>
      </c>
      <c r="BP151" s="52">
        <f t="shared" si="79"/>
        <v>0</v>
      </c>
      <c r="BQ151" s="52">
        <f t="shared" si="80"/>
        <v>0</v>
      </c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3">
      <c r="A152" s="55">
        <f t="shared" si="76"/>
        <v>143</v>
      </c>
      <c r="B152" s="71">
        <f t="shared" si="77"/>
        <v>2158</v>
      </c>
      <c r="C152" s="50">
        <f>'2016 CV PREV GF 00394601000126'!E148</f>
        <v>5.5</v>
      </c>
      <c r="D152" s="51">
        <f t="shared" si="81"/>
        <v>4.6999999999999999E-4</v>
      </c>
      <c r="E152" s="50">
        <f>'2016 CV PREV GF 00394601000126'!G148</f>
        <v>0</v>
      </c>
      <c r="F152" s="51">
        <f t="shared" si="64"/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1">
        <f t="shared" si="65"/>
        <v>0</v>
      </c>
      <c r="N152" s="50">
        <f>'2016 CV PREV GF 00394601000126'!P148</f>
        <v>0</v>
      </c>
      <c r="O152" s="50">
        <f>'2016 CV PREV GF 00394601000126'!Q148</f>
        <v>0</v>
      </c>
      <c r="P152" s="50">
        <f>'2016 CV PREV GF 00394601000126'!R148</f>
        <v>0</v>
      </c>
      <c r="Q152" s="50">
        <f>'2016 CV PREV GF 00394601000126'!S148</f>
        <v>0</v>
      </c>
      <c r="R152" s="50">
        <f>'2016 CV PREV GF 00394601000126'!T148</f>
        <v>0</v>
      </c>
      <c r="S152" s="50">
        <f>'2016 CV PREV GF 00394601000126'!U148</f>
        <v>0</v>
      </c>
      <c r="T152" s="50">
        <f>'2016 CV PREV GF 00394601000126'!V148</f>
        <v>0</v>
      </c>
      <c r="U152" s="51">
        <f t="shared" si="66"/>
        <v>0</v>
      </c>
      <c r="V152" s="50">
        <f>'2016 CV PREV GF 00394601000126'!X148</f>
        <v>0</v>
      </c>
      <c r="W152" s="50">
        <f>'2016 CV PREV GF 00394601000126'!Y148</f>
        <v>0</v>
      </c>
      <c r="X152" s="50">
        <f>'2016 CV PREV GF 00394601000126'!Z148</f>
        <v>0</v>
      </c>
      <c r="Y152" s="50">
        <f>'2016 CV PREV GF 00394601000126'!AA148</f>
        <v>0</v>
      </c>
      <c r="Z152" s="50">
        <f>'2016 CV PREV GF 00394601000126'!AB148</f>
        <v>0</v>
      </c>
      <c r="AA152" s="50">
        <f>'2016 CV PREV GF 00394601000126'!AC148</f>
        <v>0</v>
      </c>
      <c r="AB152" s="50">
        <f>'2016 CV PREV GF 00394601000126'!AD148</f>
        <v>0</v>
      </c>
      <c r="AC152" s="51">
        <f t="shared" si="67"/>
        <v>0</v>
      </c>
      <c r="AD152" s="50">
        <f>'2016 CV PREV GF 00394601000126'!AF148</f>
        <v>0</v>
      </c>
      <c r="AE152" s="50">
        <f>'2016 CV PREV GF 00394601000126'!AG148</f>
        <v>0</v>
      </c>
      <c r="AF152" s="50">
        <f>'2016 CV PREV GF 00394601000126'!AH148</f>
        <v>0</v>
      </c>
      <c r="AG152" s="50">
        <f>'2016 CV PREV GF 00394601000126'!AI148</f>
        <v>0</v>
      </c>
      <c r="AH152" s="51">
        <f t="shared" si="68"/>
        <v>0</v>
      </c>
      <c r="AI152" s="50">
        <f>'2016 CV PREV GF 00394601000126'!AK148</f>
        <v>0</v>
      </c>
      <c r="AJ152" s="50">
        <f>'2016 CV PREV GF 00394601000126'!AL148</f>
        <v>0</v>
      </c>
      <c r="AK152" s="50">
        <f>'2016 CV PREV GF 00394601000126'!AM148</f>
        <v>0</v>
      </c>
      <c r="AL152" s="50">
        <f>'2016 CV PREV GF 00394601000126'!AN148</f>
        <v>0</v>
      </c>
      <c r="AM152" s="50">
        <f>'2016 CV PREV GF 00394601000126'!AO148</f>
        <v>0</v>
      </c>
      <c r="AN152" s="52">
        <v>0</v>
      </c>
      <c r="AO152" s="52">
        <v>0</v>
      </c>
      <c r="AP152" s="52">
        <v>0</v>
      </c>
      <c r="AQ152" s="50">
        <f>'2016 CV PREV GF 00394601000126'!AS148</f>
        <v>0</v>
      </c>
      <c r="AR152" s="51">
        <f t="shared" si="69"/>
        <v>0</v>
      </c>
      <c r="AS152" s="51">
        <f t="shared" si="70"/>
        <v>0</v>
      </c>
      <c r="AT152" s="52">
        <v>0</v>
      </c>
      <c r="AU152" s="52">
        <v>0</v>
      </c>
      <c r="AV152" s="52">
        <v>0</v>
      </c>
      <c r="AW152" s="52">
        <v>0</v>
      </c>
      <c r="AX152" s="52">
        <v>0</v>
      </c>
      <c r="AY152" s="52">
        <v>0</v>
      </c>
      <c r="AZ152" s="51">
        <f t="shared" si="71"/>
        <v>0</v>
      </c>
      <c r="BA152" s="50">
        <f>'2016 CV PREV GF 00394601000126'!BC148</f>
        <v>0</v>
      </c>
      <c r="BB152" s="50">
        <f>'2016 CV PREV GF 00394601000126'!BD148</f>
        <v>0</v>
      </c>
      <c r="BC152" s="50">
        <f>'2016 CV PREV GF 00394601000126'!BE148</f>
        <v>0</v>
      </c>
      <c r="BD152" s="50">
        <f>'2016 CV PREV GF 00394601000126'!BF148</f>
        <v>0</v>
      </c>
      <c r="BE152" s="50">
        <f>'2016 CV PREV GF 00394601000126'!BG148</f>
        <v>0</v>
      </c>
      <c r="BF152" s="50">
        <f>'2016 CV PREV GF 00394601000126'!BH148</f>
        <v>0</v>
      </c>
      <c r="BG152" s="50">
        <f>'2016 CV PREV GF 00394601000126'!BI148</f>
        <v>0</v>
      </c>
      <c r="BH152" s="50">
        <f>'2016 CV PREV GF 00394601000126'!BJ148</f>
        <v>0</v>
      </c>
      <c r="BI152" s="50">
        <f>'2016 CV PREV GF 00394601000126'!BK148</f>
        <v>0</v>
      </c>
      <c r="BJ152" s="51">
        <f t="shared" si="72"/>
        <v>0</v>
      </c>
      <c r="BK152" s="51">
        <f t="shared" si="73"/>
        <v>0</v>
      </c>
      <c r="BL152" s="51">
        <f>$BO$9+SUMPRODUCT($D$10:D152,$BK$10:BK152)</f>
        <v>-3385860.5846435018</v>
      </c>
      <c r="BM152" s="53">
        <f t="shared" si="74"/>
        <v>5.5</v>
      </c>
      <c r="BN152" s="52">
        <f t="shared" si="78"/>
        <v>161151085.09232</v>
      </c>
      <c r="BO152" s="54">
        <f t="shared" si="75"/>
        <v>3091170814.0435901</v>
      </c>
      <c r="BP152" s="52">
        <f t="shared" si="79"/>
        <v>0</v>
      </c>
      <c r="BQ152" s="52">
        <f t="shared" si="80"/>
        <v>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3">
      <c r="A153" s="55">
        <f t="shared" si="76"/>
        <v>144</v>
      </c>
      <c r="B153" s="71">
        <f t="shared" si="77"/>
        <v>2159</v>
      </c>
      <c r="C153" s="50">
        <f>'2016 CV PREV GF 00394601000126'!E149</f>
        <v>5.5</v>
      </c>
      <c r="D153" s="51">
        <f t="shared" si="81"/>
        <v>4.4999999999999999E-4</v>
      </c>
      <c r="E153" s="50">
        <f>'2016 CV PREV GF 00394601000126'!G149</f>
        <v>0</v>
      </c>
      <c r="F153" s="51">
        <f t="shared" si="64"/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1">
        <f t="shared" si="65"/>
        <v>0</v>
      </c>
      <c r="N153" s="50">
        <f>'2016 CV PREV GF 00394601000126'!P149</f>
        <v>0</v>
      </c>
      <c r="O153" s="50">
        <f>'2016 CV PREV GF 00394601000126'!Q149</f>
        <v>0</v>
      </c>
      <c r="P153" s="50">
        <f>'2016 CV PREV GF 00394601000126'!R149</f>
        <v>0</v>
      </c>
      <c r="Q153" s="50">
        <f>'2016 CV PREV GF 00394601000126'!S149</f>
        <v>0</v>
      </c>
      <c r="R153" s="50">
        <f>'2016 CV PREV GF 00394601000126'!T149</f>
        <v>0</v>
      </c>
      <c r="S153" s="50">
        <f>'2016 CV PREV GF 00394601000126'!U149</f>
        <v>0</v>
      </c>
      <c r="T153" s="50">
        <f>'2016 CV PREV GF 00394601000126'!V149</f>
        <v>0</v>
      </c>
      <c r="U153" s="51">
        <f t="shared" si="66"/>
        <v>0</v>
      </c>
      <c r="V153" s="50">
        <f>'2016 CV PREV GF 00394601000126'!X149</f>
        <v>0</v>
      </c>
      <c r="W153" s="50">
        <f>'2016 CV PREV GF 00394601000126'!Y149</f>
        <v>0</v>
      </c>
      <c r="X153" s="50">
        <f>'2016 CV PREV GF 00394601000126'!Z149</f>
        <v>0</v>
      </c>
      <c r="Y153" s="50">
        <f>'2016 CV PREV GF 00394601000126'!AA149</f>
        <v>0</v>
      </c>
      <c r="Z153" s="50">
        <f>'2016 CV PREV GF 00394601000126'!AB149</f>
        <v>0</v>
      </c>
      <c r="AA153" s="50">
        <f>'2016 CV PREV GF 00394601000126'!AC149</f>
        <v>0</v>
      </c>
      <c r="AB153" s="50">
        <f>'2016 CV PREV GF 00394601000126'!AD149</f>
        <v>0</v>
      </c>
      <c r="AC153" s="51">
        <f t="shared" si="67"/>
        <v>0</v>
      </c>
      <c r="AD153" s="50">
        <f>'2016 CV PREV GF 00394601000126'!AF149</f>
        <v>0</v>
      </c>
      <c r="AE153" s="50">
        <f>'2016 CV PREV GF 00394601000126'!AG149</f>
        <v>0</v>
      </c>
      <c r="AF153" s="50">
        <f>'2016 CV PREV GF 00394601000126'!AH149</f>
        <v>0</v>
      </c>
      <c r="AG153" s="50">
        <f>'2016 CV PREV GF 00394601000126'!AI149</f>
        <v>0</v>
      </c>
      <c r="AH153" s="51">
        <f t="shared" si="68"/>
        <v>0</v>
      </c>
      <c r="AI153" s="50">
        <f>'2016 CV PREV GF 00394601000126'!AK149</f>
        <v>0</v>
      </c>
      <c r="AJ153" s="50">
        <f>'2016 CV PREV GF 00394601000126'!AL149</f>
        <v>0</v>
      </c>
      <c r="AK153" s="50">
        <f>'2016 CV PREV GF 00394601000126'!AM149</f>
        <v>0</v>
      </c>
      <c r="AL153" s="50">
        <f>'2016 CV PREV GF 00394601000126'!AN149</f>
        <v>0</v>
      </c>
      <c r="AM153" s="50">
        <f>'2016 CV PREV GF 00394601000126'!AO149</f>
        <v>0</v>
      </c>
      <c r="AN153" s="52">
        <v>0</v>
      </c>
      <c r="AO153" s="52">
        <v>0</v>
      </c>
      <c r="AP153" s="52">
        <v>0</v>
      </c>
      <c r="AQ153" s="50">
        <f>'2016 CV PREV GF 00394601000126'!AS149</f>
        <v>0</v>
      </c>
      <c r="AR153" s="51">
        <f t="shared" si="69"/>
        <v>0</v>
      </c>
      <c r="AS153" s="51">
        <f t="shared" si="70"/>
        <v>0</v>
      </c>
      <c r="AT153" s="52">
        <v>0</v>
      </c>
      <c r="AU153" s="52">
        <v>0</v>
      </c>
      <c r="AV153" s="52">
        <v>0</v>
      </c>
      <c r="AW153" s="52">
        <v>0</v>
      </c>
      <c r="AX153" s="52">
        <v>0</v>
      </c>
      <c r="AY153" s="52">
        <v>0</v>
      </c>
      <c r="AZ153" s="51">
        <f t="shared" si="71"/>
        <v>0</v>
      </c>
      <c r="BA153" s="50">
        <f>'2016 CV PREV GF 00394601000126'!BC149</f>
        <v>0</v>
      </c>
      <c r="BB153" s="50">
        <f>'2016 CV PREV GF 00394601000126'!BD149</f>
        <v>0</v>
      </c>
      <c r="BC153" s="50">
        <f>'2016 CV PREV GF 00394601000126'!BE149</f>
        <v>0</v>
      </c>
      <c r="BD153" s="50">
        <f>'2016 CV PREV GF 00394601000126'!BF149</f>
        <v>0</v>
      </c>
      <c r="BE153" s="50">
        <f>'2016 CV PREV GF 00394601000126'!BG149</f>
        <v>0</v>
      </c>
      <c r="BF153" s="50">
        <f>'2016 CV PREV GF 00394601000126'!BH149</f>
        <v>0</v>
      </c>
      <c r="BG153" s="50">
        <f>'2016 CV PREV GF 00394601000126'!BI149</f>
        <v>0</v>
      </c>
      <c r="BH153" s="50">
        <f>'2016 CV PREV GF 00394601000126'!BJ149</f>
        <v>0</v>
      </c>
      <c r="BI153" s="50">
        <f>'2016 CV PREV GF 00394601000126'!BK149</f>
        <v>0</v>
      </c>
      <c r="BJ153" s="51">
        <f t="shared" si="72"/>
        <v>0</v>
      </c>
      <c r="BK153" s="51">
        <f t="shared" si="73"/>
        <v>0</v>
      </c>
      <c r="BL153" s="51">
        <f>$BO$9+SUMPRODUCT($D$10:D153,$BK$10:BK153)</f>
        <v>-3385860.5846435018</v>
      </c>
      <c r="BM153" s="53">
        <f t="shared" si="74"/>
        <v>5.5</v>
      </c>
      <c r="BN153" s="52">
        <f t="shared" si="78"/>
        <v>170014394.77239999</v>
      </c>
      <c r="BO153" s="54">
        <f t="shared" si="75"/>
        <v>3261185208.81599</v>
      </c>
      <c r="BP153" s="52">
        <f t="shared" si="79"/>
        <v>0</v>
      </c>
      <c r="BQ153" s="52">
        <f t="shared" si="80"/>
        <v>0</v>
      </c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3">
      <c r="A154" s="55">
        <f t="shared" si="76"/>
        <v>145</v>
      </c>
      <c r="B154" s="71">
        <f t="shared" si="77"/>
        <v>2160</v>
      </c>
      <c r="C154" s="50">
        <f>'2016 CV PREV GF 00394601000126'!E150</f>
        <v>5.5</v>
      </c>
      <c r="D154" s="51">
        <f t="shared" si="81"/>
        <v>4.2999999999999999E-4</v>
      </c>
      <c r="E154" s="50">
        <f>'2016 CV PREV GF 00394601000126'!G150</f>
        <v>0</v>
      </c>
      <c r="F154" s="51">
        <f t="shared" si="64"/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1">
        <f t="shared" si="65"/>
        <v>0</v>
      </c>
      <c r="N154" s="50">
        <f>'2016 CV PREV GF 00394601000126'!P150</f>
        <v>0</v>
      </c>
      <c r="O154" s="50">
        <f>'2016 CV PREV GF 00394601000126'!Q150</f>
        <v>0</v>
      </c>
      <c r="P154" s="50">
        <f>'2016 CV PREV GF 00394601000126'!R150</f>
        <v>0</v>
      </c>
      <c r="Q154" s="50">
        <f>'2016 CV PREV GF 00394601000126'!S150</f>
        <v>0</v>
      </c>
      <c r="R154" s="50">
        <f>'2016 CV PREV GF 00394601000126'!T150</f>
        <v>0</v>
      </c>
      <c r="S154" s="50">
        <f>'2016 CV PREV GF 00394601000126'!U150</f>
        <v>0</v>
      </c>
      <c r="T154" s="50">
        <f>'2016 CV PREV GF 00394601000126'!V150</f>
        <v>0</v>
      </c>
      <c r="U154" s="51">
        <f t="shared" si="66"/>
        <v>0</v>
      </c>
      <c r="V154" s="50">
        <f>'2016 CV PREV GF 00394601000126'!X150</f>
        <v>0</v>
      </c>
      <c r="W154" s="50">
        <f>'2016 CV PREV GF 00394601000126'!Y150</f>
        <v>0</v>
      </c>
      <c r="X154" s="50">
        <f>'2016 CV PREV GF 00394601000126'!Z150</f>
        <v>0</v>
      </c>
      <c r="Y154" s="50">
        <f>'2016 CV PREV GF 00394601000126'!AA150</f>
        <v>0</v>
      </c>
      <c r="Z154" s="50">
        <f>'2016 CV PREV GF 00394601000126'!AB150</f>
        <v>0</v>
      </c>
      <c r="AA154" s="50">
        <f>'2016 CV PREV GF 00394601000126'!AC150</f>
        <v>0</v>
      </c>
      <c r="AB154" s="50">
        <f>'2016 CV PREV GF 00394601000126'!AD150</f>
        <v>0</v>
      </c>
      <c r="AC154" s="51">
        <f t="shared" si="67"/>
        <v>0</v>
      </c>
      <c r="AD154" s="50">
        <f>'2016 CV PREV GF 00394601000126'!AF150</f>
        <v>0</v>
      </c>
      <c r="AE154" s="50">
        <f>'2016 CV PREV GF 00394601000126'!AG150</f>
        <v>0</v>
      </c>
      <c r="AF154" s="50">
        <f>'2016 CV PREV GF 00394601000126'!AH150</f>
        <v>0</v>
      </c>
      <c r="AG154" s="50">
        <f>'2016 CV PREV GF 00394601000126'!AI150</f>
        <v>0</v>
      </c>
      <c r="AH154" s="51">
        <f t="shared" si="68"/>
        <v>0</v>
      </c>
      <c r="AI154" s="50">
        <f>'2016 CV PREV GF 00394601000126'!AK150</f>
        <v>0</v>
      </c>
      <c r="AJ154" s="50">
        <f>'2016 CV PREV GF 00394601000126'!AL150</f>
        <v>0</v>
      </c>
      <c r="AK154" s="50">
        <f>'2016 CV PREV GF 00394601000126'!AM150</f>
        <v>0</v>
      </c>
      <c r="AL154" s="50">
        <f>'2016 CV PREV GF 00394601000126'!AN150</f>
        <v>0</v>
      </c>
      <c r="AM154" s="50">
        <f>'2016 CV PREV GF 00394601000126'!AO150</f>
        <v>0</v>
      </c>
      <c r="AN154" s="52">
        <v>0</v>
      </c>
      <c r="AO154" s="52">
        <v>0</v>
      </c>
      <c r="AP154" s="52">
        <v>0</v>
      </c>
      <c r="AQ154" s="50">
        <f>'2016 CV PREV GF 00394601000126'!AS150</f>
        <v>0</v>
      </c>
      <c r="AR154" s="51">
        <f t="shared" si="69"/>
        <v>0</v>
      </c>
      <c r="AS154" s="51">
        <f t="shared" si="70"/>
        <v>0</v>
      </c>
      <c r="AT154" s="52">
        <v>0</v>
      </c>
      <c r="AU154" s="52">
        <v>0</v>
      </c>
      <c r="AV154" s="52">
        <v>0</v>
      </c>
      <c r="AW154" s="52">
        <v>0</v>
      </c>
      <c r="AX154" s="52">
        <v>0</v>
      </c>
      <c r="AY154" s="52">
        <v>0</v>
      </c>
      <c r="AZ154" s="51">
        <f t="shared" si="71"/>
        <v>0</v>
      </c>
      <c r="BA154" s="50">
        <f>'2016 CV PREV GF 00394601000126'!BC150</f>
        <v>0</v>
      </c>
      <c r="BB154" s="50">
        <f>'2016 CV PREV GF 00394601000126'!BD150</f>
        <v>0</v>
      </c>
      <c r="BC154" s="50">
        <f>'2016 CV PREV GF 00394601000126'!BE150</f>
        <v>0</v>
      </c>
      <c r="BD154" s="50">
        <f>'2016 CV PREV GF 00394601000126'!BF150</f>
        <v>0</v>
      </c>
      <c r="BE154" s="50">
        <f>'2016 CV PREV GF 00394601000126'!BG150</f>
        <v>0</v>
      </c>
      <c r="BF154" s="50">
        <f>'2016 CV PREV GF 00394601000126'!BH150</f>
        <v>0</v>
      </c>
      <c r="BG154" s="50">
        <f>'2016 CV PREV GF 00394601000126'!BI150</f>
        <v>0</v>
      </c>
      <c r="BH154" s="50">
        <f>'2016 CV PREV GF 00394601000126'!BJ150</f>
        <v>0</v>
      </c>
      <c r="BI154" s="50">
        <f>'2016 CV PREV GF 00394601000126'!BK150</f>
        <v>0</v>
      </c>
      <c r="BJ154" s="51">
        <f t="shared" si="72"/>
        <v>0</v>
      </c>
      <c r="BK154" s="51">
        <f t="shared" si="73"/>
        <v>0</v>
      </c>
      <c r="BL154" s="51">
        <f>$BO$9+SUMPRODUCT($D$10:D154,$BK$10:BK154)</f>
        <v>-3385860.5846435018</v>
      </c>
      <c r="BM154" s="53">
        <f t="shared" si="74"/>
        <v>5.5</v>
      </c>
      <c r="BN154" s="52">
        <f t="shared" si="78"/>
        <v>179365186.48488</v>
      </c>
      <c r="BO154" s="54">
        <f t="shared" si="75"/>
        <v>3440550395.3008699</v>
      </c>
      <c r="BP154" s="52">
        <f t="shared" si="79"/>
        <v>0</v>
      </c>
      <c r="BQ154" s="52">
        <f t="shared" si="80"/>
        <v>0</v>
      </c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3">
      <c r="A155" s="55">
        <f t="shared" si="76"/>
        <v>146</v>
      </c>
      <c r="B155" s="71">
        <f t="shared" si="77"/>
        <v>2161</v>
      </c>
      <c r="C155" s="50">
        <f>'2016 CV PREV GF 00394601000126'!E151</f>
        <v>5.5</v>
      </c>
      <c r="D155" s="51">
        <f t="shared" si="81"/>
        <v>4.0999999999999999E-4</v>
      </c>
      <c r="E155" s="50">
        <f>'2016 CV PREV GF 00394601000126'!G151</f>
        <v>0</v>
      </c>
      <c r="F155" s="51">
        <f t="shared" si="64"/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1">
        <f t="shared" si="65"/>
        <v>0</v>
      </c>
      <c r="N155" s="50">
        <f>'2016 CV PREV GF 00394601000126'!P151</f>
        <v>0</v>
      </c>
      <c r="O155" s="50">
        <f>'2016 CV PREV GF 00394601000126'!Q151</f>
        <v>0</v>
      </c>
      <c r="P155" s="50">
        <f>'2016 CV PREV GF 00394601000126'!R151</f>
        <v>0</v>
      </c>
      <c r="Q155" s="50">
        <f>'2016 CV PREV GF 00394601000126'!S151</f>
        <v>0</v>
      </c>
      <c r="R155" s="50">
        <f>'2016 CV PREV GF 00394601000126'!T151</f>
        <v>0</v>
      </c>
      <c r="S155" s="50">
        <f>'2016 CV PREV GF 00394601000126'!U151</f>
        <v>0</v>
      </c>
      <c r="T155" s="50">
        <f>'2016 CV PREV GF 00394601000126'!V151</f>
        <v>0</v>
      </c>
      <c r="U155" s="51">
        <f t="shared" si="66"/>
        <v>0</v>
      </c>
      <c r="V155" s="50">
        <f>'2016 CV PREV GF 00394601000126'!X151</f>
        <v>0</v>
      </c>
      <c r="W155" s="50">
        <f>'2016 CV PREV GF 00394601000126'!Y151</f>
        <v>0</v>
      </c>
      <c r="X155" s="50">
        <f>'2016 CV PREV GF 00394601000126'!Z151</f>
        <v>0</v>
      </c>
      <c r="Y155" s="50">
        <f>'2016 CV PREV GF 00394601000126'!AA151</f>
        <v>0</v>
      </c>
      <c r="Z155" s="50">
        <f>'2016 CV PREV GF 00394601000126'!AB151</f>
        <v>0</v>
      </c>
      <c r="AA155" s="50">
        <f>'2016 CV PREV GF 00394601000126'!AC151</f>
        <v>0</v>
      </c>
      <c r="AB155" s="50">
        <f>'2016 CV PREV GF 00394601000126'!AD151</f>
        <v>0</v>
      </c>
      <c r="AC155" s="51">
        <f t="shared" si="67"/>
        <v>0</v>
      </c>
      <c r="AD155" s="50">
        <f>'2016 CV PREV GF 00394601000126'!AF151</f>
        <v>0</v>
      </c>
      <c r="AE155" s="50">
        <f>'2016 CV PREV GF 00394601000126'!AG151</f>
        <v>0</v>
      </c>
      <c r="AF155" s="50">
        <f>'2016 CV PREV GF 00394601000126'!AH151</f>
        <v>0</v>
      </c>
      <c r="AG155" s="50">
        <f>'2016 CV PREV GF 00394601000126'!AI151</f>
        <v>0</v>
      </c>
      <c r="AH155" s="51">
        <f t="shared" si="68"/>
        <v>0</v>
      </c>
      <c r="AI155" s="50">
        <f>'2016 CV PREV GF 00394601000126'!AK151</f>
        <v>0</v>
      </c>
      <c r="AJ155" s="50">
        <f>'2016 CV PREV GF 00394601000126'!AL151</f>
        <v>0</v>
      </c>
      <c r="AK155" s="50">
        <f>'2016 CV PREV GF 00394601000126'!AM151</f>
        <v>0</v>
      </c>
      <c r="AL155" s="50">
        <f>'2016 CV PREV GF 00394601000126'!AN151</f>
        <v>0</v>
      </c>
      <c r="AM155" s="50">
        <f>'2016 CV PREV GF 00394601000126'!AO151</f>
        <v>0</v>
      </c>
      <c r="AN155" s="52">
        <v>0</v>
      </c>
      <c r="AO155" s="52">
        <v>0</v>
      </c>
      <c r="AP155" s="52">
        <v>0</v>
      </c>
      <c r="AQ155" s="50">
        <f>'2016 CV PREV GF 00394601000126'!AS151</f>
        <v>0</v>
      </c>
      <c r="AR155" s="51">
        <f t="shared" si="69"/>
        <v>0</v>
      </c>
      <c r="AS155" s="51">
        <f t="shared" si="70"/>
        <v>0</v>
      </c>
      <c r="AT155" s="52">
        <v>0</v>
      </c>
      <c r="AU155" s="52">
        <v>0</v>
      </c>
      <c r="AV155" s="52">
        <v>0</v>
      </c>
      <c r="AW155" s="52">
        <v>0</v>
      </c>
      <c r="AX155" s="52">
        <v>0</v>
      </c>
      <c r="AY155" s="52">
        <v>0</v>
      </c>
      <c r="AZ155" s="51">
        <f t="shared" si="71"/>
        <v>0</v>
      </c>
      <c r="BA155" s="50">
        <f>'2016 CV PREV GF 00394601000126'!BC151</f>
        <v>0</v>
      </c>
      <c r="BB155" s="50">
        <f>'2016 CV PREV GF 00394601000126'!BD151</f>
        <v>0</v>
      </c>
      <c r="BC155" s="50">
        <f>'2016 CV PREV GF 00394601000126'!BE151</f>
        <v>0</v>
      </c>
      <c r="BD155" s="50">
        <f>'2016 CV PREV GF 00394601000126'!BF151</f>
        <v>0</v>
      </c>
      <c r="BE155" s="50">
        <f>'2016 CV PREV GF 00394601000126'!BG151</f>
        <v>0</v>
      </c>
      <c r="BF155" s="50">
        <f>'2016 CV PREV GF 00394601000126'!BH151</f>
        <v>0</v>
      </c>
      <c r="BG155" s="50">
        <f>'2016 CV PREV GF 00394601000126'!BI151</f>
        <v>0</v>
      </c>
      <c r="BH155" s="50">
        <f>'2016 CV PREV GF 00394601000126'!BJ151</f>
        <v>0</v>
      </c>
      <c r="BI155" s="50">
        <f>'2016 CV PREV GF 00394601000126'!BK151</f>
        <v>0</v>
      </c>
      <c r="BJ155" s="51">
        <f t="shared" si="72"/>
        <v>0</v>
      </c>
      <c r="BK155" s="51">
        <f t="shared" si="73"/>
        <v>0</v>
      </c>
      <c r="BL155" s="51">
        <f>$BO$9+SUMPRODUCT($D$10:D155,$BK$10:BK155)</f>
        <v>-3385860.5846435018</v>
      </c>
      <c r="BM155" s="53">
        <f t="shared" si="74"/>
        <v>5.5</v>
      </c>
      <c r="BN155" s="52">
        <f t="shared" si="78"/>
        <v>189230271.74155</v>
      </c>
      <c r="BO155" s="54">
        <f t="shared" si="75"/>
        <v>3629780667.0424199</v>
      </c>
      <c r="BP155" s="52">
        <f t="shared" si="79"/>
        <v>0</v>
      </c>
      <c r="BQ155" s="52">
        <f t="shared" si="80"/>
        <v>0</v>
      </c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3">
      <c r="A156" s="55">
        <f t="shared" si="76"/>
        <v>147</v>
      </c>
      <c r="B156" s="71">
        <f t="shared" si="77"/>
        <v>2162</v>
      </c>
      <c r="C156" s="50">
        <f>'2016 CV PREV GF 00394601000126'!E152</f>
        <v>5.5</v>
      </c>
      <c r="D156" s="51">
        <f t="shared" si="81"/>
        <v>3.8999999999999999E-4</v>
      </c>
      <c r="E156" s="50">
        <f>'2016 CV PREV GF 00394601000126'!G152</f>
        <v>0</v>
      </c>
      <c r="F156" s="51">
        <f t="shared" si="64"/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1">
        <f t="shared" si="65"/>
        <v>0</v>
      </c>
      <c r="N156" s="50">
        <f>'2016 CV PREV GF 00394601000126'!P152</f>
        <v>0</v>
      </c>
      <c r="O156" s="50">
        <f>'2016 CV PREV GF 00394601000126'!Q152</f>
        <v>0</v>
      </c>
      <c r="P156" s="50">
        <f>'2016 CV PREV GF 00394601000126'!R152</f>
        <v>0</v>
      </c>
      <c r="Q156" s="50">
        <f>'2016 CV PREV GF 00394601000126'!S152</f>
        <v>0</v>
      </c>
      <c r="R156" s="50">
        <f>'2016 CV PREV GF 00394601000126'!T152</f>
        <v>0</v>
      </c>
      <c r="S156" s="50">
        <f>'2016 CV PREV GF 00394601000126'!U152</f>
        <v>0</v>
      </c>
      <c r="T156" s="50">
        <f>'2016 CV PREV GF 00394601000126'!V152</f>
        <v>0</v>
      </c>
      <c r="U156" s="51">
        <f t="shared" si="66"/>
        <v>0</v>
      </c>
      <c r="V156" s="50">
        <f>'2016 CV PREV GF 00394601000126'!X152</f>
        <v>0</v>
      </c>
      <c r="W156" s="50">
        <f>'2016 CV PREV GF 00394601000126'!Y152</f>
        <v>0</v>
      </c>
      <c r="X156" s="50">
        <f>'2016 CV PREV GF 00394601000126'!Z152</f>
        <v>0</v>
      </c>
      <c r="Y156" s="50">
        <f>'2016 CV PREV GF 00394601000126'!AA152</f>
        <v>0</v>
      </c>
      <c r="Z156" s="50">
        <f>'2016 CV PREV GF 00394601000126'!AB152</f>
        <v>0</v>
      </c>
      <c r="AA156" s="50">
        <f>'2016 CV PREV GF 00394601000126'!AC152</f>
        <v>0</v>
      </c>
      <c r="AB156" s="50">
        <f>'2016 CV PREV GF 00394601000126'!AD152</f>
        <v>0</v>
      </c>
      <c r="AC156" s="51">
        <f t="shared" si="67"/>
        <v>0</v>
      </c>
      <c r="AD156" s="50">
        <f>'2016 CV PREV GF 00394601000126'!AF152</f>
        <v>0</v>
      </c>
      <c r="AE156" s="50">
        <f>'2016 CV PREV GF 00394601000126'!AG152</f>
        <v>0</v>
      </c>
      <c r="AF156" s="50">
        <f>'2016 CV PREV GF 00394601000126'!AH152</f>
        <v>0</v>
      </c>
      <c r="AG156" s="50">
        <f>'2016 CV PREV GF 00394601000126'!AI152</f>
        <v>0</v>
      </c>
      <c r="AH156" s="51">
        <f t="shared" si="68"/>
        <v>0</v>
      </c>
      <c r="AI156" s="50">
        <f>'2016 CV PREV GF 00394601000126'!AK152</f>
        <v>0</v>
      </c>
      <c r="AJ156" s="50">
        <f>'2016 CV PREV GF 00394601000126'!AL152</f>
        <v>0</v>
      </c>
      <c r="AK156" s="50">
        <f>'2016 CV PREV GF 00394601000126'!AM152</f>
        <v>0</v>
      </c>
      <c r="AL156" s="50">
        <f>'2016 CV PREV GF 00394601000126'!AN152</f>
        <v>0</v>
      </c>
      <c r="AM156" s="50">
        <f>'2016 CV PREV GF 00394601000126'!AO152</f>
        <v>0</v>
      </c>
      <c r="AN156" s="52">
        <v>0</v>
      </c>
      <c r="AO156" s="52">
        <v>0</v>
      </c>
      <c r="AP156" s="52">
        <v>0</v>
      </c>
      <c r="AQ156" s="50">
        <f>'2016 CV PREV GF 00394601000126'!AS152</f>
        <v>0</v>
      </c>
      <c r="AR156" s="51">
        <f t="shared" si="69"/>
        <v>0</v>
      </c>
      <c r="AS156" s="51">
        <f t="shared" si="70"/>
        <v>0</v>
      </c>
      <c r="AT156" s="52">
        <v>0</v>
      </c>
      <c r="AU156" s="52">
        <v>0</v>
      </c>
      <c r="AV156" s="52">
        <v>0</v>
      </c>
      <c r="AW156" s="52">
        <v>0</v>
      </c>
      <c r="AX156" s="52">
        <v>0</v>
      </c>
      <c r="AY156" s="52">
        <v>0</v>
      </c>
      <c r="AZ156" s="51">
        <f t="shared" si="71"/>
        <v>0</v>
      </c>
      <c r="BA156" s="50">
        <f>'2016 CV PREV GF 00394601000126'!BC152</f>
        <v>0</v>
      </c>
      <c r="BB156" s="50">
        <f>'2016 CV PREV GF 00394601000126'!BD152</f>
        <v>0</v>
      </c>
      <c r="BC156" s="50">
        <f>'2016 CV PREV GF 00394601000126'!BE152</f>
        <v>0</v>
      </c>
      <c r="BD156" s="50">
        <f>'2016 CV PREV GF 00394601000126'!BF152</f>
        <v>0</v>
      </c>
      <c r="BE156" s="50">
        <f>'2016 CV PREV GF 00394601000126'!BG152</f>
        <v>0</v>
      </c>
      <c r="BF156" s="50">
        <f>'2016 CV PREV GF 00394601000126'!BH152</f>
        <v>0</v>
      </c>
      <c r="BG156" s="50">
        <f>'2016 CV PREV GF 00394601000126'!BI152</f>
        <v>0</v>
      </c>
      <c r="BH156" s="50">
        <f>'2016 CV PREV GF 00394601000126'!BJ152</f>
        <v>0</v>
      </c>
      <c r="BI156" s="50">
        <f>'2016 CV PREV GF 00394601000126'!BK152</f>
        <v>0</v>
      </c>
      <c r="BJ156" s="51">
        <f t="shared" si="72"/>
        <v>0</v>
      </c>
      <c r="BK156" s="51">
        <f t="shared" si="73"/>
        <v>0</v>
      </c>
      <c r="BL156" s="51">
        <f>$BO$9+SUMPRODUCT($D$10:D156,$BK$10:BK156)</f>
        <v>-3385860.5846435018</v>
      </c>
      <c r="BM156" s="53">
        <f t="shared" si="74"/>
        <v>5.5</v>
      </c>
      <c r="BN156" s="52">
        <f t="shared" si="78"/>
        <v>199637936.68733001</v>
      </c>
      <c r="BO156" s="54">
        <f t="shared" si="75"/>
        <v>3829418603.7297502</v>
      </c>
      <c r="BP156" s="52">
        <f t="shared" si="79"/>
        <v>0</v>
      </c>
      <c r="BQ156" s="52">
        <f t="shared" si="80"/>
        <v>0</v>
      </c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3">
      <c r="A157" s="55">
        <f t="shared" si="76"/>
        <v>148</v>
      </c>
      <c r="B157" s="71">
        <f t="shared" si="77"/>
        <v>2163</v>
      </c>
      <c r="C157" s="50">
        <f>'2016 CV PREV GF 00394601000126'!E153</f>
        <v>5.5</v>
      </c>
      <c r="D157" s="51">
        <f t="shared" si="81"/>
        <v>3.6999999999999999E-4</v>
      </c>
      <c r="E157" s="50">
        <f>'2016 CV PREV GF 00394601000126'!G153</f>
        <v>0</v>
      </c>
      <c r="F157" s="51">
        <f t="shared" si="64"/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1">
        <f t="shared" si="65"/>
        <v>0</v>
      </c>
      <c r="N157" s="50">
        <f>'2016 CV PREV GF 00394601000126'!P153</f>
        <v>0</v>
      </c>
      <c r="O157" s="50">
        <f>'2016 CV PREV GF 00394601000126'!Q153</f>
        <v>0</v>
      </c>
      <c r="P157" s="50">
        <f>'2016 CV PREV GF 00394601000126'!R153</f>
        <v>0</v>
      </c>
      <c r="Q157" s="50">
        <f>'2016 CV PREV GF 00394601000126'!S153</f>
        <v>0</v>
      </c>
      <c r="R157" s="50">
        <f>'2016 CV PREV GF 00394601000126'!T153</f>
        <v>0</v>
      </c>
      <c r="S157" s="50">
        <f>'2016 CV PREV GF 00394601000126'!U153</f>
        <v>0</v>
      </c>
      <c r="T157" s="50">
        <f>'2016 CV PREV GF 00394601000126'!V153</f>
        <v>0</v>
      </c>
      <c r="U157" s="51">
        <f t="shared" si="66"/>
        <v>0</v>
      </c>
      <c r="V157" s="50">
        <f>'2016 CV PREV GF 00394601000126'!X153</f>
        <v>0</v>
      </c>
      <c r="W157" s="50">
        <f>'2016 CV PREV GF 00394601000126'!Y153</f>
        <v>0</v>
      </c>
      <c r="X157" s="50">
        <f>'2016 CV PREV GF 00394601000126'!Z153</f>
        <v>0</v>
      </c>
      <c r="Y157" s="50">
        <f>'2016 CV PREV GF 00394601000126'!AA153</f>
        <v>0</v>
      </c>
      <c r="Z157" s="50">
        <f>'2016 CV PREV GF 00394601000126'!AB153</f>
        <v>0</v>
      </c>
      <c r="AA157" s="50">
        <f>'2016 CV PREV GF 00394601000126'!AC153</f>
        <v>0</v>
      </c>
      <c r="AB157" s="50">
        <f>'2016 CV PREV GF 00394601000126'!AD153</f>
        <v>0</v>
      </c>
      <c r="AC157" s="51">
        <f t="shared" si="67"/>
        <v>0</v>
      </c>
      <c r="AD157" s="50">
        <f>'2016 CV PREV GF 00394601000126'!AF153</f>
        <v>0</v>
      </c>
      <c r="AE157" s="50">
        <f>'2016 CV PREV GF 00394601000126'!AG153</f>
        <v>0</v>
      </c>
      <c r="AF157" s="50">
        <f>'2016 CV PREV GF 00394601000126'!AH153</f>
        <v>0</v>
      </c>
      <c r="AG157" s="50">
        <f>'2016 CV PREV GF 00394601000126'!AI153</f>
        <v>0</v>
      </c>
      <c r="AH157" s="51">
        <f t="shared" si="68"/>
        <v>0</v>
      </c>
      <c r="AI157" s="50">
        <f>'2016 CV PREV GF 00394601000126'!AK153</f>
        <v>0</v>
      </c>
      <c r="AJ157" s="50">
        <f>'2016 CV PREV GF 00394601000126'!AL153</f>
        <v>0</v>
      </c>
      <c r="AK157" s="50">
        <f>'2016 CV PREV GF 00394601000126'!AM153</f>
        <v>0</v>
      </c>
      <c r="AL157" s="50">
        <f>'2016 CV PREV GF 00394601000126'!AN153</f>
        <v>0</v>
      </c>
      <c r="AM157" s="50">
        <f>'2016 CV PREV GF 00394601000126'!AO153</f>
        <v>0</v>
      </c>
      <c r="AN157" s="52">
        <v>0</v>
      </c>
      <c r="AO157" s="52">
        <v>0</v>
      </c>
      <c r="AP157" s="52">
        <v>0</v>
      </c>
      <c r="AQ157" s="50">
        <f>'2016 CV PREV GF 00394601000126'!AS153</f>
        <v>0</v>
      </c>
      <c r="AR157" s="51">
        <f t="shared" si="69"/>
        <v>0</v>
      </c>
      <c r="AS157" s="51">
        <f t="shared" si="70"/>
        <v>0</v>
      </c>
      <c r="AT157" s="52">
        <v>0</v>
      </c>
      <c r="AU157" s="52">
        <v>0</v>
      </c>
      <c r="AV157" s="52">
        <v>0</v>
      </c>
      <c r="AW157" s="52">
        <v>0</v>
      </c>
      <c r="AX157" s="52">
        <v>0</v>
      </c>
      <c r="AY157" s="52">
        <v>0</v>
      </c>
      <c r="AZ157" s="51">
        <f t="shared" si="71"/>
        <v>0</v>
      </c>
      <c r="BA157" s="50">
        <f>'2016 CV PREV GF 00394601000126'!BC153</f>
        <v>0</v>
      </c>
      <c r="BB157" s="50">
        <f>'2016 CV PREV GF 00394601000126'!BD153</f>
        <v>0</v>
      </c>
      <c r="BC157" s="50">
        <f>'2016 CV PREV GF 00394601000126'!BE153</f>
        <v>0</v>
      </c>
      <c r="BD157" s="50">
        <f>'2016 CV PREV GF 00394601000126'!BF153</f>
        <v>0</v>
      </c>
      <c r="BE157" s="50">
        <f>'2016 CV PREV GF 00394601000126'!BG153</f>
        <v>0</v>
      </c>
      <c r="BF157" s="50">
        <f>'2016 CV PREV GF 00394601000126'!BH153</f>
        <v>0</v>
      </c>
      <c r="BG157" s="50">
        <f>'2016 CV PREV GF 00394601000126'!BI153</f>
        <v>0</v>
      </c>
      <c r="BH157" s="50">
        <f>'2016 CV PREV GF 00394601000126'!BJ153</f>
        <v>0</v>
      </c>
      <c r="BI157" s="50">
        <f>'2016 CV PREV GF 00394601000126'!BK153</f>
        <v>0</v>
      </c>
      <c r="BJ157" s="51">
        <f t="shared" si="72"/>
        <v>0</v>
      </c>
      <c r="BK157" s="51">
        <f t="shared" si="73"/>
        <v>0</v>
      </c>
      <c r="BL157" s="51">
        <f>$BO$9+SUMPRODUCT($D$10:D157,$BK$10:BK157)</f>
        <v>-3385860.5846435018</v>
      </c>
      <c r="BM157" s="53">
        <f t="shared" si="74"/>
        <v>5.5</v>
      </c>
      <c r="BN157" s="52">
        <f t="shared" si="78"/>
        <v>210618023.20513999</v>
      </c>
      <c r="BO157" s="54">
        <f t="shared" si="75"/>
        <v>4040036626.9348898</v>
      </c>
      <c r="BP157" s="52">
        <f t="shared" si="79"/>
        <v>0</v>
      </c>
      <c r="BQ157" s="52">
        <f t="shared" si="80"/>
        <v>0</v>
      </c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3">
      <c r="A158" s="55">
        <f t="shared" si="76"/>
        <v>149</v>
      </c>
      <c r="B158" s="71">
        <f t="shared" si="77"/>
        <v>2164</v>
      </c>
      <c r="C158" s="50">
        <f>'2016 CV PREV GF 00394601000126'!E154</f>
        <v>5.5</v>
      </c>
      <c r="D158" s="51">
        <f t="shared" si="81"/>
        <v>3.5E-4</v>
      </c>
      <c r="E158" s="50">
        <f>'2016 CV PREV GF 00394601000126'!G154</f>
        <v>0</v>
      </c>
      <c r="F158" s="51">
        <f t="shared" si="64"/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1">
        <f t="shared" si="65"/>
        <v>0</v>
      </c>
      <c r="N158" s="50">
        <f>'2016 CV PREV GF 00394601000126'!P154</f>
        <v>0</v>
      </c>
      <c r="O158" s="50">
        <f>'2016 CV PREV GF 00394601000126'!Q154</f>
        <v>0</v>
      </c>
      <c r="P158" s="50">
        <f>'2016 CV PREV GF 00394601000126'!R154</f>
        <v>0</v>
      </c>
      <c r="Q158" s="50">
        <f>'2016 CV PREV GF 00394601000126'!S154</f>
        <v>0</v>
      </c>
      <c r="R158" s="50">
        <f>'2016 CV PREV GF 00394601000126'!T154</f>
        <v>0</v>
      </c>
      <c r="S158" s="50">
        <f>'2016 CV PREV GF 00394601000126'!U154</f>
        <v>0</v>
      </c>
      <c r="T158" s="50">
        <f>'2016 CV PREV GF 00394601000126'!V154</f>
        <v>0</v>
      </c>
      <c r="U158" s="51">
        <f t="shared" si="66"/>
        <v>0</v>
      </c>
      <c r="V158" s="50">
        <f>'2016 CV PREV GF 00394601000126'!X154</f>
        <v>0</v>
      </c>
      <c r="W158" s="50">
        <f>'2016 CV PREV GF 00394601000126'!Y154</f>
        <v>0</v>
      </c>
      <c r="X158" s="50">
        <f>'2016 CV PREV GF 00394601000126'!Z154</f>
        <v>0</v>
      </c>
      <c r="Y158" s="50">
        <f>'2016 CV PREV GF 00394601000126'!AA154</f>
        <v>0</v>
      </c>
      <c r="Z158" s="50">
        <f>'2016 CV PREV GF 00394601000126'!AB154</f>
        <v>0</v>
      </c>
      <c r="AA158" s="50">
        <f>'2016 CV PREV GF 00394601000126'!AC154</f>
        <v>0</v>
      </c>
      <c r="AB158" s="50">
        <f>'2016 CV PREV GF 00394601000126'!AD154</f>
        <v>0</v>
      </c>
      <c r="AC158" s="51">
        <f t="shared" si="67"/>
        <v>0</v>
      </c>
      <c r="AD158" s="50">
        <f>'2016 CV PREV GF 00394601000126'!AF154</f>
        <v>0</v>
      </c>
      <c r="AE158" s="50">
        <f>'2016 CV PREV GF 00394601000126'!AG154</f>
        <v>0</v>
      </c>
      <c r="AF158" s="50">
        <f>'2016 CV PREV GF 00394601000126'!AH154</f>
        <v>0</v>
      </c>
      <c r="AG158" s="50">
        <f>'2016 CV PREV GF 00394601000126'!AI154</f>
        <v>0</v>
      </c>
      <c r="AH158" s="51">
        <f t="shared" si="68"/>
        <v>0</v>
      </c>
      <c r="AI158" s="50">
        <f>'2016 CV PREV GF 00394601000126'!AK154</f>
        <v>0</v>
      </c>
      <c r="AJ158" s="50">
        <f>'2016 CV PREV GF 00394601000126'!AL154</f>
        <v>0</v>
      </c>
      <c r="AK158" s="50">
        <f>'2016 CV PREV GF 00394601000126'!AM154</f>
        <v>0</v>
      </c>
      <c r="AL158" s="50">
        <f>'2016 CV PREV GF 00394601000126'!AN154</f>
        <v>0</v>
      </c>
      <c r="AM158" s="50">
        <f>'2016 CV PREV GF 00394601000126'!AO154</f>
        <v>0</v>
      </c>
      <c r="AN158" s="52">
        <v>0</v>
      </c>
      <c r="AO158" s="52">
        <v>0</v>
      </c>
      <c r="AP158" s="52">
        <v>0</v>
      </c>
      <c r="AQ158" s="50">
        <f>'2016 CV PREV GF 00394601000126'!AS154</f>
        <v>0</v>
      </c>
      <c r="AR158" s="51">
        <f t="shared" si="69"/>
        <v>0</v>
      </c>
      <c r="AS158" s="51">
        <f t="shared" si="70"/>
        <v>0</v>
      </c>
      <c r="AT158" s="52">
        <v>0</v>
      </c>
      <c r="AU158" s="52">
        <v>0</v>
      </c>
      <c r="AV158" s="52">
        <v>0</v>
      </c>
      <c r="AW158" s="52">
        <v>0</v>
      </c>
      <c r="AX158" s="52">
        <v>0</v>
      </c>
      <c r="AY158" s="52">
        <v>0</v>
      </c>
      <c r="AZ158" s="51">
        <f t="shared" si="71"/>
        <v>0</v>
      </c>
      <c r="BA158" s="50">
        <f>'2016 CV PREV GF 00394601000126'!BC154</f>
        <v>0</v>
      </c>
      <c r="BB158" s="50">
        <f>'2016 CV PREV GF 00394601000126'!BD154</f>
        <v>0</v>
      </c>
      <c r="BC158" s="50">
        <f>'2016 CV PREV GF 00394601000126'!BE154</f>
        <v>0</v>
      </c>
      <c r="BD158" s="50">
        <f>'2016 CV PREV GF 00394601000126'!BF154</f>
        <v>0</v>
      </c>
      <c r="BE158" s="50">
        <f>'2016 CV PREV GF 00394601000126'!BG154</f>
        <v>0</v>
      </c>
      <c r="BF158" s="50">
        <f>'2016 CV PREV GF 00394601000126'!BH154</f>
        <v>0</v>
      </c>
      <c r="BG158" s="50">
        <f>'2016 CV PREV GF 00394601000126'!BI154</f>
        <v>0</v>
      </c>
      <c r="BH158" s="50">
        <f>'2016 CV PREV GF 00394601000126'!BJ154</f>
        <v>0</v>
      </c>
      <c r="BI158" s="50">
        <f>'2016 CV PREV GF 00394601000126'!BK154</f>
        <v>0</v>
      </c>
      <c r="BJ158" s="51">
        <f t="shared" si="72"/>
        <v>0</v>
      </c>
      <c r="BK158" s="51">
        <f t="shared" si="73"/>
        <v>0</v>
      </c>
      <c r="BL158" s="51">
        <f>$BO$9+SUMPRODUCT($D$10:D158,$BK$10:BK158)</f>
        <v>-3385860.5846435018</v>
      </c>
      <c r="BM158" s="53">
        <f t="shared" si="74"/>
        <v>5.5</v>
      </c>
      <c r="BN158" s="52">
        <f t="shared" si="78"/>
        <v>222202014.48142001</v>
      </c>
      <c r="BO158" s="54">
        <f t="shared" si="75"/>
        <v>4262238641.4163098</v>
      </c>
      <c r="BP158" s="52">
        <f t="shared" si="79"/>
        <v>0</v>
      </c>
      <c r="BQ158" s="52">
        <f t="shared" si="80"/>
        <v>0</v>
      </c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ht="16.2" thickBot="1" x14ac:dyDescent="0.35">
      <c r="A159" s="56">
        <f t="shared" si="76"/>
        <v>150</v>
      </c>
      <c r="B159" s="72">
        <f t="shared" si="77"/>
        <v>2165</v>
      </c>
      <c r="C159" s="50">
        <f>'2016 CV PREV GF 00394601000126'!E155</f>
        <v>0</v>
      </c>
      <c r="D159" s="51">
        <f t="shared" si="81"/>
        <v>3.5E-4</v>
      </c>
      <c r="E159" s="50">
        <f>'2016 CV PREV GF 00394601000126'!G155</f>
        <v>0</v>
      </c>
      <c r="F159" s="51">
        <f t="shared" si="64"/>
        <v>0</v>
      </c>
      <c r="G159" s="57">
        <v>0</v>
      </c>
      <c r="H159" s="57">
        <v>0</v>
      </c>
      <c r="I159" s="57">
        <v>0</v>
      </c>
      <c r="J159" s="57">
        <v>0</v>
      </c>
      <c r="K159" s="57">
        <v>0</v>
      </c>
      <c r="L159" s="57">
        <v>0</v>
      </c>
      <c r="M159" s="51">
        <f t="shared" si="65"/>
        <v>0</v>
      </c>
      <c r="N159" s="50">
        <f>'2016 CV PREV GF 00394601000126'!P155</f>
        <v>0</v>
      </c>
      <c r="O159" s="50">
        <f>'2016 CV PREV GF 00394601000126'!Q155</f>
        <v>0</v>
      </c>
      <c r="P159" s="50">
        <f>'2016 CV PREV GF 00394601000126'!R155</f>
        <v>0</v>
      </c>
      <c r="Q159" s="50">
        <f>'2016 CV PREV GF 00394601000126'!S155</f>
        <v>0</v>
      </c>
      <c r="R159" s="50">
        <f>'2016 CV PREV GF 00394601000126'!T155</f>
        <v>0</v>
      </c>
      <c r="S159" s="50">
        <f>'2016 CV PREV GF 00394601000126'!U155</f>
        <v>0</v>
      </c>
      <c r="T159" s="50">
        <f>'2016 CV PREV GF 00394601000126'!V155</f>
        <v>0</v>
      </c>
      <c r="U159" s="51">
        <f t="shared" si="66"/>
        <v>0</v>
      </c>
      <c r="V159" s="50">
        <f>'2016 CV PREV GF 00394601000126'!X155</f>
        <v>0</v>
      </c>
      <c r="W159" s="50">
        <f>'2016 CV PREV GF 00394601000126'!Y155</f>
        <v>0</v>
      </c>
      <c r="X159" s="50">
        <f>'2016 CV PREV GF 00394601000126'!Z155</f>
        <v>0</v>
      </c>
      <c r="Y159" s="50">
        <f>'2016 CV PREV GF 00394601000126'!AA155</f>
        <v>0</v>
      </c>
      <c r="Z159" s="50">
        <f>'2016 CV PREV GF 00394601000126'!AB155</f>
        <v>0</v>
      </c>
      <c r="AA159" s="50">
        <f>'2016 CV PREV GF 00394601000126'!AC155</f>
        <v>0</v>
      </c>
      <c r="AB159" s="50">
        <f>'2016 CV PREV GF 00394601000126'!AD155</f>
        <v>0</v>
      </c>
      <c r="AC159" s="51">
        <f t="shared" si="67"/>
        <v>0</v>
      </c>
      <c r="AD159" s="50">
        <f>'2016 CV PREV GF 00394601000126'!AF155</f>
        <v>0</v>
      </c>
      <c r="AE159" s="50">
        <f>'2016 CV PREV GF 00394601000126'!AG155</f>
        <v>0</v>
      </c>
      <c r="AF159" s="50">
        <f>'2016 CV PREV GF 00394601000126'!AH155</f>
        <v>0</v>
      </c>
      <c r="AG159" s="50">
        <f>'2016 CV PREV GF 00394601000126'!AI155</f>
        <v>0</v>
      </c>
      <c r="AH159" s="51">
        <f t="shared" si="68"/>
        <v>0</v>
      </c>
      <c r="AI159" s="50">
        <f>'2016 CV PREV GF 00394601000126'!AK155</f>
        <v>0</v>
      </c>
      <c r="AJ159" s="50">
        <f>'2016 CV PREV GF 00394601000126'!AL155</f>
        <v>0</v>
      </c>
      <c r="AK159" s="50">
        <f>'2016 CV PREV GF 00394601000126'!AM155</f>
        <v>0</v>
      </c>
      <c r="AL159" s="50">
        <f>'2016 CV PREV GF 00394601000126'!AN155</f>
        <v>0</v>
      </c>
      <c r="AM159" s="50">
        <f>'2016 CV PREV GF 00394601000126'!AO155</f>
        <v>0</v>
      </c>
      <c r="AN159" s="57">
        <v>0</v>
      </c>
      <c r="AO159" s="57">
        <v>0</v>
      </c>
      <c r="AP159" s="57">
        <v>0</v>
      </c>
      <c r="AQ159" s="50">
        <f>'2016 CV PREV GF 00394601000126'!AS155</f>
        <v>0</v>
      </c>
      <c r="AR159" s="51">
        <f t="shared" si="69"/>
        <v>0</v>
      </c>
      <c r="AS159" s="51">
        <f t="shared" si="70"/>
        <v>0</v>
      </c>
      <c r="AT159" s="57">
        <v>0</v>
      </c>
      <c r="AU159" s="57">
        <v>0</v>
      </c>
      <c r="AV159" s="57">
        <v>0</v>
      </c>
      <c r="AW159" s="57">
        <v>0</v>
      </c>
      <c r="AX159" s="57">
        <v>0</v>
      </c>
      <c r="AY159" s="57">
        <v>0</v>
      </c>
      <c r="AZ159" s="51">
        <f t="shared" si="71"/>
        <v>0</v>
      </c>
      <c r="BA159" s="50">
        <f>'2016 CV PREV GF 00394601000126'!BC155</f>
        <v>0</v>
      </c>
      <c r="BB159" s="50">
        <f>'2016 CV PREV GF 00394601000126'!BD155</f>
        <v>0</v>
      </c>
      <c r="BC159" s="50">
        <f>'2016 CV PREV GF 00394601000126'!BE155</f>
        <v>0</v>
      </c>
      <c r="BD159" s="50">
        <f>'2016 CV PREV GF 00394601000126'!BF155</f>
        <v>0</v>
      </c>
      <c r="BE159" s="50">
        <f>'2016 CV PREV GF 00394601000126'!BG155</f>
        <v>0</v>
      </c>
      <c r="BF159" s="50">
        <f>'2016 CV PREV GF 00394601000126'!BH155</f>
        <v>0</v>
      </c>
      <c r="BG159" s="50">
        <f>'2016 CV PREV GF 00394601000126'!BI155</f>
        <v>0</v>
      </c>
      <c r="BH159" s="50">
        <f>'2016 CV PREV GF 00394601000126'!BJ155</f>
        <v>0</v>
      </c>
      <c r="BI159" s="50">
        <f>'2016 CV PREV GF 00394601000126'!BK155</f>
        <v>0</v>
      </c>
      <c r="BJ159" s="51">
        <f t="shared" si="72"/>
        <v>0</v>
      </c>
      <c r="BK159" s="51">
        <f t="shared" si="73"/>
        <v>0</v>
      </c>
      <c r="BL159" s="51">
        <f>$BO$9+SUMPRODUCT($D$10:D159,$BK$10:BK159)</f>
        <v>-3385860.5846435018</v>
      </c>
      <c r="BM159" s="53">
        <f t="shared" si="74"/>
        <v>0</v>
      </c>
      <c r="BN159" s="52">
        <f t="shared" si="78"/>
        <v>0</v>
      </c>
      <c r="BO159" s="54">
        <f t="shared" si="75"/>
        <v>4262238641.4163098</v>
      </c>
      <c r="BP159" s="52">
        <f t="shared" si="79"/>
        <v>0</v>
      </c>
      <c r="BQ159" s="52">
        <f t="shared" si="80"/>
        <v>0</v>
      </c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s="4" customFormat="1" ht="16.2" thickBot="1" x14ac:dyDescent="0.35">
      <c r="A160" s="58" t="s">
        <v>77</v>
      </c>
      <c r="B160" s="73"/>
      <c r="C160" s="59"/>
      <c r="D160" s="59"/>
      <c r="E160" s="60">
        <f t="shared" ref="E160:AJ160" si="82">ROUND(SUM(E10:E159),2)</f>
        <v>995097110131.02002</v>
      </c>
      <c r="F160" s="60">
        <f t="shared" si="82"/>
        <v>0</v>
      </c>
      <c r="G160" s="60">
        <f t="shared" si="82"/>
        <v>0</v>
      </c>
      <c r="H160" s="60">
        <f t="shared" si="82"/>
        <v>0</v>
      </c>
      <c r="I160" s="60">
        <f t="shared" si="82"/>
        <v>0</v>
      </c>
      <c r="J160" s="60">
        <f t="shared" si="82"/>
        <v>0</v>
      </c>
      <c r="K160" s="60">
        <f t="shared" si="82"/>
        <v>0</v>
      </c>
      <c r="L160" s="60">
        <f t="shared" si="82"/>
        <v>0</v>
      </c>
      <c r="M160" s="60">
        <f t="shared" si="82"/>
        <v>104760893837.72</v>
      </c>
      <c r="N160" s="60">
        <f t="shared" si="82"/>
        <v>104760893837.72</v>
      </c>
      <c r="O160" s="60">
        <f t="shared" si="82"/>
        <v>0</v>
      </c>
      <c r="P160" s="60">
        <f t="shared" si="82"/>
        <v>0</v>
      </c>
      <c r="Q160" s="60">
        <f t="shared" si="82"/>
        <v>0</v>
      </c>
      <c r="R160" s="60">
        <f t="shared" si="82"/>
        <v>0</v>
      </c>
      <c r="S160" s="60">
        <f t="shared" si="82"/>
        <v>0</v>
      </c>
      <c r="T160" s="60">
        <f t="shared" si="82"/>
        <v>0</v>
      </c>
      <c r="U160" s="60">
        <f t="shared" si="82"/>
        <v>72934799507.089996</v>
      </c>
      <c r="V160" s="60">
        <f t="shared" si="82"/>
        <v>72934799507.089996</v>
      </c>
      <c r="W160" s="60">
        <f t="shared" si="82"/>
        <v>0</v>
      </c>
      <c r="X160" s="60">
        <f t="shared" si="82"/>
        <v>0</v>
      </c>
      <c r="Y160" s="60">
        <f t="shared" si="82"/>
        <v>0</v>
      </c>
      <c r="Z160" s="60">
        <f t="shared" si="82"/>
        <v>0</v>
      </c>
      <c r="AA160" s="60">
        <f t="shared" si="82"/>
        <v>0</v>
      </c>
      <c r="AB160" s="60">
        <f t="shared" si="82"/>
        <v>0</v>
      </c>
      <c r="AC160" s="60">
        <f t="shared" si="82"/>
        <v>0</v>
      </c>
      <c r="AD160" s="60">
        <f t="shared" si="82"/>
        <v>0</v>
      </c>
      <c r="AE160" s="60">
        <f t="shared" si="82"/>
        <v>0</v>
      </c>
      <c r="AF160" s="60">
        <f t="shared" si="82"/>
        <v>0</v>
      </c>
      <c r="AG160" s="60">
        <f t="shared" si="82"/>
        <v>0</v>
      </c>
      <c r="AH160" s="60">
        <f t="shared" si="82"/>
        <v>0</v>
      </c>
      <c r="AI160" s="60">
        <f t="shared" si="82"/>
        <v>0</v>
      </c>
      <c r="AJ160" s="60">
        <f t="shared" si="82"/>
        <v>0</v>
      </c>
      <c r="AK160" s="60">
        <f t="shared" ref="AK160:BK160" si="83">ROUND(SUM(AK10:AK159),2)</f>
        <v>0</v>
      </c>
      <c r="AL160" s="60">
        <f t="shared" si="83"/>
        <v>0</v>
      </c>
      <c r="AM160" s="60">
        <f t="shared" si="83"/>
        <v>0</v>
      </c>
      <c r="AN160" s="60">
        <f t="shared" si="83"/>
        <v>0</v>
      </c>
      <c r="AO160" s="60">
        <f t="shared" si="83"/>
        <v>0</v>
      </c>
      <c r="AP160" s="60">
        <f t="shared" si="83"/>
        <v>0</v>
      </c>
      <c r="AQ160" s="60">
        <f t="shared" si="83"/>
        <v>0</v>
      </c>
      <c r="AR160" s="60">
        <f t="shared" si="83"/>
        <v>177695693344.81</v>
      </c>
      <c r="AS160" s="60">
        <f t="shared" si="83"/>
        <v>0</v>
      </c>
      <c r="AT160" s="60">
        <f t="shared" si="83"/>
        <v>0</v>
      </c>
      <c r="AU160" s="60">
        <f t="shared" si="83"/>
        <v>0</v>
      </c>
      <c r="AV160" s="60">
        <f t="shared" si="83"/>
        <v>0</v>
      </c>
      <c r="AW160" s="60">
        <f t="shared" si="83"/>
        <v>0</v>
      </c>
      <c r="AX160" s="60">
        <f t="shared" si="83"/>
        <v>0</v>
      </c>
      <c r="AY160" s="60">
        <f t="shared" si="83"/>
        <v>0</v>
      </c>
      <c r="AZ160" s="60">
        <f t="shared" si="83"/>
        <v>581785093754.98999</v>
      </c>
      <c r="BA160" s="60">
        <f t="shared" si="83"/>
        <v>502735295510.06</v>
      </c>
      <c r="BB160" s="60">
        <f t="shared" si="83"/>
        <v>0</v>
      </c>
      <c r="BC160" s="60">
        <f t="shared" si="83"/>
        <v>0</v>
      </c>
      <c r="BD160" s="60">
        <f t="shared" si="83"/>
        <v>0</v>
      </c>
      <c r="BE160" s="60">
        <f t="shared" si="83"/>
        <v>0</v>
      </c>
      <c r="BF160" s="60">
        <f t="shared" si="83"/>
        <v>79049798244.929993</v>
      </c>
      <c r="BG160" s="60">
        <f t="shared" si="83"/>
        <v>0</v>
      </c>
      <c r="BH160" s="60">
        <f t="shared" si="83"/>
        <v>0</v>
      </c>
      <c r="BI160" s="60">
        <f t="shared" si="83"/>
        <v>0</v>
      </c>
      <c r="BJ160" s="60">
        <f t="shared" si="83"/>
        <v>581785093754.98999</v>
      </c>
      <c r="BK160" s="60">
        <f t="shared" si="83"/>
        <v>-404089400410.17999</v>
      </c>
      <c r="BL160" s="61" t="str">
        <f>IF(AND(A1="FLUXO ATUARIAL   -  CIVIL   -   PLANO PREVIDENCIÁRIO   -   BENEFÍCIOS AVALIADOS EM REGIME FINANCEIRO DE CAPITALIZAÇÃO   -   GERAÇÕES FUTURAS",BL161&gt;0),"SUPERÁVIT ATUARIAL",IF(AND(A1="FLUXO ATUARIAL   -  CIVIL   -   PLANO PREVIDENCIÁRIO   -   BENEFÍCIOS AVALIADOS EM REGIME FINANCEIRO DE CAPITALIZAÇÃO   -   GERAÇÕES FUTURAS",BL161=0),"EQUILÍBRIO ATUARIAL","DÉFICIT ATUARIAL"))</f>
        <v>DÉFICIT ATUARIAL</v>
      </c>
      <c r="BM160" s="59"/>
      <c r="BN160" s="59"/>
      <c r="BO160" s="62"/>
      <c r="BP160" s="78">
        <f>SUM(BP10:BP159)</f>
        <v>14529094977.924009</v>
      </c>
      <c r="BQ160" s="78">
        <f>SUM(BQ10:BQ159)</f>
        <v>797486548764.24377</v>
      </c>
    </row>
    <row r="161" spans="1:69" ht="16.2" thickBot="1" x14ac:dyDescent="0.35">
      <c r="A161" s="63" t="s">
        <v>78</v>
      </c>
      <c r="B161" s="74"/>
      <c r="C161" s="64"/>
      <c r="D161" s="64"/>
      <c r="E161" s="65">
        <f>ROUND(SUMPRODUCT($D$10:$D$159,E10:E159),2)</f>
        <v>79217715627.759995</v>
      </c>
      <c r="F161" s="65">
        <f>ROUND(SUM(G161:J161),2)</f>
        <v>0</v>
      </c>
      <c r="G161" s="65">
        <f t="shared" ref="G161:L161" si="84">ROUND(SUMPRODUCT($D$10:$D$159,G10:G159),2)</f>
        <v>0</v>
      </c>
      <c r="H161" s="65">
        <f t="shared" si="84"/>
        <v>0</v>
      </c>
      <c r="I161" s="65">
        <f t="shared" si="84"/>
        <v>0</v>
      </c>
      <c r="J161" s="65">
        <f t="shared" si="84"/>
        <v>0</v>
      </c>
      <c r="K161" s="65">
        <f t="shared" si="84"/>
        <v>0</v>
      </c>
      <c r="L161" s="65">
        <f t="shared" si="84"/>
        <v>0</v>
      </c>
      <c r="M161" s="65">
        <f>ROUND(SUM(N161:T161),2)</f>
        <v>8339807856.3900003</v>
      </c>
      <c r="N161" s="65">
        <f t="shared" ref="N161:T161" si="85">ROUND(SUMPRODUCT($D$10:$D$159,N10:N159),2)</f>
        <v>8339807856.3900003</v>
      </c>
      <c r="O161" s="65">
        <f t="shared" si="85"/>
        <v>0</v>
      </c>
      <c r="P161" s="65">
        <f t="shared" si="85"/>
        <v>0</v>
      </c>
      <c r="Q161" s="65">
        <f t="shared" si="85"/>
        <v>0</v>
      </c>
      <c r="R161" s="65">
        <f t="shared" si="85"/>
        <v>0</v>
      </c>
      <c r="S161" s="65">
        <f t="shared" si="85"/>
        <v>0</v>
      </c>
      <c r="T161" s="65">
        <f t="shared" si="85"/>
        <v>0</v>
      </c>
      <c r="U161" s="65">
        <f>ROUND(SUM(V161:AB161),2)</f>
        <v>5806195343.0500002</v>
      </c>
      <c r="V161" s="65">
        <f t="shared" ref="V161:AB161" si="86">ROUND(SUMPRODUCT($D$10:$D$159,V10:V159),2)</f>
        <v>5806195343.0500002</v>
      </c>
      <c r="W161" s="65">
        <f t="shared" si="86"/>
        <v>0</v>
      </c>
      <c r="X161" s="65">
        <f t="shared" si="86"/>
        <v>0</v>
      </c>
      <c r="Y161" s="65">
        <f t="shared" si="86"/>
        <v>0</v>
      </c>
      <c r="Z161" s="65">
        <f t="shared" si="86"/>
        <v>0</v>
      </c>
      <c r="AA161" s="65">
        <f t="shared" si="86"/>
        <v>0</v>
      </c>
      <c r="AB161" s="65">
        <f t="shared" si="86"/>
        <v>0</v>
      </c>
      <c r="AC161" s="65">
        <f>ROUND(SUM(AD161:AG161),2)</f>
        <v>0</v>
      </c>
      <c r="AD161" s="65">
        <f>ROUND(SUMPRODUCT($D$10:$D$159,AD10:AD159),2)</f>
        <v>0</v>
      </c>
      <c r="AE161" s="65">
        <f>ROUND(SUMPRODUCT($D$10:$D$159,AE10:AE159),2)</f>
        <v>0</v>
      </c>
      <c r="AF161" s="65">
        <f>ROUND(SUMPRODUCT($D$10:$D$159,AF10:AF159),2)</f>
        <v>0</v>
      </c>
      <c r="AG161" s="65">
        <f>ROUND(SUMPRODUCT($D$10:$D$159,AG10:AG159),2)</f>
        <v>0</v>
      </c>
      <c r="AH161" s="65">
        <f>ROUND(SUM(AI161:AM161),2)</f>
        <v>0</v>
      </c>
      <c r="AI161" s="65">
        <f t="shared" ref="AI161:AQ161" si="87">ROUND(SUMPRODUCT($D$10:$D$159,AI10:AI159),2)</f>
        <v>0</v>
      </c>
      <c r="AJ161" s="65">
        <f t="shared" si="87"/>
        <v>0</v>
      </c>
      <c r="AK161" s="65">
        <f t="shared" si="87"/>
        <v>0</v>
      </c>
      <c r="AL161" s="65">
        <f t="shared" si="87"/>
        <v>0</v>
      </c>
      <c r="AM161" s="65">
        <f t="shared" si="87"/>
        <v>0</v>
      </c>
      <c r="AN161" s="65">
        <f t="shared" si="87"/>
        <v>0</v>
      </c>
      <c r="AO161" s="65">
        <f t="shared" si="87"/>
        <v>0</v>
      </c>
      <c r="AP161" s="65">
        <f t="shared" si="87"/>
        <v>0</v>
      </c>
      <c r="AQ161" s="65">
        <f t="shared" si="87"/>
        <v>0</v>
      </c>
      <c r="AR161" s="65">
        <f>ROUND(F161+K161+L161+M161+U161+AC161+AH161+AN161+AO161+AP161+AQ161,2)</f>
        <v>14146003199.440001</v>
      </c>
      <c r="AS161" s="65">
        <f>ROUND(SUM(AT161:AY161),2)</f>
        <v>0</v>
      </c>
      <c r="AT161" s="65">
        <f t="shared" ref="AT161:AY161" si="88">ROUND(SUMPRODUCT($D$10:$D$159,AT10:AT159),2)</f>
        <v>0</v>
      </c>
      <c r="AU161" s="65">
        <f t="shared" si="88"/>
        <v>0</v>
      </c>
      <c r="AV161" s="65">
        <f t="shared" si="88"/>
        <v>0</v>
      </c>
      <c r="AW161" s="65">
        <f t="shared" si="88"/>
        <v>0</v>
      </c>
      <c r="AX161" s="65">
        <f t="shared" si="88"/>
        <v>0</v>
      </c>
      <c r="AY161" s="65">
        <f t="shared" si="88"/>
        <v>0</v>
      </c>
      <c r="AZ161" s="65">
        <f>ROUND(SUM(BA161:BI161),2)</f>
        <v>14149389060.02</v>
      </c>
      <c r="BA161" s="65">
        <f t="shared" ref="BA161:BI161" si="89">ROUND(SUMPRODUCT($D$10:$D$159,BA10:BA159),2)</f>
        <v>12811938498.610001</v>
      </c>
      <c r="BB161" s="65">
        <f t="shared" si="89"/>
        <v>0</v>
      </c>
      <c r="BC161" s="65">
        <f t="shared" si="89"/>
        <v>0</v>
      </c>
      <c r="BD161" s="65">
        <f t="shared" si="89"/>
        <v>0</v>
      </c>
      <c r="BE161" s="65">
        <f t="shared" si="89"/>
        <v>0</v>
      </c>
      <c r="BF161" s="65">
        <f t="shared" si="89"/>
        <v>1337450561.4100001</v>
      </c>
      <c r="BG161" s="65">
        <f t="shared" si="89"/>
        <v>0</v>
      </c>
      <c r="BH161" s="65">
        <f t="shared" si="89"/>
        <v>0</v>
      </c>
      <c r="BI161" s="65">
        <f t="shared" si="89"/>
        <v>0</v>
      </c>
      <c r="BJ161" s="65">
        <f>ROUND(AS161+AZ161,2)</f>
        <v>14149389060.02</v>
      </c>
      <c r="BK161" s="65">
        <f>ROUND(AR161-BJ161,2)</f>
        <v>-3385860.58</v>
      </c>
      <c r="BL161" s="66">
        <f>ROUND(BO9,2)+BK161</f>
        <v>-3385860.58</v>
      </c>
      <c r="BM161" s="64"/>
      <c r="BN161" s="64"/>
      <c r="BO161" s="67"/>
      <c r="BP161" s="79"/>
      <c r="BQ161" s="79"/>
    </row>
  </sheetData>
  <sheetProtection algorithmName="SHA-512" hashValue="d2/GITngMsiBBETsnrNP7j8SfqQKMc44WPoHYsNANbTuV8ydI1e/u/2JWNLX0PBurc3C22ZMY2lgne/9OCa3FQ==" saltValue="Ta6BGq+0jQ4HvTIFxD1i8w==" spinCount="100000" sheet="1" formatCells="0" formatColumns="0" formatRows="0" insertColumns="0" insertRows="0" insertHyperlinks="0" deleteColumns="0" deleteRows="0" selectLockedCells="1" sort="0" autoFilter="0" pivotTables="0"/>
  <mergeCells count="1">
    <mergeCell ref="A4:D4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33CB-B570-46C6-A16F-CC2FB056D4A1}">
  <dimension ref="A1:AMK159"/>
  <sheetViews>
    <sheetView showGridLines="0" zoomScale="55" zoomScaleNormal="5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Q5" sqref="BQ5"/>
    </sheetView>
  </sheetViews>
  <sheetFormatPr defaultRowHeight="14.4" x14ac:dyDescent="0.3"/>
  <cols>
    <col min="1" max="1" width="31.88671875" style="92" bestFit="1" customWidth="1" collapsed="1"/>
    <col min="2" max="2" width="26.44140625" style="92" bestFit="1" customWidth="1" collapsed="1"/>
    <col min="3" max="3" width="9.77734375" style="92" bestFit="1" customWidth="1" collapsed="1"/>
    <col min="4" max="4" width="8.88671875" style="92" bestFit="1" customWidth="1" collapsed="1"/>
    <col min="5" max="5" width="19.33203125" style="92" bestFit="1" customWidth="1" collapsed="1"/>
    <col min="6" max="6" width="20.21875" style="92" bestFit="1" customWidth="1" collapsed="1"/>
    <col min="7" max="7" width="42.5546875" style="92" bestFit="1" customWidth="1" collapsed="1"/>
    <col min="8" max="8" width="33.77734375" style="92" bestFit="1" customWidth="1" collapsed="1"/>
    <col min="9" max="9" width="34.44140625" style="92" bestFit="1" customWidth="1" collapsed="1"/>
    <col min="10" max="10" width="44.109375" style="92" bestFit="1" customWidth="1" collapsed="1"/>
    <col min="11" max="11" width="42.33203125" style="92" bestFit="1" customWidth="1" collapsed="1"/>
    <col min="12" max="12" width="43" style="92" bestFit="1" customWidth="1" collapsed="1"/>
    <col min="13" max="13" width="34.109375" style="92" bestFit="1" customWidth="1" collapsed="1"/>
    <col min="14" max="14" width="42" style="92" bestFit="1" customWidth="1" collapsed="1"/>
    <col min="15" max="15" width="24.109375" style="92" bestFit="1" customWidth="1" collapsed="1"/>
    <col min="16" max="16" width="32.5546875" style="92" bestFit="1" customWidth="1" collapsed="1"/>
    <col min="17" max="17" width="43.6640625" style="92" bestFit="1" customWidth="1" collapsed="1"/>
    <col min="18" max="18" width="35.21875" style="92" bestFit="1" customWidth="1" collapsed="1"/>
    <col min="19" max="19" width="32.5546875" style="92" bestFit="1" customWidth="1" collapsed="1"/>
    <col min="20" max="20" width="48.77734375" style="92" bestFit="1" customWidth="1" collapsed="1"/>
    <col min="21" max="21" width="36.77734375" style="92" bestFit="1" customWidth="1" collapsed="1"/>
    <col min="22" max="22" width="32.5546875" style="92" bestFit="1" customWidth="1" collapsed="1"/>
    <col min="23" max="23" width="38.44140625" style="92" bestFit="1" customWidth="1" collapsed="1"/>
    <col min="24" max="27" width="47.6640625" style="92" bestFit="1" customWidth="1" collapsed="1"/>
    <col min="28" max="28" width="48.6640625" style="92" bestFit="1" customWidth="1" collapsed="1"/>
    <col min="29" max="29" width="47.109375" style="92" bestFit="1" customWidth="1" collapsed="1"/>
    <col min="30" max="30" width="47.6640625" style="92" bestFit="1" customWidth="1" collapsed="1"/>
    <col min="31" max="31" width="33.77734375" style="92" bestFit="1" customWidth="1" collapsed="1"/>
    <col min="32" max="32" width="42.33203125" style="92" bestFit="1" customWidth="1" collapsed="1"/>
    <col min="33" max="33" width="44.21875" style="92" bestFit="1" customWidth="1" collapsed="1"/>
    <col min="34" max="35" width="42.33203125" style="92" bestFit="1" customWidth="1" collapsed="1"/>
    <col min="36" max="36" width="33.44140625" style="92" bestFit="1" customWidth="1" collapsed="1"/>
    <col min="37" max="37" width="42.109375" style="92" bestFit="1" customWidth="1" collapsed="1"/>
    <col min="38" max="38" width="43.6640625" style="92" bestFit="1" customWidth="1" collapsed="1"/>
    <col min="39" max="40" width="42.109375" style="92" bestFit="1" customWidth="1" collapsed="1"/>
    <col min="41" max="41" width="49.77734375" style="92" bestFit="1" customWidth="1" collapsed="1"/>
    <col min="42" max="42" width="42" style="92" bestFit="1" customWidth="1" collapsed="1"/>
    <col min="43" max="43" width="63.88671875" style="92" bestFit="1" customWidth="1" collapsed="1"/>
    <col min="44" max="44" width="45" style="92" bestFit="1" customWidth="1" collapsed="1"/>
    <col min="45" max="45" width="55.88671875" style="92" bestFit="1" customWidth="1" collapsed="1"/>
    <col min="46" max="46" width="86.77734375" style="92" bestFit="1" customWidth="1" collapsed="1"/>
    <col min="47" max="47" width="24.44140625" style="92" bestFit="1" customWidth="1" collapsed="1"/>
    <col min="48" max="48" width="31.77734375" style="92" bestFit="1" customWidth="1" collapsed="1"/>
    <col min="49" max="49" width="43.6640625" style="92" bestFit="1" customWidth="1" collapsed="1"/>
    <col min="50" max="50" width="35.21875" style="92" bestFit="1" customWidth="1" collapsed="1"/>
    <col min="51" max="51" width="31.44140625" style="92" bestFit="1" customWidth="1" collapsed="1"/>
    <col min="52" max="52" width="24.44140625" style="92" bestFit="1" customWidth="1" collapsed="1"/>
    <col min="53" max="53" width="39.5546875" style="92" bestFit="1" customWidth="1" collapsed="1"/>
    <col min="54" max="54" width="24.109375" style="92" bestFit="1" customWidth="1" collapsed="1"/>
    <col min="55" max="55" width="31.77734375" style="92" bestFit="1" customWidth="1" collapsed="1"/>
    <col min="56" max="56" width="43.6640625" style="92" bestFit="1" customWidth="1" collapsed="1"/>
    <col min="57" max="57" width="35.21875" style="92" bestFit="1" customWidth="1" collapsed="1"/>
    <col min="58" max="58" width="31.44140625" style="92" bestFit="1" customWidth="1" collapsed="1"/>
    <col min="59" max="59" width="48.77734375" style="92" bestFit="1" customWidth="1" collapsed="1"/>
    <col min="60" max="60" width="36.77734375" style="92" bestFit="1" customWidth="1" collapsed="1"/>
    <col min="61" max="61" width="30.21875" style="92" bestFit="1" customWidth="1" collapsed="1"/>
    <col min="62" max="62" width="39.5546875" style="92" bestFit="1" customWidth="1" collapsed="1"/>
    <col min="63" max="63" width="18.6640625" style="92" bestFit="1" customWidth="1" collapsed="1"/>
    <col min="64" max="64" width="59.21875" style="92" bestFit="1" customWidth="1" collapsed="1"/>
    <col min="65" max="65" width="55.6640625" style="92" bestFit="1" customWidth="1" collapsed="1"/>
    <col min="66" max="66" width="58.88671875" style="92" bestFit="1" customWidth="1" collapsed="1"/>
    <col min="67" max="67" width="37" style="92" bestFit="1" customWidth="1" collapsed="1"/>
    <col min="68" max="68" width="72.77734375" style="92" bestFit="1" customWidth="1" collapsed="1"/>
    <col min="69" max="69" width="53.5546875" style="92" bestFit="1" customWidth="1" collapsed="1"/>
    <col min="70" max="1025" width="8.88671875" style="92" collapsed="1"/>
    <col min="1026" max="16384" width="8.88671875" style="92"/>
  </cols>
  <sheetData>
    <row r="1" spans="1:70" ht="103.5" customHeight="1" thickBot="1" x14ac:dyDescent="0.35">
      <c r="A1" s="123" t="s">
        <v>182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  <c r="BK1" s="123"/>
      <c r="BL1" s="123"/>
      <c r="BM1" s="123"/>
      <c r="BN1" s="123"/>
      <c r="BO1" s="123"/>
      <c r="BP1" s="123"/>
      <c r="BQ1" s="123"/>
    </row>
    <row r="2" spans="1:70" ht="15.6" thickTop="1" thickBot="1" x14ac:dyDescent="0.35">
      <c r="A2" s="115" t="s">
        <v>181</v>
      </c>
      <c r="B2" s="115"/>
      <c r="C2" s="120" t="s">
        <v>1</v>
      </c>
      <c r="D2" s="120"/>
      <c r="E2" s="120"/>
      <c r="F2" s="120"/>
      <c r="G2" s="120"/>
      <c r="H2" s="120" t="s">
        <v>2</v>
      </c>
      <c r="I2" s="120"/>
      <c r="J2" s="120"/>
      <c r="K2" s="120"/>
      <c r="L2" s="120"/>
      <c r="M2" s="120"/>
      <c r="N2" s="120"/>
      <c r="O2" s="122" t="s">
        <v>3</v>
      </c>
      <c r="P2" s="122"/>
      <c r="Q2" s="122"/>
      <c r="R2" s="122"/>
      <c r="S2" s="122"/>
      <c r="T2" s="122"/>
      <c r="U2" s="122"/>
      <c r="V2" s="122"/>
      <c r="W2" s="122" t="s">
        <v>180</v>
      </c>
      <c r="X2" s="122"/>
      <c r="Y2" s="122"/>
      <c r="Z2" s="122"/>
      <c r="AA2" s="122"/>
      <c r="AB2" s="122"/>
      <c r="AC2" s="122"/>
      <c r="AD2" s="122"/>
      <c r="AE2" s="120" t="s">
        <v>5</v>
      </c>
      <c r="AF2" s="120"/>
      <c r="AG2" s="120"/>
      <c r="AH2" s="120"/>
      <c r="AI2" s="120"/>
      <c r="AJ2" s="120" t="s">
        <v>6</v>
      </c>
      <c r="AK2" s="120"/>
      <c r="AL2" s="120"/>
      <c r="AM2" s="120"/>
      <c r="AN2" s="120"/>
      <c r="AO2" s="120"/>
      <c r="AP2" s="119" t="s">
        <v>7</v>
      </c>
      <c r="AQ2" s="119"/>
      <c r="AR2" s="119"/>
      <c r="AS2" s="119"/>
      <c r="AT2" s="121" t="s">
        <v>8</v>
      </c>
      <c r="AU2" s="120" t="s">
        <v>179</v>
      </c>
      <c r="AV2" s="120"/>
      <c r="AW2" s="120"/>
      <c r="AX2" s="120"/>
      <c r="AY2" s="120"/>
      <c r="AZ2" s="120"/>
      <c r="BA2" s="120"/>
      <c r="BB2" s="119" t="s">
        <v>178</v>
      </c>
      <c r="BC2" s="119"/>
      <c r="BD2" s="119"/>
      <c r="BE2" s="119"/>
      <c r="BF2" s="119"/>
      <c r="BG2" s="119"/>
      <c r="BH2" s="119"/>
      <c r="BI2" s="119"/>
      <c r="BJ2" s="119"/>
      <c r="BK2" s="119"/>
      <c r="BL2" s="118" t="s">
        <v>8</v>
      </c>
      <c r="BM2" s="117" t="s">
        <v>11</v>
      </c>
      <c r="BN2" s="117"/>
      <c r="BO2" s="117"/>
      <c r="BP2" s="117"/>
      <c r="BQ2" s="117"/>
    </row>
    <row r="3" spans="1:70" ht="15.6" thickTop="1" thickBot="1" x14ac:dyDescent="0.35">
      <c r="A3" s="115"/>
      <c r="B3" s="115"/>
      <c r="C3" s="104">
        <v>100101</v>
      </c>
      <c r="D3" s="116">
        <v>100201</v>
      </c>
      <c r="E3" s="116">
        <v>100301</v>
      </c>
      <c r="F3" s="116">
        <v>100401</v>
      </c>
      <c r="G3" s="116">
        <v>109001</v>
      </c>
      <c r="H3" s="116">
        <v>111000</v>
      </c>
      <c r="I3" s="116">
        <v>111101</v>
      </c>
      <c r="J3" s="116">
        <v>111201</v>
      </c>
      <c r="K3" s="116">
        <v>111301</v>
      </c>
      <c r="L3" s="116">
        <v>111401</v>
      </c>
      <c r="M3" s="116">
        <v>112000</v>
      </c>
      <c r="N3" s="116">
        <v>119900</v>
      </c>
      <c r="O3" s="116">
        <v>121000</v>
      </c>
      <c r="P3" s="116">
        <v>121100</v>
      </c>
      <c r="Q3" s="116">
        <v>121200</v>
      </c>
      <c r="R3" s="116">
        <v>121300</v>
      </c>
      <c r="S3" s="116">
        <v>121400</v>
      </c>
      <c r="T3" s="116">
        <v>121500</v>
      </c>
      <c r="U3" s="116">
        <v>121600</v>
      </c>
      <c r="V3" s="116">
        <v>121700</v>
      </c>
      <c r="W3" s="116">
        <v>122000</v>
      </c>
      <c r="X3" s="116">
        <v>122100</v>
      </c>
      <c r="Y3" s="116">
        <v>122200</v>
      </c>
      <c r="Z3" s="116">
        <v>122300</v>
      </c>
      <c r="AA3" s="116">
        <v>122400</v>
      </c>
      <c r="AB3" s="116">
        <v>122500</v>
      </c>
      <c r="AC3" s="116">
        <v>122600</v>
      </c>
      <c r="AD3" s="116">
        <v>122700</v>
      </c>
      <c r="AE3" s="116">
        <v>123000</v>
      </c>
      <c r="AF3" s="116">
        <v>123100</v>
      </c>
      <c r="AG3" s="116">
        <v>123200</v>
      </c>
      <c r="AH3" s="116">
        <v>123300</v>
      </c>
      <c r="AI3" s="116">
        <v>123400</v>
      </c>
      <c r="AJ3" s="116">
        <v>124000</v>
      </c>
      <c r="AK3" s="116">
        <v>124100</v>
      </c>
      <c r="AL3" s="116">
        <v>124200</v>
      </c>
      <c r="AM3" s="116">
        <v>124300</v>
      </c>
      <c r="AN3" s="116">
        <v>124400</v>
      </c>
      <c r="AO3" s="116">
        <v>124500</v>
      </c>
      <c r="AP3" s="116">
        <v>129000</v>
      </c>
      <c r="AQ3" s="116">
        <v>130101</v>
      </c>
      <c r="AR3" s="116">
        <v>130201</v>
      </c>
      <c r="AS3" s="116">
        <v>139901</v>
      </c>
      <c r="AT3" s="116">
        <v>190000</v>
      </c>
      <c r="AU3" s="116">
        <v>210000</v>
      </c>
      <c r="AV3" s="116">
        <v>211001</v>
      </c>
      <c r="AW3" s="116">
        <v>212001</v>
      </c>
      <c r="AX3" s="116">
        <v>213001</v>
      </c>
      <c r="AY3" s="116">
        <v>214001</v>
      </c>
      <c r="AZ3" s="116">
        <v>215001</v>
      </c>
      <c r="BA3" s="116">
        <v>219901</v>
      </c>
      <c r="BB3" s="116">
        <v>220000</v>
      </c>
      <c r="BC3" s="116">
        <v>221000</v>
      </c>
      <c r="BD3" s="116">
        <v>222000</v>
      </c>
      <c r="BE3" s="116">
        <v>223000</v>
      </c>
      <c r="BF3" s="116">
        <v>224000</v>
      </c>
      <c r="BG3" s="116">
        <v>225000</v>
      </c>
      <c r="BH3" s="116">
        <v>226000</v>
      </c>
      <c r="BI3" s="116">
        <v>227000</v>
      </c>
      <c r="BJ3" s="116">
        <v>229000</v>
      </c>
      <c r="BK3" s="116">
        <v>239901</v>
      </c>
      <c r="BL3" s="116">
        <v>240000</v>
      </c>
      <c r="BM3" s="116">
        <v>250001</v>
      </c>
      <c r="BN3" s="116">
        <v>260001</v>
      </c>
      <c r="BO3" s="116">
        <v>270001</v>
      </c>
      <c r="BP3" s="116">
        <v>280001</v>
      </c>
      <c r="BQ3" s="116">
        <v>290001</v>
      </c>
    </row>
    <row r="4" spans="1:70" ht="44.4" thickTop="1" thickBot="1" x14ac:dyDescent="0.35">
      <c r="A4" s="115"/>
      <c r="B4" s="115"/>
      <c r="C4" s="113" t="s">
        <v>12</v>
      </c>
      <c r="D4" s="114" t="s">
        <v>13</v>
      </c>
      <c r="E4" s="114" t="s">
        <v>14</v>
      </c>
      <c r="F4" s="114" t="s">
        <v>15</v>
      </c>
      <c r="G4" s="113" t="s">
        <v>16</v>
      </c>
      <c r="H4" s="111" t="s">
        <v>177</v>
      </c>
      <c r="I4" s="112" t="s">
        <v>176</v>
      </c>
      <c r="J4" s="112" t="s">
        <v>175</v>
      </c>
      <c r="K4" s="112" t="s">
        <v>174</v>
      </c>
      <c r="L4" s="112" t="s">
        <v>173</v>
      </c>
      <c r="M4" s="111" t="s">
        <v>172</v>
      </c>
      <c r="N4" s="111" t="s">
        <v>171</v>
      </c>
      <c r="O4" s="111" t="s">
        <v>170</v>
      </c>
      <c r="P4" s="111" t="s">
        <v>169</v>
      </c>
      <c r="Q4" s="111" t="s">
        <v>168</v>
      </c>
      <c r="R4" s="111" t="s">
        <v>167</v>
      </c>
      <c r="S4" s="111" t="s">
        <v>166</v>
      </c>
      <c r="T4" s="111" t="s">
        <v>165</v>
      </c>
      <c r="U4" s="111" t="s">
        <v>164</v>
      </c>
      <c r="V4" s="111" t="s">
        <v>163</v>
      </c>
      <c r="W4" s="111" t="s">
        <v>162</v>
      </c>
      <c r="X4" s="111" t="s">
        <v>161</v>
      </c>
      <c r="Y4" s="111" t="s">
        <v>160</v>
      </c>
      <c r="Z4" s="111" t="s">
        <v>159</v>
      </c>
      <c r="AA4" s="111" t="s">
        <v>158</v>
      </c>
      <c r="AB4" s="111" t="s">
        <v>157</v>
      </c>
      <c r="AC4" s="111" t="s">
        <v>156</v>
      </c>
      <c r="AD4" s="111" t="s">
        <v>155</v>
      </c>
      <c r="AE4" s="111" t="s">
        <v>154</v>
      </c>
      <c r="AF4" s="111" t="s">
        <v>153</v>
      </c>
      <c r="AG4" s="111" t="s">
        <v>152</v>
      </c>
      <c r="AH4" s="111" t="s">
        <v>151</v>
      </c>
      <c r="AI4" s="111" t="s">
        <v>150</v>
      </c>
      <c r="AJ4" s="111" t="s">
        <v>149</v>
      </c>
      <c r="AK4" s="111" t="s">
        <v>148</v>
      </c>
      <c r="AL4" s="111" t="s">
        <v>147</v>
      </c>
      <c r="AM4" s="111" t="s">
        <v>146</v>
      </c>
      <c r="AN4" s="111" t="s">
        <v>145</v>
      </c>
      <c r="AO4" s="111" t="s">
        <v>144</v>
      </c>
      <c r="AP4" s="111" t="s">
        <v>143</v>
      </c>
      <c r="AQ4" s="111" t="s">
        <v>52</v>
      </c>
      <c r="AR4" s="111" t="s">
        <v>53</v>
      </c>
      <c r="AS4" s="111" t="s">
        <v>142</v>
      </c>
      <c r="AT4" s="111" t="s">
        <v>141</v>
      </c>
      <c r="AU4" s="111" t="s">
        <v>140</v>
      </c>
      <c r="AV4" s="111" t="s">
        <v>139</v>
      </c>
      <c r="AW4" s="111" t="s">
        <v>138</v>
      </c>
      <c r="AX4" s="111" t="s">
        <v>137</v>
      </c>
      <c r="AY4" s="111" t="s">
        <v>136</v>
      </c>
      <c r="AZ4" s="111" t="s">
        <v>135</v>
      </c>
      <c r="BA4" s="111" t="s">
        <v>134</v>
      </c>
      <c r="BB4" s="111" t="s">
        <v>133</v>
      </c>
      <c r="BC4" s="111" t="s">
        <v>132</v>
      </c>
      <c r="BD4" s="111" t="s">
        <v>131</v>
      </c>
      <c r="BE4" s="111" t="s">
        <v>130</v>
      </c>
      <c r="BF4" s="111" t="s">
        <v>129</v>
      </c>
      <c r="BG4" s="111" t="s">
        <v>128</v>
      </c>
      <c r="BH4" s="111" t="s">
        <v>127</v>
      </c>
      <c r="BI4" s="111" t="s">
        <v>126</v>
      </c>
      <c r="BJ4" s="111" t="s">
        <v>125</v>
      </c>
      <c r="BK4" s="111" t="s">
        <v>72</v>
      </c>
      <c r="BL4" s="111" t="s">
        <v>124</v>
      </c>
      <c r="BM4" s="111" t="s">
        <v>74</v>
      </c>
      <c r="BN4" s="111" t="s">
        <v>75</v>
      </c>
      <c r="BO4" s="111" t="s">
        <v>76</v>
      </c>
      <c r="BP4" s="111" t="s">
        <v>123</v>
      </c>
      <c r="BQ4" s="111" t="s">
        <v>122</v>
      </c>
      <c r="BR4" s="110"/>
    </row>
    <row r="5" spans="1:70" ht="15.6" thickTop="1" thickBot="1" x14ac:dyDescent="0.35">
      <c r="A5" s="109" t="s">
        <v>121</v>
      </c>
      <c r="B5" s="108" t="s">
        <v>120</v>
      </c>
      <c r="C5" s="102" t="s">
        <v>119</v>
      </c>
      <c r="D5" s="102" t="s">
        <v>119</v>
      </c>
      <c r="E5" s="101" t="s">
        <v>119</v>
      </c>
      <c r="F5" s="101" t="s">
        <v>119</v>
      </c>
      <c r="G5" s="101" t="s">
        <v>119</v>
      </c>
      <c r="H5" s="101" t="s">
        <v>119</v>
      </c>
      <c r="I5" s="101" t="s">
        <v>119</v>
      </c>
      <c r="J5" s="101" t="s">
        <v>119</v>
      </c>
      <c r="K5" s="101" t="s">
        <v>119</v>
      </c>
      <c r="L5" s="101" t="s">
        <v>119</v>
      </c>
      <c r="M5" s="101" t="s">
        <v>119</v>
      </c>
      <c r="N5" s="101" t="s">
        <v>119</v>
      </c>
      <c r="O5" s="101" t="s">
        <v>119</v>
      </c>
      <c r="P5" s="101" t="s">
        <v>119</v>
      </c>
      <c r="Q5" s="101" t="s">
        <v>119</v>
      </c>
      <c r="R5" s="101" t="s">
        <v>119</v>
      </c>
      <c r="S5" s="101" t="s">
        <v>119</v>
      </c>
      <c r="T5" s="101" t="s">
        <v>119</v>
      </c>
      <c r="U5" s="101" t="s">
        <v>119</v>
      </c>
      <c r="V5" s="101" t="s">
        <v>119</v>
      </c>
      <c r="W5" s="101" t="s">
        <v>119</v>
      </c>
      <c r="X5" s="101" t="s">
        <v>119</v>
      </c>
      <c r="Y5" s="101" t="s">
        <v>119</v>
      </c>
      <c r="Z5" s="101" t="s">
        <v>119</v>
      </c>
      <c r="AA5" s="101" t="s">
        <v>119</v>
      </c>
      <c r="AB5" s="101" t="s">
        <v>119</v>
      </c>
      <c r="AC5" s="101" t="s">
        <v>119</v>
      </c>
      <c r="AD5" s="101" t="s">
        <v>119</v>
      </c>
      <c r="AE5" s="101" t="s">
        <v>119</v>
      </c>
      <c r="AF5" s="101" t="s">
        <v>119</v>
      </c>
      <c r="AG5" s="101" t="s">
        <v>119</v>
      </c>
      <c r="AH5" s="101" t="s">
        <v>119</v>
      </c>
      <c r="AI5" s="101" t="s">
        <v>119</v>
      </c>
      <c r="AJ5" s="101" t="s">
        <v>119</v>
      </c>
      <c r="AK5" s="101" t="s">
        <v>119</v>
      </c>
      <c r="AL5" s="101" t="s">
        <v>119</v>
      </c>
      <c r="AM5" s="101" t="s">
        <v>119</v>
      </c>
      <c r="AN5" s="101" t="s">
        <v>119</v>
      </c>
      <c r="AO5" s="101" t="s">
        <v>119</v>
      </c>
      <c r="AP5" s="101" t="s">
        <v>119</v>
      </c>
      <c r="AQ5" s="101" t="s">
        <v>119</v>
      </c>
      <c r="AR5" s="101" t="s">
        <v>119</v>
      </c>
      <c r="AS5" s="101" t="s">
        <v>119</v>
      </c>
      <c r="AT5" s="101" t="s">
        <v>119</v>
      </c>
      <c r="AU5" s="101" t="s">
        <v>119</v>
      </c>
      <c r="AV5" s="101" t="s">
        <v>119</v>
      </c>
      <c r="AW5" s="101" t="s">
        <v>119</v>
      </c>
      <c r="AX5" s="101" t="s">
        <v>119</v>
      </c>
      <c r="AY5" s="101" t="s">
        <v>119</v>
      </c>
      <c r="AZ5" s="101" t="s">
        <v>119</v>
      </c>
      <c r="BA5" s="101" t="s">
        <v>119</v>
      </c>
      <c r="BB5" s="101" t="s">
        <v>119</v>
      </c>
      <c r="BC5" s="101" t="s">
        <v>119</v>
      </c>
      <c r="BD5" s="101" t="s">
        <v>119</v>
      </c>
      <c r="BE5" s="101" t="s">
        <v>119</v>
      </c>
      <c r="BF5" s="101" t="s">
        <v>119</v>
      </c>
      <c r="BG5" s="101" t="s">
        <v>119</v>
      </c>
      <c r="BH5" s="101" t="s">
        <v>119</v>
      </c>
      <c r="BI5" s="101" t="s">
        <v>119</v>
      </c>
      <c r="BJ5" s="101" t="s">
        <v>119</v>
      </c>
      <c r="BK5" s="101" t="s">
        <v>119</v>
      </c>
      <c r="BL5" s="101" t="s">
        <v>119</v>
      </c>
      <c r="BM5" s="101" t="s">
        <v>119</v>
      </c>
      <c r="BN5" s="101" t="s">
        <v>119</v>
      </c>
      <c r="BO5" s="101" t="s">
        <v>119</v>
      </c>
      <c r="BP5" s="101" t="s">
        <v>119</v>
      </c>
      <c r="BQ5" s="124">
        <v>0</v>
      </c>
    </row>
    <row r="6" spans="1:70" ht="15.6" thickTop="1" thickBot="1" x14ac:dyDescent="0.35">
      <c r="A6" s="104" t="s">
        <v>118</v>
      </c>
      <c r="B6" s="107" t="s">
        <v>117</v>
      </c>
      <c r="C6" s="124">
        <v>0</v>
      </c>
      <c r="D6" s="124">
        <v>2015</v>
      </c>
      <c r="E6" s="124">
        <v>5.5</v>
      </c>
      <c r="F6" s="124">
        <v>1</v>
      </c>
      <c r="G6" s="124">
        <v>0</v>
      </c>
      <c r="H6" s="124">
        <v>0</v>
      </c>
      <c r="I6" s="124">
        <v>0</v>
      </c>
      <c r="J6" s="124">
        <v>0</v>
      </c>
      <c r="K6" s="124">
        <v>0</v>
      </c>
      <c r="L6" s="124">
        <v>0</v>
      </c>
      <c r="M6" s="124">
        <v>0</v>
      </c>
      <c r="N6" s="124">
        <v>0</v>
      </c>
      <c r="O6" s="124">
        <v>0</v>
      </c>
      <c r="P6" s="124">
        <v>0</v>
      </c>
      <c r="Q6" s="124">
        <v>0</v>
      </c>
      <c r="R6" s="124">
        <v>0</v>
      </c>
      <c r="S6" s="124">
        <v>0</v>
      </c>
      <c r="T6" s="124">
        <v>0</v>
      </c>
      <c r="U6" s="124">
        <v>0</v>
      </c>
      <c r="V6" s="124">
        <v>0</v>
      </c>
      <c r="W6" s="124">
        <v>0</v>
      </c>
      <c r="X6" s="124">
        <v>0</v>
      </c>
      <c r="Y6" s="124">
        <v>0</v>
      </c>
      <c r="Z6" s="124">
        <v>0</v>
      </c>
      <c r="AA6" s="124">
        <v>0</v>
      </c>
      <c r="AB6" s="124">
        <v>0</v>
      </c>
      <c r="AC6" s="124">
        <v>0</v>
      </c>
      <c r="AD6" s="124">
        <v>0</v>
      </c>
      <c r="AE6" s="124">
        <v>0</v>
      </c>
      <c r="AF6" s="124">
        <v>0</v>
      </c>
      <c r="AG6" s="124">
        <v>0</v>
      </c>
      <c r="AH6" s="124">
        <v>0</v>
      </c>
      <c r="AI6" s="124">
        <v>0</v>
      </c>
      <c r="AJ6" s="124">
        <v>0</v>
      </c>
      <c r="AK6" s="124">
        <v>0</v>
      </c>
      <c r="AL6" s="124">
        <v>0</v>
      </c>
      <c r="AM6" s="124">
        <v>0</v>
      </c>
      <c r="AN6" s="124">
        <v>0</v>
      </c>
      <c r="AO6" s="124">
        <v>0</v>
      </c>
      <c r="AP6" s="124">
        <v>0</v>
      </c>
      <c r="AQ6" s="124">
        <v>0</v>
      </c>
      <c r="AR6" s="124">
        <v>0</v>
      </c>
      <c r="AS6" s="124">
        <v>0</v>
      </c>
      <c r="AT6" s="124">
        <v>0</v>
      </c>
      <c r="AU6" s="124">
        <v>0</v>
      </c>
      <c r="AV6" s="124">
        <v>0</v>
      </c>
      <c r="AW6" s="124">
        <v>0</v>
      </c>
      <c r="AX6" s="124">
        <v>0</v>
      </c>
      <c r="AY6" s="124">
        <v>0</v>
      </c>
      <c r="AZ6" s="124">
        <v>0</v>
      </c>
      <c r="BA6" s="124">
        <v>0</v>
      </c>
      <c r="BB6" s="124">
        <v>0</v>
      </c>
      <c r="BC6" s="124">
        <v>0</v>
      </c>
      <c r="BD6" s="124">
        <v>0</v>
      </c>
      <c r="BE6" s="124">
        <v>0</v>
      </c>
      <c r="BF6" s="124">
        <v>0</v>
      </c>
      <c r="BG6" s="124">
        <v>0</v>
      </c>
      <c r="BH6" s="124">
        <v>0</v>
      </c>
      <c r="BI6" s="124">
        <v>0</v>
      </c>
      <c r="BJ6" s="124">
        <v>0</v>
      </c>
      <c r="BK6" s="124">
        <v>0</v>
      </c>
      <c r="BL6" s="124">
        <v>0</v>
      </c>
      <c r="BM6" s="124">
        <v>0</v>
      </c>
      <c r="BN6" s="124">
        <v>0</v>
      </c>
      <c r="BO6" s="124">
        <v>5.5</v>
      </c>
      <c r="BP6" s="124">
        <v>0</v>
      </c>
      <c r="BQ6" s="124">
        <v>0</v>
      </c>
    </row>
    <row r="7" spans="1:70" ht="15.6" thickTop="1" thickBot="1" x14ac:dyDescent="0.35">
      <c r="A7" s="104" t="s">
        <v>116</v>
      </c>
      <c r="B7" s="107" t="s">
        <v>115</v>
      </c>
      <c r="C7" s="124">
        <v>1</v>
      </c>
      <c r="D7" s="124">
        <v>2016</v>
      </c>
      <c r="E7" s="124">
        <v>5.5</v>
      </c>
      <c r="F7" s="124">
        <v>0.94786999999999999</v>
      </c>
      <c r="G7" s="101">
        <v>174335193.21000001</v>
      </c>
      <c r="H7" s="124">
        <v>0</v>
      </c>
      <c r="I7" s="124">
        <v>0</v>
      </c>
      <c r="J7" s="124">
        <v>0</v>
      </c>
      <c r="K7" s="124">
        <v>0</v>
      </c>
      <c r="L7" s="124">
        <v>0</v>
      </c>
      <c r="M7" s="124">
        <v>0</v>
      </c>
      <c r="N7" s="124">
        <v>0</v>
      </c>
      <c r="O7" s="101">
        <v>18353495.84</v>
      </c>
      <c r="P7" s="101">
        <v>18353495.84</v>
      </c>
      <c r="Q7" s="124">
        <v>0</v>
      </c>
      <c r="R7" s="124">
        <v>0</v>
      </c>
      <c r="S7" s="124">
        <v>0</v>
      </c>
      <c r="T7" s="124">
        <v>0</v>
      </c>
      <c r="U7" s="124">
        <v>0</v>
      </c>
      <c r="V7" s="124">
        <v>0</v>
      </c>
      <c r="W7" s="101">
        <v>12777750.27</v>
      </c>
      <c r="X7" s="101">
        <v>12777750.27</v>
      </c>
      <c r="Y7" s="124">
        <v>0</v>
      </c>
      <c r="Z7" s="124">
        <v>0</v>
      </c>
      <c r="AA7" s="124">
        <v>0</v>
      </c>
      <c r="AB7" s="124">
        <v>0</v>
      </c>
      <c r="AC7" s="124">
        <v>0</v>
      </c>
      <c r="AD7" s="124">
        <v>0</v>
      </c>
      <c r="AE7" s="124">
        <v>0</v>
      </c>
      <c r="AF7" s="124">
        <v>0</v>
      </c>
      <c r="AG7" s="124">
        <v>0</v>
      </c>
      <c r="AH7" s="124">
        <v>0</v>
      </c>
      <c r="AI7" s="124">
        <v>0</v>
      </c>
      <c r="AJ7" s="124">
        <v>0</v>
      </c>
      <c r="AK7" s="124">
        <v>0</v>
      </c>
      <c r="AL7" s="124">
        <v>0</v>
      </c>
      <c r="AM7" s="124">
        <v>0</v>
      </c>
      <c r="AN7" s="124">
        <v>0</v>
      </c>
      <c r="AO7" s="124">
        <v>0</v>
      </c>
      <c r="AP7" s="124">
        <v>0</v>
      </c>
      <c r="AQ7" s="124">
        <v>0</v>
      </c>
      <c r="AR7" s="124">
        <v>0</v>
      </c>
      <c r="AS7" s="124">
        <v>0</v>
      </c>
      <c r="AT7" s="101">
        <v>31131246.109999999</v>
      </c>
      <c r="AU7" s="124">
        <v>0</v>
      </c>
      <c r="AV7" s="124">
        <v>0</v>
      </c>
      <c r="AW7" s="124">
        <v>0</v>
      </c>
      <c r="AX7" s="124">
        <v>0</v>
      </c>
      <c r="AY7" s="124">
        <v>0</v>
      </c>
      <c r="AZ7" s="124">
        <v>0</v>
      </c>
      <c r="BA7" s="124">
        <v>0</v>
      </c>
      <c r="BB7" s="124">
        <v>0</v>
      </c>
      <c r="BC7" s="124">
        <v>0</v>
      </c>
      <c r="BD7" s="124">
        <v>0</v>
      </c>
      <c r="BE7" s="124">
        <v>0</v>
      </c>
      <c r="BF7" s="124">
        <v>0</v>
      </c>
      <c r="BG7" s="124">
        <v>0</v>
      </c>
      <c r="BH7" s="124">
        <v>0</v>
      </c>
      <c r="BI7" s="124">
        <v>0</v>
      </c>
      <c r="BJ7" s="124">
        <v>0</v>
      </c>
      <c r="BK7" s="124">
        <v>0</v>
      </c>
      <c r="BL7" s="124">
        <v>0</v>
      </c>
      <c r="BM7" s="101">
        <v>31131246.109999999</v>
      </c>
      <c r="BN7" s="101">
        <v>29508374.250289999</v>
      </c>
      <c r="BO7" s="124">
        <v>5.5</v>
      </c>
      <c r="BP7" s="101">
        <v>1712218.53605</v>
      </c>
      <c r="BQ7" s="101">
        <v>32843464.646049999</v>
      </c>
    </row>
    <row r="8" spans="1:70" ht="15.6" thickTop="1" thickBot="1" x14ac:dyDescent="0.35">
      <c r="A8" s="104" t="s">
        <v>114</v>
      </c>
      <c r="B8" s="107" t="s">
        <v>113</v>
      </c>
      <c r="C8" s="124">
        <v>2</v>
      </c>
      <c r="D8" s="124">
        <v>2017</v>
      </c>
      <c r="E8" s="124">
        <v>5.5</v>
      </c>
      <c r="F8" s="124">
        <v>0.89844999999999997</v>
      </c>
      <c r="G8" s="101">
        <v>517051620.80000001</v>
      </c>
      <c r="H8" s="124">
        <v>0</v>
      </c>
      <c r="I8" s="124">
        <v>0</v>
      </c>
      <c r="J8" s="124">
        <v>0</v>
      </c>
      <c r="K8" s="124">
        <v>0</v>
      </c>
      <c r="L8" s="124">
        <v>0</v>
      </c>
      <c r="M8" s="124">
        <v>0</v>
      </c>
      <c r="N8" s="124">
        <v>0</v>
      </c>
      <c r="O8" s="101">
        <v>54433672.259999998</v>
      </c>
      <c r="P8" s="101">
        <v>54433672.259999998</v>
      </c>
      <c r="Q8" s="124">
        <v>0</v>
      </c>
      <c r="R8" s="124">
        <v>0</v>
      </c>
      <c r="S8" s="124">
        <v>0</v>
      </c>
      <c r="T8" s="124">
        <v>0</v>
      </c>
      <c r="U8" s="124">
        <v>0</v>
      </c>
      <c r="V8" s="124">
        <v>0</v>
      </c>
      <c r="W8" s="101">
        <v>37896860.43</v>
      </c>
      <c r="X8" s="101">
        <v>37896860.43</v>
      </c>
      <c r="Y8" s="124">
        <v>0</v>
      </c>
      <c r="Z8" s="124">
        <v>0</v>
      </c>
      <c r="AA8" s="124">
        <v>0</v>
      </c>
      <c r="AB8" s="124">
        <v>0</v>
      </c>
      <c r="AC8" s="124">
        <v>0</v>
      </c>
      <c r="AD8" s="124">
        <v>0</v>
      </c>
      <c r="AE8" s="124">
        <v>0</v>
      </c>
      <c r="AF8" s="124">
        <v>0</v>
      </c>
      <c r="AG8" s="124">
        <v>0</v>
      </c>
      <c r="AH8" s="124">
        <v>0</v>
      </c>
      <c r="AI8" s="124">
        <v>0</v>
      </c>
      <c r="AJ8" s="124">
        <v>0</v>
      </c>
      <c r="AK8" s="124">
        <v>0</v>
      </c>
      <c r="AL8" s="124">
        <v>0</v>
      </c>
      <c r="AM8" s="124">
        <v>0</v>
      </c>
      <c r="AN8" s="124">
        <v>0</v>
      </c>
      <c r="AO8" s="124">
        <v>0</v>
      </c>
      <c r="AP8" s="124">
        <v>0</v>
      </c>
      <c r="AQ8" s="124">
        <v>0</v>
      </c>
      <c r="AR8" s="124">
        <v>0</v>
      </c>
      <c r="AS8" s="124">
        <v>0</v>
      </c>
      <c r="AT8" s="101">
        <v>92330532.689999998</v>
      </c>
      <c r="AU8" s="124">
        <v>0</v>
      </c>
      <c r="AV8" s="124">
        <v>0</v>
      </c>
      <c r="AW8" s="124">
        <v>0</v>
      </c>
      <c r="AX8" s="124">
        <v>0</v>
      </c>
      <c r="AY8" s="124">
        <v>0</v>
      </c>
      <c r="AZ8" s="124">
        <v>0</v>
      </c>
      <c r="BA8" s="124">
        <v>0</v>
      </c>
      <c r="BB8" s="124">
        <v>0</v>
      </c>
      <c r="BC8" s="124">
        <v>0</v>
      </c>
      <c r="BD8" s="124">
        <v>0</v>
      </c>
      <c r="BE8" s="124">
        <v>0</v>
      </c>
      <c r="BF8" s="124">
        <v>0</v>
      </c>
      <c r="BG8" s="124">
        <v>0</v>
      </c>
      <c r="BH8" s="124">
        <v>0</v>
      </c>
      <c r="BI8" s="124">
        <v>0</v>
      </c>
      <c r="BJ8" s="124">
        <v>0</v>
      </c>
      <c r="BK8" s="124">
        <v>0</v>
      </c>
      <c r="BL8" s="124">
        <v>0</v>
      </c>
      <c r="BM8" s="101">
        <v>92330532.689999998</v>
      </c>
      <c r="BN8" s="101">
        <v>115797831.74138001</v>
      </c>
      <c r="BO8" s="124">
        <v>5.5</v>
      </c>
      <c r="BP8" s="101">
        <v>6884569.85348</v>
      </c>
      <c r="BQ8" s="101">
        <v>132058567.18953</v>
      </c>
    </row>
    <row r="9" spans="1:70" ht="15.6" thickTop="1" thickBot="1" x14ac:dyDescent="0.35">
      <c r="A9" s="104" t="s">
        <v>112</v>
      </c>
      <c r="B9" s="106">
        <v>42584.419041319445</v>
      </c>
      <c r="C9" s="124">
        <v>3</v>
      </c>
      <c r="D9" s="124">
        <v>2018</v>
      </c>
      <c r="E9" s="124">
        <v>5.5</v>
      </c>
      <c r="F9" s="124">
        <v>0.85160999999999998</v>
      </c>
      <c r="G9" s="101">
        <v>889240056.59000003</v>
      </c>
      <c r="H9" s="124">
        <v>0</v>
      </c>
      <c r="I9" s="124">
        <v>0</v>
      </c>
      <c r="J9" s="124">
        <v>0</v>
      </c>
      <c r="K9" s="124">
        <v>0</v>
      </c>
      <c r="L9" s="124">
        <v>0</v>
      </c>
      <c r="M9" s="124">
        <v>0</v>
      </c>
      <c r="N9" s="124">
        <v>0</v>
      </c>
      <c r="O9" s="101">
        <v>93616574.920000002</v>
      </c>
      <c r="P9" s="101">
        <v>93616574.920000002</v>
      </c>
      <c r="Q9" s="124">
        <v>0</v>
      </c>
      <c r="R9" s="124">
        <v>0</v>
      </c>
      <c r="S9" s="124">
        <v>0</v>
      </c>
      <c r="T9" s="124">
        <v>0</v>
      </c>
      <c r="U9" s="124">
        <v>0</v>
      </c>
      <c r="V9" s="124">
        <v>0</v>
      </c>
      <c r="W9" s="101">
        <v>65176096.460000001</v>
      </c>
      <c r="X9" s="101">
        <v>65176096.460000001</v>
      </c>
      <c r="Y9" s="124">
        <v>0</v>
      </c>
      <c r="Z9" s="124">
        <v>0</v>
      </c>
      <c r="AA9" s="124">
        <v>0</v>
      </c>
      <c r="AB9" s="124">
        <v>0</v>
      </c>
      <c r="AC9" s="124">
        <v>0</v>
      </c>
      <c r="AD9" s="124">
        <v>0</v>
      </c>
      <c r="AE9" s="124">
        <v>0</v>
      </c>
      <c r="AF9" s="124">
        <v>0</v>
      </c>
      <c r="AG9" s="124">
        <v>0</v>
      </c>
      <c r="AH9" s="124">
        <v>0</v>
      </c>
      <c r="AI9" s="124">
        <v>0</v>
      </c>
      <c r="AJ9" s="124">
        <v>0</v>
      </c>
      <c r="AK9" s="124">
        <v>0</v>
      </c>
      <c r="AL9" s="124">
        <v>0</v>
      </c>
      <c r="AM9" s="124">
        <v>0</v>
      </c>
      <c r="AN9" s="124">
        <v>0</v>
      </c>
      <c r="AO9" s="124">
        <v>0</v>
      </c>
      <c r="AP9" s="124">
        <v>0</v>
      </c>
      <c r="AQ9" s="124">
        <v>0</v>
      </c>
      <c r="AR9" s="124">
        <v>0</v>
      </c>
      <c r="AS9" s="124">
        <v>0</v>
      </c>
      <c r="AT9" s="101">
        <v>158792671.38</v>
      </c>
      <c r="AU9" s="124">
        <v>0</v>
      </c>
      <c r="AV9" s="124">
        <v>0</v>
      </c>
      <c r="AW9" s="124">
        <v>0</v>
      </c>
      <c r="AX9" s="124">
        <v>0</v>
      </c>
      <c r="AY9" s="124">
        <v>0</v>
      </c>
      <c r="AZ9" s="124">
        <v>0</v>
      </c>
      <c r="BA9" s="124">
        <v>0</v>
      </c>
      <c r="BB9" s="124">
        <v>0</v>
      </c>
      <c r="BC9" s="124">
        <v>0</v>
      </c>
      <c r="BD9" s="124">
        <v>0</v>
      </c>
      <c r="BE9" s="124">
        <v>0</v>
      </c>
      <c r="BF9" s="124">
        <v>0</v>
      </c>
      <c r="BG9" s="124">
        <v>0</v>
      </c>
      <c r="BH9" s="124">
        <v>0</v>
      </c>
      <c r="BI9" s="124">
        <v>0</v>
      </c>
      <c r="BJ9" s="124">
        <v>0</v>
      </c>
      <c r="BK9" s="124">
        <v>0</v>
      </c>
      <c r="BL9" s="124">
        <v>0</v>
      </c>
      <c r="BM9" s="101">
        <v>158792671.38</v>
      </c>
      <c r="BN9" s="101">
        <v>267287994.06345001</v>
      </c>
      <c r="BO9" s="124">
        <v>5.5</v>
      </c>
      <c r="BP9" s="101">
        <v>15996818.12132</v>
      </c>
      <c r="BQ9" s="101">
        <v>306848056.69085002</v>
      </c>
    </row>
    <row r="10" spans="1:70" ht="15.6" thickTop="1" thickBot="1" x14ac:dyDescent="0.35">
      <c r="A10" s="104" t="s">
        <v>111</v>
      </c>
      <c r="B10" s="106">
        <v>42584.508989351853</v>
      </c>
      <c r="C10" s="124">
        <v>4</v>
      </c>
      <c r="D10" s="124">
        <v>2019</v>
      </c>
      <c r="E10" s="124">
        <v>5.5</v>
      </c>
      <c r="F10" s="124">
        <v>0.80720999999999998</v>
      </c>
      <c r="G10" s="101">
        <v>1206333929.8699999</v>
      </c>
      <c r="H10" s="124">
        <v>0</v>
      </c>
      <c r="I10" s="124">
        <v>0</v>
      </c>
      <c r="J10" s="124">
        <v>0</v>
      </c>
      <c r="K10" s="124">
        <v>0</v>
      </c>
      <c r="L10" s="124">
        <v>0</v>
      </c>
      <c r="M10" s="124">
        <v>0</v>
      </c>
      <c r="N10" s="124">
        <v>0</v>
      </c>
      <c r="O10" s="101">
        <v>126999284.26000001</v>
      </c>
      <c r="P10" s="101">
        <v>126999284.26000001</v>
      </c>
      <c r="Q10" s="124">
        <v>0</v>
      </c>
      <c r="R10" s="124">
        <v>0</v>
      </c>
      <c r="S10" s="124">
        <v>0</v>
      </c>
      <c r="T10" s="124">
        <v>0</v>
      </c>
      <c r="U10" s="124">
        <v>0</v>
      </c>
      <c r="V10" s="124">
        <v>0</v>
      </c>
      <c r="W10" s="101">
        <v>88417223.219999999</v>
      </c>
      <c r="X10" s="101">
        <v>88417223.219999999</v>
      </c>
      <c r="Y10" s="124">
        <v>0</v>
      </c>
      <c r="Z10" s="124">
        <v>0</v>
      </c>
      <c r="AA10" s="124">
        <v>0</v>
      </c>
      <c r="AB10" s="124">
        <v>0</v>
      </c>
      <c r="AC10" s="124">
        <v>0</v>
      </c>
      <c r="AD10" s="124">
        <v>0</v>
      </c>
      <c r="AE10" s="124">
        <v>0</v>
      </c>
      <c r="AF10" s="124">
        <v>0</v>
      </c>
      <c r="AG10" s="124">
        <v>0</v>
      </c>
      <c r="AH10" s="124">
        <v>0</v>
      </c>
      <c r="AI10" s="124">
        <v>0</v>
      </c>
      <c r="AJ10" s="124">
        <v>0</v>
      </c>
      <c r="AK10" s="124">
        <v>0</v>
      </c>
      <c r="AL10" s="124">
        <v>0</v>
      </c>
      <c r="AM10" s="124">
        <v>0</v>
      </c>
      <c r="AN10" s="124">
        <v>0</v>
      </c>
      <c r="AO10" s="124">
        <v>0</v>
      </c>
      <c r="AP10" s="124">
        <v>0</v>
      </c>
      <c r="AQ10" s="124">
        <v>0</v>
      </c>
      <c r="AR10" s="124">
        <v>0</v>
      </c>
      <c r="AS10" s="124">
        <v>0</v>
      </c>
      <c r="AT10" s="101">
        <v>215416507.47999999</v>
      </c>
      <c r="AU10" s="124">
        <v>0</v>
      </c>
      <c r="AV10" s="124">
        <v>0</v>
      </c>
      <c r="AW10" s="124">
        <v>0</v>
      </c>
      <c r="AX10" s="124">
        <v>0</v>
      </c>
      <c r="AY10" s="124">
        <v>0</v>
      </c>
      <c r="AZ10" s="124">
        <v>0</v>
      </c>
      <c r="BA10" s="124">
        <v>0</v>
      </c>
      <c r="BB10" s="124">
        <v>0</v>
      </c>
      <c r="BC10" s="124">
        <v>0</v>
      </c>
      <c r="BD10" s="124">
        <v>0</v>
      </c>
      <c r="BE10" s="124">
        <v>0</v>
      </c>
      <c r="BF10" s="124">
        <v>0</v>
      </c>
      <c r="BG10" s="124">
        <v>0</v>
      </c>
      <c r="BH10" s="124">
        <v>0</v>
      </c>
      <c r="BI10" s="124">
        <v>0</v>
      </c>
      <c r="BJ10" s="124">
        <v>0</v>
      </c>
      <c r="BK10" s="124">
        <v>0</v>
      </c>
      <c r="BL10" s="124">
        <v>0</v>
      </c>
      <c r="BM10" s="101">
        <v>215416507.47999999</v>
      </c>
      <c r="BN10" s="101">
        <v>480734415.69378</v>
      </c>
      <c r="BO10" s="124">
        <v>5.5</v>
      </c>
      <c r="BP10" s="101">
        <v>28724551.029399998</v>
      </c>
      <c r="BQ10" s="101">
        <v>550989115.20025003</v>
      </c>
    </row>
    <row r="11" spans="1:70" ht="15.6" thickTop="1" thickBot="1" x14ac:dyDescent="0.35">
      <c r="A11" s="104" t="s">
        <v>110</v>
      </c>
      <c r="B11" s="105" t="s">
        <v>109</v>
      </c>
      <c r="C11" s="124">
        <v>5</v>
      </c>
      <c r="D11" s="124">
        <v>2020</v>
      </c>
      <c r="E11" s="124">
        <v>5.5</v>
      </c>
      <c r="F11" s="124">
        <v>0.76512999999999998</v>
      </c>
      <c r="G11" s="101">
        <v>1530350932.01</v>
      </c>
      <c r="H11" s="124">
        <v>0</v>
      </c>
      <c r="I11" s="124">
        <v>0</v>
      </c>
      <c r="J11" s="124">
        <v>0</v>
      </c>
      <c r="K11" s="124">
        <v>0</v>
      </c>
      <c r="L11" s="124">
        <v>0</v>
      </c>
      <c r="M11" s="124">
        <v>0</v>
      </c>
      <c r="N11" s="124">
        <v>0</v>
      </c>
      <c r="O11" s="101">
        <v>161110840.22999999</v>
      </c>
      <c r="P11" s="101">
        <v>161110840.22999999</v>
      </c>
      <c r="Q11" s="124">
        <v>0</v>
      </c>
      <c r="R11" s="124">
        <v>0</v>
      </c>
      <c r="S11" s="124">
        <v>0</v>
      </c>
      <c r="T11" s="124">
        <v>0</v>
      </c>
      <c r="U11" s="124">
        <v>0</v>
      </c>
      <c r="V11" s="124">
        <v>0</v>
      </c>
      <c r="W11" s="101">
        <v>112165774.84</v>
      </c>
      <c r="X11" s="101">
        <v>112165774.84</v>
      </c>
      <c r="Y11" s="124">
        <v>0</v>
      </c>
      <c r="Z11" s="124">
        <v>0</v>
      </c>
      <c r="AA11" s="124">
        <v>0</v>
      </c>
      <c r="AB11" s="124">
        <v>0</v>
      </c>
      <c r="AC11" s="124">
        <v>0</v>
      </c>
      <c r="AD11" s="124">
        <v>0</v>
      </c>
      <c r="AE11" s="124">
        <v>0</v>
      </c>
      <c r="AF11" s="124">
        <v>0</v>
      </c>
      <c r="AG11" s="124">
        <v>0</v>
      </c>
      <c r="AH11" s="124">
        <v>0</v>
      </c>
      <c r="AI11" s="124">
        <v>0</v>
      </c>
      <c r="AJ11" s="124">
        <v>0</v>
      </c>
      <c r="AK11" s="124">
        <v>0</v>
      </c>
      <c r="AL11" s="124">
        <v>0</v>
      </c>
      <c r="AM11" s="124">
        <v>0</v>
      </c>
      <c r="AN11" s="124">
        <v>0</v>
      </c>
      <c r="AO11" s="124">
        <v>0</v>
      </c>
      <c r="AP11" s="124">
        <v>0</v>
      </c>
      <c r="AQ11" s="124">
        <v>0</v>
      </c>
      <c r="AR11" s="124">
        <v>0</v>
      </c>
      <c r="AS11" s="124">
        <v>0</v>
      </c>
      <c r="AT11" s="101">
        <v>273276615.06999999</v>
      </c>
      <c r="AU11" s="124">
        <v>0</v>
      </c>
      <c r="AV11" s="124">
        <v>0</v>
      </c>
      <c r="AW11" s="124">
        <v>0</v>
      </c>
      <c r="AX11" s="124">
        <v>0</v>
      </c>
      <c r="AY11" s="124">
        <v>0</v>
      </c>
      <c r="AZ11" s="124">
        <v>0</v>
      </c>
      <c r="BA11" s="124">
        <v>0</v>
      </c>
      <c r="BB11" s="124">
        <v>0</v>
      </c>
      <c r="BC11" s="124">
        <v>0</v>
      </c>
      <c r="BD11" s="124">
        <v>0</v>
      </c>
      <c r="BE11" s="124">
        <v>0</v>
      </c>
      <c r="BF11" s="124">
        <v>0</v>
      </c>
      <c r="BG11" s="124">
        <v>0</v>
      </c>
      <c r="BH11" s="124">
        <v>0</v>
      </c>
      <c r="BI11" s="124">
        <v>0</v>
      </c>
      <c r="BJ11" s="124">
        <v>0</v>
      </c>
      <c r="BK11" s="124">
        <v>0</v>
      </c>
      <c r="BL11" s="124">
        <v>0</v>
      </c>
      <c r="BM11" s="101">
        <v>273276615.06999999</v>
      </c>
      <c r="BN11" s="101">
        <v>760081251.68876004</v>
      </c>
      <c r="BO11" s="124">
        <v>5.5</v>
      </c>
      <c r="BP11" s="101">
        <v>45334615.164860003</v>
      </c>
      <c r="BQ11" s="101">
        <v>869600345.43510997</v>
      </c>
    </row>
    <row r="12" spans="1:70" ht="15.6" thickTop="1" thickBot="1" x14ac:dyDescent="0.35">
      <c r="A12" s="104" t="s">
        <v>108</v>
      </c>
      <c r="B12" s="105" t="s">
        <v>107</v>
      </c>
      <c r="C12" s="124">
        <v>6</v>
      </c>
      <c r="D12" s="124">
        <v>2021</v>
      </c>
      <c r="E12" s="124">
        <v>5.5</v>
      </c>
      <c r="F12" s="124">
        <v>0.72524</v>
      </c>
      <c r="G12" s="101">
        <v>1880772775.95</v>
      </c>
      <c r="H12" s="124">
        <v>0</v>
      </c>
      <c r="I12" s="124">
        <v>0</v>
      </c>
      <c r="J12" s="124">
        <v>0</v>
      </c>
      <c r="K12" s="124">
        <v>0</v>
      </c>
      <c r="L12" s="124">
        <v>0</v>
      </c>
      <c r="M12" s="124">
        <v>0</v>
      </c>
      <c r="N12" s="124">
        <v>0</v>
      </c>
      <c r="O12" s="101">
        <v>198002220.19</v>
      </c>
      <c r="P12" s="101">
        <v>198002220.19</v>
      </c>
      <c r="Q12" s="124">
        <v>0</v>
      </c>
      <c r="R12" s="124">
        <v>0</v>
      </c>
      <c r="S12" s="124">
        <v>0</v>
      </c>
      <c r="T12" s="124">
        <v>0</v>
      </c>
      <c r="U12" s="124">
        <v>0</v>
      </c>
      <c r="V12" s="124">
        <v>0</v>
      </c>
      <c r="W12" s="101">
        <v>137849646.97</v>
      </c>
      <c r="X12" s="101">
        <v>137849646.97</v>
      </c>
      <c r="Y12" s="124">
        <v>0</v>
      </c>
      <c r="Z12" s="124">
        <v>0</v>
      </c>
      <c r="AA12" s="124">
        <v>0</v>
      </c>
      <c r="AB12" s="124">
        <v>0</v>
      </c>
      <c r="AC12" s="124">
        <v>0</v>
      </c>
      <c r="AD12" s="124">
        <v>0</v>
      </c>
      <c r="AE12" s="124">
        <v>0</v>
      </c>
      <c r="AF12" s="124">
        <v>0</v>
      </c>
      <c r="AG12" s="124">
        <v>0</v>
      </c>
      <c r="AH12" s="124">
        <v>0</v>
      </c>
      <c r="AI12" s="124">
        <v>0</v>
      </c>
      <c r="AJ12" s="124">
        <v>0</v>
      </c>
      <c r="AK12" s="124">
        <v>0</v>
      </c>
      <c r="AL12" s="124">
        <v>0</v>
      </c>
      <c r="AM12" s="124">
        <v>0</v>
      </c>
      <c r="AN12" s="124">
        <v>0</v>
      </c>
      <c r="AO12" s="124">
        <v>0</v>
      </c>
      <c r="AP12" s="124">
        <v>0</v>
      </c>
      <c r="AQ12" s="124">
        <v>0</v>
      </c>
      <c r="AR12" s="124">
        <v>0</v>
      </c>
      <c r="AS12" s="124">
        <v>0</v>
      </c>
      <c r="AT12" s="101">
        <v>335851867.16000003</v>
      </c>
      <c r="AU12" s="124">
        <v>0</v>
      </c>
      <c r="AV12" s="124">
        <v>0</v>
      </c>
      <c r="AW12" s="124">
        <v>0</v>
      </c>
      <c r="AX12" s="124">
        <v>0</v>
      </c>
      <c r="AY12" s="124">
        <v>0</v>
      </c>
      <c r="AZ12" s="124">
        <v>0</v>
      </c>
      <c r="BA12" s="124">
        <v>0</v>
      </c>
      <c r="BB12" s="101">
        <v>7333.7</v>
      </c>
      <c r="BC12" s="101">
        <v>7333.7</v>
      </c>
      <c r="BD12" s="124">
        <v>0</v>
      </c>
      <c r="BE12" s="124">
        <v>0</v>
      </c>
      <c r="BF12" s="124">
        <v>0</v>
      </c>
      <c r="BG12" s="124">
        <v>0</v>
      </c>
      <c r="BH12" s="124">
        <v>0</v>
      </c>
      <c r="BI12" s="124">
        <v>0</v>
      </c>
      <c r="BJ12" s="124">
        <v>0</v>
      </c>
      <c r="BK12" s="124">
        <v>0</v>
      </c>
      <c r="BL12" s="101">
        <v>7333.7</v>
      </c>
      <c r="BM12" s="101">
        <v>335844533.45999998</v>
      </c>
      <c r="BN12" s="101">
        <v>1113168234.88164</v>
      </c>
      <c r="BO12" s="124">
        <v>5.5</v>
      </c>
      <c r="BP12" s="101">
        <v>66299468.339230001</v>
      </c>
      <c r="BQ12" s="101">
        <v>1271744347.23434</v>
      </c>
    </row>
    <row r="13" spans="1:70" ht="15.6" thickTop="1" thickBot="1" x14ac:dyDescent="0.35">
      <c r="A13" s="104" t="s">
        <v>106</v>
      </c>
      <c r="B13" s="103" t="s">
        <v>105</v>
      </c>
      <c r="C13" s="124">
        <v>7</v>
      </c>
      <c r="D13" s="124">
        <v>2022</v>
      </c>
      <c r="E13" s="124">
        <v>5.5</v>
      </c>
      <c r="F13" s="124">
        <v>0.68742999999999999</v>
      </c>
      <c r="G13" s="101">
        <v>2233366310.6100001</v>
      </c>
      <c r="H13" s="124">
        <v>0</v>
      </c>
      <c r="I13" s="124">
        <v>0</v>
      </c>
      <c r="J13" s="124">
        <v>0</v>
      </c>
      <c r="K13" s="124">
        <v>0</v>
      </c>
      <c r="L13" s="124">
        <v>0</v>
      </c>
      <c r="M13" s="124">
        <v>0</v>
      </c>
      <c r="N13" s="124">
        <v>0</v>
      </c>
      <c r="O13" s="101">
        <v>235122229.36000001</v>
      </c>
      <c r="P13" s="101">
        <v>235122229.36000001</v>
      </c>
      <c r="Q13" s="124">
        <v>0</v>
      </c>
      <c r="R13" s="124">
        <v>0</v>
      </c>
      <c r="S13" s="124">
        <v>0</v>
      </c>
      <c r="T13" s="124">
        <v>0</v>
      </c>
      <c r="U13" s="124">
        <v>0</v>
      </c>
      <c r="V13" s="124">
        <v>0</v>
      </c>
      <c r="W13" s="101">
        <v>163692691.33000001</v>
      </c>
      <c r="X13" s="101">
        <v>163692691.33000001</v>
      </c>
      <c r="Y13" s="124">
        <v>0</v>
      </c>
      <c r="Z13" s="124">
        <v>0</v>
      </c>
      <c r="AA13" s="124">
        <v>0</v>
      </c>
      <c r="AB13" s="124">
        <v>0</v>
      </c>
      <c r="AC13" s="124">
        <v>0</v>
      </c>
      <c r="AD13" s="124">
        <v>0</v>
      </c>
      <c r="AE13" s="124">
        <v>0</v>
      </c>
      <c r="AF13" s="124">
        <v>0</v>
      </c>
      <c r="AG13" s="124">
        <v>0</v>
      </c>
      <c r="AH13" s="124">
        <v>0</v>
      </c>
      <c r="AI13" s="124">
        <v>0</v>
      </c>
      <c r="AJ13" s="124">
        <v>0</v>
      </c>
      <c r="AK13" s="124">
        <v>0</v>
      </c>
      <c r="AL13" s="124">
        <v>0</v>
      </c>
      <c r="AM13" s="124">
        <v>0</v>
      </c>
      <c r="AN13" s="124">
        <v>0</v>
      </c>
      <c r="AO13" s="124">
        <v>0</v>
      </c>
      <c r="AP13" s="124">
        <v>0</v>
      </c>
      <c r="AQ13" s="124">
        <v>0</v>
      </c>
      <c r="AR13" s="124">
        <v>0</v>
      </c>
      <c r="AS13" s="124">
        <v>0</v>
      </c>
      <c r="AT13" s="101">
        <v>398814920.69</v>
      </c>
      <c r="AU13" s="124">
        <v>0</v>
      </c>
      <c r="AV13" s="124">
        <v>0</v>
      </c>
      <c r="AW13" s="124">
        <v>0</v>
      </c>
      <c r="AX13" s="124">
        <v>0</v>
      </c>
      <c r="AY13" s="124">
        <v>0</v>
      </c>
      <c r="AZ13" s="124">
        <v>0</v>
      </c>
      <c r="BA13" s="124">
        <v>0</v>
      </c>
      <c r="BB13" s="101">
        <v>31929.45</v>
      </c>
      <c r="BC13" s="101">
        <v>31566.22</v>
      </c>
      <c r="BD13" s="124">
        <v>0</v>
      </c>
      <c r="BE13" s="124">
        <v>0</v>
      </c>
      <c r="BF13" s="124">
        <v>0</v>
      </c>
      <c r="BG13" s="124">
        <v>0</v>
      </c>
      <c r="BH13" s="124">
        <v>363.23</v>
      </c>
      <c r="BI13" s="124">
        <v>0</v>
      </c>
      <c r="BJ13" s="124">
        <v>0</v>
      </c>
      <c r="BK13" s="124">
        <v>0</v>
      </c>
      <c r="BL13" s="101">
        <v>31929.45</v>
      </c>
      <c r="BM13" s="101">
        <v>398782991.24000001</v>
      </c>
      <c r="BN13" s="101">
        <v>1545879738.9024501</v>
      </c>
      <c r="BO13" s="124">
        <v>5.5</v>
      </c>
      <c r="BP13" s="101">
        <v>91879003.61609</v>
      </c>
      <c r="BQ13" s="101">
        <v>1762406342.09043</v>
      </c>
    </row>
    <row r="14" spans="1:70" ht="15" thickTop="1" x14ac:dyDescent="0.3">
      <c r="C14" s="124">
        <v>8</v>
      </c>
      <c r="D14" s="124">
        <v>2023</v>
      </c>
      <c r="E14" s="124">
        <v>5.5</v>
      </c>
      <c r="F14" s="124">
        <v>0.65159</v>
      </c>
      <c r="G14" s="101">
        <v>2599381910.0999999</v>
      </c>
      <c r="H14" s="124">
        <v>0</v>
      </c>
      <c r="I14" s="124">
        <v>0</v>
      </c>
      <c r="J14" s="124">
        <v>0</v>
      </c>
      <c r="K14" s="124">
        <v>0</v>
      </c>
      <c r="L14" s="124">
        <v>0</v>
      </c>
      <c r="M14" s="124">
        <v>0</v>
      </c>
      <c r="N14" s="124">
        <v>0</v>
      </c>
      <c r="O14" s="101">
        <v>273655274</v>
      </c>
      <c r="P14" s="101">
        <v>273655274</v>
      </c>
      <c r="Q14" s="124">
        <v>0</v>
      </c>
      <c r="R14" s="124">
        <v>0</v>
      </c>
      <c r="S14" s="124">
        <v>0</v>
      </c>
      <c r="T14" s="124">
        <v>0</v>
      </c>
      <c r="U14" s="124">
        <v>0</v>
      </c>
      <c r="V14" s="124">
        <v>0</v>
      </c>
      <c r="W14" s="101">
        <v>190519494.56</v>
      </c>
      <c r="X14" s="101">
        <v>190519494.56</v>
      </c>
      <c r="Y14" s="124">
        <v>0</v>
      </c>
      <c r="Z14" s="124">
        <v>0</v>
      </c>
      <c r="AA14" s="124">
        <v>0</v>
      </c>
      <c r="AB14" s="124">
        <v>0</v>
      </c>
      <c r="AC14" s="124">
        <v>0</v>
      </c>
      <c r="AD14" s="124">
        <v>0</v>
      </c>
      <c r="AE14" s="124">
        <v>0</v>
      </c>
      <c r="AF14" s="124">
        <v>0</v>
      </c>
      <c r="AG14" s="124">
        <v>0</v>
      </c>
      <c r="AH14" s="124">
        <v>0</v>
      </c>
      <c r="AI14" s="124">
        <v>0</v>
      </c>
      <c r="AJ14" s="124">
        <v>0</v>
      </c>
      <c r="AK14" s="124">
        <v>0</v>
      </c>
      <c r="AL14" s="124">
        <v>0</v>
      </c>
      <c r="AM14" s="124">
        <v>0</v>
      </c>
      <c r="AN14" s="124">
        <v>0</v>
      </c>
      <c r="AO14" s="124">
        <v>0</v>
      </c>
      <c r="AP14" s="124">
        <v>0</v>
      </c>
      <c r="AQ14" s="124">
        <v>0</v>
      </c>
      <c r="AR14" s="124">
        <v>0</v>
      </c>
      <c r="AS14" s="124">
        <v>0</v>
      </c>
      <c r="AT14" s="101">
        <v>464174768.56</v>
      </c>
      <c r="AU14" s="124">
        <v>0</v>
      </c>
      <c r="AV14" s="124">
        <v>0</v>
      </c>
      <c r="AW14" s="124">
        <v>0</v>
      </c>
      <c r="AX14" s="124">
        <v>0</v>
      </c>
      <c r="AY14" s="124">
        <v>0</v>
      </c>
      <c r="AZ14" s="124">
        <v>0</v>
      </c>
      <c r="BA14" s="124">
        <v>0</v>
      </c>
      <c r="BB14" s="101">
        <v>73140.2</v>
      </c>
      <c r="BC14" s="101">
        <v>71402.55</v>
      </c>
      <c r="BD14" s="124">
        <v>0</v>
      </c>
      <c r="BE14" s="124">
        <v>0</v>
      </c>
      <c r="BF14" s="124">
        <v>0</v>
      </c>
      <c r="BG14" s="124">
        <v>0</v>
      </c>
      <c r="BH14" s="101">
        <v>1737.65</v>
      </c>
      <c r="BI14" s="124">
        <v>0</v>
      </c>
      <c r="BJ14" s="124">
        <v>0</v>
      </c>
      <c r="BK14" s="124">
        <v>0</v>
      </c>
      <c r="BL14" s="101">
        <v>73140.2</v>
      </c>
      <c r="BM14" s="101">
        <v>464101628.36000001</v>
      </c>
      <c r="BN14" s="101">
        <v>2064810322.1135199</v>
      </c>
      <c r="BO14" s="124">
        <v>5.5</v>
      </c>
      <c r="BP14" s="101">
        <v>122457938.37477</v>
      </c>
      <c r="BQ14" s="101">
        <v>2348965908.8252001</v>
      </c>
    </row>
    <row r="15" spans="1:70" x14ac:dyDescent="0.3">
      <c r="C15" s="124">
        <v>9</v>
      </c>
      <c r="D15" s="124">
        <v>2024</v>
      </c>
      <c r="E15" s="124">
        <v>5.5</v>
      </c>
      <c r="F15" s="124">
        <v>0.61761999999999995</v>
      </c>
      <c r="G15" s="101">
        <v>2965811288.5300002</v>
      </c>
      <c r="H15" s="124">
        <v>0</v>
      </c>
      <c r="I15" s="124">
        <v>0</v>
      </c>
      <c r="J15" s="124">
        <v>0</v>
      </c>
      <c r="K15" s="124">
        <v>0</v>
      </c>
      <c r="L15" s="124">
        <v>0</v>
      </c>
      <c r="M15" s="124">
        <v>0</v>
      </c>
      <c r="N15" s="124">
        <v>0</v>
      </c>
      <c r="O15" s="101">
        <v>312231880.06</v>
      </c>
      <c r="P15" s="101">
        <v>312231880.06</v>
      </c>
      <c r="Q15" s="124">
        <v>0</v>
      </c>
      <c r="R15" s="124">
        <v>0</v>
      </c>
      <c r="S15" s="124">
        <v>0</v>
      </c>
      <c r="T15" s="124">
        <v>0</v>
      </c>
      <c r="U15" s="124">
        <v>0</v>
      </c>
      <c r="V15" s="124">
        <v>0</v>
      </c>
      <c r="W15" s="101">
        <v>217376625.36000001</v>
      </c>
      <c r="X15" s="101">
        <v>217376625.36000001</v>
      </c>
      <c r="Y15" s="124">
        <v>0</v>
      </c>
      <c r="Z15" s="124">
        <v>0</v>
      </c>
      <c r="AA15" s="124">
        <v>0</v>
      </c>
      <c r="AB15" s="124">
        <v>0</v>
      </c>
      <c r="AC15" s="124">
        <v>0</v>
      </c>
      <c r="AD15" s="124">
        <v>0</v>
      </c>
      <c r="AE15" s="124">
        <v>0</v>
      </c>
      <c r="AF15" s="124">
        <v>0</v>
      </c>
      <c r="AG15" s="124">
        <v>0</v>
      </c>
      <c r="AH15" s="124">
        <v>0</v>
      </c>
      <c r="AI15" s="124">
        <v>0</v>
      </c>
      <c r="AJ15" s="124">
        <v>0</v>
      </c>
      <c r="AK15" s="124">
        <v>0</v>
      </c>
      <c r="AL15" s="124">
        <v>0</v>
      </c>
      <c r="AM15" s="124">
        <v>0</v>
      </c>
      <c r="AN15" s="124">
        <v>0</v>
      </c>
      <c r="AO15" s="124">
        <v>0</v>
      </c>
      <c r="AP15" s="124">
        <v>0</v>
      </c>
      <c r="AQ15" s="124">
        <v>0</v>
      </c>
      <c r="AR15" s="124">
        <v>0</v>
      </c>
      <c r="AS15" s="124">
        <v>0</v>
      </c>
      <c r="AT15" s="101">
        <v>529608505.42000002</v>
      </c>
      <c r="AU15" s="124">
        <v>0</v>
      </c>
      <c r="AV15" s="124">
        <v>0</v>
      </c>
      <c r="AW15" s="124">
        <v>0</v>
      </c>
      <c r="AX15" s="124">
        <v>0</v>
      </c>
      <c r="AY15" s="124">
        <v>0</v>
      </c>
      <c r="AZ15" s="124">
        <v>0</v>
      </c>
      <c r="BA15" s="124">
        <v>0</v>
      </c>
      <c r="BB15" s="101">
        <v>120100.9</v>
      </c>
      <c r="BC15" s="101">
        <v>115781.62</v>
      </c>
      <c r="BD15" s="124">
        <v>0</v>
      </c>
      <c r="BE15" s="124">
        <v>0</v>
      </c>
      <c r="BF15" s="124">
        <v>0</v>
      </c>
      <c r="BG15" s="124">
        <v>0</v>
      </c>
      <c r="BH15" s="101">
        <v>4319.28</v>
      </c>
      <c r="BI15" s="124">
        <v>0</v>
      </c>
      <c r="BJ15" s="124">
        <v>0</v>
      </c>
      <c r="BK15" s="124">
        <v>0</v>
      </c>
      <c r="BL15" s="101">
        <v>120100.9</v>
      </c>
      <c r="BM15" s="101">
        <v>529488404.51999998</v>
      </c>
      <c r="BN15" s="101">
        <v>2675988537.2248402</v>
      </c>
      <c r="BO15" s="124">
        <v>5.5</v>
      </c>
      <c r="BP15" s="101">
        <v>158314987.23399001</v>
      </c>
      <c r="BQ15" s="101">
        <v>3036769300.5791898</v>
      </c>
    </row>
    <row r="16" spans="1:70" x14ac:dyDescent="0.3">
      <c r="C16" s="124">
        <v>10</v>
      </c>
      <c r="D16" s="124">
        <v>2025</v>
      </c>
      <c r="E16" s="124">
        <v>5.5</v>
      </c>
      <c r="F16" s="124">
        <v>0.58542000000000005</v>
      </c>
      <c r="G16" s="101">
        <v>3327601423.8699999</v>
      </c>
      <c r="H16" s="124">
        <v>0</v>
      </c>
      <c r="I16" s="124">
        <v>0</v>
      </c>
      <c r="J16" s="124">
        <v>0</v>
      </c>
      <c r="K16" s="124">
        <v>0</v>
      </c>
      <c r="L16" s="124">
        <v>0</v>
      </c>
      <c r="M16" s="124">
        <v>0</v>
      </c>
      <c r="N16" s="124">
        <v>0</v>
      </c>
      <c r="O16" s="101">
        <v>350320080.26999998</v>
      </c>
      <c r="P16" s="101">
        <v>350320080.26999998</v>
      </c>
      <c r="Q16" s="124">
        <v>0</v>
      </c>
      <c r="R16" s="124">
        <v>0</v>
      </c>
      <c r="S16" s="124">
        <v>0</v>
      </c>
      <c r="T16" s="124">
        <v>0</v>
      </c>
      <c r="U16" s="124">
        <v>0</v>
      </c>
      <c r="V16" s="124">
        <v>0</v>
      </c>
      <c r="W16" s="101">
        <v>243893726.77000001</v>
      </c>
      <c r="X16" s="101">
        <v>243893726.77000001</v>
      </c>
      <c r="Y16" s="124">
        <v>0</v>
      </c>
      <c r="Z16" s="124">
        <v>0</v>
      </c>
      <c r="AA16" s="124">
        <v>0</v>
      </c>
      <c r="AB16" s="124">
        <v>0</v>
      </c>
      <c r="AC16" s="124">
        <v>0</v>
      </c>
      <c r="AD16" s="124">
        <v>0</v>
      </c>
      <c r="AE16" s="124">
        <v>0</v>
      </c>
      <c r="AF16" s="124">
        <v>0</v>
      </c>
      <c r="AG16" s="124">
        <v>0</v>
      </c>
      <c r="AH16" s="124">
        <v>0</v>
      </c>
      <c r="AI16" s="124">
        <v>0</v>
      </c>
      <c r="AJ16" s="124">
        <v>0</v>
      </c>
      <c r="AK16" s="124">
        <v>0</v>
      </c>
      <c r="AL16" s="124">
        <v>0</v>
      </c>
      <c r="AM16" s="124">
        <v>0</v>
      </c>
      <c r="AN16" s="124">
        <v>0</v>
      </c>
      <c r="AO16" s="124">
        <v>0</v>
      </c>
      <c r="AP16" s="124">
        <v>0</v>
      </c>
      <c r="AQ16" s="124">
        <v>0</v>
      </c>
      <c r="AR16" s="124">
        <v>0</v>
      </c>
      <c r="AS16" s="124">
        <v>0</v>
      </c>
      <c r="AT16" s="101">
        <v>594213807.03999996</v>
      </c>
      <c r="AU16" s="124">
        <v>0</v>
      </c>
      <c r="AV16" s="124">
        <v>0</v>
      </c>
      <c r="AW16" s="124">
        <v>0</v>
      </c>
      <c r="AX16" s="124">
        <v>0</v>
      </c>
      <c r="AY16" s="124">
        <v>0</v>
      </c>
      <c r="AZ16" s="124">
        <v>0</v>
      </c>
      <c r="BA16" s="124">
        <v>0</v>
      </c>
      <c r="BB16" s="101">
        <v>190448.58</v>
      </c>
      <c r="BC16" s="101">
        <v>182754.32</v>
      </c>
      <c r="BD16" s="124">
        <v>0</v>
      </c>
      <c r="BE16" s="124">
        <v>0</v>
      </c>
      <c r="BF16" s="124">
        <v>0</v>
      </c>
      <c r="BG16" s="124">
        <v>0</v>
      </c>
      <c r="BH16" s="101">
        <v>7694.26</v>
      </c>
      <c r="BI16" s="124">
        <v>0</v>
      </c>
      <c r="BJ16" s="124">
        <v>0</v>
      </c>
      <c r="BK16" s="124">
        <v>0</v>
      </c>
      <c r="BL16" s="101">
        <v>190448.58</v>
      </c>
      <c r="BM16" s="101">
        <v>594023358.46000004</v>
      </c>
      <c r="BN16" s="101">
        <v>3384522455.08884</v>
      </c>
      <c r="BO16" s="124">
        <v>5.5</v>
      </c>
      <c r="BP16" s="101">
        <v>199693596.24715999</v>
      </c>
      <c r="BQ16" s="101">
        <v>3830486255.2863498</v>
      </c>
    </row>
    <row r="17" spans="3:69" x14ac:dyDescent="0.3">
      <c r="C17" s="124">
        <v>11</v>
      </c>
      <c r="D17" s="124">
        <v>2026</v>
      </c>
      <c r="E17" s="124">
        <v>5.5</v>
      </c>
      <c r="F17" s="124">
        <v>0.55489999999999995</v>
      </c>
      <c r="G17" s="101">
        <v>3667546120.0300002</v>
      </c>
      <c r="H17" s="124">
        <v>0</v>
      </c>
      <c r="I17" s="124">
        <v>0</v>
      </c>
      <c r="J17" s="124">
        <v>0</v>
      </c>
      <c r="K17" s="124">
        <v>0</v>
      </c>
      <c r="L17" s="124">
        <v>0</v>
      </c>
      <c r="M17" s="124">
        <v>0</v>
      </c>
      <c r="N17" s="124">
        <v>0</v>
      </c>
      <c r="O17" s="101">
        <v>386108456.97000003</v>
      </c>
      <c r="P17" s="101">
        <v>386108456.97000003</v>
      </c>
      <c r="Q17" s="124">
        <v>0</v>
      </c>
      <c r="R17" s="124">
        <v>0</v>
      </c>
      <c r="S17" s="124">
        <v>0</v>
      </c>
      <c r="T17" s="124">
        <v>0</v>
      </c>
      <c r="U17" s="124">
        <v>0</v>
      </c>
      <c r="V17" s="124">
        <v>0</v>
      </c>
      <c r="W17" s="101">
        <v>268809685.23000002</v>
      </c>
      <c r="X17" s="101">
        <v>268809685.23000002</v>
      </c>
      <c r="Y17" s="124">
        <v>0</v>
      </c>
      <c r="Z17" s="124">
        <v>0</v>
      </c>
      <c r="AA17" s="124">
        <v>0</v>
      </c>
      <c r="AB17" s="124">
        <v>0</v>
      </c>
      <c r="AC17" s="124">
        <v>0</v>
      </c>
      <c r="AD17" s="124">
        <v>0</v>
      </c>
      <c r="AE17" s="124">
        <v>0</v>
      </c>
      <c r="AF17" s="124">
        <v>0</v>
      </c>
      <c r="AG17" s="124">
        <v>0</v>
      </c>
      <c r="AH17" s="124">
        <v>0</v>
      </c>
      <c r="AI17" s="124">
        <v>0</v>
      </c>
      <c r="AJ17" s="124">
        <v>0</v>
      </c>
      <c r="AK17" s="124">
        <v>0</v>
      </c>
      <c r="AL17" s="124">
        <v>0</v>
      </c>
      <c r="AM17" s="124">
        <v>0</v>
      </c>
      <c r="AN17" s="124">
        <v>0</v>
      </c>
      <c r="AO17" s="124">
        <v>0</v>
      </c>
      <c r="AP17" s="124">
        <v>0</v>
      </c>
      <c r="AQ17" s="124">
        <v>0</v>
      </c>
      <c r="AR17" s="124">
        <v>0</v>
      </c>
      <c r="AS17" s="124">
        <v>0</v>
      </c>
      <c r="AT17" s="101">
        <v>654918142.20000005</v>
      </c>
      <c r="AU17" s="124">
        <v>0</v>
      </c>
      <c r="AV17" s="124">
        <v>0</v>
      </c>
      <c r="AW17" s="124">
        <v>0</v>
      </c>
      <c r="AX17" s="124">
        <v>0</v>
      </c>
      <c r="AY17" s="124">
        <v>0</v>
      </c>
      <c r="AZ17" s="124">
        <v>0</v>
      </c>
      <c r="BA17" s="124">
        <v>0</v>
      </c>
      <c r="BB17" s="101">
        <v>451286.91</v>
      </c>
      <c r="BC17" s="101">
        <v>438130.11</v>
      </c>
      <c r="BD17" s="124">
        <v>0</v>
      </c>
      <c r="BE17" s="124">
        <v>0</v>
      </c>
      <c r="BF17" s="124">
        <v>0</v>
      </c>
      <c r="BG17" s="124">
        <v>0</v>
      </c>
      <c r="BH17" s="101">
        <v>13156.8</v>
      </c>
      <c r="BI17" s="124">
        <v>0</v>
      </c>
      <c r="BJ17" s="124">
        <v>0</v>
      </c>
      <c r="BK17" s="124">
        <v>0</v>
      </c>
      <c r="BL17" s="101">
        <v>451286.91</v>
      </c>
      <c r="BM17" s="101">
        <v>654466855.28999996</v>
      </c>
      <c r="BN17" s="101">
        <v>4193649913.2867699</v>
      </c>
      <c r="BO17" s="124">
        <v>5.5</v>
      </c>
      <c r="BP17" s="101">
        <v>246672421.0817</v>
      </c>
      <c r="BQ17" s="101">
        <v>4731625531.6580496</v>
      </c>
    </row>
    <row r="18" spans="3:69" x14ac:dyDescent="0.3">
      <c r="C18" s="124">
        <v>12</v>
      </c>
      <c r="D18" s="124">
        <v>2027</v>
      </c>
      <c r="E18" s="124">
        <v>5.5</v>
      </c>
      <c r="F18" s="124">
        <v>0.52597000000000005</v>
      </c>
      <c r="G18" s="101">
        <v>3990909598.5900002</v>
      </c>
      <c r="H18" s="124">
        <v>0</v>
      </c>
      <c r="I18" s="124">
        <v>0</v>
      </c>
      <c r="J18" s="124">
        <v>0</v>
      </c>
      <c r="K18" s="124">
        <v>0</v>
      </c>
      <c r="L18" s="124">
        <v>0</v>
      </c>
      <c r="M18" s="124">
        <v>0</v>
      </c>
      <c r="N18" s="124">
        <v>0</v>
      </c>
      <c r="O18" s="101">
        <v>420151211.88999999</v>
      </c>
      <c r="P18" s="101">
        <v>420151211.88999999</v>
      </c>
      <c r="Q18" s="124">
        <v>0</v>
      </c>
      <c r="R18" s="124">
        <v>0</v>
      </c>
      <c r="S18" s="124">
        <v>0</v>
      </c>
      <c r="T18" s="124">
        <v>0</v>
      </c>
      <c r="U18" s="124">
        <v>0</v>
      </c>
      <c r="V18" s="124">
        <v>0</v>
      </c>
      <c r="W18" s="101">
        <v>292510337.38999999</v>
      </c>
      <c r="X18" s="101">
        <v>292510337.38999999</v>
      </c>
      <c r="Y18" s="124">
        <v>0</v>
      </c>
      <c r="Z18" s="124">
        <v>0</v>
      </c>
      <c r="AA18" s="124">
        <v>0</v>
      </c>
      <c r="AB18" s="124">
        <v>0</v>
      </c>
      <c r="AC18" s="124">
        <v>0</v>
      </c>
      <c r="AD18" s="124">
        <v>0</v>
      </c>
      <c r="AE18" s="124">
        <v>0</v>
      </c>
      <c r="AF18" s="124">
        <v>0</v>
      </c>
      <c r="AG18" s="124">
        <v>0</v>
      </c>
      <c r="AH18" s="124">
        <v>0</v>
      </c>
      <c r="AI18" s="124">
        <v>0</v>
      </c>
      <c r="AJ18" s="124">
        <v>0</v>
      </c>
      <c r="AK18" s="124">
        <v>0</v>
      </c>
      <c r="AL18" s="124">
        <v>0</v>
      </c>
      <c r="AM18" s="124">
        <v>0</v>
      </c>
      <c r="AN18" s="124">
        <v>0</v>
      </c>
      <c r="AO18" s="124">
        <v>0</v>
      </c>
      <c r="AP18" s="124">
        <v>0</v>
      </c>
      <c r="AQ18" s="124">
        <v>0</v>
      </c>
      <c r="AR18" s="124">
        <v>0</v>
      </c>
      <c r="AS18" s="124">
        <v>0</v>
      </c>
      <c r="AT18" s="101">
        <v>712661549.27999997</v>
      </c>
      <c r="AU18" s="124">
        <v>0</v>
      </c>
      <c r="AV18" s="124">
        <v>0</v>
      </c>
      <c r="AW18" s="124">
        <v>0</v>
      </c>
      <c r="AX18" s="124">
        <v>0</v>
      </c>
      <c r="AY18" s="124">
        <v>0</v>
      </c>
      <c r="AZ18" s="124">
        <v>0</v>
      </c>
      <c r="BA18" s="124">
        <v>0</v>
      </c>
      <c r="BB18" s="101">
        <v>2788815.59</v>
      </c>
      <c r="BC18" s="101">
        <v>2762411.99</v>
      </c>
      <c r="BD18" s="124">
        <v>0</v>
      </c>
      <c r="BE18" s="124">
        <v>0</v>
      </c>
      <c r="BF18" s="124">
        <v>0</v>
      </c>
      <c r="BG18" s="124">
        <v>0</v>
      </c>
      <c r="BH18" s="101">
        <v>26403.599999999999</v>
      </c>
      <c r="BI18" s="124">
        <v>0</v>
      </c>
      <c r="BJ18" s="124">
        <v>0</v>
      </c>
      <c r="BK18" s="124">
        <v>0</v>
      </c>
      <c r="BL18" s="101">
        <v>2788815.59</v>
      </c>
      <c r="BM18" s="101">
        <v>709872733.69000006</v>
      </c>
      <c r="BN18" s="101">
        <v>5104997293.3969803</v>
      </c>
      <c r="BO18" s="124">
        <v>5.5</v>
      </c>
      <c r="BP18" s="101">
        <v>299282404.59413999</v>
      </c>
      <c r="BQ18" s="101">
        <v>5740780669.9421902</v>
      </c>
    </row>
    <row r="19" spans="3:69" x14ac:dyDescent="0.3">
      <c r="C19" s="124">
        <v>13</v>
      </c>
      <c r="D19" s="124">
        <v>2028</v>
      </c>
      <c r="E19" s="124">
        <v>5.5</v>
      </c>
      <c r="F19" s="124">
        <v>0.49854999999999999</v>
      </c>
      <c r="G19" s="101">
        <v>4306376246.8599997</v>
      </c>
      <c r="H19" s="124">
        <v>0</v>
      </c>
      <c r="I19" s="124">
        <v>0</v>
      </c>
      <c r="J19" s="124">
        <v>0</v>
      </c>
      <c r="K19" s="124">
        <v>0</v>
      </c>
      <c r="L19" s="124">
        <v>0</v>
      </c>
      <c r="M19" s="124">
        <v>0</v>
      </c>
      <c r="N19" s="124">
        <v>0</v>
      </c>
      <c r="O19" s="101">
        <v>453362611.77999997</v>
      </c>
      <c r="P19" s="101">
        <v>453362611.77999997</v>
      </c>
      <c r="Q19" s="124">
        <v>0</v>
      </c>
      <c r="R19" s="124">
        <v>0</v>
      </c>
      <c r="S19" s="124">
        <v>0</v>
      </c>
      <c r="T19" s="124">
        <v>0</v>
      </c>
      <c r="U19" s="124">
        <v>0</v>
      </c>
      <c r="V19" s="124">
        <v>0</v>
      </c>
      <c r="W19" s="101">
        <v>315632198.06999999</v>
      </c>
      <c r="X19" s="101">
        <v>315632198.06999999</v>
      </c>
      <c r="Y19" s="124">
        <v>0</v>
      </c>
      <c r="Z19" s="124">
        <v>0</v>
      </c>
      <c r="AA19" s="124">
        <v>0</v>
      </c>
      <c r="AB19" s="124">
        <v>0</v>
      </c>
      <c r="AC19" s="124">
        <v>0</v>
      </c>
      <c r="AD19" s="124">
        <v>0</v>
      </c>
      <c r="AE19" s="124">
        <v>0</v>
      </c>
      <c r="AF19" s="124">
        <v>0</v>
      </c>
      <c r="AG19" s="124">
        <v>0</v>
      </c>
      <c r="AH19" s="124">
        <v>0</v>
      </c>
      <c r="AI19" s="124">
        <v>0</v>
      </c>
      <c r="AJ19" s="124">
        <v>0</v>
      </c>
      <c r="AK19" s="124">
        <v>0</v>
      </c>
      <c r="AL19" s="124">
        <v>0</v>
      </c>
      <c r="AM19" s="124">
        <v>0</v>
      </c>
      <c r="AN19" s="124">
        <v>0</v>
      </c>
      <c r="AO19" s="124">
        <v>0</v>
      </c>
      <c r="AP19" s="124">
        <v>0</v>
      </c>
      <c r="AQ19" s="124">
        <v>0</v>
      </c>
      <c r="AR19" s="124">
        <v>0</v>
      </c>
      <c r="AS19" s="124">
        <v>0</v>
      </c>
      <c r="AT19" s="101">
        <v>768994809.85000002</v>
      </c>
      <c r="AU19" s="124">
        <v>0</v>
      </c>
      <c r="AV19" s="124">
        <v>0</v>
      </c>
      <c r="AW19" s="124">
        <v>0</v>
      </c>
      <c r="AX19" s="124">
        <v>0</v>
      </c>
      <c r="AY19" s="124">
        <v>0</v>
      </c>
      <c r="AZ19" s="124">
        <v>0</v>
      </c>
      <c r="BA19" s="124">
        <v>0</v>
      </c>
      <c r="BB19" s="101">
        <v>11046538.289999999</v>
      </c>
      <c r="BC19" s="101">
        <v>10925654.710000001</v>
      </c>
      <c r="BD19" s="124">
        <v>0</v>
      </c>
      <c r="BE19" s="124">
        <v>0</v>
      </c>
      <c r="BF19" s="124">
        <v>0</v>
      </c>
      <c r="BG19" s="124">
        <v>0</v>
      </c>
      <c r="BH19" s="101">
        <v>120883.58</v>
      </c>
      <c r="BI19" s="124">
        <v>0</v>
      </c>
      <c r="BJ19" s="124">
        <v>0</v>
      </c>
      <c r="BK19" s="124">
        <v>0</v>
      </c>
      <c r="BL19" s="101">
        <v>11046538.289999999</v>
      </c>
      <c r="BM19" s="101">
        <v>757948271.55999994</v>
      </c>
      <c r="BN19" s="101">
        <v>6118655780.7284298</v>
      </c>
      <c r="BO19" s="124">
        <v>5.5</v>
      </c>
      <c r="BP19" s="101">
        <v>357430091.78262001</v>
      </c>
      <c r="BQ19" s="101">
        <v>6856159033.2848101</v>
      </c>
    </row>
    <row r="20" spans="3:69" x14ac:dyDescent="0.3">
      <c r="C20" s="124">
        <v>14</v>
      </c>
      <c r="D20" s="124">
        <v>2029</v>
      </c>
      <c r="E20" s="124">
        <v>5.5</v>
      </c>
      <c r="F20" s="124">
        <v>0.47255999999999998</v>
      </c>
      <c r="G20" s="101">
        <v>4617709670.9300003</v>
      </c>
      <c r="H20" s="124">
        <v>0</v>
      </c>
      <c r="I20" s="124">
        <v>0</v>
      </c>
      <c r="J20" s="124">
        <v>0</v>
      </c>
      <c r="K20" s="124">
        <v>0</v>
      </c>
      <c r="L20" s="124">
        <v>0</v>
      </c>
      <c r="M20" s="124">
        <v>0</v>
      </c>
      <c r="N20" s="124">
        <v>0</v>
      </c>
      <c r="O20" s="101">
        <v>486138877.99000001</v>
      </c>
      <c r="P20" s="101">
        <v>486138877.99000001</v>
      </c>
      <c r="Q20" s="124">
        <v>0</v>
      </c>
      <c r="R20" s="124">
        <v>0</v>
      </c>
      <c r="S20" s="124">
        <v>0</v>
      </c>
      <c r="T20" s="124">
        <v>0</v>
      </c>
      <c r="U20" s="124">
        <v>0</v>
      </c>
      <c r="V20" s="124">
        <v>0</v>
      </c>
      <c r="W20" s="101">
        <v>338451117.58999997</v>
      </c>
      <c r="X20" s="101">
        <v>338451117.58999997</v>
      </c>
      <c r="Y20" s="124">
        <v>0</v>
      </c>
      <c r="Z20" s="124">
        <v>0</v>
      </c>
      <c r="AA20" s="124">
        <v>0</v>
      </c>
      <c r="AB20" s="124">
        <v>0</v>
      </c>
      <c r="AC20" s="124">
        <v>0</v>
      </c>
      <c r="AD20" s="124">
        <v>0</v>
      </c>
      <c r="AE20" s="124">
        <v>0</v>
      </c>
      <c r="AF20" s="124">
        <v>0</v>
      </c>
      <c r="AG20" s="124">
        <v>0</v>
      </c>
      <c r="AH20" s="124">
        <v>0</v>
      </c>
      <c r="AI20" s="124">
        <v>0</v>
      </c>
      <c r="AJ20" s="124">
        <v>0</v>
      </c>
      <c r="AK20" s="124">
        <v>0</v>
      </c>
      <c r="AL20" s="124">
        <v>0</v>
      </c>
      <c r="AM20" s="124">
        <v>0</v>
      </c>
      <c r="AN20" s="124">
        <v>0</v>
      </c>
      <c r="AO20" s="124">
        <v>0</v>
      </c>
      <c r="AP20" s="124">
        <v>0</v>
      </c>
      <c r="AQ20" s="124">
        <v>0</v>
      </c>
      <c r="AR20" s="124">
        <v>0</v>
      </c>
      <c r="AS20" s="124">
        <v>0</v>
      </c>
      <c r="AT20" s="101">
        <v>824589995.58000004</v>
      </c>
      <c r="AU20" s="124">
        <v>0</v>
      </c>
      <c r="AV20" s="124">
        <v>0</v>
      </c>
      <c r="AW20" s="124">
        <v>0</v>
      </c>
      <c r="AX20" s="124">
        <v>0</v>
      </c>
      <c r="AY20" s="124">
        <v>0</v>
      </c>
      <c r="AZ20" s="124">
        <v>0</v>
      </c>
      <c r="BA20" s="124">
        <v>0</v>
      </c>
      <c r="BB20" s="101">
        <v>18701990.460000001</v>
      </c>
      <c r="BC20" s="101">
        <v>18232868.59</v>
      </c>
      <c r="BD20" s="124">
        <v>0</v>
      </c>
      <c r="BE20" s="124">
        <v>0</v>
      </c>
      <c r="BF20" s="124">
        <v>0</v>
      </c>
      <c r="BG20" s="124">
        <v>0</v>
      </c>
      <c r="BH20" s="101">
        <v>469121.87</v>
      </c>
      <c r="BI20" s="124">
        <v>0</v>
      </c>
      <c r="BJ20" s="124">
        <v>0</v>
      </c>
      <c r="BK20" s="124">
        <v>0</v>
      </c>
      <c r="BL20" s="101">
        <v>18701990.460000001</v>
      </c>
      <c r="BM20" s="101">
        <v>805888005.12</v>
      </c>
      <c r="BN20" s="101">
        <v>7236989468.9843197</v>
      </c>
      <c r="BO20" s="124">
        <v>5.5</v>
      </c>
      <c r="BP20" s="101">
        <v>421412587.11227</v>
      </c>
      <c r="BQ20" s="101">
        <v>8083459625.5170803</v>
      </c>
    </row>
    <row r="21" spans="3:69" x14ac:dyDescent="0.3">
      <c r="C21" s="124">
        <v>15</v>
      </c>
      <c r="D21" s="124">
        <v>2030</v>
      </c>
      <c r="E21" s="124">
        <v>5.5</v>
      </c>
      <c r="F21" s="124">
        <v>0.44791999999999998</v>
      </c>
      <c r="G21" s="101">
        <v>4923715681.8500004</v>
      </c>
      <c r="H21" s="124">
        <v>0</v>
      </c>
      <c r="I21" s="124">
        <v>0</v>
      </c>
      <c r="J21" s="124">
        <v>0</v>
      </c>
      <c r="K21" s="124">
        <v>0</v>
      </c>
      <c r="L21" s="124">
        <v>0</v>
      </c>
      <c r="M21" s="124">
        <v>0</v>
      </c>
      <c r="N21" s="124">
        <v>0</v>
      </c>
      <c r="O21" s="101">
        <v>518354289.82999998</v>
      </c>
      <c r="P21" s="101">
        <v>518354289.82999998</v>
      </c>
      <c r="Q21" s="124">
        <v>0</v>
      </c>
      <c r="R21" s="124">
        <v>0</v>
      </c>
      <c r="S21" s="124">
        <v>0</v>
      </c>
      <c r="T21" s="124">
        <v>0</v>
      </c>
      <c r="U21" s="124">
        <v>0</v>
      </c>
      <c r="V21" s="124">
        <v>0</v>
      </c>
      <c r="W21" s="101">
        <v>360879568.87</v>
      </c>
      <c r="X21" s="101">
        <v>360879568.87</v>
      </c>
      <c r="Y21" s="124">
        <v>0</v>
      </c>
      <c r="Z21" s="124">
        <v>0</v>
      </c>
      <c r="AA21" s="124">
        <v>0</v>
      </c>
      <c r="AB21" s="124">
        <v>0</v>
      </c>
      <c r="AC21" s="124">
        <v>0</v>
      </c>
      <c r="AD21" s="124">
        <v>0</v>
      </c>
      <c r="AE21" s="124">
        <v>0</v>
      </c>
      <c r="AF21" s="124">
        <v>0</v>
      </c>
      <c r="AG21" s="124">
        <v>0</v>
      </c>
      <c r="AH21" s="124">
        <v>0</v>
      </c>
      <c r="AI21" s="124">
        <v>0</v>
      </c>
      <c r="AJ21" s="124">
        <v>0</v>
      </c>
      <c r="AK21" s="124">
        <v>0</v>
      </c>
      <c r="AL21" s="124">
        <v>0</v>
      </c>
      <c r="AM21" s="124">
        <v>0</v>
      </c>
      <c r="AN21" s="124">
        <v>0</v>
      </c>
      <c r="AO21" s="124">
        <v>0</v>
      </c>
      <c r="AP21" s="124">
        <v>0</v>
      </c>
      <c r="AQ21" s="124">
        <v>0</v>
      </c>
      <c r="AR21" s="124">
        <v>0</v>
      </c>
      <c r="AS21" s="124">
        <v>0</v>
      </c>
      <c r="AT21" s="101">
        <v>879233858.70000005</v>
      </c>
      <c r="AU21" s="124">
        <v>0</v>
      </c>
      <c r="AV21" s="124">
        <v>0</v>
      </c>
      <c r="AW21" s="124">
        <v>0</v>
      </c>
      <c r="AX21" s="124">
        <v>0</v>
      </c>
      <c r="AY21" s="124">
        <v>0</v>
      </c>
      <c r="AZ21" s="124">
        <v>0</v>
      </c>
      <c r="BA21" s="124">
        <v>0</v>
      </c>
      <c r="BB21" s="101">
        <v>32784560.890000001</v>
      </c>
      <c r="BC21" s="101">
        <v>31978442.899999999</v>
      </c>
      <c r="BD21" s="124">
        <v>0</v>
      </c>
      <c r="BE21" s="124">
        <v>0</v>
      </c>
      <c r="BF21" s="124">
        <v>0</v>
      </c>
      <c r="BG21" s="124">
        <v>0</v>
      </c>
      <c r="BH21" s="101">
        <v>806117.99</v>
      </c>
      <c r="BI21" s="124">
        <v>0</v>
      </c>
      <c r="BJ21" s="124">
        <v>0</v>
      </c>
      <c r="BK21" s="124">
        <v>0</v>
      </c>
      <c r="BL21" s="101">
        <v>32784560.890000001</v>
      </c>
      <c r="BM21" s="101">
        <v>846449297.80999994</v>
      </c>
      <c r="BN21" s="101">
        <v>8462601194.9921398</v>
      </c>
      <c r="BO21" s="124">
        <v>5.5</v>
      </c>
      <c r="BP21" s="101">
        <v>491144990.78298998</v>
      </c>
      <c r="BQ21" s="101">
        <v>9421053914.1100693</v>
      </c>
    </row>
    <row r="22" spans="3:69" x14ac:dyDescent="0.3">
      <c r="C22" s="124">
        <v>16</v>
      </c>
      <c r="D22" s="124">
        <v>2031</v>
      </c>
      <c r="E22" s="124">
        <v>5.5</v>
      </c>
      <c r="F22" s="124">
        <v>0.42457</v>
      </c>
      <c r="G22" s="101">
        <v>5212090878.8500004</v>
      </c>
      <c r="H22" s="124">
        <v>0</v>
      </c>
      <c r="I22" s="124">
        <v>0</v>
      </c>
      <c r="J22" s="124">
        <v>0</v>
      </c>
      <c r="K22" s="124">
        <v>0</v>
      </c>
      <c r="L22" s="124">
        <v>0</v>
      </c>
      <c r="M22" s="124">
        <v>0</v>
      </c>
      <c r="N22" s="124">
        <v>0</v>
      </c>
      <c r="O22" s="101">
        <v>548713581.49000001</v>
      </c>
      <c r="P22" s="101">
        <v>548713581.49000001</v>
      </c>
      <c r="Q22" s="124">
        <v>0</v>
      </c>
      <c r="R22" s="124">
        <v>0</v>
      </c>
      <c r="S22" s="124">
        <v>0</v>
      </c>
      <c r="T22" s="124">
        <v>0</v>
      </c>
      <c r="U22" s="124">
        <v>0</v>
      </c>
      <c r="V22" s="124">
        <v>0</v>
      </c>
      <c r="W22" s="101">
        <v>382015784.57999998</v>
      </c>
      <c r="X22" s="101">
        <v>382015784.57999998</v>
      </c>
      <c r="Y22" s="124">
        <v>0</v>
      </c>
      <c r="Z22" s="124">
        <v>0</v>
      </c>
      <c r="AA22" s="124">
        <v>0</v>
      </c>
      <c r="AB22" s="124">
        <v>0</v>
      </c>
      <c r="AC22" s="124">
        <v>0</v>
      </c>
      <c r="AD22" s="124">
        <v>0</v>
      </c>
      <c r="AE22" s="124">
        <v>0</v>
      </c>
      <c r="AF22" s="124">
        <v>0</v>
      </c>
      <c r="AG22" s="124">
        <v>0</v>
      </c>
      <c r="AH22" s="124">
        <v>0</v>
      </c>
      <c r="AI22" s="124">
        <v>0</v>
      </c>
      <c r="AJ22" s="124">
        <v>0</v>
      </c>
      <c r="AK22" s="124">
        <v>0</v>
      </c>
      <c r="AL22" s="124">
        <v>0</v>
      </c>
      <c r="AM22" s="124">
        <v>0</v>
      </c>
      <c r="AN22" s="124">
        <v>0</v>
      </c>
      <c r="AO22" s="124">
        <v>0</v>
      </c>
      <c r="AP22" s="124">
        <v>0</v>
      </c>
      <c r="AQ22" s="124">
        <v>0</v>
      </c>
      <c r="AR22" s="124">
        <v>0</v>
      </c>
      <c r="AS22" s="124">
        <v>0</v>
      </c>
      <c r="AT22" s="101">
        <v>930729366.07000005</v>
      </c>
      <c r="AU22" s="124">
        <v>0</v>
      </c>
      <c r="AV22" s="124">
        <v>0</v>
      </c>
      <c r="AW22" s="124">
        <v>0</v>
      </c>
      <c r="AX22" s="124">
        <v>0</v>
      </c>
      <c r="AY22" s="124">
        <v>0</v>
      </c>
      <c r="AZ22" s="124">
        <v>0</v>
      </c>
      <c r="BA22" s="124">
        <v>0</v>
      </c>
      <c r="BB22" s="101">
        <v>46422380.729999997</v>
      </c>
      <c r="BC22" s="101">
        <v>44970293.390000001</v>
      </c>
      <c r="BD22" s="124">
        <v>0</v>
      </c>
      <c r="BE22" s="124">
        <v>0</v>
      </c>
      <c r="BF22" s="124">
        <v>0</v>
      </c>
      <c r="BG22" s="124">
        <v>0</v>
      </c>
      <c r="BH22" s="101">
        <v>1452087.34</v>
      </c>
      <c r="BI22" s="124">
        <v>0</v>
      </c>
      <c r="BJ22" s="124">
        <v>0</v>
      </c>
      <c r="BK22" s="124">
        <v>0</v>
      </c>
      <c r="BL22" s="101">
        <v>46422380.729999997</v>
      </c>
      <c r="BM22" s="101">
        <v>884306985.34000003</v>
      </c>
      <c r="BN22" s="101">
        <v>9796504130.8758698</v>
      </c>
      <c r="BO22" s="124">
        <v>5.5</v>
      </c>
      <c r="BP22" s="101">
        <v>566794849.46975005</v>
      </c>
      <c r="BQ22" s="101">
        <v>10872155748.9198</v>
      </c>
    </row>
    <row r="23" spans="3:69" x14ac:dyDescent="0.3">
      <c r="C23" s="124">
        <v>17</v>
      </c>
      <c r="D23" s="124">
        <v>2032</v>
      </c>
      <c r="E23" s="124">
        <v>5.5</v>
      </c>
      <c r="F23" s="124">
        <v>0.40244000000000002</v>
      </c>
      <c r="G23" s="101">
        <v>5495992988.8100004</v>
      </c>
      <c r="H23" s="124">
        <v>0</v>
      </c>
      <c r="I23" s="124">
        <v>0</v>
      </c>
      <c r="J23" s="124">
        <v>0</v>
      </c>
      <c r="K23" s="124">
        <v>0</v>
      </c>
      <c r="L23" s="124">
        <v>0</v>
      </c>
      <c r="M23" s="124">
        <v>0</v>
      </c>
      <c r="N23" s="124">
        <v>0</v>
      </c>
      <c r="O23" s="101">
        <v>578601959.72000003</v>
      </c>
      <c r="P23" s="101">
        <v>578601959.72000003</v>
      </c>
      <c r="Q23" s="124">
        <v>0</v>
      </c>
      <c r="R23" s="124">
        <v>0</v>
      </c>
      <c r="S23" s="124">
        <v>0</v>
      </c>
      <c r="T23" s="124">
        <v>0</v>
      </c>
      <c r="U23" s="124">
        <v>0</v>
      </c>
      <c r="V23" s="124">
        <v>0</v>
      </c>
      <c r="W23" s="101">
        <v>402824149.17000002</v>
      </c>
      <c r="X23" s="101">
        <v>402824149.17000002</v>
      </c>
      <c r="Y23" s="124">
        <v>0</v>
      </c>
      <c r="Z23" s="124">
        <v>0</v>
      </c>
      <c r="AA23" s="124">
        <v>0</v>
      </c>
      <c r="AB23" s="124">
        <v>0</v>
      </c>
      <c r="AC23" s="124">
        <v>0</v>
      </c>
      <c r="AD23" s="124">
        <v>0</v>
      </c>
      <c r="AE23" s="124">
        <v>0</v>
      </c>
      <c r="AF23" s="124">
        <v>0</v>
      </c>
      <c r="AG23" s="124">
        <v>0</v>
      </c>
      <c r="AH23" s="124">
        <v>0</v>
      </c>
      <c r="AI23" s="124">
        <v>0</v>
      </c>
      <c r="AJ23" s="124">
        <v>0</v>
      </c>
      <c r="AK23" s="124">
        <v>0</v>
      </c>
      <c r="AL23" s="124">
        <v>0</v>
      </c>
      <c r="AM23" s="124">
        <v>0</v>
      </c>
      <c r="AN23" s="124">
        <v>0</v>
      </c>
      <c r="AO23" s="124">
        <v>0</v>
      </c>
      <c r="AP23" s="124">
        <v>0</v>
      </c>
      <c r="AQ23" s="124">
        <v>0</v>
      </c>
      <c r="AR23" s="124">
        <v>0</v>
      </c>
      <c r="AS23" s="124">
        <v>0</v>
      </c>
      <c r="AT23" s="101">
        <v>981426108.88999999</v>
      </c>
      <c r="AU23" s="124">
        <v>0</v>
      </c>
      <c r="AV23" s="124">
        <v>0</v>
      </c>
      <c r="AW23" s="124">
        <v>0</v>
      </c>
      <c r="AX23" s="124">
        <v>0</v>
      </c>
      <c r="AY23" s="124">
        <v>0</v>
      </c>
      <c r="AZ23" s="124">
        <v>0</v>
      </c>
      <c r="BA23" s="124">
        <v>0</v>
      </c>
      <c r="BB23" s="101">
        <v>64695695.609999999</v>
      </c>
      <c r="BC23" s="101">
        <v>62572277.520000003</v>
      </c>
      <c r="BD23" s="124">
        <v>0</v>
      </c>
      <c r="BE23" s="124">
        <v>0</v>
      </c>
      <c r="BF23" s="124">
        <v>0</v>
      </c>
      <c r="BG23" s="124">
        <v>0</v>
      </c>
      <c r="BH23" s="101">
        <v>2123418.09</v>
      </c>
      <c r="BI23" s="124">
        <v>0</v>
      </c>
      <c r="BJ23" s="124">
        <v>0</v>
      </c>
      <c r="BK23" s="124">
        <v>0</v>
      </c>
      <c r="BL23" s="101">
        <v>64695695.609999999</v>
      </c>
      <c r="BM23" s="101">
        <v>916730413.27999997</v>
      </c>
      <c r="BN23" s="101">
        <v>11241084736.440201</v>
      </c>
      <c r="BO23" s="124">
        <v>5.5</v>
      </c>
      <c r="BP23" s="101">
        <v>648388738.92098999</v>
      </c>
      <c r="BQ23" s="101">
        <v>12437274901.1208</v>
      </c>
    </row>
    <row r="24" spans="3:69" x14ac:dyDescent="0.3">
      <c r="C24" s="124">
        <v>18</v>
      </c>
      <c r="D24" s="124">
        <v>2033</v>
      </c>
      <c r="E24" s="124">
        <v>5.5</v>
      </c>
      <c r="F24" s="124">
        <v>0.38146000000000002</v>
      </c>
      <c r="G24" s="101">
        <v>5765116995.4700003</v>
      </c>
      <c r="H24" s="124">
        <v>0</v>
      </c>
      <c r="I24" s="124">
        <v>0</v>
      </c>
      <c r="J24" s="124">
        <v>0</v>
      </c>
      <c r="K24" s="124">
        <v>0</v>
      </c>
      <c r="L24" s="124">
        <v>0</v>
      </c>
      <c r="M24" s="124">
        <v>0</v>
      </c>
      <c r="N24" s="124">
        <v>0</v>
      </c>
      <c r="O24" s="101">
        <v>606934542.75</v>
      </c>
      <c r="P24" s="101">
        <v>606934542.75</v>
      </c>
      <c r="Q24" s="124">
        <v>0</v>
      </c>
      <c r="R24" s="124">
        <v>0</v>
      </c>
      <c r="S24" s="124">
        <v>0</v>
      </c>
      <c r="T24" s="124">
        <v>0</v>
      </c>
      <c r="U24" s="124">
        <v>0</v>
      </c>
      <c r="V24" s="124">
        <v>0</v>
      </c>
      <c r="W24" s="101">
        <v>422549365.19999999</v>
      </c>
      <c r="X24" s="101">
        <v>422549365.19999999</v>
      </c>
      <c r="Y24" s="124">
        <v>0</v>
      </c>
      <c r="Z24" s="124">
        <v>0</v>
      </c>
      <c r="AA24" s="124">
        <v>0</v>
      </c>
      <c r="AB24" s="124">
        <v>0</v>
      </c>
      <c r="AC24" s="124">
        <v>0</v>
      </c>
      <c r="AD24" s="124">
        <v>0</v>
      </c>
      <c r="AE24" s="124">
        <v>0</v>
      </c>
      <c r="AF24" s="124">
        <v>0</v>
      </c>
      <c r="AG24" s="124">
        <v>0</v>
      </c>
      <c r="AH24" s="124">
        <v>0</v>
      </c>
      <c r="AI24" s="124">
        <v>0</v>
      </c>
      <c r="AJ24" s="124">
        <v>0</v>
      </c>
      <c r="AK24" s="124">
        <v>0</v>
      </c>
      <c r="AL24" s="124">
        <v>0</v>
      </c>
      <c r="AM24" s="124">
        <v>0</v>
      </c>
      <c r="AN24" s="124">
        <v>0</v>
      </c>
      <c r="AO24" s="124">
        <v>0</v>
      </c>
      <c r="AP24" s="124">
        <v>0</v>
      </c>
      <c r="AQ24" s="124">
        <v>0</v>
      </c>
      <c r="AR24" s="124">
        <v>0</v>
      </c>
      <c r="AS24" s="124">
        <v>0</v>
      </c>
      <c r="AT24" s="101">
        <v>1029483907.95</v>
      </c>
      <c r="AU24" s="124">
        <v>0</v>
      </c>
      <c r="AV24" s="124">
        <v>0</v>
      </c>
      <c r="AW24" s="124">
        <v>0</v>
      </c>
      <c r="AX24" s="124">
        <v>0</v>
      </c>
      <c r="AY24" s="124">
        <v>0</v>
      </c>
      <c r="AZ24" s="124">
        <v>0</v>
      </c>
      <c r="BA24" s="124">
        <v>0</v>
      </c>
      <c r="BB24" s="101">
        <v>83888135.819999993</v>
      </c>
      <c r="BC24" s="101">
        <v>80845151.530000001</v>
      </c>
      <c r="BD24" s="124">
        <v>0</v>
      </c>
      <c r="BE24" s="124">
        <v>0</v>
      </c>
      <c r="BF24" s="124">
        <v>0</v>
      </c>
      <c r="BG24" s="124">
        <v>0</v>
      </c>
      <c r="BH24" s="101">
        <v>3042984.29</v>
      </c>
      <c r="BI24" s="124">
        <v>0</v>
      </c>
      <c r="BJ24" s="124">
        <v>0</v>
      </c>
      <c r="BK24" s="124">
        <v>0</v>
      </c>
      <c r="BL24" s="101">
        <v>83888135.819999993</v>
      </c>
      <c r="BM24" s="101">
        <v>945595772.13</v>
      </c>
      <c r="BN24" s="101">
        <v>12797981864.3575</v>
      </c>
      <c r="BO24" s="124">
        <v>5.5</v>
      </c>
      <c r="BP24" s="101">
        <v>736057887.02879</v>
      </c>
      <c r="BQ24" s="101">
        <v>14118928560.2796</v>
      </c>
    </row>
    <row r="25" spans="3:69" x14ac:dyDescent="0.3">
      <c r="C25" s="124">
        <v>19</v>
      </c>
      <c r="D25" s="124">
        <v>2034</v>
      </c>
      <c r="E25" s="124">
        <v>5.5</v>
      </c>
      <c r="F25" s="124">
        <v>0.36157</v>
      </c>
      <c r="G25" s="101">
        <v>6022429999.3199997</v>
      </c>
      <c r="H25" s="124">
        <v>0</v>
      </c>
      <c r="I25" s="124">
        <v>0</v>
      </c>
      <c r="J25" s="124">
        <v>0</v>
      </c>
      <c r="K25" s="124">
        <v>0</v>
      </c>
      <c r="L25" s="124">
        <v>0</v>
      </c>
      <c r="M25" s="124">
        <v>0</v>
      </c>
      <c r="N25" s="124">
        <v>0</v>
      </c>
      <c r="O25" s="101">
        <v>634023698.16999996</v>
      </c>
      <c r="P25" s="101">
        <v>634023698.16999996</v>
      </c>
      <c r="Q25" s="124">
        <v>0</v>
      </c>
      <c r="R25" s="124">
        <v>0</v>
      </c>
      <c r="S25" s="124">
        <v>0</v>
      </c>
      <c r="T25" s="124">
        <v>0</v>
      </c>
      <c r="U25" s="124">
        <v>0</v>
      </c>
      <c r="V25" s="124">
        <v>0</v>
      </c>
      <c r="W25" s="101">
        <v>441408903.79000002</v>
      </c>
      <c r="X25" s="101">
        <v>441408903.79000002</v>
      </c>
      <c r="Y25" s="124">
        <v>0</v>
      </c>
      <c r="Z25" s="124">
        <v>0</v>
      </c>
      <c r="AA25" s="124">
        <v>0</v>
      </c>
      <c r="AB25" s="124">
        <v>0</v>
      </c>
      <c r="AC25" s="124">
        <v>0</v>
      </c>
      <c r="AD25" s="124">
        <v>0</v>
      </c>
      <c r="AE25" s="124">
        <v>0</v>
      </c>
      <c r="AF25" s="124">
        <v>0</v>
      </c>
      <c r="AG25" s="124">
        <v>0</v>
      </c>
      <c r="AH25" s="124">
        <v>0</v>
      </c>
      <c r="AI25" s="124">
        <v>0</v>
      </c>
      <c r="AJ25" s="124">
        <v>0</v>
      </c>
      <c r="AK25" s="124">
        <v>0</v>
      </c>
      <c r="AL25" s="124">
        <v>0</v>
      </c>
      <c r="AM25" s="124">
        <v>0</v>
      </c>
      <c r="AN25" s="124">
        <v>0</v>
      </c>
      <c r="AO25" s="124">
        <v>0</v>
      </c>
      <c r="AP25" s="124">
        <v>0</v>
      </c>
      <c r="AQ25" s="124">
        <v>0</v>
      </c>
      <c r="AR25" s="124">
        <v>0</v>
      </c>
      <c r="AS25" s="124">
        <v>0</v>
      </c>
      <c r="AT25" s="101">
        <v>1075432601.96</v>
      </c>
      <c r="AU25" s="124">
        <v>0</v>
      </c>
      <c r="AV25" s="124">
        <v>0</v>
      </c>
      <c r="AW25" s="124">
        <v>0</v>
      </c>
      <c r="AX25" s="124">
        <v>0</v>
      </c>
      <c r="AY25" s="124">
        <v>0</v>
      </c>
      <c r="AZ25" s="124">
        <v>0</v>
      </c>
      <c r="BA25" s="124">
        <v>0</v>
      </c>
      <c r="BB25" s="101">
        <v>112386176.83</v>
      </c>
      <c r="BC25" s="101">
        <v>108334130.59</v>
      </c>
      <c r="BD25" s="124">
        <v>0</v>
      </c>
      <c r="BE25" s="124">
        <v>0</v>
      </c>
      <c r="BF25" s="124">
        <v>0</v>
      </c>
      <c r="BG25" s="124">
        <v>0</v>
      </c>
      <c r="BH25" s="101">
        <v>4052046.24</v>
      </c>
      <c r="BI25" s="124">
        <v>0</v>
      </c>
      <c r="BJ25" s="124">
        <v>0</v>
      </c>
      <c r="BK25" s="124">
        <v>0</v>
      </c>
      <c r="BL25" s="101">
        <v>112386176.83</v>
      </c>
      <c r="BM25" s="101">
        <v>963046425.13</v>
      </c>
      <c r="BN25" s="101">
        <v>14467137256.2139</v>
      </c>
      <c r="BO25" s="124">
        <v>5.5</v>
      </c>
      <c r="BP25" s="101">
        <v>829508624.19753003</v>
      </c>
      <c r="BQ25" s="101">
        <v>15911483609.6071</v>
      </c>
    </row>
    <row r="26" spans="3:69" x14ac:dyDescent="0.3">
      <c r="C26" s="124">
        <v>20</v>
      </c>
      <c r="D26" s="124">
        <v>2035</v>
      </c>
      <c r="E26" s="124">
        <v>5.5</v>
      </c>
      <c r="F26" s="124">
        <v>0.34272000000000002</v>
      </c>
      <c r="G26" s="101">
        <v>6259509923.3299999</v>
      </c>
      <c r="H26" s="124">
        <v>0</v>
      </c>
      <c r="I26" s="124">
        <v>0</v>
      </c>
      <c r="J26" s="124">
        <v>0</v>
      </c>
      <c r="K26" s="124">
        <v>0</v>
      </c>
      <c r="L26" s="124">
        <v>0</v>
      </c>
      <c r="M26" s="124">
        <v>0</v>
      </c>
      <c r="N26" s="124">
        <v>0</v>
      </c>
      <c r="O26" s="101">
        <v>658982774.51999998</v>
      </c>
      <c r="P26" s="101">
        <v>658982774.51999998</v>
      </c>
      <c r="Q26" s="124">
        <v>0</v>
      </c>
      <c r="R26" s="124">
        <v>0</v>
      </c>
      <c r="S26" s="124">
        <v>0</v>
      </c>
      <c r="T26" s="124">
        <v>0</v>
      </c>
      <c r="U26" s="124">
        <v>0</v>
      </c>
      <c r="V26" s="124">
        <v>0</v>
      </c>
      <c r="W26" s="101">
        <v>458785475.93000001</v>
      </c>
      <c r="X26" s="101">
        <v>458785475.93000001</v>
      </c>
      <c r="Y26" s="124">
        <v>0</v>
      </c>
      <c r="Z26" s="124">
        <v>0</v>
      </c>
      <c r="AA26" s="124">
        <v>0</v>
      </c>
      <c r="AB26" s="124">
        <v>0</v>
      </c>
      <c r="AC26" s="124">
        <v>0</v>
      </c>
      <c r="AD26" s="124">
        <v>0</v>
      </c>
      <c r="AE26" s="124">
        <v>0</v>
      </c>
      <c r="AF26" s="124">
        <v>0</v>
      </c>
      <c r="AG26" s="124">
        <v>0</v>
      </c>
      <c r="AH26" s="124">
        <v>0</v>
      </c>
      <c r="AI26" s="124">
        <v>0</v>
      </c>
      <c r="AJ26" s="124">
        <v>0</v>
      </c>
      <c r="AK26" s="124">
        <v>0</v>
      </c>
      <c r="AL26" s="124">
        <v>0</v>
      </c>
      <c r="AM26" s="124">
        <v>0</v>
      </c>
      <c r="AN26" s="124">
        <v>0</v>
      </c>
      <c r="AO26" s="124">
        <v>0</v>
      </c>
      <c r="AP26" s="124">
        <v>0</v>
      </c>
      <c r="AQ26" s="124">
        <v>0</v>
      </c>
      <c r="AR26" s="124">
        <v>0</v>
      </c>
      <c r="AS26" s="124">
        <v>0</v>
      </c>
      <c r="AT26" s="101">
        <v>1117768250.45</v>
      </c>
      <c r="AU26" s="124">
        <v>0</v>
      </c>
      <c r="AV26" s="124">
        <v>0</v>
      </c>
      <c r="AW26" s="124">
        <v>0</v>
      </c>
      <c r="AX26" s="124">
        <v>0</v>
      </c>
      <c r="AY26" s="124">
        <v>0</v>
      </c>
      <c r="AZ26" s="124">
        <v>0</v>
      </c>
      <c r="BA26" s="124">
        <v>0</v>
      </c>
      <c r="BB26" s="101">
        <v>138688866.06</v>
      </c>
      <c r="BC26" s="101">
        <v>133212939.26000001</v>
      </c>
      <c r="BD26" s="124">
        <v>0</v>
      </c>
      <c r="BE26" s="124">
        <v>0</v>
      </c>
      <c r="BF26" s="124">
        <v>0</v>
      </c>
      <c r="BG26" s="124">
        <v>0</v>
      </c>
      <c r="BH26" s="101">
        <v>5475926.7999999998</v>
      </c>
      <c r="BI26" s="124">
        <v>0</v>
      </c>
      <c r="BJ26" s="124">
        <v>0</v>
      </c>
      <c r="BK26" s="124">
        <v>0</v>
      </c>
      <c r="BL26" s="101">
        <v>138688866.06</v>
      </c>
      <c r="BM26" s="101">
        <v>979079384.38999999</v>
      </c>
      <c r="BN26" s="101">
        <v>16247033696.225201</v>
      </c>
      <c r="BO26" s="124">
        <v>5.5</v>
      </c>
      <c r="BP26" s="101">
        <v>928980964.66983998</v>
      </c>
      <c r="BQ26" s="101">
        <v>17819543958.666901</v>
      </c>
    </row>
    <row r="27" spans="3:69" x14ac:dyDescent="0.3">
      <c r="C27" s="124">
        <v>21</v>
      </c>
      <c r="D27" s="124">
        <v>2036</v>
      </c>
      <c r="E27" s="124">
        <v>5.5</v>
      </c>
      <c r="F27" s="124">
        <v>0.32485000000000003</v>
      </c>
      <c r="G27" s="101">
        <v>6486277758.1400003</v>
      </c>
      <c r="H27" s="124">
        <v>0</v>
      </c>
      <c r="I27" s="124">
        <v>0</v>
      </c>
      <c r="J27" s="124">
        <v>0</v>
      </c>
      <c r="K27" s="124">
        <v>0</v>
      </c>
      <c r="L27" s="124">
        <v>0</v>
      </c>
      <c r="M27" s="124">
        <v>0</v>
      </c>
      <c r="N27" s="124">
        <v>0</v>
      </c>
      <c r="O27" s="101">
        <v>682856224.49000001</v>
      </c>
      <c r="P27" s="101">
        <v>682856224.49000001</v>
      </c>
      <c r="Q27" s="124">
        <v>0</v>
      </c>
      <c r="R27" s="124">
        <v>0</v>
      </c>
      <c r="S27" s="124">
        <v>0</v>
      </c>
      <c r="T27" s="124">
        <v>0</v>
      </c>
      <c r="U27" s="124">
        <v>0</v>
      </c>
      <c r="V27" s="124">
        <v>0</v>
      </c>
      <c r="W27" s="101">
        <v>475406232.24000001</v>
      </c>
      <c r="X27" s="101">
        <v>475406232.24000001</v>
      </c>
      <c r="Y27" s="124">
        <v>0</v>
      </c>
      <c r="Z27" s="124">
        <v>0</v>
      </c>
      <c r="AA27" s="124">
        <v>0</v>
      </c>
      <c r="AB27" s="124">
        <v>0</v>
      </c>
      <c r="AC27" s="124">
        <v>0</v>
      </c>
      <c r="AD27" s="124">
        <v>0</v>
      </c>
      <c r="AE27" s="124">
        <v>0</v>
      </c>
      <c r="AF27" s="124">
        <v>0</v>
      </c>
      <c r="AG27" s="124">
        <v>0</v>
      </c>
      <c r="AH27" s="124">
        <v>0</v>
      </c>
      <c r="AI27" s="124">
        <v>0</v>
      </c>
      <c r="AJ27" s="124">
        <v>0</v>
      </c>
      <c r="AK27" s="124">
        <v>0</v>
      </c>
      <c r="AL27" s="124">
        <v>0</v>
      </c>
      <c r="AM27" s="124">
        <v>0</v>
      </c>
      <c r="AN27" s="124">
        <v>0</v>
      </c>
      <c r="AO27" s="124">
        <v>0</v>
      </c>
      <c r="AP27" s="124">
        <v>0</v>
      </c>
      <c r="AQ27" s="124">
        <v>0</v>
      </c>
      <c r="AR27" s="124">
        <v>0</v>
      </c>
      <c r="AS27" s="124">
        <v>0</v>
      </c>
      <c r="AT27" s="101">
        <v>1158262456.73</v>
      </c>
      <c r="AU27" s="124">
        <v>0</v>
      </c>
      <c r="AV27" s="124">
        <v>0</v>
      </c>
      <c r="AW27" s="124">
        <v>0</v>
      </c>
      <c r="AX27" s="124">
        <v>0</v>
      </c>
      <c r="AY27" s="124">
        <v>0</v>
      </c>
      <c r="AZ27" s="124">
        <v>0</v>
      </c>
      <c r="BA27" s="124">
        <v>0</v>
      </c>
      <c r="BB27" s="101">
        <v>176423561.81999999</v>
      </c>
      <c r="BC27" s="101">
        <v>169446640.52000001</v>
      </c>
      <c r="BD27" s="124">
        <v>0</v>
      </c>
      <c r="BE27" s="124">
        <v>0</v>
      </c>
      <c r="BF27" s="124">
        <v>0</v>
      </c>
      <c r="BG27" s="124">
        <v>0</v>
      </c>
      <c r="BH27" s="101">
        <v>6976921.2999999998</v>
      </c>
      <c r="BI27" s="124">
        <v>0</v>
      </c>
      <c r="BJ27" s="124">
        <v>0</v>
      </c>
      <c r="BK27" s="124">
        <v>0</v>
      </c>
      <c r="BL27" s="101">
        <v>176423561.81999999</v>
      </c>
      <c r="BM27" s="101">
        <v>981838894.90999997</v>
      </c>
      <c r="BN27" s="101">
        <v>18138494323.678398</v>
      </c>
      <c r="BO27" s="124">
        <v>5.5</v>
      </c>
      <c r="BP27" s="101">
        <v>1034076056.94673</v>
      </c>
      <c r="BQ27" s="101">
        <v>19835458910.523602</v>
      </c>
    </row>
    <row r="28" spans="3:69" x14ac:dyDescent="0.3">
      <c r="C28" s="124">
        <v>22</v>
      </c>
      <c r="D28" s="124">
        <v>2037</v>
      </c>
      <c r="E28" s="124">
        <v>5.5</v>
      </c>
      <c r="F28" s="124">
        <v>0.30791000000000002</v>
      </c>
      <c r="G28" s="101">
        <v>6700485651.9200001</v>
      </c>
      <c r="H28" s="124">
        <v>0</v>
      </c>
      <c r="I28" s="124">
        <v>0</v>
      </c>
      <c r="J28" s="124">
        <v>0</v>
      </c>
      <c r="K28" s="124">
        <v>0</v>
      </c>
      <c r="L28" s="124">
        <v>0</v>
      </c>
      <c r="M28" s="124">
        <v>0</v>
      </c>
      <c r="N28" s="124">
        <v>0</v>
      </c>
      <c r="O28" s="101">
        <v>705407400.84000003</v>
      </c>
      <c r="P28" s="101">
        <v>705407400.84000003</v>
      </c>
      <c r="Q28" s="124">
        <v>0</v>
      </c>
      <c r="R28" s="124">
        <v>0</v>
      </c>
      <c r="S28" s="124">
        <v>0</v>
      </c>
      <c r="T28" s="124">
        <v>0</v>
      </c>
      <c r="U28" s="124">
        <v>0</v>
      </c>
      <c r="V28" s="124">
        <v>0</v>
      </c>
      <c r="W28" s="101">
        <v>491106418.31</v>
      </c>
      <c r="X28" s="101">
        <v>491106418.31</v>
      </c>
      <c r="Y28" s="124">
        <v>0</v>
      </c>
      <c r="Z28" s="124">
        <v>0</v>
      </c>
      <c r="AA28" s="124">
        <v>0</v>
      </c>
      <c r="AB28" s="124">
        <v>0</v>
      </c>
      <c r="AC28" s="124">
        <v>0</v>
      </c>
      <c r="AD28" s="124">
        <v>0</v>
      </c>
      <c r="AE28" s="124">
        <v>0</v>
      </c>
      <c r="AF28" s="124">
        <v>0</v>
      </c>
      <c r="AG28" s="124">
        <v>0</v>
      </c>
      <c r="AH28" s="124">
        <v>0</v>
      </c>
      <c r="AI28" s="124">
        <v>0</v>
      </c>
      <c r="AJ28" s="124">
        <v>0</v>
      </c>
      <c r="AK28" s="124">
        <v>0</v>
      </c>
      <c r="AL28" s="124">
        <v>0</v>
      </c>
      <c r="AM28" s="124">
        <v>0</v>
      </c>
      <c r="AN28" s="124">
        <v>0</v>
      </c>
      <c r="AO28" s="124">
        <v>0</v>
      </c>
      <c r="AP28" s="124">
        <v>0</v>
      </c>
      <c r="AQ28" s="124">
        <v>0</v>
      </c>
      <c r="AR28" s="124">
        <v>0</v>
      </c>
      <c r="AS28" s="124">
        <v>0</v>
      </c>
      <c r="AT28" s="101">
        <v>1196513819.1500001</v>
      </c>
      <c r="AU28" s="124">
        <v>0</v>
      </c>
      <c r="AV28" s="124">
        <v>0</v>
      </c>
      <c r="AW28" s="124">
        <v>0</v>
      </c>
      <c r="AX28" s="124">
        <v>0</v>
      </c>
      <c r="AY28" s="124">
        <v>0</v>
      </c>
      <c r="AZ28" s="124">
        <v>0</v>
      </c>
      <c r="BA28" s="124">
        <v>0</v>
      </c>
      <c r="BB28" s="101">
        <v>213773423.08000001</v>
      </c>
      <c r="BC28" s="101">
        <v>204860288.72</v>
      </c>
      <c r="BD28" s="124">
        <v>0</v>
      </c>
      <c r="BE28" s="124">
        <v>0</v>
      </c>
      <c r="BF28" s="124">
        <v>0</v>
      </c>
      <c r="BG28" s="124">
        <v>0</v>
      </c>
      <c r="BH28" s="101">
        <v>8913134.3599999994</v>
      </c>
      <c r="BI28" s="124">
        <v>0</v>
      </c>
      <c r="BJ28" s="124">
        <v>0</v>
      </c>
      <c r="BK28" s="124">
        <v>0</v>
      </c>
      <c r="BL28" s="101">
        <v>213773423.08000001</v>
      </c>
      <c r="BM28" s="101">
        <v>982740396.07000005</v>
      </c>
      <c r="BN28" s="101">
        <v>20138054505.877499</v>
      </c>
      <c r="BO28" s="124">
        <v>5.5</v>
      </c>
      <c r="BP28" s="101">
        <v>1145000961.8626499</v>
      </c>
      <c r="BQ28" s="101">
        <v>21963200268.456299</v>
      </c>
    </row>
    <row r="29" spans="3:69" x14ac:dyDescent="0.3">
      <c r="C29" s="124">
        <v>23</v>
      </c>
      <c r="D29" s="124">
        <v>2038</v>
      </c>
      <c r="E29" s="124">
        <v>5.5</v>
      </c>
      <c r="F29" s="124">
        <v>0.29186000000000001</v>
      </c>
      <c r="G29" s="101">
        <v>6917183877.9700003</v>
      </c>
      <c r="H29" s="124">
        <v>0</v>
      </c>
      <c r="I29" s="124">
        <v>0</v>
      </c>
      <c r="J29" s="124">
        <v>0</v>
      </c>
      <c r="K29" s="124">
        <v>0</v>
      </c>
      <c r="L29" s="124">
        <v>0</v>
      </c>
      <c r="M29" s="124">
        <v>0</v>
      </c>
      <c r="N29" s="124">
        <v>0</v>
      </c>
      <c r="O29" s="101">
        <v>728220752.03999996</v>
      </c>
      <c r="P29" s="101">
        <v>728220752.03999996</v>
      </c>
      <c r="Q29" s="124">
        <v>0</v>
      </c>
      <c r="R29" s="124">
        <v>0</v>
      </c>
      <c r="S29" s="124">
        <v>0</v>
      </c>
      <c r="T29" s="124">
        <v>0</v>
      </c>
      <c r="U29" s="124">
        <v>0</v>
      </c>
      <c r="V29" s="124">
        <v>0</v>
      </c>
      <c r="W29" s="101">
        <v>506989131.17000002</v>
      </c>
      <c r="X29" s="101">
        <v>506989131.17000002</v>
      </c>
      <c r="Y29" s="124">
        <v>0</v>
      </c>
      <c r="Z29" s="124">
        <v>0</v>
      </c>
      <c r="AA29" s="124">
        <v>0</v>
      </c>
      <c r="AB29" s="124">
        <v>0</v>
      </c>
      <c r="AC29" s="124">
        <v>0</v>
      </c>
      <c r="AD29" s="124">
        <v>0</v>
      </c>
      <c r="AE29" s="124">
        <v>0</v>
      </c>
      <c r="AF29" s="124">
        <v>0</v>
      </c>
      <c r="AG29" s="124">
        <v>0</v>
      </c>
      <c r="AH29" s="124">
        <v>0</v>
      </c>
      <c r="AI29" s="124">
        <v>0</v>
      </c>
      <c r="AJ29" s="124">
        <v>0</v>
      </c>
      <c r="AK29" s="124">
        <v>0</v>
      </c>
      <c r="AL29" s="124">
        <v>0</v>
      </c>
      <c r="AM29" s="124">
        <v>0</v>
      </c>
      <c r="AN29" s="124">
        <v>0</v>
      </c>
      <c r="AO29" s="124">
        <v>0</v>
      </c>
      <c r="AP29" s="124">
        <v>0</v>
      </c>
      <c r="AQ29" s="124">
        <v>0</v>
      </c>
      <c r="AR29" s="124">
        <v>0</v>
      </c>
      <c r="AS29" s="124">
        <v>0</v>
      </c>
      <c r="AT29" s="101">
        <v>1235209883.21</v>
      </c>
      <c r="AU29" s="124">
        <v>0</v>
      </c>
      <c r="AV29" s="124">
        <v>0</v>
      </c>
      <c r="AW29" s="124">
        <v>0</v>
      </c>
      <c r="AX29" s="124">
        <v>0</v>
      </c>
      <c r="AY29" s="124">
        <v>0</v>
      </c>
      <c r="AZ29" s="124">
        <v>0</v>
      </c>
      <c r="BA29" s="124">
        <v>0</v>
      </c>
      <c r="BB29" s="101">
        <v>254867888.53999999</v>
      </c>
      <c r="BC29" s="101">
        <v>243917710.75</v>
      </c>
      <c r="BD29" s="124">
        <v>0</v>
      </c>
      <c r="BE29" s="124">
        <v>0</v>
      </c>
      <c r="BF29" s="124">
        <v>0</v>
      </c>
      <c r="BG29" s="124">
        <v>0</v>
      </c>
      <c r="BH29" s="101">
        <v>10950177.789999999</v>
      </c>
      <c r="BI29" s="124">
        <v>0</v>
      </c>
      <c r="BJ29" s="124">
        <v>0</v>
      </c>
      <c r="BK29" s="124">
        <v>0</v>
      </c>
      <c r="BL29" s="101">
        <v>254867888.53999999</v>
      </c>
      <c r="BM29" s="101">
        <v>980341994.66999996</v>
      </c>
      <c r="BN29" s="101">
        <v>22249322883.020699</v>
      </c>
      <c r="BO29" s="124">
        <v>5.5</v>
      </c>
      <c r="BP29" s="101">
        <v>1261894824.4719501</v>
      </c>
      <c r="BQ29" s="101">
        <v>24205437087.598202</v>
      </c>
    </row>
    <row r="30" spans="3:69" x14ac:dyDescent="0.3">
      <c r="C30" s="124">
        <v>24</v>
      </c>
      <c r="D30" s="124">
        <v>2039</v>
      </c>
      <c r="E30" s="124">
        <v>5.5</v>
      </c>
      <c r="F30" s="124">
        <v>0.27664</v>
      </c>
      <c r="G30" s="101">
        <v>7127844530.8599997</v>
      </c>
      <c r="H30" s="124">
        <v>0</v>
      </c>
      <c r="I30" s="124">
        <v>0</v>
      </c>
      <c r="J30" s="124">
        <v>0</v>
      </c>
      <c r="K30" s="124">
        <v>0</v>
      </c>
      <c r="L30" s="124">
        <v>0</v>
      </c>
      <c r="M30" s="124">
        <v>0</v>
      </c>
      <c r="N30" s="124">
        <v>0</v>
      </c>
      <c r="O30" s="101">
        <v>750398485.32000005</v>
      </c>
      <c r="P30" s="101">
        <v>750398485.32000005</v>
      </c>
      <c r="Q30" s="124">
        <v>0</v>
      </c>
      <c r="R30" s="124">
        <v>0</v>
      </c>
      <c r="S30" s="124">
        <v>0</v>
      </c>
      <c r="T30" s="124">
        <v>0</v>
      </c>
      <c r="U30" s="124">
        <v>0</v>
      </c>
      <c r="V30" s="124">
        <v>0</v>
      </c>
      <c r="W30" s="101">
        <v>522429325.22000003</v>
      </c>
      <c r="X30" s="101">
        <v>522429325.22000003</v>
      </c>
      <c r="Y30" s="124">
        <v>0</v>
      </c>
      <c r="Z30" s="124">
        <v>0</v>
      </c>
      <c r="AA30" s="124">
        <v>0</v>
      </c>
      <c r="AB30" s="124">
        <v>0</v>
      </c>
      <c r="AC30" s="124">
        <v>0</v>
      </c>
      <c r="AD30" s="124">
        <v>0</v>
      </c>
      <c r="AE30" s="124">
        <v>0</v>
      </c>
      <c r="AF30" s="124">
        <v>0</v>
      </c>
      <c r="AG30" s="124">
        <v>0</v>
      </c>
      <c r="AH30" s="124">
        <v>0</v>
      </c>
      <c r="AI30" s="124">
        <v>0</v>
      </c>
      <c r="AJ30" s="124">
        <v>0</v>
      </c>
      <c r="AK30" s="124">
        <v>0</v>
      </c>
      <c r="AL30" s="124">
        <v>0</v>
      </c>
      <c r="AM30" s="124">
        <v>0</v>
      </c>
      <c r="AN30" s="124">
        <v>0</v>
      </c>
      <c r="AO30" s="124">
        <v>0</v>
      </c>
      <c r="AP30" s="124">
        <v>0</v>
      </c>
      <c r="AQ30" s="124">
        <v>0</v>
      </c>
      <c r="AR30" s="124">
        <v>0</v>
      </c>
      <c r="AS30" s="124">
        <v>0</v>
      </c>
      <c r="AT30" s="101">
        <v>1272827810.54</v>
      </c>
      <c r="AU30" s="124">
        <v>0</v>
      </c>
      <c r="AV30" s="124">
        <v>0</v>
      </c>
      <c r="AW30" s="124">
        <v>0</v>
      </c>
      <c r="AX30" s="124">
        <v>0</v>
      </c>
      <c r="AY30" s="124">
        <v>0</v>
      </c>
      <c r="AZ30" s="124">
        <v>0</v>
      </c>
      <c r="BA30" s="124">
        <v>0</v>
      </c>
      <c r="BB30" s="101">
        <v>303116677.06999999</v>
      </c>
      <c r="BC30" s="101">
        <v>289827912.76999998</v>
      </c>
      <c r="BD30" s="124">
        <v>0</v>
      </c>
      <c r="BE30" s="124">
        <v>0</v>
      </c>
      <c r="BF30" s="124">
        <v>0</v>
      </c>
      <c r="BG30" s="124">
        <v>0</v>
      </c>
      <c r="BH30" s="101">
        <v>13288764.300000001</v>
      </c>
      <c r="BI30" s="124">
        <v>0</v>
      </c>
      <c r="BJ30" s="124">
        <v>0</v>
      </c>
      <c r="BK30" s="124">
        <v>0</v>
      </c>
      <c r="BL30" s="101">
        <v>303116677.06999999</v>
      </c>
      <c r="BM30" s="101">
        <v>969711133.47000003</v>
      </c>
      <c r="BN30" s="101">
        <v>24473697975.561298</v>
      </c>
      <c r="BO30" s="124">
        <v>5.5</v>
      </c>
      <c r="BP30" s="101">
        <v>1384633152.1587501</v>
      </c>
      <c r="BQ30" s="101">
        <v>26559781373.227001</v>
      </c>
    </row>
    <row r="31" spans="3:69" x14ac:dyDescent="0.3">
      <c r="C31" s="124">
        <v>25</v>
      </c>
      <c r="D31" s="124">
        <v>2040</v>
      </c>
      <c r="E31" s="124">
        <v>5.5</v>
      </c>
      <c r="F31" s="124">
        <v>0.26222000000000001</v>
      </c>
      <c r="G31" s="101">
        <v>7324035636.96</v>
      </c>
      <c r="H31" s="124">
        <v>0</v>
      </c>
      <c r="I31" s="124">
        <v>0</v>
      </c>
      <c r="J31" s="124">
        <v>0</v>
      </c>
      <c r="K31" s="124">
        <v>0</v>
      </c>
      <c r="L31" s="124">
        <v>0</v>
      </c>
      <c r="M31" s="124">
        <v>0</v>
      </c>
      <c r="N31" s="124">
        <v>0</v>
      </c>
      <c r="O31" s="101">
        <v>771052907.30999994</v>
      </c>
      <c r="P31" s="101">
        <v>771052907.30999994</v>
      </c>
      <c r="Q31" s="124">
        <v>0</v>
      </c>
      <c r="R31" s="124">
        <v>0</v>
      </c>
      <c r="S31" s="124">
        <v>0</v>
      </c>
      <c r="T31" s="124">
        <v>0</v>
      </c>
      <c r="U31" s="124">
        <v>0</v>
      </c>
      <c r="V31" s="124">
        <v>0</v>
      </c>
      <c r="W31" s="101">
        <v>536808986.10000002</v>
      </c>
      <c r="X31" s="101">
        <v>536808986.10000002</v>
      </c>
      <c r="Y31" s="124">
        <v>0</v>
      </c>
      <c r="Z31" s="124">
        <v>0</v>
      </c>
      <c r="AA31" s="124">
        <v>0</v>
      </c>
      <c r="AB31" s="124">
        <v>0</v>
      </c>
      <c r="AC31" s="124">
        <v>0</v>
      </c>
      <c r="AD31" s="124">
        <v>0</v>
      </c>
      <c r="AE31" s="124">
        <v>0</v>
      </c>
      <c r="AF31" s="124">
        <v>0</v>
      </c>
      <c r="AG31" s="124">
        <v>0</v>
      </c>
      <c r="AH31" s="124">
        <v>0</v>
      </c>
      <c r="AI31" s="124">
        <v>0</v>
      </c>
      <c r="AJ31" s="124">
        <v>0</v>
      </c>
      <c r="AK31" s="124">
        <v>0</v>
      </c>
      <c r="AL31" s="124">
        <v>0</v>
      </c>
      <c r="AM31" s="124">
        <v>0</v>
      </c>
      <c r="AN31" s="124">
        <v>0</v>
      </c>
      <c r="AO31" s="124">
        <v>0</v>
      </c>
      <c r="AP31" s="124">
        <v>0</v>
      </c>
      <c r="AQ31" s="124">
        <v>0</v>
      </c>
      <c r="AR31" s="124">
        <v>0</v>
      </c>
      <c r="AS31" s="124">
        <v>0</v>
      </c>
      <c r="AT31" s="101">
        <v>1307861893.4100001</v>
      </c>
      <c r="AU31" s="124">
        <v>0</v>
      </c>
      <c r="AV31" s="124">
        <v>0</v>
      </c>
      <c r="AW31" s="124">
        <v>0</v>
      </c>
      <c r="AX31" s="124">
        <v>0</v>
      </c>
      <c r="AY31" s="124">
        <v>0</v>
      </c>
      <c r="AZ31" s="124">
        <v>0</v>
      </c>
      <c r="BA31" s="124">
        <v>0</v>
      </c>
      <c r="BB31" s="101">
        <v>363954916.41000003</v>
      </c>
      <c r="BC31" s="101">
        <v>347809200.86000001</v>
      </c>
      <c r="BD31" s="124">
        <v>0</v>
      </c>
      <c r="BE31" s="124">
        <v>0</v>
      </c>
      <c r="BF31" s="124">
        <v>0</v>
      </c>
      <c r="BG31" s="124">
        <v>0</v>
      </c>
      <c r="BH31" s="101">
        <v>16145715.550000001</v>
      </c>
      <c r="BI31" s="124">
        <v>0</v>
      </c>
      <c r="BJ31" s="124">
        <v>0</v>
      </c>
      <c r="BK31" s="124">
        <v>0</v>
      </c>
      <c r="BL31" s="101">
        <v>363954916.41000003</v>
      </c>
      <c r="BM31" s="101">
        <v>943906977</v>
      </c>
      <c r="BN31" s="101">
        <v>26807292660.735901</v>
      </c>
      <c r="BO31" s="124">
        <v>5.5</v>
      </c>
      <c r="BP31" s="101">
        <v>1512702859.26249</v>
      </c>
      <c r="BQ31" s="101">
        <v>29016391209.489498</v>
      </c>
    </row>
    <row r="32" spans="3:69" x14ac:dyDescent="0.3">
      <c r="C32" s="124">
        <v>26</v>
      </c>
      <c r="D32" s="124">
        <v>2041</v>
      </c>
      <c r="E32" s="124">
        <v>5.5</v>
      </c>
      <c r="F32" s="124">
        <v>0.24854999999999999</v>
      </c>
      <c r="G32" s="101">
        <v>7517710400.6499996</v>
      </c>
      <c r="H32" s="124">
        <v>0</v>
      </c>
      <c r="I32" s="124">
        <v>0</v>
      </c>
      <c r="J32" s="124">
        <v>0</v>
      </c>
      <c r="K32" s="124">
        <v>0</v>
      </c>
      <c r="L32" s="124">
        <v>0</v>
      </c>
      <c r="M32" s="124">
        <v>0</v>
      </c>
      <c r="N32" s="124">
        <v>0</v>
      </c>
      <c r="O32" s="101">
        <v>791442416.19000006</v>
      </c>
      <c r="P32" s="101">
        <v>791442416.19000006</v>
      </c>
      <c r="Q32" s="124">
        <v>0</v>
      </c>
      <c r="R32" s="124">
        <v>0</v>
      </c>
      <c r="S32" s="124">
        <v>0</v>
      </c>
      <c r="T32" s="124">
        <v>0</v>
      </c>
      <c r="U32" s="124">
        <v>0</v>
      </c>
      <c r="V32" s="124">
        <v>0</v>
      </c>
      <c r="W32" s="101">
        <v>551004213.79999995</v>
      </c>
      <c r="X32" s="101">
        <v>551004213.79999995</v>
      </c>
      <c r="Y32" s="124">
        <v>0</v>
      </c>
      <c r="Z32" s="124">
        <v>0</v>
      </c>
      <c r="AA32" s="124">
        <v>0</v>
      </c>
      <c r="AB32" s="124">
        <v>0</v>
      </c>
      <c r="AC32" s="124">
        <v>0</v>
      </c>
      <c r="AD32" s="124">
        <v>0</v>
      </c>
      <c r="AE32" s="124">
        <v>0</v>
      </c>
      <c r="AF32" s="124">
        <v>0</v>
      </c>
      <c r="AG32" s="124">
        <v>0</v>
      </c>
      <c r="AH32" s="124">
        <v>0</v>
      </c>
      <c r="AI32" s="124">
        <v>0</v>
      </c>
      <c r="AJ32" s="124">
        <v>0</v>
      </c>
      <c r="AK32" s="124">
        <v>0</v>
      </c>
      <c r="AL32" s="124">
        <v>0</v>
      </c>
      <c r="AM32" s="124">
        <v>0</v>
      </c>
      <c r="AN32" s="124">
        <v>0</v>
      </c>
      <c r="AO32" s="124">
        <v>0</v>
      </c>
      <c r="AP32" s="124">
        <v>0</v>
      </c>
      <c r="AQ32" s="124">
        <v>0</v>
      </c>
      <c r="AR32" s="124">
        <v>0</v>
      </c>
      <c r="AS32" s="124">
        <v>0</v>
      </c>
      <c r="AT32" s="101">
        <v>1342446629.99</v>
      </c>
      <c r="AU32" s="124">
        <v>0</v>
      </c>
      <c r="AV32" s="124">
        <v>0</v>
      </c>
      <c r="AW32" s="124">
        <v>0</v>
      </c>
      <c r="AX32" s="124">
        <v>0</v>
      </c>
      <c r="AY32" s="124">
        <v>0</v>
      </c>
      <c r="AZ32" s="124">
        <v>0</v>
      </c>
      <c r="BA32" s="124">
        <v>0</v>
      </c>
      <c r="BB32" s="101">
        <v>432036648.58999997</v>
      </c>
      <c r="BC32" s="101">
        <v>412393728.39999998</v>
      </c>
      <c r="BD32" s="124">
        <v>0</v>
      </c>
      <c r="BE32" s="124">
        <v>0</v>
      </c>
      <c r="BF32" s="124">
        <v>0</v>
      </c>
      <c r="BG32" s="124">
        <v>0</v>
      </c>
      <c r="BH32" s="101">
        <v>19642920.190000001</v>
      </c>
      <c r="BI32" s="124">
        <v>0</v>
      </c>
      <c r="BJ32" s="124">
        <v>0</v>
      </c>
      <c r="BK32" s="124">
        <v>0</v>
      </c>
      <c r="BL32" s="101">
        <v>432036648.58999997</v>
      </c>
      <c r="BM32" s="101">
        <v>910409981.39999998</v>
      </c>
      <c r="BN32" s="101">
        <v>29242673610.366501</v>
      </c>
      <c r="BO32" s="124">
        <v>5.5</v>
      </c>
      <c r="BP32" s="101">
        <v>1645974065.49892</v>
      </c>
      <c r="BQ32" s="101">
        <v>31572775256.388401</v>
      </c>
    </row>
    <row r="33" spans="3:69" x14ac:dyDescent="0.3">
      <c r="C33" s="124">
        <v>27</v>
      </c>
      <c r="D33" s="124">
        <v>2042</v>
      </c>
      <c r="E33" s="124">
        <v>5.5</v>
      </c>
      <c r="F33" s="124">
        <v>0.23558999999999999</v>
      </c>
      <c r="G33" s="101">
        <v>7698883857.79</v>
      </c>
      <c r="H33" s="124">
        <v>0</v>
      </c>
      <c r="I33" s="124">
        <v>0</v>
      </c>
      <c r="J33" s="124">
        <v>0</v>
      </c>
      <c r="K33" s="124">
        <v>0</v>
      </c>
      <c r="L33" s="124">
        <v>0</v>
      </c>
      <c r="M33" s="124">
        <v>0</v>
      </c>
      <c r="N33" s="124">
        <v>0</v>
      </c>
      <c r="O33" s="101">
        <v>810515824.32000005</v>
      </c>
      <c r="P33" s="101">
        <v>810515824.32000005</v>
      </c>
      <c r="Q33" s="124">
        <v>0</v>
      </c>
      <c r="R33" s="124">
        <v>0</v>
      </c>
      <c r="S33" s="124">
        <v>0</v>
      </c>
      <c r="T33" s="124">
        <v>0</v>
      </c>
      <c r="U33" s="124">
        <v>0</v>
      </c>
      <c r="V33" s="124">
        <v>0</v>
      </c>
      <c r="W33" s="101">
        <v>564283168.83000004</v>
      </c>
      <c r="X33" s="101">
        <v>564283168.83000004</v>
      </c>
      <c r="Y33" s="124">
        <v>0</v>
      </c>
      <c r="Z33" s="124">
        <v>0</v>
      </c>
      <c r="AA33" s="124">
        <v>0</v>
      </c>
      <c r="AB33" s="124">
        <v>0</v>
      </c>
      <c r="AC33" s="124">
        <v>0</v>
      </c>
      <c r="AD33" s="124">
        <v>0</v>
      </c>
      <c r="AE33" s="124">
        <v>0</v>
      </c>
      <c r="AF33" s="124">
        <v>0</v>
      </c>
      <c r="AG33" s="124">
        <v>0</v>
      </c>
      <c r="AH33" s="124">
        <v>0</v>
      </c>
      <c r="AI33" s="124">
        <v>0</v>
      </c>
      <c r="AJ33" s="124">
        <v>0</v>
      </c>
      <c r="AK33" s="124">
        <v>0</v>
      </c>
      <c r="AL33" s="124">
        <v>0</v>
      </c>
      <c r="AM33" s="124">
        <v>0</v>
      </c>
      <c r="AN33" s="124">
        <v>0</v>
      </c>
      <c r="AO33" s="124">
        <v>0</v>
      </c>
      <c r="AP33" s="124">
        <v>0</v>
      </c>
      <c r="AQ33" s="124">
        <v>0</v>
      </c>
      <c r="AR33" s="124">
        <v>0</v>
      </c>
      <c r="AS33" s="124">
        <v>0</v>
      </c>
      <c r="AT33" s="101">
        <v>1374798993.1500001</v>
      </c>
      <c r="AU33" s="124">
        <v>0</v>
      </c>
      <c r="AV33" s="124">
        <v>0</v>
      </c>
      <c r="AW33" s="124">
        <v>0</v>
      </c>
      <c r="AX33" s="124">
        <v>0</v>
      </c>
      <c r="AY33" s="124">
        <v>0</v>
      </c>
      <c r="AZ33" s="124">
        <v>0</v>
      </c>
      <c r="BA33" s="124">
        <v>0</v>
      </c>
      <c r="BB33" s="101">
        <v>515279316.69999999</v>
      </c>
      <c r="BC33" s="101">
        <v>491463891.32999998</v>
      </c>
      <c r="BD33" s="124">
        <v>0</v>
      </c>
      <c r="BE33" s="124">
        <v>0</v>
      </c>
      <c r="BF33" s="124">
        <v>0</v>
      </c>
      <c r="BG33" s="124">
        <v>0</v>
      </c>
      <c r="BH33" s="101">
        <v>23815425.370000001</v>
      </c>
      <c r="BI33" s="124">
        <v>0</v>
      </c>
      <c r="BJ33" s="124">
        <v>0</v>
      </c>
      <c r="BK33" s="124">
        <v>0</v>
      </c>
      <c r="BL33" s="101">
        <v>515279316.69999999</v>
      </c>
      <c r="BM33" s="101">
        <v>859519676.45000005</v>
      </c>
      <c r="BN33" s="101">
        <v>31775269496.963299</v>
      </c>
      <c r="BO33" s="124">
        <v>5.5</v>
      </c>
      <c r="BP33" s="101">
        <v>1783776221.3061099</v>
      </c>
      <c r="BQ33" s="101">
        <v>34216071154.144501</v>
      </c>
    </row>
    <row r="34" spans="3:69" x14ac:dyDescent="0.3">
      <c r="C34" s="124">
        <v>28</v>
      </c>
      <c r="D34" s="124">
        <v>2043</v>
      </c>
      <c r="E34" s="124">
        <v>5.5</v>
      </c>
      <c r="F34" s="124">
        <v>0.22331000000000001</v>
      </c>
      <c r="G34" s="101">
        <v>7862214382.0200005</v>
      </c>
      <c r="H34" s="124">
        <v>0</v>
      </c>
      <c r="I34" s="124">
        <v>0</v>
      </c>
      <c r="J34" s="124">
        <v>0</v>
      </c>
      <c r="K34" s="124">
        <v>0</v>
      </c>
      <c r="L34" s="124">
        <v>0</v>
      </c>
      <c r="M34" s="124">
        <v>0</v>
      </c>
      <c r="N34" s="124">
        <v>0</v>
      </c>
      <c r="O34" s="101">
        <v>827710781.00999999</v>
      </c>
      <c r="P34" s="101">
        <v>827710781.00999999</v>
      </c>
      <c r="Q34" s="124">
        <v>0</v>
      </c>
      <c r="R34" s="124">
        <v>0</v>
      </c>
      <c r="S34" s="124">
        <v>0</v>
      </c>
      <c r="T34" s="124">
        <v>0</v>
      </c>
      <c r="U34" s="124">
        <v>0</v>
      </c>
      <c r="V34" s="124">
        <v>0</v>
      </c>
      <c r="W34" s="101">
        <v>576254341.21000004</v>
      </c>
      <c r="X34" s="101">
        <v>576254341.21000004</v>
      </c>
      <c r="Y34" s="124">
        <v>0</v>
      </c>
      <c r="Z34" s="124">
        <v>0</v>
      </c>
      <c r="AA34" s="124">
        <v>0</v>
      </c>
      <c r="AB34" s="124">
        <v>0</v>
      </c>
      <c r="AC34" s="124">
        <v>0</v>
      </c>
      <c r="AD34" s="124">
        <v>0</v>
      </c>
      <c r="AE34" s="124">
        <v>0</v>
      </c>
      <c r="AF34" s="124">
        <v>0</v>
      </c>
      <c r="AG34" s="124">
        <v>0</v>
      </c>
      <c r="AH34" s="124">
        <v>0</v>
      </c>
      <c r="AI34" s="124">
        <v>0</v>
      </c>
      <c r="AJ34" s="124">
        <v>0</v>
      </c>
      <c r="AK34" s="124">
        <v>0</v>
      </c>
      <c r="AL34" s="124">
        <v>0</v>
      </c>
      <c r="AM34" s="124">
        <v>0</v>
      </c>
      <c r="AN34" s="124">
        <v>0</v>
      </c>
      <c r="AO34" s="124">
        <v>0</v>
      </c>
      <c r="AP34" s="124">
        <v>0</v>
      </c>
      <c r="AQ34" s="124">
        <v>0</v>
      </c>
      <c r="AR34" s="124">
        <v>0</v>
      </c>
      <c r="AS34" s="124">
        <v>0</v>
      </c>
      <c r="AT34" s="101">
        <v>1403965122.22</v>
      </c>
      <c r="AU34" s="124">
        <v>0</v>
      </c>
      <c r="AV34" s="124">
        <v>0</v>
      </c>
      <c r="AW34" s="124">
        <v>0</v>
      </c>
      <c r="AX34" s="124">
        <v>0</v>
      </c>
      <c r="AY34" s="124">
        <v>0</v>
      </c>
      <c r="AZ34" s="124">
        <v>0</v>
      </c>
      <c r="BA34" s="124">
        <v>0</v>
      </c>
      <c r="BB34" s="101">
        <v>608429512.73000002</v>
      </c>
      <c r="BC34" s="101">
        <v>579676061.99000001</v>
      </c>
      <c r="BD34" s="124">
        <v>0</v>
      </c>
      <c r="BE34" s="124">
        <v>0</v>
      </c>
      <c r="BF34" s="124">
        <v>0</v>
      </c>
      <c r="BG34" s="124">
        <v>0</v>
      </c>
      <c r="BH34" s="101">
        <v>28753450.739999998</v>
      </c>
      <c r="BI34" s="124">
        <v>0</v>
      </c>
      <c r="BJ34" s="124">
        <v>0</v>
      </c>
      <c r="BK34" s="124">
        <v>0</v>
      </c>
      <c r="BL34" s="101">
        <v>608429512.73000002</v>
      </c>
      <c r="BM34" s="101">
        <v>795535609.49000001</v>
      </c>
      <c r="BN34" s="101">
        <v>34393722211.099701</v>
      </c>
      <c r="BO34" s="124">
        <v>5.5</v>
      </c>
      <c r="BP34" s="101">
        <v>1925638371.9999001</v>
      </c>
      <c r="BQ34" s="101">
        <v>36937245135.634399</v>
      </c>
    </row>
    <row r="35" spans="3:69" x14ac:dyDescent="0.3">
      <c r="C35" s="124">
        <v>29</v>
      </c>
      <c r="D35" s="124">
        <v>2044</v>
      </c>
      <c r="E35" s="124">
        <v>5.5</v>
      </c>
      <c r="F35" s="124">
        <v>0.21167</v>
      </c>
      <c r="G35" s="101">
        <v>8013216586.96</v>
      </c>
      <c r="H35" s="124">
        <v>0</v>
      </c>
      <c r="I35" s="124">
        <v>0</v>
      </c>
      <c r="J35" s="124">
        <v>0</v>
      </c>
      <c r="K35" s="124">
        <v>0</v>
      </c>
      <c r="L35" s="124">
        <v>0</v>
      </c>
      <c r="M35" s="124">
        <v>0</v>
      </c>
      <c r="N35" s="124">
        <v>0</v>
      </c>
      <c r="O35" s="101">
        <v>843607848.53999996</v>
      </c>
      <c r="P35" s="101">
        <v>843607848.53999996</v>
      </c>
      <c r="Q35" s="124">
        <v>0</v>
      </c>
      <c r="R35" s="124">
        <v>0</v>
      </c>
      <c r="S35" s="124">
        <v>0</v>
      </c>
      <c r="T35" s="124">
        <v>0</v>
      </c>
      <c r="U35" s="124">
        <v>0</v>
      </c>
      <c r="V35" s="124">
        <v>0</v>
      </c>
      <c r="W35" s="101">
        <v>587321919.87</v>
      </c>
      <c r="X35" s="101">
        <v>587321919.87</v>
      </c>
      <c r="Y35" s="124">
        <v>0</v>
      </c>
      <c r="Z35" s="124">
        <v>0</v>
      </c>
      <c r="AA35" s="124">
        <v>0</v>
      </c>
      <c r="AB35" s="124">
        <v>0</v>
      </c>
      <c r="AC35" s="124">
        <v>0</v>
      </c>
      <c r="AD35" s="124">
        <v>0</v>
      </c>
      <c r="AE35" s="124">
        <v>0</v>
      </c>
      <c r="AF35" s="124">
        <v>0</v>
      </c>
      <c r="AG35" s="124">
        <v>0</v>
      </c>
      <c r="AH35" s="124">
        <v>0</v>
      </c>
      <c r="AI35" s="124">
        <v>0</v>
      </c>
      <c r="AJ35" s="124">
        <v>0</v>
      </c>
      <c r="AK35" s="124">
        <v>0</v>
      </c>
      <c r="AL35" s="124">
        <v>0</v>
      </c>
      <c r="AM35" s="124">
        <v>0</v>
      </c>
      <c r="AN35" s="124">
        <v>0</v>
      </c>
      <c r="AO35" s="124">
        <v>0</v>
      </c>
      <c r="AP35" s="124">
        <v>0</v>
      </c>
      <c r="AQ35" s="124">
        <v>0</v>
      </c>
      <c r="AR35" s="124">
        <v>0</v>
      </c>
      <c r="AS35" s="124">
        <v>0</v>
      </c>
      <c r="AT35" s="101">
        <v>1430929768.4100001</v>
      </c>
      <c r="AU35" s="124">
        <v>0</v>
      </c>
      <c r="AV35" s="124">
        <v>0</v>
      </c>
      <c r="AW35" s="124">
        <v>0</v>
      </c>
      <c r="AX35" s="124">
        <v>0</v>
      </c>
      <c r="AY35" s="124">
        <v>0</v>
      </c>
      <c r="AZ35" s="124">
        <v>0</v>
      </c>
      <c r="BA35" s="124">
        <v>0</v>
      </c>
      <c r="BB35" s="101">
        <v>714364590.01999998</v>
      </c>
      <c r="BC35" s="101">
        <v>679913728.45000005</v>
      </c>
      <c r="BD35" s="124">
        <v>0</v>
      </c>
      <c r="BE35" s="124">
        <v>0</v>
      </c>
      <c r="BF35" s="124">
        <v>0</v>
      </c>
      <c r="BG35" s="124">
        <v>0</v>
      </c>
      <c r="BH35" s="101">
        <v>34450861.57</v>
      </c>
      <c r="BI35" s="124">
        <v>0</v>
      </c>
      <c r="BJ35" s="124">
        <v>0</v>
      </c>
      <c r="BK35" s="124">
        <v>0</v>
      </c>
      <c r="BL35" s="101">
        <v>714364590.01999998</v>
      </c>
      <c r="BM35" s="101">
        <v>716565178.38999999</v>
      </c>
      <c r="BN35" s="101">
        <v>37088920486.944199</v>
      </c>
      <c r="BO35" s="124">
        <v>5.5</v>
      </c>
      <c r="BP35" s="101">
        <v>2070959567.2713399</v>
      </c>
      <c r="BQ35" s="101">
        <v>39724769881.2957</v>
      </c>
    </row>
    <row r="36" spans="3:69" x14ac:dyDescent="0.3">
      <c r="C36" s="124">
        <v>30</v>
      </c>
      <c r="D36" s="124">
        <v>2045</v>
      </c>
      <c r="E36" s="124">
        <v>5.5</v>
      </c>
      <c r="F36" s="124">
        <v>0.20064000000000001</v>
      </c>
      <c r="G36" s="101">
        <v>8149668874.8999996</v>
      </c>
      <c r="H36" s="124">
        <v>0</v>
      </c>
      <c r="I36" s="124">
        <v>0</v>
      </c>
      <c r="J36" s="124">
        <v>0</v>
      </c>
      <c r="K36" s="124">
        <v>0</v>
      </c>
      <c r="L36" s="124">
        <v>0</v>
      </c>
      <c r="M36" s="124">
        <v>0</v>
      </c>
      <c r="N36" s="124">
        <v>0</v>
      </c>
      <c r="O36" s="101">
        <v>857973143.64999998</v>
      </c>
      <c r="P36" s="101">
        <v>857973143.64999998</v>
      </c>
      <c r="Q36" s="124">
        <v>0</v>
      </c>
      <c r="R36" s="124">
        <v>0</v>
      </c>
      <c r="S36" s="124">
        <v>0</v>
      </c>
      <c r="T36" s="124">
        <v>0</v>
      </c>
      <c r="U36" s="124">
        <v>0</v>
      </c>
      <c r="V36" s="124">
        <v>0</v>
      </c>
      <c r="W36" s="101">
        <v>597323074.69000006</v>
      </c>
      <c r="X36" s="101">
        <v>597323074.69000006</v>
      </c>
      <c r="Y36" s="124">
        <v>0</v>
      </c>
      <c r="Z36" s="124">
        <v>0</v>
      </c>
      <c r="AA36" s="124">
        <v>0</v>
      </c>
      <c r="AB36" s="124">
        <v>0</v>
      </c>
      <c r="AC36" s="124">
        <v>0</v>
      </c>
      <c r="AD36" s="124">
        <v>0</v>
      </c>
      <c r="AE36" s="124">
        <v>0</v>
      </c>
      <c r="AF36" s="124">
        <v>0</v>
      </c>
      <c r="AG36" s="124">
        <v>0</v>
      </c>
      <c r="AH36" s="124">
        <v>0</v>
      </c>
      <c r="AI36" s="124">
        <v>0</v>
      </c>
      <c r="AJ36" s="124">
        <v>0</v>
      </c>
      <c r="AK36" s="124">
        <v>0</v>
      </c>
      <c r="AL36" s="124">
        <v>0</v>
      </c>
      <c r="AM36" s="124">
        <v>0</v>
      </c>
      <c r="AN36" s="124">
        <v>0</v>
      </c>
      <c r="AO36" s="124">
        <v>0</v>
      </c>
      <c r="AP36" s="124">
        <v>0</v>
      </c>
      <c r="AQ36" s="124">
        <v>0</v>
      </c>
      <c r="AR36" s="124">
        <v>0</v>
      </c>
      <c r="AS36" s="124">
        <v>0</v>
      </c>
      <c r="AT36" s="101">
        <v>1455296218.3399999</v>
      </c>
      <c r="AU36" s="124">
        <v>0</v>
      </c>
      <c r="AV36" s="124">
        <v>0</v>
      </c>
      <c r="AW36" s="124">
        <v>0</v>
      </c>
      <c r="AX36" s="124">
        <v>0</v>
      </c>
      <c r="AY36" s="124">
        <v>0</v>
      </c>
      <c r="AZ36" s="124">
        <v>0</v>
      </c>
      <c r="BA36" s="124">
        <v>0</v>
      </c>
      <c r="BB36" s="101">
        <v>830007588.90999997</v>
      </c>
      <c r="BC36" s="101">
        <v>789222238.82000005</v>
      </c>
      <c r="BD36" s="124">
        <v>0</v>
      </c>
      <c r="BE36" s="124">
        <v>0</v>
      </c>
      <c r="BF36" s="124">
        <v>0</v>
      </c>
      <c r="BG36" s="124">
        <v>0</v>
      </c>
      <c r="BH36" s="101">
        <v>40785350.090000004</v>
      </c>
      <c r="BI36" s="124">
        <v>0</v>
      </c>
      <c r="BJ36" s="124">
        <v>0</v>
      </c>
      <c r="BK36" s="124">
        <v>0</v>
      </c>
      <c r="BL36" s="101">
        <v>830007588.90999997</v>
      </c>
      <c r="BM36" s="101">
        <v>625288629.42999995</v>
      </c>
      <c r="BN36" s="101">
        <v>39850227791.904503</v>
      </c>
      <c r="BO36" s="124">
        <v>5.5</v>
      </c>
      <c r="BP36" s="101">
        <v>2219253218.08991</v>
      </c>
      <c r="BQ36" s="101">
        <v>42569311728.815598</v>
      </c>
    </row>
    <row r="37" spans="3:69" x14ac:dyDescent="0.3">
      <c r="C37" s="124">
        <v>31</v>
      </c>
      <c r="D37" s="124">
        <v>2046</v>
      </c>
      <c r="E37" s="124">
        <v>5.5</v>
      </c>
      <c r="F37" s="124">
        <v>0.19017999999999999</v>
      </c>
      <c r="G37" s="101">
        <v>8273555346.7600002</v>
      </c>
      <c r="H37" s="124">
        <v>0</v>
      </c>
      <c r="I37" s="124">
        <v>0</v>
      </c>
      <c r="J37" s="124">
        <v>0</v>
      </c>
      <c r="K37" s="124">
        <v>0</v>
      </c>
      <c r="L37" s="124">
        <v>0</v>
      </c>
      <c r="M37" s="124">
        <v>0</v>
      </c>
      <c r="N37" s="124">
        <v>0</v>
      </c>
      <c r="O37" s="101">
        <v>871015546.63999999</v>
      </c>
      <c r="P37" s="101">
        <v>871015546.63999999</v>
      </c>
      <c r="Q37" s="124">
        <v>0</v>
      </c>
      <c r="R37" s="124">
        <v>0</v>
      </c>
      <c r="S37" s="124">
        <v>0</v>
      </c>
      <c r="T37" s="124">
        <v>0</v>
      </c>
      <c r="U37" s="124">
        <v>0</v>
      </c>
      <c r="V37" s="124">
        <v>0</v>
      </c>
      <c r="W37" s="101">
        <v>606403228.66999996</v>
      </c>
      <c r="X37" s="101">
        <v>606403228.66999996</v>
      </c>
      <c r="Y37" s="124">
        <v>0</v>
      </c>
      <c r="Z37" s="124">
        <v>0</v>
      </c>
      <c r="AA37" s="124">
        <v>0</v>
      </c>
      <c r="AB37" s="124">
        <v>0</v>
      </c>
      <c r="AC37" s="124">
        <v>0</v>
      </c>
      <c r="AD37" s="124">
        <v>0</v>
      </c>
      <c r="AE37" s="124">
        <v>0</v>
      </c>
      <c r="AF37" s="124">
        <v>0</v>
      </c>
      <c r="AG37" s="124">
        <v>0</v>
      </c>
      <c r="AH37" s="124">
        <v>0</v>
      </c>
      <c r="AI37" s="124">
        <v>0</v>
      </c>
      <c r="AJ37" s="124">
        <v>0</v>
      </c>
      <c r="AK37" s="124">
        <v>0</v>
      </c>
      <c r="AL37" s="124">
        <v>0</v>
      </c>
      <c r="AM37" s="124">
        <v>0</v>
      </c>
      <c r="AN37" s="124">
        <v>0</v>
      </c>
      <c r="AO37" s="124">
        <v>0</v>
      </c>
      <c r="AP37" s="124">
        <v>0</v>
      </c>
      <c r="AQ37" s="124">
        <v>0</v>
      </c>
      <c r="AR37" s="124">
        <v>0</v>
      </c>
      <c r="AS37" s="124">
        <v>0</v>
      </c>
      <c r="AT37" s="101">
        <v>1477418775.3099999</v>
      </c>
      <c r="AU37" s="124">
        <v>0</v>
      </c>
      <c r="AV37" s="124">
        <v>0</v>
      </c>
      <c r="AW37" s="124">
        <v>0</v>
      </c>
      <c r="AX37" s="124">
        <v>0</v>
      </c>
      <c r="AY37" s="124">
        <v>0</v>
      </c>
      <c r="AZ37" s="124">
        <v>0</v>
      </c>
      <c r="BA37" s="124">
        <v>0</v>
      </c>
      <c r="BB37" s="101">
        <v>954583548.29999995</v>
      </c>
      <c r="BC37" s="101">
        <v>906707464.12</v>
      </c>
      <c r="BD37" s="124">
        <v>0</v>
      </c>
      <c r="BE37" s="124">
        <v>0</v>
      </c>
      <c r="BF37" s="124">
        <v>0</v>
      </c>
      <c r="BG37" s="124">
        <v>0</v>
      </c>
      <c r="BH37" s="101">
        <v>47876084.18</v>
      </c>
      <c r="BI37" s="124">
        <v>0</v>
      </c>
      <c r="BJ37" s="124">
        <v>0</v>
      </c>
      <c r="BK37" s="124">
        <v>0</v>
      </c>
      <c r="BL37" s="101">
        <v>954583548.29999995</v>
      </c>
      <c r="BM37" s="101">
        <v>522835227.00999999</v>
      </c>
      <c r="BN37" s="101">
        <v>42668744532.288399</v>
      </c>
      <c r="BO37" s="124">
        <v>5.5</v>
      </c>
      <c r="BP37" s="101">
        <v>2370068082.5704098</v>
      </c>
      <c r="BQ37" s="101">
        <v>45462215038.396004</v>
      </c>
    </row>
    <row r="38" spans="3:69" x14ac:dyDescent="0.3">
      <c r="C38" s="124">
        <v>32</v>
      </c>
      <c r="D38" s="124">
        <v>2047</v>
      </c>
      <c r="E38" s="124">
        <v>5.5</v>
      </c>
      <c r="F38" s="124">
        <v>0.18027000000000001</v>
      </c>
      <c r="G38" s="101">
        <v>8384987506.8800001</v>
      </c>
      <c r="H38" s="124">
        <v>0</v>
      </c>
      <c r="I38" s="124">
        <v>0</v>
      </c>
      <c r="J38" s="124">
        <v>0</v>
      </c>
      <c r="K38" s="124">
        <v>0</v>
      </c>
      <c r="L38" s="124">
        <v>0</v>
      </c>
      <c r="M38" s="124">
        <v>0</v>
      </c>
      <c r="N38" s="124">
        <v>0</v>
      </c>
      <c r="O38" s="101">
        <v>882746796.36000001</v>
      </c>
      <c r="P38" s="101">
        <v>882746796.36000001</v>
      </c>
      <c r="Q38" s="124">
        <v>0</v>
      </c>
      <c r="R38" s="124">
        <v>0</v>
      </c>
      <c r="S38" s="124">
        <v>0</v>
      </c>
      <c r="T38" s="124">
        <v>0</v>
      </c>
      <c r="U38" s="124">
        <v>0</v>
      </c>
      <c r="V38" s="124">
        <v>0</v>
      </c>
      <c r="W38" s="101">
        <v>614570554.42999995</v>
      </c>
      <c r="X38" s="101">
        <v>614570554.42999995</v>
      </c>
      <c r="Y38" s="124">
        <v>0</v>
      </c>
      <c r="Z38" s="124">
        <v>0</v>
      </c>
      <c r="AA38" s="124">
        <v>0</v>
      </c>
      <c r="AB38" s="124">
        <v>0</v>
      </c>
      <c r="AC38" s="124">
        <v>0</v>
      </c>
      <c r="AD38" s="124">
        <v>0</v>
      </c>
      <c r="AE38" s="124">
        <v>0</v>
      </c>
      <c r="AF38" s="124">
        <v>0</v>
      </c>
      <c r="AG38" s="124">
        <v>0</v>
      </c>
      <c r="AH38" s="124">
        <v>0</v>
      </c>
      <c r="AI38" s="124">
        <v>0</v>
      </c>
      <c r="AJ38" s="124">
        <v>0</v>
      </c>
      <c r="AK38" s="124">
        <v>0</v>
      </c>
      <c r="AL38" s="124">
        <v>0</v>
      </c>
      <c r="AM38" s="124">
        <v>0</v>
      </c>
      <c r="AN38" s="124">
        <v>0</v>
      </c>
      <c r="AO38" s="124">
        <v>0</v>
      </c>
      <c r="AP38" s="124">
        <v>0</v>
      </c>
      <c r="AQ38" s="124">
        <v>0</v>
      </c>
      <c r="AR38" s="124">
        <v>0</v>
      </c>
      <c r="AS38" s="124">
        <v>0</v>
      </c>
      <c r="AT38" s="101">
        <v>1497317350.79</v>
      </c>
      <c r="AU38" s="124">
        <v>0</v>
      </c>
      <c r="AV38" s="124">
        <v>0</v>
      </c>
      <c r="AW38" s="124">
        <v>0</v>
      </c>
      <c r="AX38" s="124">
        <v>0</v>
      </c>
      <c r="AY38" s="124">
        <v>0</v>
      </c>
      <c r="AZ38" s="124">
        <v>0</v>
      </c>
      <c r="BA38" s="124">
        <v>0</v>
      </c>
      <c r="BB38" s="101">
        <v>1099509555.9300001</v>
      </c>
      <c r="BC38" s="101">
        <v>1043753607.0700001</v>
      </c>
      <c r="BD38" s="124">
        <v>0</v>
      </c>
      <c r="BE38" s="124">
        <v>0</v>
      </c>
      <c r="BF38" s="124">
        <v>0</v>
      </c>
      <c r="BG38" s="124">
        <v>0</v>
      </c>
      <c r="BH38" s="101">
        <v>55755948.859999999</v>
      </c>
      <c r="BI38" s="124">
        <v>0</v>
      </c>
      <c r="BJ38" s="124">
        <v>0</v>
      </c>
      <c r="BK38" s="124">
        <v>0</v>
      </c>
      <c r="BL38" s="101">
        <v>1099509555.9300001</v>
      </c>
      <c r="BM38" s="101">
        <v>397807794.86000001</v>
      </c>
      <c r="BN38" s="101">
        <v>45533927849.575401</v>
      </c>
      <c r="BO38" s="124">
        <v>5.5</v>
      </c>
      <c r="BP38" s="101">
        <v>2522301255.8290801</v>
      </c>
      <c r="BQ38" s="101">
        <v>48382324089.085098</v>
      </c>
    </row>
    <row r="39" spans="3:69" x14ac:dyDescent="0.3">
      <c r="C39" s="124">
        <v>33</v>
      </c>
      <c r="D39" s="124">
        <v>2048</v>
      </c>
      <c r="E39" s="124">
        <v>5.5</v>
      </c>
      <c r="F39" s="124">
        <v>0.17086999999999999</v>
      </c>
      <c r="G39" s="101">
        <v>8473261790.96</v>
      </c>
      <c r="H39" s="124">
        <v>0</v>
      </c>
      <c r="I39" s="124">
        <v>0</v>
      </c>
      <c r="J39" s="124">
        <v>0</v>
      </c>
      <c r="K39" s="124">
        <v>0</v>
      </c>
      <c r="L39" s="124">
        <v>0</v>
      </c>
      <c r="M39" s="124">
        <v>0</v>
      </c>
      <c r="N39" s="124">
        <v>0</v>
      </c>
      <c r="O39" s="101">
        <v>892040053.08000004</v>
      </c>
      <c r="P39" s="101">
        <v>892040053.08000004</v>
      </c>
      <c r="Q39" s="124">
        <v>0</v>
      </c>
      <c r="R39" s="124">
        <v>0</v>
      </c>
      <c r="S39" s="124">
        <v>0</v>
      </c>
      <c r="T39" s="124">
        <v>0</v>
      </c>
      <c r="U39" s="124">
        <v>0</v>
      </c>
      <c r="V39" s="124">
        <v>0</v>
      </c>
      <c r="W39" s="101">
        <v>621040543.27999997</v>
      </c>
      <c r="X39" s="101">
        <v>621040543.27999997</v>
      </c>
      <c r="Y39" s="124">
        <v>0</v>
      </c>
      <c r="Z39" s="124">
        <v>0</v>
      </c>
      <c r="AA39" s="124">
        <v>0</v>
      </c>
      <c r="AB39" s="124">
        <v>0</v>
      </c>
      <c r="AC39" s="124">
        <v>0</v>
      </c>
      <c r="AD39" s="124">
        <v>0</v>
      </c>
      <c r="AE39" s="124">
        <v>0</v>
      </c>
      <c r="AF39" s="124">
        <v>0</v>
      </c>
      <c r="AG39" s="124">
        <v>0</v>
      </c>
      <c r="AH39" s="124">
        <v>0</v>
      </c>
      <c r="AI39" s="124">
        <v>0</v>
      </c>
      <c r="AJ39" s="124">
        <v>0</v>
      </c>
      <c r="AK39" s="124">
        <v>0</v>
      </c>
      <c r="AL39" s="124">
        <v>0</v>
      </c>
      <c r="AM39" s="124">
        <v>0</v>
      </c>
      <c r="AN39" s="124">
        <v>0</v>
      </c>
      <c r="AO39" s="124">
        <v>0</v>
      </c>
      <c r="AP39" s="124">
        <v>0</v>
      </c>
      <c r="AQ39" s="124">
        <v>0</v>
      </c>
      <c r="AR39" s="124">
        <v>0</v>
      </c>
      <c r="AS39" s="124">
        <v>0</v>
      </c>
      <c r="AT39" s="101">
        <v>1513080596.3599999</v>
      </c>
      <c r="AU39" s="124">
        <v>0</v>
      </c>
      <c r="AV39" s="124">
        <v>0</v>
      </c>
      <c r="AW39" s="124">
        <v>0</v>
      </c>
      <c r="AX39" s="124">
        <v>0</v>
      </c>
      <c r="AY39" s="124">
        <v>0</v>
      </c>
      <c r="AZ39" s="124">
        <v>0</v>
      </c>
      <c r="BA39" s="124">
        <v>0</v>
      </c>
      <c r="BB39" s="101">
        <v>1250869974.27</v>
      </c>
      <c r="BC39" s="101">
        <v>1186043313.0999999</v>
      </c>
      <c r="BD39" s="124">
        <v>0</v>
      </c>
      <c r="BE39" s="124">
        <v>0</v>
      </c>
      <c r="BF39" s="124">
        <v>0</v>
      </c>
      <c r="BG39" s="124">
        <v>0</v>
      </c>
      <c r="BH39" s="101">
        <v>64826661.170000002</v>
      </c>
      <c r="BI39" s="124">
        <v>0</v>
      </c>
      <c r="BJ39" s="124">
        <v>0</v>
      </c>
      <c r="BK39" s="124">
        <v>0</v>
      </c>
      <c r="BL39" s="101">
        <v>1250869974.27</v>
      </c>
      <c r="BM39" s="101">
        <v>262210622.09</v>
      </c>
      <c r="BN39" s="101">
        <v>48427128018.081596</v>
      </c>
      <c r="BO39" s="124">
        <v>5.5</v>
      </c>
      <c r="BP39" s="101">
        <v>2675449409.1146302</v>
      </c>
      <c r="BQ39" s="101">
        <v>51319984120.289703</v>
      </c>
    </row>
    <row r="40" spans="3:69" x14ac:dyDescent="0.3">
      <c r="C40" s="124">
        <v>34</v>
      </c>
      <c r="D40" s="124">
        <v>2049</v>
      </c>
      <c r="E40" s="124">
        <v>5.5</v>
      </c>
      <c r="F40" s="124">
        <v>0.16195999999999999</v>
      </c>
      <c r="G40" s="101">
        <v>8547734701.3599997</v>
      </c>
      <c r="H40" s="124">
        <v>0</v>
      </c>
      <c r="I40" s="124">
        <v>0</v>
      </c>
      <c r="J40" s="124">
        <v>0</v>
      </c>
      <c r="K40" s="124">
        <v>0</v>
      </c>
      <c r="L40" s="124">
        <v>0</v>
      </c>
      <c r="M40" s="124">
        <v>0</v>
      </c>
      <c r="N40" s="124">
        <v>0</v>
      </c>
      <c r="O40" s="101">
        <v>899880341.80999994</v>
      </c>
      <c r="P40" s="101">
        <v>899880341.80999994</v>
      </c>
      <c r="Q40" s="124">
        <v>0</v>
      </c>
      <c r="R40" s="124">
        <v>0</v>
      </c>
      <c r="S40" s="124">
        <v>0</v>
      </c>
      <c r="T40" s="124">
        <v>0</v>
      </c>
      <c r="U40" s="124">
        <v>0</v>
      </c>
      <c r="V40" s="124">
        <v>0</v>
      </c>
      <c r="W40" s="101">
        <v>626498972.14999998</v>
      </c>
      <c r="X40" s="101">
        <v>626498972.14999998</v>
      </c>
      <c r="Y40" s="124">
        <v>0</v>
      </c>
      <c r="Z40" s="124">
        <v>0</v>
      </c>
      <c r="AA40" s="124">
        <v>0</v>
      </c>
      <c r="AB40" s="124">
        <v>0</v>
      </c>
      <c r="AC40" s="124">
        <v>0</v>
      </c>
      <c r="AD40" s="124">
        <v>0</v>
      </c>
      <c r="AE40" s="124">
        <v>0</v>
      </c>
      <c r="AF40" s="124">
        <v>0</v>
      </c>
      <c r="AG40" s="124">
        <v>0</v>
      </c>
      <c r="AH40" s="124">
        <v>0</v>
      </c>
      <c r="AI40" s="124">
        <v>0</v>
      </c>
      <c r="AJ40" s="124">
        <v>0</v>
      </c>
      <c r="AK40" s="124">
        <v>0</v>
      </c>
      <c r="AL40" s="124">
        <v>0</v>
      </c>
      <c r="AM40" s="124">
        <v>0</v>
      </c>
      <c r="AN40" s="124">
        <v>0</v>
      </c>
      <c r="AO40" s="124">
        <v>0</v>
      </c>
      <c r="AP40" s="124">
        <v>0</v>
      </c>
      <c r="AQ40" s="124">
        <v>0</v>
      </c>
      <c r="AR40" s="124">
        <v>0</v>
      </c>
      <c r="AS40" s="124">
        <v>0</v>
      </c>
      <c r="AT40" s="101">
        <v>1526379313.96</v>
      </c>
      <c r="AU40" s="124">
        <v>0</v>
      </c>
      <c r="AV40" s="124">
        <v>0</v>
      </c>
      <c r="AW40" s="124">
        <v>0</v>
      </c>
      <c r="AX40" s="124">
        <v>0</v>
      </c>
      <c r="AY40" s="124">
        <v>0</v>
      </c>
      <c r="AZ40" s="124">
        <v>0</v>
      </c>
      <c r="BA40" s="124">
        <v>0</v>
      </c>
      <c r="BB40" s="101">
        <v>1409636549.5799999</v>
      </c>
      <c r="BC40" s="101">
        <v>1335011045.6400001</v>
      </c>
      <c r="BD40" s="124">
        <v>0</v>
      </c>
      <c r="BE40" s="124">
        <v>0</v>
      </c>
      <c r="BF40" s="124">
        <v>0</v>
      </c>
      <c r="BG40" s="124">
        <v>0</v>
      </c>
      <c r="BH40" s="101">
        <v>74625503.939999998</v>
      </c>
      <c r="BI40" s="124">
        <v>0</v>
      </c>
      <c r="BJ40" s="124">
        <v>0</v>
      </c>
      <c r="BK40" s="124">
        <v>0</v>
      </c>
      <c r="BL40" s="101">
        <v>1409636549.5799999</v>
      </c>
      <c r="BM40" s="101">
        <v>116742764.38</v>
      </c>
      <c r="BN40" s="101">
        <v>51338891778.408699</v>
      </c>
      <c r="BO40" s="124">
        <v>5.5</v>
      </c>
      <c r="BP40" s="101">
        <v>2829019978.6568298</v>
      </c>
      <c r="BQ40" s="101">
        <v>54265746863.3265</v>
      </c>
    </row>
    <row r="41" spans="3:69" x14ac:dyDescent="0.3">
      <c r="C41" s="124">
        <v>35</v>
      </c>
      <c r="D41" s="124">
        <v>2050</v>
      </c>
      <c r="E41" s="124">
        <v>5.5</v>
      </c>
      <c r="F41" s="124">
        <v>0.15351999999999999</v>
      </c>
      <c r="G41" s="101">
        <v>8604615802.0599995</v>
      </c>
      <c r="H41" s="124">
        <v>0</v>
      </c>
      <c r="I41" s="124">
        <v>0</v>
      </c>
      <c r="J41" s="124">
        <v>0</v>
      </c>
      <c r="K41" s="124">
        <v>0</v>
      </c>
      <c r="L41" s="124">
        <v>0</v>
      </c>
      <c r="M41" s="124">
        <v>0</v>
      </c>
      <c r="N41" s="124">
        <v>0</v>
      </c>
      <c r="O41" s="101">
        <v>905868616.62</v>
      </c>
      <c r="P41" s="101">
        <v>905868616.62</v>
      </c>
      <c r="Q41" s="124">
        <v>0</v>
      </c>
      <c r="R41" s="124">
        <v>0</v>
      </c>
      <c r="S41" s="124">
        <v>0</v>
      </c>
      <c r="T41" s="124">
        <v>0</v>
      </c>
      <c r="U41" s="124">
        <v>0</v>
      </c>
      <c r="V41" s="124">
        <v>0</v>
      </c>
      <c r="W41" s="101">
        <v>630668024.23000002</v>
      </c>
      <c r="X41" s="101">
        <v>630668024.23000002</v>
      </c>
      <c r="Y41" s="124">
        <v>0</v>
      </c>
      <c r="Z41" s="124">
        <v>0</v>
      </c>
      <c r="AA41" s="124">
        <v>0</v>
      </c>
      <c r="AB41" s="124">
        <v>0</v>
      </c>
      <c r="AC41" s="124">
        <v>0</v>
      </c>
      <c r="AD41" s="124">
        <v>0</v>
      </c>
      <c r="AE41" s="124">
        <v>0</v>
      </c>
      <c r="AF41" s="124">
        <v>0</v>
      </c>
      <c r="AG41" s="124">
        <v>0</v>
      </c>
      <c r="AH41" s="124">
        <v>0</v>
      </c>
      <c r="AI41" s="124">
        <v>0</v>
      </c>
      <c r="AJ41" s="124">
        <v>0</v>
      </c>
      <c r="AK41" s="124">
        <v>0</v>
      </c>
      <c r="AL41" s="124">
        <v>0</v>
      </c>
      <c r="AM41" s="124">
        <v>0</v>
      </c>
      <c r="AN41" s="124">
        <v>0</v>
      </c>
      <c r="AO41" s="124">
        <v>0</v>
      </c>
      <c r="AP41" s="124">
        <v>0</v>
      </c>
      <c r="AQ41" s="124">
        <v>0</v>
      </c>
      <c r="AR41" s="124">
        <v>0</v>
      </c>
      <c r="AS41" s="124">
        <v>0</v>
      </c>
      <c r="AT41" s="101">
        <v>1536536640.8499999</v>
      </c>
      <c r="AU41" s="124">
        <v>0</v>
      </c>
      <c r="AV41" s="124">
        <v>0</v>
      </c>
      <c r="AW41" s="124">
        <v>0</v>
      </c>
      <c r="AX41" s="124">
        <v>0</v>
      </c>
      <c r="AY41" s="124">
        <v>0</v>
      </c>
      <c r="AZ41" s="124">
        <v>0</v>
      </c>
      <c r="BA41" s="124">
        <v>0</v>
      </c>
      <c r="BB41" s="101">
        <v>1588246709.5799999</v>
      </c>
      <c r="BC41" s="101">
        <v>1502794967.45</v>
      </c>
      <c r="BD41" s="124">
        <v>0</v>
      </c>
      <c r="BE41" s="124">
        <v>0</v>
      </c>
      <c r="BF41" s="124">
        <v>0</v>
      </c>
      <c r="BG41" s="124">
        <v>0</v>
      </c>
      <c r="BH41" s="101">
        <v>85451742.129999995</v>
      </c>
      <c r="BI41" s="124">
        <v>0</v>
      </c>
      <c r="BJ41" s="124">
        <v>0</v>
      </c>
      <c r="BK41" s="124">
        <v>0</v>
      </c>
      <c r="BL41" s="101">
        <v>1588246709.5799999</v>
      </c>
      <c r="BM41" s="101">
        <v>-51710068.729999997</v>
      </c>
      <c r="BN41" s="101">
        <v>54257808333.575104</v>
      </c>
      <c r="BO41" s="124">
        <v>5.5</v>
      </c>
      <c r="BP41" s="101">
        <v>2981772023.7028098</v>
      </c>
      <c r="BQ41" s="101">
        <v>57195808818.299301</v>
      </c>
    </row>
    <row r="42" spans="3:69" x14ac:dyDescent="0.3">
      <c r="C42" s="124">
        <v>36</v>
      </c>
      <c r="D42" s="124">
        <v>2051</v>
      </c>
      <c r="E42" s="124">
        <v>5.5</v>
      </c>
      <c r="F42" s="124">
        <v>0.14552000000000001</v>
      </c>
      <c r="G42" s="101">
        <v>8645822226.6100006</v>
      </c>
      <c r="H42" s="124">
        <v>0</v>
      </c>
      <c r="I42" s="124">
        <v>0</v>
      </c>
      <c r="J42" s="124">
        <v>0</v>
      </c>
      <c r="K42" s="124">
        <v>0</v>
      </c>
      <c r="L42" s="124">
        <v>0</v>
      </c>
      <c r="M42" s="124">
        <v>0</v>
      </c>
      <c r="N42" s="124">
        <v>0</v>
      </c>
      <c r="O42" s="101">
        <v>910206707.66999996</v>
      </c>
      <c r="P42" s="101">
        <v>910206707.66999996</v>
      </c>
      <c r="Q42" s="124">
        <v>0</v>
      </c>
      <c r="R42" s="124">
        <v>0</v>
      </c>
      <c r="S42" s="124">
        <v>0</v>
      </c>
      <c r="T42" s="124">
        <v>0</v>
      </c>
      <c r="U42" s="124">
        <v>0</v>
      </c>
      <c r="V42" s="124">
        <v>0</v>
      </c>
      <c r="W42" s="101">
        <v>633688214.20000005</v>
      </c>
      <c r="X42" s="101">
        <v>633688214.20000005</v>
      </c>
      <c r="Y42" s="124">
        <v>0</v>
      </c>
      <c r="Z42" s="124">
        <v>0</v>
      </c>
      <c r="AA42" s="124">
        <v>0</v>
      </c>
      <c r="AB42" s="124">
        <v>0</v>
      </c>
      <c r="AC42" s="124">
        <v>0</v>
      </c>
      <c r="AD42" s="124">
        <v>0</v>
      </c>
      <c r="AE42" s="124">
        <v>0</v>
      </c>
      <c r="AF42" s="124">
        <v>0</v>
      </c>
      <c r="AG42" s="124">
        <v>0</v>
      </c>
      <c r="AH42" s="124">
        <v>0</v>
      </c>
      <c r="AI42" s="124">
        <v>0</v>
      </c>
      <c r="AJ42" s="124">
        <v>0</v>
      </c>
      <c r="AK42" s="124">
        <v>0</v>
      </c>
      <c r="AL42" s="124">
        <v>0</v>
      </c>
      <c r="AM42" s="124">
        <v>0</v>
      </c>
      <c r="AN42" s="124">
        <v>0</v>
      </c>
      <c r="AO42" s="124">
        <v>0</v>
      </c>
      <c r="AP42" s="124">
        <v>0</v>
      </c>
      <c r="AQ42" s="124">
        <v>0</v>
      </c>
      <c r="AR42" s="124">
        <v>0</v>
      </c>
      <c r="AS42" s="124">
        <v>0</v>
      </c>
      <c r="AT42" s="101">
        <v>1543894921.8699999</v>
      </c>
      <c r="AU42" s="124">
        <v>0</v>
      </c>
      <c r="AV42" s="124">
        <v>0</v>
      </c>
      <c r="AW42" s="124">
        <v>0</v>
      </c>
      <c r="AX42" s="124">
        <v>0</v>
      </c>
      <c r="AY42" s="124">
        <v>0</v>
      </c>
      <c r="AZ42" s="124">
        <v>0</v>
      </c>
      <c r="BA42" s="124">
        <v>0</v>
      </c>
      <c r="BB42" s="101">
        <v>1784994219.55</v>
      </c>
      <c r="BC42" s="101">
        <v>1687439707.1800001</v>
      </c>
      <c r="BD42" s="124">
        <v>0</v>
      </c>
      <c r="BE42" s="124">
        <v>0</v>
      </c>
      <c r="BF42" s="124">
        <v>0</v>
      </c>
      <c r="BG42" s="124">
        <v>0</v>
      </c>
      <c r="BH42" s="101">
        <v>97554512.370000005</v>
      </c>
      <c r="BI42" s="124">
        <v>0</v>
      </c>
      <c r="BJ42" s="124">
        <v>0</v>
      </c>
      <c r="BK42" s="124">
        <v>0</v>
      </c>
      <c r="BL42" s="101">
        <v>1784994219.55</v>
      </c>
      <c r="BM42" s="101">
        <v>-241099297.68000001</v>
      </c>
      <c r="BN42" s="101">
        <v>57160724048.5009</v>
      </c>
      <c r="BO42" s="124">
        <v>5.5</v>
      </c>
      <c r="BP42" s="101">
        <v>3132509023.6340599</v>
      </c>
      <c r="BQ42" s="101">
        <v>60087218544.253403</v>
      </c>
    </row>
    <row r="43" spans="3:69" x14ac:dyDescent="0.3">
      <c r="C43" s="124">
        <v>37</v>
      </c>
      <c r="D43" s="124">
        <v>2052</v>
      </c>
      <c r="E43" s="124">
        <v>5.5</v>
      </c>
      <c r="F43" s="124">
        <v>0.13793</v>
      </c>
      <c r="G43" s="101">
        <v>8673078583.3899994</v>
      </c>
      <c r="H43" s="124">
        <v>0</v>
      </c>
      <c r="I43" s="124">
        <v>0</v>
      </c>
      <c r="J43" s="124">
        <v>0</v>
      </c>
      <c r="K43" s="124">
        <v>0</v>
      </c>
      <c r="L43" s="124">
        <v>0</v>
      </c>
      <c r="M43" s="124">
        <v>0</v>
      </c>
      <c r="N43" s="124">
        <v>0</v>
      </c>
      <c r="O43" s="101">
        <v>913076176.65999997</v>
      </c>
      <c r="P43" s="101">
        <v>913076176.65999997</v>
      </c>
      <c r="Q43" s="124">
        <v>0</v>
      </c>
      <c r="R43" s="124">
        <v>0</v>
      </c>
      <c r="S43" s="124">
        <v>0</v>
      </c>
      <c r="T43" s="124">
        <v>0</v>
      </c>
      <c r="U43" s="124">
        <v>0</v>
      </c>
      <c r="V43" s="124">
        <v>0</v>
      </c>
      <c r="W43" s="101">
        <v>635685945.76999998</v>
      </c>
      <c r="X43" s="101">
        <v>635685945.76999998</v>
      </c>
      <c r="Y43" s="124">
        <v>0</v>
      </c>
      <c r="Z43" s="124">
        <v>0</v>
      </c>
      <c r="AA43" s="124">
        <v>0</v>
      </c>
      <c r="AB43" s="124">
        <v>0</v>
      </c>
      <c r="AC43" s="124">
        <v>0</v>
      </c>
      <c r="AD43" s="124">
        <v>0</v>
      </c>
      <c r="AE43" s="124">
        <v>0</v>
      </c>
      <c r="AF43" s="124">
        <v>0</v>
      </c>
      <c r="AG43" s="124">
        <v>0</v>
      </c>
      <c r="AH43" s="124">
        <v>0</v>
      </c>
      <c r="AI43" s="124">
        <v>0</v>
      </c>
      <c r="AJ43" s="124">
        <v>0</v>
      </c>
      <c r="AK43" s="124">
        <v>0</v>
      </c>
      <c r="AL43" s="124">
        <v>0</v>
      </c>
      <c r="AM43" s="124">
        <v>0</v>
      </c>
      <c r="AN43" s="124">
        <v>0</v>
      </c>
      <c r="AO43" s="124">
        <v>0</v>
      </c>
      <c r="AP43" s="124">
        <v>0</v>
      </c>
      <c r="AQ43" s="124">
        <v>0</v>
      </c>
      <c r="AR43" s="124">
        <v>0</v>
      </c>
      <c r="AS43" s="124">
        <v>0</v>
      </c>
      <c r="AT43" s="101">
        <v>1548762122.4300001</v>
      </c>
      <c r="AU43" s="124">
        <v>0</v>
      </c>
      <c r="AV43" s="124">
        <v>0</v>
      </c>
      <c r="AW43" s="124">
        <v>0</v>
      </c>
      <c r="AX43" s="124">
        <v>0</v>
      </c>
      <c r="AY43" s="124">
        <v>0</v>
      </c>
      <c r="AZ43" s="124">
        <v>0</v>
      </c>
      <c r="BA43" s="124">
        <v>0</v>
      </c>
      <c r="BB43" s="101">
        <v>2000061652.5999999</v>
      </c>
      <c r="BC43" s="101">
        <v>1889008717.3</v>
      </c>
      <c r="BD43" s="124">
        <v>0</v>
      </c>
      <c r="BE43" s="124">
        <v>0</v>
      </c>
      <c r="BF43" s="124">
        <v>0</v>
      </c>
      <c r="BG43" s="124">
        <v>0</v>
      </c>
      <c r="BH43" s="101">
        <v>111052935.3</v>
      </c>
      <c r="BI43" s="124">
        <v>0</v>
      </c>
      <c r="BJ43" s="124">
        <v>0</v>
      </c>
      <c r="BK43" s="124">
        <v>0</v>
      </c>
      <c r="BL43" s="101">
        <v>2000061652.5999999</v>
      </c>
      <c r="BM43" s="101">
        <v>-451299530.17000002</v>
      </c>
      <c r="BN43" s="101">
        <v>60024970800.057098</v>
      </c>
      <c r="BO43" s="124">
        <v>5.5</v>
      </c>
      <c r="BP43" s="101">
        <v>3279975545.77459</v>
      </c>
      <c r="BQ43" s="101">
        <v>62915894559.858002</v>
      </c>
    </row>
    <row r="44" spans="3:69" x14ac:dyDescent="0.3">
      <c r="C44" s="124">
        <v>38</v>
      </c>
      <c r="D44" s="124">
        <v>2053</v>
      </c>
      <c r="E44" s="124">
        <v>5.5</v>
      </c>
      <c r="F44" s="124">
        <v>0.13074</v>
      </c>
      <c r="G44" s="101">
        <v>8689682167.4400005</v>
      </c>
      <c r="H44" s="124">
        <v>0</v>
      </c>
      <c r="I44" s="124">
        <v>0</v>
      </c>
      <c r="J44" s="124">
        <v>0</v>
      </c>
      <c r="K44" s="124">
        <v>0</v>
      </c>
      <c r="L44" s="124">
        <v>0</v>
      </c>
      <c r="M44" s="124">
        <v>0</v>
      </c>
      <c r="N44" s="124">
        <v>0</v>
      </c>
      <c r="O44" s="101">
        <v>914824153.10000002</v>
      </c>
      <c r="P44" s="101">
        <v>914824153.10000002</v>
      </c>
      <c r="Q44" s="124">
        <v>0</v>
      </c>
      <c r="R44" s="124">
        <v>0</v>
      </c>
      <c r="S44" s="124">
        <v>0</v>
      </c>
      <c r="T44" s="124">
        <v>0</v>
      </c>
      <c r="U44" s="124">
        <v>0</v>
      </c>
      <c r="V44" s="124">
        <v>0</v>
      </c>
      <c r="W44" s="101">
        <v>636902891.39999998</v>
      </c>
      <c r="X44" s="101">
        <v>636902891.39999998</v>
      </c>
      <c r="Y44" s="124">
        <v>0</v>
      </c>
      <c r="Z44" s="124">
        <v>0</v>
      </c>
      <c r="AA44" s="124">
        <v>0</v>
      </c>
      <c r="AB44" s="124">
        <v>0</v>
      </c>
      <c r="AC44" s="124">
        <v>0</v>
      </c>
      <c r="AD44" s="124">
        <v>0</v>
      </c>
      <c r="AE44" s="124">
        <v>0</v>
      </c>
      <c r="AF44" s="124">
        <v>0</v>
      </c>
      <c r="AG44" s="124">
        <v>0</v>
      </c>
      <c r="AH44" s="124">
        <v>0</v>
      </c>
      <c r="AI44" s="124">
        <v>0</v>
      </c>
      <c r="AJ44" s="124">
        <v>0</v>
      </c>
      <c r="AK44" s="124">
        <v>0</v>
      </c>
      <c r="AL44" s="124">
        <v>0</v>
      </c>
      <c r="AM44" s="124">
        <v>0</v>
      </c>
      <c r="AN44" s="124">
        <v>0</v>
      </c>
      <c r="AO44" s="124">
        <v>0</v>
      </c>
      <c r="AP44" s="124">
        <v>0</v>
      </c>
      <c r="AQ44" s="124">
        <v>0</v>
      </c>
      <c r="AR44" s="124">
        <v>0</v>
      </c>
      <c r="AS44" s="124">
        <v>0</v>
      </c>
      <c r="AT44" s="101">
        <v>1551727044.5</v>
      </c>
      <c r="AU44" s="124">
        <v>0</v>
      </c>
      <c r="AV44" s="124">
        <v>0</v>
      </c>
      <c r="AW44" s="124">
        <v>0</v>
      </c>
      <c r="AX44" s="124">
        <v>0</v>
      </c>
      <c r="AY44" s="124">
        <v>0</v>
      </c>
      <c r="AZ44" s="124">
        <v>0</v>
      </c>
      <c r="BA44" s="124">
        <v>0</v>
      </c>
      <c r="BB44" s="101">
        <v>2225805450.4299998</v>
      </c>
      <c r="BC44" s="101">
        <v>2099909920.5899999</v>
      </c>
      <c r="BD44" s="124">
        <v>0</v>
      </c>
      <c r="BE44" s="124">
        <v>0</v>
      </c>
      <c r="BF44" s="124">
        <v>0</v>
      </c>
      <c r="BG44" s="124">
        <v>0</v>
      </c>
      <c r="BH44" s="101">
        <v>125895529.84</v>
      </c>
      <c r="BI44" s="124">
        <v>0</v>
      </c>
      <c r="BJ44" s="124">
        <v>0</v>
      </c>
      <c r="BK44" s="124">
        <v>0</v>
      </c>
      <c r="BL44" s="101">
        <v>2225805450.4299998</v>
      </c>
      <c r="BM44" s="101">
        <v>-674078405.92999995</v>
      </c>
      <c r="BN44" s="101">
        <v>62827765549.066704</v>
      </c>
      <c r="BO44" s="124">
        <v>5.5</v>
      </c>
      <c r="BP44" s="101">
        <v>3423299888.4660401</v>
      </c>
      <c r="BQ44" s="101">
        <v>65665116042.393997</v>
      </c>
    </row>
    <row r="45" spans="3:69" x14ac:dyDescent="0.3">
      <c r="C45" s="124">
        <v>39</v>
      </c>
      <c r="D45" s="124">
        <v>2054</v>
      </c>
      <c r="E45" s="124">
        <v>5.5</v>
      </c>
      <c r="F45" s="124">
        <v>0.12392</v>
      </c>
      <c r="G45" s="101">
        <v>8697937818.3199997</v>
      </c>
      <c r="H45" s="124">
        <v>0</v>
      </c>
      <c r="I45" s="124">
        <v>0</v>
      </c>
      <c r="J45" s="124">
        <v>0</v>
      </c>
      <c r="K45" s="124">
        <v>0</v>
      </c>
      <c r="L45" s="124">
        <v>0</v>
      </c>
      <c r="M45" s="124">
        <v>0</v>
      </c>
      <c r="N45" s="124">
        <v>0</v>
      </c>
      <c r="O45" s="101">
        <v>915693283.72000003</v>
      </c>
      <c r="P45" s="101">
        <v>915693283.72000003</v>
      </c>
      <c r="Q45" s="124">
        <v>0</v>
      </c>
      <c r="R45" s="124">
        <v>0</v>
      </c>
      <c r="S45" s="124">
        <v>0</v>
      </c>
      <c r="T45" s="124">
        <v>0</v>
      </c>
      <c r="U45" s="124">
        <v>0</v>
      </c>
      <c r="V45" s="124">
        <v>0</v>
      </c>
      <c r="W45" s="101">
        <v>637507982.33000004</v>
      </c>
      <c r="X45" s="101">
        <v>637507982.33000004</v>
      </c>
      <c r="Y45" s="124">
        <v>0</v>
      </c>
      <c r="Z45" s="124">
        <v>0</v>
      </c>
      <c r="AA45" s="124">
        <v>0</v>
      </c>
      <c r="AB45" s="124">
        <v>0</v>
      </c>
      <c r="AC45" s="124">
        <v>0</v>
      </c>
      <c r="AD45" s="124">
        <v>0</v>
      </c>
      <c r="AE45" s="124">
        <v>0</v>
      </c>
      <c r="AF45" s="124">
        <v>0</v>
      </c>
      <c r="AG45" s="124">
        <v>0</v>
      </c>
      <c r="AH45" s="124">
        <v>0</v>
      </c>
      <c r="AI45" s="124">
        <v>0</v>
      </c>
      <c r="AJ45" s="124">
        <v>0</v>
      </c>
      <c r="AK45" s="124">
        <v>0</v>
      </c>
      <c r="AL45" s="124">
        <v>0</v>
      </c>
      <c r="AM45" s="124">
        <v>0</v>
      </c>
      <c r="AN45" s="124">
        <v>0</v>
      </c>
      <c r="AO45" s="124">
        <v>0</v>
      </c>
      <c r="AP45" s="124">
        <v>0</v>
      </c>
      <c r="AQ45" s="124">
        <v>0</v>
      </c>
      <c r="AR45" s="124">
        <v>0</v>
      </c>
      <c r="AS45" s="124">
        <v>0</v>
      </c>
      <c r="AT45" s="101">
        <v>1553201266.05</v>
      </c>
      <c r="AU45" s="124">
        <v>0</v>
      </c>
      <c r="AV45" s="124">
        <v>0</v>
      </c>
      <c r="AW45" s="124">
        <v>0</v>
      </c>
      <c r="AX45" s="124">
        <v>0</v>
      </c>
      <c r="AY45" s="124">
        <v>0</v>
      </c>
      <c r="AZ45" s="124">
        <v>0</v>
      </c>
      <c r="BA45" s="124">
        <v>0</v>
      </c>
      <c r="BB45" s="101">
        <v>2462964176.27</v>
      </c>
      <c r="BC45" s="101">
        <v>2320972655.6599998</v>
      </c>
      <c r="BD45" s="124">
        <v>0</v>
      </c>
      <c r="BE45" s="124">
        <v>0</v>
      </c>
      <c r="BF45" s="124">
        <v>0</v>
      </c>
      <c r="BG45" s="124">
        <v>0</v>
      </c>
      <c r="BH45" s="101">
        <v>141991520.61000001</v>
      </c>
      <c r="BI45" s="124">
        <v>0</v>
      </c>
      <c r="BJ45" s="124">
        <v>0</v>
      </c>
      <c r="BK45" s="124">
        <v>0</v>
      </c>
      <c r="BL45" s="101">
        <v>2462964176.27</v>
      </c>
      <c r="BM45" s="101">
        <v>-909762910.22000003</v>
      </c>
      <c r="BN45" s="101">
        <v>65552378222.559502</v>
      </c>
      <c r="BO45" s="124">
        <v>5.5</v>
      </c>
      <c r="BP45" s="101">
        <v>3561544422.2695699</v>
      </c>
      <c r="BQ45" s="101">
        <v>68316897554.443604</v>
      </c>
    </row>
    <row r="46" spans="3:69" x14ac:dyDescent="0.3">
      <c r="C46" s="124">
        <v>40</v>
      </c>
      <c r="D46" s="124">
        <v>2055</v>
      </c>
      <c r="E46" s="124">
        <v>5.5</v>
      </c>
      <c r="F46" s="124">
        <v>0.11745999999999999</v>
      </c>
      <c r="G46" s="101">
        <v>8698422230.8899994</v>
      </c>
      <c r="H46" s="124">
        <v>0</v>
      </c>
      <c r="I46" s="124">
        <v>0</v>
      </c>
      <c r="J46" s="124">
        <v>0</v>
      </c>
      <c r="K46" s="124">
        <v>0</v>
      </c>
      <c r="L46" s="124">
        <v>0</v>
      </c>
      <c r="M46" s="124">
        <v>0</v>
      </c>
      <c r="N46" s="124">
        <v>0</v>
      </c>
      <c r="O46" s="101">
        <v>915744281.24000001</v>
      </c>
      <c r="P46" s="101">
        <v>915744281.24000001</v>
      </c>
      <c r="Q46" s="124">
        <v>0</v>
      </c>
      <c r="R46" s="124">
        <v>0</v>
      </c>
      <c r="S46" s="124">
        <v>0</v>
      </c>
      <c r="T46" s="124">
        <v>0</v>
      </c>
      <c r="U46" s="124">
        <v>0</v>
      </c>
      <c r="V46" s="124">
        <v>0</v>
      </c>
      <c r="W46" s="101">
        <v>637543486.94000006</v>
      </c>
      <c r="X46" s="101">
        <v>637543486.94000006</v>
      </c>
      <c r="Y46" s="124">
        <v>0</v>
      </c>
      <c r="Z46" s="124">
        <v>0</v>
      </c>
      <c r="AA46" s="124">
        <v>0</v>
      </c>
      <c r="AB46" s="124">
        <v>0</v>
      </c>
      <c r="AC46" s="124">
        <v>0</v>
      </c>
      <c r="AD46" s="124">
        <v>0</v>
      </c>
      <c r="AE46" s="124">
        <v>0</v>
      </c>
      <c r="AF46" s="124">
        <v>0</v>
      </c>
      <c r="AG46" s="124">
        <v>0</v>
      </c>
      <c r="AH46" s="124">
        <v>0</v>
      </c>
      <c r="AI46" s="124">
        <v>0</v>
      </c>
      <c r="AJ46" s="124">
        <v>0</v>
      </c>
      <c r="AK46" s="124">
        <v>0</v>
      </c>
      <c r="AL46" s="124">
        <v>0</v>
      </c>
      <c r="AM46" s="124">
        <v>0</v>
      </c>
      <c r="AN46" s="124">
        <v>0</v>
      </c>
      <c r="AO46" s="124">
        <v>0</v>
      </c>
      <c r="AP46" s="124">
        <v>0</v>
      </c>
      <c r="AQ46" s="124">
        <v>0</v>
      </c>
      <c r="AR46" s="124">
        <v>0</v>
      </c>
      <c r="AS46" s="124">
        <v>0</v>
      </c>
      <c r="AT46" s="101">
        <v>1553287768.1800001</v>
      </c>
      <c r="AU46" s="124">
        <v>0</v>
      </c>
      <c r="AV46" s="124">
        <v>0</v>
      </c>
      <c r="AW46" s="124">
        <v>0</v>
      </c>
      <c r="AX46" s="124">
        <v>0</v>
      </c>
      <c r="AY46" s="124">
        <v>0</v>
      </c>
      <c r="AZ46" s="124">
        <v>0</v>
      </c>
      <c r="BA46" s="124">
        <v>0</v>
      </c>
      <c r="BB46" s="101">
        <v>2710894588.54</v>
      </c>
      <c r="BC46" s="101">
        <v>2551548476.1100001</v>
      </c>
      <c r="BD46" s="124">
        <v>0</v>
      </c>
      <c r="BE46" s="124">
        <v>0</v>
      </c>
      <c r="BF46" s="124">
        <v>0</v>
      </c>
      <c r="BG46" s="124">
        <v>0</v>
      </c>
      <c r="BH46" s="101">
        <v>159346112.43000001</v>
      </c>
      <c r="BI46" s="124">
        <v>0</v>
      </c>
      <c r="BJ46" s="124">
        <v>0</v>
      </c>
      <c r="BK46" s="124">
        <v>0</v>
      </c>
      <c r="BL46" s="101">
        <v>2710894588.54</v>
      </c>
      <c r="BM46" s="101">
        <v>-1157606820.3599999</v>
      </c>
      <c r="BN46" s="101">
        <v>68180925057.324097</v>
      </c>
      <c r="BO46" s="124">
        <v>5.5</v>
      </c>
      <c r="BP46" s="101">
        <v>3693760990.3745999</v>
      </c>
      <c r="BQ46" s="101">
        <v>70853051724.458206</v>
      </c>
    </row>
    <row r="47" spans="3:69" x14ac:dyDescent="0.3">
      <c r="C47" s="124">
        <v>41</v>
      </c>
      <c r="D47" s="124">
        <v>2056</v>
      </c>
      <c r="E47" s="124">
        <v>5.5</v>
      </c>
      <c r="F47" s="124">
        <v>0.11133999999999999</v>
      </c>
      <c r="G47" s="101">
        <v>8688946348.6399994</v>
      </c>
      <c r="H47" s="124">
        <v>0</v>
      </c>
      <c r="I47" s="124">
        <v>0</v>
      </c>
      <c r="J47" s="124">
        <v>0</v>
      </c>
      <c r="K47" s="124">
        <v>0</v>
      </c>
      <c r="L47" s="124">
        <v>0</v>
      </c>
      <c r="M47" s="124">
        <v>0</v>
      </c>
      <c r="N47" s="124">
        <v>0</v>
      </c>
      <c r="O47" s="101">
        <v>914746688.25999999</v>
      </c>
      <c r="P47" s="101">
        <v>914746688.25999999</v>
      </c>
      <c r="Q47" s="124">
        <v>0</v>
      </c>
      <c r="R47" s="124">
        <v>0</v>
      </c>
      <c r="S47" s="124">
        <v>0</v>
      </c>
      <c r="T47" s="124">
        <v>0</v>
      </c>
      <c r="U47" s="124">
        <v>0</v>
      </c>
      <c r="V47" s="124">
        <v>0</v>
      </c>
      <c r="W47" s="101">
        <v>636848960.17999995</v>
      </c>
      <c r="X47" s="101">
        <v>636848960.17999995</v>
      </c>
      <c r="Y47" s="124">
        <v>0</v>
      </c>
      <c r="Z47" s="124">
        <v>0</v>
      </c>
      <c r="AA47" s="124">
        <v>0</v>
      </c>
      <c r="AB47" s="124">
        <v>0</v>
      </c>
      <c r="AC47" s="124">
        <v>0</v>
      </c>
      <c r="AD47" s="124">
        <v>0</v>
      </c>
      <c r="AE47" s="124">
        <v>0</v>
      </c>
      <c r="AF47" s="124">
        <v>0</v>
      </c>
      <c r="AG47" s="124">
        <v>0</v>
      </c>
      <c r="AH47" s="124">
        <v>0</v>
      </c>
      <c r="AI47" s="124">
        <v>0</v>
      </c>
      <c r="AJ47" s="124">
        <v>0</v>
      </c>
      <c r="AK47" s="124">
        <v>0</v>
      </c>
      <c r="AL47" s="124">
        <v>0</v>
      </c>
      <c r="AM47" s="124">
        <v>0</v>
      </c>
      <c r="AN47" s="124">
        <v>0</v>
      </c>
      <c r="AO47" s="124">
        <v>0</v>
      </c>
      <c r="AP47" s="124">
        <v>0</v>
      </c>
      <c r="AQ47" s="124">
        <v>0</v>
      </c>
      <c r="AR47" s="124">
        <v>0</v>
      </c>
      <c r="AS47" s="124">
        <v>0</v>
      </c>
      <c r="AT47" s="101">
        <v>1551595648.4400001</v>
      </c>
      <c r="AU47" s="124">
        <v>0</v>
      </c>
      <c r="AV47" s="124">
        <v>0</v>
      </c>
      <c r="AW47" s="124">
        <v>0</v>
      </c>
      <c r="AX47" s="124">
        <v>0</v>
      </c>
      <c r="AY47" s="124">
        <v>0</v>
      </c>
      <c r="AZ47" s="124">
        <v>0</v>
      </c>
      <c r="BA47" s="124">
        <v>0</v>
      </c>
      <c r="BB47" s="101">
        <v>2948943052.9200001</v>
      </c>
      <c r="BC47" s="101">
        <v>2770790683.54</v>
      </c>
      <c r="BD47" s="124">
        <v>0</v>
      </c>
      <c r="BE47" s="124">
        <v>0</v>
      </c>
      <c r="BF47" s="124">
        <v>0</v>
      </c>
      <c r="BG47" s="124">
        <v>0</v>
      </c>
      <c r="BH47" s="101">
        <v>178152369.38</v>
      </c>
      <c r="BI47" s="124">
        <v>0</v>
      </c>
      <c r="BJ47" s="124">
        <v>0</v>
      </c>
      <c r="BK47" s="124">
        <v>0</v>
      </c>
      <c r="BL47" s="101">
        <v>2948943052.9200001</v>
      </c>
      <c r="BM47" s="101">
        <v>-1397347404.48</v>
      </c>
      <c r="BN47" s="101">
        <v>70697471064.443405</v>
      </c>
      <c r="BO47" s="124">
        <v>5.5</v>
      </c>
      <c r="BP47" s="101">
        <v>3820063737.5988002</v>
      </c>
      <c r="BQ47" s="101">
        <v>73275768057.576996</v>
      </c>
    </row>
    <row r="48" spans="3:69" x14ac:dyDescent="0.3">
      <c r="C48" s="124">
        <v>42</v>
      </c>
      <c r="D48" s="124">
        <v>2057</v>
      </c>
      <c r="E48" s="124">
        <v>5.5</v>
      </c>
      <c r="F48" s="124">
        <v>0.10553999999999999</v>
      </c>
      <c r="G48" s="101">
        <v>8680494648.6000004</v>
      </c>
      <c r="H48" s="124">
        <v>0</v>
      </c>
      <c r="I48" s="124">
        <v>0</v>
      </c>
      <c r="J48" s="124">
        <v>0</v>
      </c>
      <c r="K48" s="124">
        <v>0</v>
      </c>
      <c r="L48" s="124">
        <v>0</v>
      </c>
      <c r="M48" s="124">
        <v>0</v>
      </c>
      <c r="N48" s="124">
        <v>0</v>
      </c>
      <c r="O48" s="101">
        <v>913856918.16999996</v>
      </c>
      <c r="P48" s="101">
        <v>913856918.16999996</v>
      </c>
      <c r="Q48" s="124">
        <v>0</v>
      </c>
      <c r="R48" s="124">
        <v>0</v>
      </c>
      <c r="S48" s="124">
        <v>0</v>
      </c>
      <c r="T48" s="124">
        <v>0</v>
      </c>
      <c r="U48" s="124">
        <v>0</v>
      </c>
      <c r="V48" s="124">
        <v>0</v>
      </c>
      <c r="W48" s="101">
        <v>636229499.99000001</v>
      </c>
      <c r="X48" s="101">
        <v>636229499.99000001</v>
      </c>
      <c r="Y48" s="124">
        <v>0</v>
      </c>
      <c r="Z48" s="124">
        <v>0</v>
      </c>
      <c r="AA48" s="124">
        <v>0</v>
      </c>
      <c r="AB48" s="124">
        <v>0</v>
      </c>
      <c r="AC48" s="124">
        <v>0</v>
      </c>
      <c r="AD48" s="124">
        <v>0</v>
      </c>
      <c r="AE48" s="124">
        <v>0</v>
      </c>
      <c r="AF48" s="124">
        <v>0</v>
      </c>
      <c r="AG48" s="124">
        <v>0</v>
      </c>
      <c r="AH48" s="124">
        <v>0</v>
      </c>
      <c r="AI48" s="124">
        <v>0</v>
      </c>
      <c r="AJ48" s="124">
        <v>0</v>
      </c>
      <c r="AK48" s="124">
        <v>0</v>
      </c>
      <c r="AL48" s="124">
        <v>0</v>
      </c>
      <c r="AM48" s="124">
        <v>0</v>
      </c>
      <c r="AN48" s="124">
        <v>0</v>
      </c>
      <c r="AO48" s="124">
        <v>0</v>
      </c>
      <c r="AP48" s="124">
        <v>0</v>
      </c>
      <c r="AQ48" s="124">
        <v>0</v>
      </c>
      <c r="AR48" s="124">
        <v>0</v>
      </c>
      <c r="AS48" s="124">
        <v>0</v>
      </c>
      <c r="AT48" s="101">
        <v>1550086418.1600001</v>
      </c>
      <c r="AU48" s="124">
        <v>0</v>
      </c>
      <c r="AV48" s="124">
        <v>0</v>
      </c>
      <c r="AW48" s="124">
        <v>0</v>
      </c>
      <c r="AX48" s="124">
        <v>0</v>
      </c>
      <c r="AY48" s="124">
        <v>0</v>
      </c>
      <c r="AZ48" s="124">
        <v>0</v>
      </c>
      <c r="BA48" s="124">
        <v>0</v>
      </c>
      <c r="BB48" s="101">
        <v>3192644119.6900001</v>
      </c>
      <c r="BC48" s="101">
        <v>2994808607.3099999</v>
      </c>
      <c r="BD48" s="124">
        <v>0</v>
      </c>
      <c r="BE48" s="124">
        <v>0</v>
      </c>
      <c r="BF48" s="124">
        <v>0</v>
      </c>
      <c r="BG48" s="124">
        <v>0</v>
      </c>
      <c r="BH48" s="101">
        <v>197835512.38</v>
      </c>
      <c r="BI48" s="124">
        <v>0</v>
      </c>
      <c r="BJ48" s="124">
        <v>0</v>
      </c>
      <c r="BK48" s="124">
        <v>0</v>
      </c>
      <c r="BL48" s="101">
        <v>3192644119.6900001</v>
      </c>
      <c r="BM48" s="101">
        <v>-1642557701.53</v>
      </c>
      <c r="BN48" s="101">
        <v>73102412517.757507</v>
      </c>
      <c r="BO48" s="124">
        <v>5.5</v>
      </c>
      <c r="BP48" s="101">
        <v>3939826569.5825801</v>
      </c>
      <c r="BQ48" s="101">
        <v>75573036925.629593</v>
      </c>
    </row>
    <row r="49" spans="3:69" x14ac:dyDescent="0.3">
      <c r="C49" s="124">
        <v>43</v>
      </c>
      <c r="D49" s="124">
        <v>2058</v>
      </c>
      <c r="E49" s="124">
        <v>5.5</v>
      </c>
      <c r="F49" s="124">
        <v>0.10004</v>
      </c>
      <c r="G49" s="101">
        <v>8668393895.3099995</v>
      </c>
      <c r="H49" s="124">
        <v>0</v>
      </c>
      <c r="I49" s="124">
        <v>0</v>
      </c>
      <c r="J49" s="124">
        <v>0</v>
      </c>
      <c r="K49" s="124">
        <v>0</v>
      </c>
      <c r="L49" s="124">
        <v>0</v>
      </c>
      <c r="M49" s="124">
        <v>0</v>
      </c>
      <c r="N49" s="124">
        <v>0</v>
      </c>
      <c r="O49" s="101">
        <v>912582986.49000001</v>
      </c>
      <c r="P49" s="101">
        <v>912582986.49000001</v>
      </c>
      <c r="Q49" s="124">
        <v>0</v>
      </c>
      <c r="R49" s="124">
        <v>0</v>
      </c>
      <c r="S49" s="124">
        <v>0</v>
      </c>
      <c r="T49" s="124">
        <v>0</v>
      </c>
      <c r="U49" s="124">
        <v>0</v>
      </c>
      <c r="V49" s="124">
        <v>0</v>
      </c>
      <c r="W49" s="101">
        <v>635342585.52999997</v>
      </c>
      <c r="X49" s="101">
        <v>635342585.52999997</v>
      </c>
      <c r="Y49" s="124">
        <v>0</v>
      </c>
      <c r="Z49" s="124">
        <v>0</v>
      </c>
      <c r="AA49" s="124">
        <v>0</v>
      </c>
      <c r="AB49" s="124">
        <v>0</v>
      </c>
      <c r="AC49" s="124">
        <v>0</v>
      </c>
      <c r="AD49" s="124">
        <v>0</v>
      </c>
      <c r="AE49" s="124">
        <v>0</v>
      </c>
      <c r="AF49" s="124">
        <v>0</v>
      </c>
      <c r="AG49" s="124">
        <v>0</v>
      </c>
      <c r="AH49" s="124">
        <v>0</v>
      </c>
      <c r="AI49" s="124">
        <v>0</v>
      </c>
      <c r="AJ49" s="124">
        <v>0</v>
      </c>
      <c r="AK49" s="124">
        <v>0</v>
      </c>
      <c r="AL49" s="124">
        <v>0</v>
      </c>
      <c r="AM49" s="124">
        <v>0</v>
      </c>
      <c r="AN49" s="124">
        <v>0</v>
      </c>
      <c r="AO49" s="124">
        <v>0</v>
      </c>
      <c r="AP49" s="124">
        <v>0</v>
      </c>
      <c r="AQ49" s="124">
        <v>0</v>
      </c>
      <c r="AR49" s="124">
        <v>0</v>
      </c>
      <c r="AS49" s="124">
        <v>0</v>
      </c>
      <c r="AT49" s="101">
        <v>1547925572.02</v>
      </c>
      <c r="AU49" s="124">
        <v>0</v>
      </c>
      <c r="AV49" s="124">
        <v>0</v>
      </c>
      <c r="AW49" s="124">
        <v>0</v>
      </c>
      <c r="AX49" s="124">
        <v>0</v>
      </c>
      <c r="AY49" s="124">
        <v>0</v>
      </c>
      <c r="AZ49" s="124">
        <v>0</v>
      </c>
      <c r="BA49" s="124">
        <v>0</v>
      </c>
      <c r="BB49" s="101">
        <v>3435659335.9699998</v>
      </c>
      <c r="BC49" s="101">
        <v>3216657086.0599999</v>
      </c>
      <c r="BD49" s="124">
        <v>0</v>
      </c>
      <c r="BE49" s="124">
        <v>0</v>
      </c>
      <c r="BF49" s="124">
        <v>0</v>
      </c>
      <c r="BG49" s="124">
        <v>0</v>
      </c>
      <c r="BH49" s="101">
        <v>219002249.91</v>
      </c>
      <c r="BI49" s="124">
        <v>0</v>
      </c>
      <c r="BJ49" s="124">
        <v>0</v>
      </c>
      <c r="BK49" s="124">
        <v>0</v>
      </c>
      <c r="BL49" s="101">
        <v>3435659335.9699998</v>
      </c>
      <c r="BM49" s="101">
        <v>-1887733763.95</v>
      </c>
      <c r="BN49" s="101">
        <v>75384188039.884003</v>
      </c>
      <c r="BO49" s="124">
        <v>5.5</v>
      </c>
      <c r="BP49" s="101">
        <v>4052691673.8923802</v>
      </c>
      <c r="BQ49" s="101">
        <v>77737994835.572006</v>
      </c>
    </row>
    <row r="50" spans="3:69" x14ac:dyDescent="0.3">
      <c r="C50" s="124">
        <v>44</v>
      </c>
      <c r="D50" s="124">
        <v>2059</v>
      </c>
      <c r="E50" s="124">
        <v>5.5</v>
      </c>
      <c r="F50" s="124">
        <v>9.4820000000000002E-2</v>
      </c>
      <c r="G50" s="101">
        <v>8654835709.1800003</v>
      </c>
      <c r="H50" s="124">
        <v>0</v>
      </c>
      <c r="I50" s="124">
        <v>0</v>
      </c>
      <c r="J50" s="124">
        <v>0</v>
      </c>
      <c r="K50" s="124">
        <v>0</v>
      </c>
      <c r="L50" s="124">
        <v>0</v>
      </c>
      <c r="M50" s="124">
        <v>0</v>
      </c>
      <c r="N50" s="124">
        <v>0</v>
      </c>
      <c r="O50" s="101">
        <v>911155620.57000005</v>
      </c>
      <c r="P50" s="101">
        <v>911155620.57000005</v>
      </c>
      <c r="Q50" s="124">
        <v>0</v>
      </c>
      <c r="R50" s="124">
        <v>0</v>
      </c>
      <c r="S50" s="124">
        <v>0</v>
      </c>
      <c r="T50" s="124">
        <v>0</v>
      </c>
      <c r="U50" s="124">
        <v>0</v>
      </c>
      <c r="V50" s="124">
        <v>0</v>
      </c>
      <c r="W50" s="101">
        <v>634348849.75999999</v>
      </c>
      <c r="X50" s="101">
        <v>634348849.75999999</v>
      </c>
      <c r="Y50" s="124">
        <v>0</v>
      </c>
      <c r="Z50" s="124">
        <v>0</v>
      </c>
      <c r="AA50" s="124">
        <v>0</v>
      </c>
      <c r="AB50" s="124">
        <v>0</v>
      </c>
      <c r="AC50" s="124">
        <v>0</v>
      </c>
      <c r="AD50" s="124">
        <v>0</v>
      </c>
      <c r="AE50" s="124">
        <v>0</v>
      </c>
      <c r="AF50" s="124">
        <v>0</v>
      </c>
      <c r="AG50" s="124">
        <v>0</v>
      </c>
      <c r="AH50" s="124">
        <v>0</v>
      </c>
      <c r="AI50" s="124">
        <v>0</v>
      </c>
      <c r="AJ50" s="124">
        <v>0</v>
      </c>
      <c r="AK50" s="124">
        <v>0</v>
      </c>
      <c r="AL50" s="124">
        <v>0</v>
      </c>
      <c r="AM50" s="124">
        <v>0</v>
      </c>
      <c r="AN50" s="124">
        <v>0</v>
      </c>
      <c r="AO50" s="124">
        <v>0</v>
      </c>
      <c r="AP50" s="124">
        <v>0</v>
      </c>
      <c r="AQ50" s="124">
        <v>0</v>
      </c>
      <c r="AR50" s="124">
        <v>0</v>
      </c>
      <c r="AS50" s="124">
        <v>0</v>
      </c>
      <c r="AT50" s="101">
        <v>1545504470.3299999</v>
      </c>
      <c r="AU50" s="124">
        <v>0</v>
      </c>
      <c r="AV50" s="124">
        <v>0</v>
      </c>
      <c r="AW50" s="124">
        <v>0</v>
      </c>
      <c r="AX50" s="124">
        <v>0</v>
      </c>
      <c r="AY50" s="124">
        <v>0</v>
      </c>
      <c r="AZ50" s="124">
        <v>0</v>
      </c>
      <c r="BA50" s="124">
        <v>0</v>
      </c>
      <c r="BB50" s="101">
        <v>3667084331.2800002</v>
      </c>
      <c r="BC50" s="101">
        <v>3425749487.7399998</v>
      </c>
      <c r="BD50" s="124">
        <v>0</v>
      </c>
      <c r="BE50" s="124">
        <v>0</v>
      </c>
      <c r="BF50" s="124">
        <v>0</v>
      </c>
      <c r="BG50" s="124">
        <v>0</v>
      </c>
      <c r="BH50" s="101">
        <v>241334843.53999999</v>
      </c>
      <c r="BI50" s="124">
        <v>0</v>
      </c>
      <c r="BJ50" s="124">
        <v>0</v>
      </c>
      <c r="BK50" s="124">
        <v>0</v>
      </c>
      <c r="BL50" s="101">
        <v>3667084331.2800002</v>
      </c>
      <c r="BM50" s="101">
        <v>-2121579860.95</v>
      </c>
      <c r="BN50" s="101">
        <v>77536826633.156693</v>
      </c>
      <c r="BO50" s="124">
        <v>5.5</v>
      </c>
      <c r="BP50" s="101">
        <v>4158902823.6042099</v>
      </c>
      <c r="BQ50" s="101">
        <v>79775317798.226196</v>
      </c>
    </row>
    <row r="51" spans="3:69" x14ac:dyDescent="0.3">
      <c r="C51" s="124">
        <v>45</v>
      </c>
      <c r="D51" s="124">
        <v>2060</v>
      </c>
      <c r="E51" s="124">
        <v>5.5</v>
      </c>
      <c r="F51" s="124">
        <v>8.9880000000000002E-2</v>
      </c>
      <c r="G51" s="101">
        <v>8643572545.6599998</v>
      </c>
      <c r="H51" s="124">
        <v>0</v>
      </c>
      <c r="I51" s="124">
        <v>0</v>
      </c>
      <c r="J51" s="124">
        <v>0</v>
      </c>
      <c r="K51" s="124">
        <v>0</v>
      </c>
      <c r="L51" s="124">
        <v>0</v>
      </c>
      <c r="M51" s="124">
        <v>0</v>
      </c>
      <c r="N51" s="124">
        <v>0</v>
      </c>
      <c r="O51" s="101">
        <v>909969867.88</v>
      </c>
      <c r="P51" s="101">
        <v>909969867.88</v>
      </c>
      <c r="Q51" s="124">
        <v>0</v>
      </c>
      <c r="R51" s="124">
        <v>0</v>
      </c>
      <c r="S51" s="124">
        <v>0</v>
      </c>
      <c r="T51" s="124">
        <v>0</v>
      </c>
      <c r="U51" s="124">
        <v>0</v>
      </c>
      <c r="V51" s="124">
        <v>0</v>
      </c>
      <c r="W51" s="101">
        <v>633523325.74000001</v>
      </c>
      <c r="X51" s="101">
        <v>633523325.74000001</v>
      </c>
      <c r="Y51" s="124">
        <v>0</v>
      </c>
      <c r="Z51" s="124">
        <v>0</v>
      </c>
      <c r="AA51" s="124">
        <v>0</v>
      </c>
      <c r="AB51" s="124">
        <v>0</v>
      </c>
      <c r="AC51" s="124">
        <v>0</v>
      </c>
      <c r="AD51" s="124">
        <v>0</v>
      </c>
      <c r="AE51" s="124">
        <v>0</v>
      </c>
      <c r="AF51" s="124">
        <v>0</v>
      </c>
      <c r="AG51" s="124">
        <v>0</v>
      </c>
      <c r="AH51" s="124">
        <v>0</v>
      </c>
      <c r="AI51" s="124">
        <v>0</v>
      </c>
      <c r="AJ51" s="124">
        <v>0</v>
      </c>
      <c r="AK51" s="124">
        <v>0</v>
      </c>
      <c r="AL51" s="124">
        <v>0</v>
      </c>
      <c r="AM51" s="124">
        <v>0</v>
      </c>
      <c r="AN51" s="124">
        <v>0</v>
      </c>
      <c r="AO51" s="124">
        <v>0</v>
      </c>
      <c r="AP51" s="124">
        <v>0</v>
      </c>
      <c r="AQ51" s="124">
        <v>0</v>
      </c>
      <c r="AR51" s="124">
        <v>0</v>
      </c>
      <c r="AS51" s="124">
        <v>0</v>
      </c>
      <c r="AT51" s="101">
        <v>1543493193.6199999</v>
      </c>
      <c r="AU51" s="124">
        <v>0</v>
      </c>
      <c r="AV51" s="124">
        <v>0</v>
      </c>
      <c r="AW51" s="124">
        <v>0</v>
      </c>
      <c r="AX51" s="124">
        <v>0</v>
      </c>
      <c r="AY51" s="124">
        <v>0</v>
      </c>
      <c r="AZ51" s="124">
        <v>0</v>
      </c>
      <c r="BA51" s="124">
        <v>0</v>
      </c>
      <c r="BB51" s="101">
        <v>3908817365.96</v>
      </c>
      <c r="BC51" s="101">
        <v>3644150720.4899998</v>
      </c>
      <c r="BD51" s="124">
        <v>0</v>
      </c>
      <c r="BE51" s="124">
        <v>0</v>
      </c>
      <c r="BF51" s="124">
        <v>0</v>
      </c>
      <c r="BG51" s="124">
        <v>0</v>
      </c>
      <c r="BH51" s="101">
        <v>264666645.47</v>
      </c>
      <c r="BI51" s="124">
        <v>0</v>
      </c>
      <c r="BJ51" s="124">
        <v>0</v>
      </c>
      <c r="BK51" s="124">
        <v>0</v>
      </c>
      <c r="BL51" s="101">
        <v>3908817365.96</v>
      </c>
      <c r="BM51" s="101">
        <v>-2365324172.3400002</v>
      </c>
      <c r="BN51" s="101">
        <v>79562722461.616302</v>
      </c>
      <c r="BO51" s="124">
        <v>5.5</v>
      </c>
      <c r="BP51" s="101">
        <v>4257549649.4237399</v>
      </c>
      <c r="BQ51" s="101">
        <v>81667543275.309906</v>
      </c>
    </row>
    <row r="52" spans="3:69" x14ac:dyDescent="0.3">
      <c r="C52" s="124">
        <v>46</v>
      </c>
      <c r="D52" s="124">
        <v>2061</v>
      </c>
      <c r="E52" s="124">
        <v>5.5</v>
      </c>
      <c r="F52" s="124">
        <v>8.5190000000000002E-2</v>
      </c>
      <c r="G52" s="101">
        <v>8627534699.1299992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01">
        <v>908281450.62</v>
      </c>
      <c r="P52" s="101">
        <v>908281450.62</v>
      </c>
      <c r="Q52" s="124">
        <v>0</v>
      </c>
      <c r="R52" s="124">
        <v>0</v>
      </c>
      <c r="S52" s="124">
        <v>0</v>
      </c>
      <c r="T52" s="124">
        <v>0</v>
      </c>
      <c r="U52" s="124">
        <v>0</v>
      </c>
      <c r="V52" s="124">
        <v>0</v>
      </c>
      <c r="W52" s="101">
        <v>632347845.37</v>
      </c>
      <c r="X52" s="101">
        <v>632347845.37</v>
      </c>
      <c r="Y52" s="124">
        <v>0</v>
      </c>
      <c r="Z52" s="124">
        <v>0</v>
      </c>
      <c r="AA52" s="124">
        <v>0</v>
      </c>
      <c r="AB52" s="124">
        <v>0</v>
      </c>
      <c r="AC52" s="124">
        <v>0</v>
      </c>
      <c r="AD52" s="124">
        <v>0</v>
      </c>
      <c r="AE52" s="124">
        <v>0</v>
      </c>
      <c r="AF52" s="124">
        <v>0</v>
      </c>
      <c r="AG52" s="124">
        <v>0</v>
      </c>
      <c r="AH52" s="124">
        <v>0</v>
      </c>
      <c r="AI52" s="124">
        <v>0</v>
      </c>
      <c r="AJ52" s="124">
        <v>0</v>
      </c>
      <c r="AK52" s="124">
        <v>0</v>
      </c>
      <c r="AL52" s="124">
        <v>0</v>
      </c>
      <c r="AM52" s="124">
        <v>0</v>
      </c>
      <c r="AN52" s="124">
        <v>0</v>
      </c>
      <c r="AO52" s="124">
        <v>0</v>
      </c>
      <c r="AP52" s="124">
        <v>0</v>
      </c>
      <c r="AQ52" s="124">
        <v>0</v>
      </c>
      <c r="AR52" s="124">
        <v>0</v>
      </c>
      <c r="AS52" s="124">
        <v>0</v>
      </c>
      <c r="AT52" s="101">
        <v>1540629295.99</v>
      </c>
      <c r="AU52" s="124">
        <v>0</v>
      </c>
      <c r="AV52" s="124">
        <v>0</v>
      </c>
      <c r="AW52" s="124">
        <v>0</v>
      </c>
      <c r="AX52" s="124">
        <v>0</v>
      </c>
      <c r="AY52" s="124">
        <v>0</v>
      </c>
      <c r="AZ52" s="124">
        <v>0</v>
      </c>
      <c r="BA52" s="124">
        <v>0</v>
      </c>
      <c r="BB52" s="101">
        <v>4130226029.7399998</v>
      </c>
      <c r="BC52" s="101">
        <v>3840845039.7800002</v>
      </c>
      <c r="BD52" s="124">
        <v>0</v>
      </c>
      <c r="BE52" s="124">
        <v>0</v>
      </c>
      <c r="BF52" s="124">
        <v>0</v>
      </c>
      <c r="BG52" s="124">
        <v>0</v>
      </c>
      <c r="BH52" s="101">
        <v>289380989.95999998</v>
      </c>
      <c r="BI52" s="124">
        <v>0</v>
      </c>
      <c r="BJ52" s="124">
        <v>0</v>
      </c>
      <c r="BK52" s="124">
        <v>0</v>
      </c>
      <c r="BL52" s="101">
        <v>4130226029.7399998</v>
      </c>
      <c r="BM52" s="101">
        <v>-2589596733.75</v>
      </c>
      <c r="BN52" s="101">
        <v>81446935529.561707</v>
      </c>
      <c r="BO52" s="124">
        <v>5.5</v>
      </c>
      <c r="BP52" s="101">
        <v>4349287059.7858</v>
      </c>
      <c r="BQ52" s="101">
        <v>83427233601.345703</v>
      </c>
    </row>
    <row r="53" spans="3:69" x14ac:dyDescent="0.3">
      <c r="C53" s="124">
        <v>47</v>
      </c>
      <c r="D53" s="124">
        <v>2062</v>
      </c>
      <c r="E53" s="124">
        <v>5.5</v>
      </c>
      <c r="F53" s="124">
        <v>8.0750000000000002E-2</v>
      </c>
      <c r="G53" s="101">
        <v>8616667337.4200001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0</v>
      </c>
      <c r="N53" s="124">
        <v>0</v>
      </c>
      <c r="O53" s="101">
        <v>907137366.77999997</v>
      </c>
      <c r="P53" s="101">
        <v>907137366.77999997</v>
      </c>
      <c r="Q53" s="124">
        <v>0</v>
      </c>
      <c r="R53" s="124">
        <v>0</v>
      </c>
      <c r="S53" s="124">
        <v>0</v>
      </c>
      <c r="T53" s="124">
        <v>0</v>
      </c>
      <c r="U53" s="124">
        <v>0</v>
      </c>
      <c r="V53" s="124">
        <v>0</v>
      </c>
      <c r="W53" s="101">
        <v>631551331.29999995</v>
      </c>
      <c r="X53" s="101">
        <v>631551331.29999995</v>
      </c>
      <c r="Y53" s="124">
        <v>0</v>
      </c>
      <c r="Z53" s="124">
        <v>0</v>
      </c>
      <c r="AA53" s="124">
        <v>0</v>
      </c>
      <c r="AB53" s="124">
        <v>0</v>
      </c>
      <c r="AC53" s="124">
        <v>0</v>
      </c>
      <c r="AD53" s="124">
        <v>0</v>
      </c>
      <c r="AE53" s="124">
        <v>0</v>
      </c>
      <c r="AF53" s="124">
        <v>0</v>
      </c>
      <c r="AG53" s="124">
        <v>0</v>
      </c>
      <c r="AH53" s="124">
        <v>0</v>
      </c>
      <c r="AI53" s="124">
        <v>0</v>
      </c>
      <c r="AJ53" s="124">
        <v>0</v>
      </c>
      <c r="AK53" s="124">
        <v>0</v>
      </c>
      <c r="AL53" s="124">
        <v>0</v>
      </c>
      <c r="AM53" s="124">
        <v>0</v>
      </c>
      <c r="AN53" s="124">
        <v>0</v>
      </c>
      <c r="AO53" s="124">
        <v>0</v>
      </c>
      <c r="AP53" s="124">
        <v>0</v>
      </c>
      <c r="AQ53" s="124">
        <v>0</v>
      </c>
      <c r="AR53" s="124">
        <v>0</v>
      </c>
      <c r="AS53" s="124">
        <v>0</v>
      </c>
      <c r="AT53" s="101">
        <v>1538688698.0799999</v>
      </c>
      <c r="AU53" s="124">
        <v>0</v>
      </c>
      <c r="AV53" s="124">
        <v>0</v>
      </c>
      <c r="AW53" s="124">
        <v>0</v>
      </c>
      <c r="AX53" s="124">
        <v>0</v>
      </c>
      <c r="AY53" s="124">
        <v>0</v>
      </c>
      <c r="AZ53" s="124">
        <v>0</v>
      </c>
      <c r="BA53" s="124">
        <v>0</v>
      </c>
      <c r="BB53" s="101">
        <v>4336438730.6199999</v>
      </c>
      <c r="BC53" s="101">
        <v>4021480707.3400002</v>
      </c>
      <c r="BD53" s="124">
        <v>0</v>
      </c>
      <c r="BE53" s="124">
        <v>0</v>
      </c>
      <c r="BF53" s="124">
        <v>0</v>
      </c>
      <c r="BG53" s="124">
        <v>0</v>
      </c>
      <c r="BH53" s="101">
        <v>314958023.27999997</v>
      </c>
      <c r="BI53" s="124">
        <v>0</v>
      </c>
      <c r="BJ53" s="124">
        <v>0</v>
      </c>
      <c r="BK53" s="124">
        <v>0</v>
      </c>
      <c r="BL53" s="101">
        <v>4336438730.6199999</v>
      </c>
      <c r="BM53" s="101">
        <v>-2797750032.54</v>
      </c>
      <c r="BN53" s="101">
        <v>83201315286.218094</v>
      </c>
      <c r="BO53" s="124">
        <v>5.5</v>
      </c>
      <c r="BP53" s="101">
        <v>4434621596.2843103</v>
      </c>
      <c r="BQ53" s="101">
        <v>85064105165.089996</v>
      </c>
    </row>
    <row r="54" spans="3:69" x14ac:dyDescent="0.3">
      <c r="C54" s="124">
        <v>48</v>
      </c>
      <c r="D54" s="124">
        <v>2063</v>
      </c>
      <c r="E54" s="124">
        <v>5.5</v>
      </c>
      <c r="F54" s="124">
        <v>7.6539999999999997E-2</v>
      </c>
      <c r="G54" s="101">
        <v>8609458881.7999992</v>
      </c>
      <c r="H54" s="124">
        <v>0</v>
      </c>
      <c r="I54" s="124">
        <v>0</v>
      </c>
      <c r="J54" s="124">
        <v>0</v>
      </c>
      <c r="K54" s="124">
        <v>0</v>
      </c>
      <c r="L54" s="124">
        <v>0</v>
      </c>
      <c r="M54" s="124">
        <v>0</v>
      </c>
      <c r="N54" s="124">
        <v>0</v>
      </c>
      <c r="O54" s="101">
        <v>906378481.78999996</v>
      </c>
      <c r="P54" s="101">
        <v>906378481.78999996</v>
      </c>
      <c r="Q54" s="124">
        <v>0</v>
      </c>
      <c r="R54" s="124">
        <v>0</v>
      </c>
      <c r="S54" s="124">
        <v>0</v>
      </c>
      <c r="T54" s="124">
        <v>0</v>
      </c>
      <c r="U54" s="124">
        <v>0</v>
      </c>
      <c r="V54" s="124">
        <v>0</v>
      </c>
      <c r="W54" s="101">
        <v>631022993.64999998</v>
      </c>
      <c r="X54" s="101">
        <v>631022993.64999998</v>
      </c>
      <c r="Y54" s="124">
        <v>0</v>
      </c>
      <c r="Z54" s="124">
        <v>0</v>
      </c>
      <c r="AA54" s="124">
        <v>0</v>
      </c>
      <c r="AB54" s="124">
        <v>0</v>
      </c>
      <c r="AC54" s="124">
        <v>0</v>
      </c>
      <c r="AD54" s="124">
        <v>0</v>
      </c>
      <c r="AE54" s="124">
        <v>0</v>
      </c>
      <c r="AF54" s="124">
        <v>0</v>
      </c>
      <c r="AG54" s="124">
        <v>0</v>
      </c>
      <c r="AH54" s="124">
        <v>0</v>
      </c>
      <c r="AI54" s="124">
        <v>0</v>
      </c>
      <c r="AJ54" s="124">
        <v>0</v>
      </c>
      <c r="AK54" s="124">
        <v>0</v>
      </c>
      <c r="AL54" s="124">
        <v>0</v>
      </c>
      <c r="AM54" s="124">
        <v>0</v>
      </c>
      <c r="AN54" s="124">
        <v>0</v>
      </c>
      <c r="AO54" s="124">
        <v>0</v>
      </c>
      <c r="AP54" s="124">
        <v>0</v>
      </c>
      <c r="AQ54" s="124">
        <v>0</v>
      </c>
      <c r="AR54" s="124">
        <v>0</v>
      </c>
      <c r="AS54" s="124">
        <v>0</v>
      </c>
      <c r="AT54" s="101">
        <v>1537401475.4400001</v>
      </c>
      <c r="AU54" s="124">
        <v>0</v>
      </c>
      <c r="AV54" s="124">
        <v>0</v>
      </c>
      <c r="AW54" s="124">
        <v>0</v>
      </c>
      <c r="AX54" s="124">
        <v>0</v>
      </c>
      <c r="AY54" s="124">
        <v>0</v>
      </c>
      <c r="AZ54" s="124">
        <v>0</v>
      </c>
      <c r="BA54" s="124">
        <v>0</v>
      </c>
      <c r="BB54" s="101">
        <v>4532958206.1800003</v>
      </c>
      <c r="BC54" s="101">
        <v>4191660033.4499998</v>
      </c>
      <c r="BD54" s="124">
        <v>0</v>
      </c>
      <c r="BE54" s="124">
        <v>0</v>
      </c>
      <c r="BF54" s="124">
        <v>0</v>
      </c>
      <c r="BG54" s="124">
        <v>0</v>
      </c>
      <c r="BH54" s="101">
        <v>341298172.73000002</v>
      </c>
      <c r="BI54" s="124">
        <v>0</v>
      </c>
      <c r="BJ54" s="124">
        <v>0</v>
      </c>
      <c r="BK54" s="124">
        <v>0</v>
      </c>
      <c r="BL54" s="101">
        <v>4532958206.1800003</v>
      </c>
      <c r="BM54" s="101">
        <v>-2995556730.7399998</v>
      </c>
      <c r="BN54" s="101">
        <v>84834825252.919205</v>
      </c>
      <c r="BO54" s="124">
        <v>5.5</v>
      </c>
      <c r="BP54" s="101">
        <v>4513770163.8892498</v>
      </c>
      <c r="BQ54" s="101">
        <v>86582318598.239197</v>
      </c>
    </row>
    <row r="55" spans="3:69" x14ac:dyDescent="0.3">
      <c r="C55" s="124">
        <v>49</v>
      </c>
      <c r="D55" s="124">
        <v>2064</v>
      </c>
      <c r="E55" s="124">
        <v>5.5</v>
      </c>
      <c r="F55" s="124">
        <v>7.2550000000000003E-2</v>
      </c>
      <c r="G55" s="101">
        <v>8604203031.3899994</v>
      </c>
      <c r="H55" s="124">
        <v>0</v>
      </c>
      <c r="I55" s="124">
        <v>0</v>
      </c>
      <c r="J55" s="124">
        <v>0</v>
      </c>
      <c r="K55" s="124">
        <v>0</v>
      </c>
      <c r="L55" s="124">
        <v>0</v>
      </c>
      <c r="M55" s="124">
        <v>0</v>
      </c>
      <c r="N55" s="124">
        <v>0</v>
      </c>
      <c r="O55" s="101">
        <v>905825161.34000003</v>
      </c>
      <c r="P55" s="101">
        <v>905825161.34000003</v>
      </c>
      <c r="Q55" s="124">
        <v>0</v>
      </c>
      <c r="R55" s="124">
        <v>0</v>
      </c>
      <c r="S55" s="124">
        <v>0</v>
      </c>
      <c r="T55" s="124">
        <v>0</v>
      </c>
      <c r="U55" s="124">
        <v>0</v>
      </c>
      <c r="V55" s="124">
        <v>0</v>
      </c>
      <c r="W55" s="101">
        <v>630637770.54999995</v>
      </c>
      <c r="X55" s="101">
        <v>630637770.54999995</v>
      </c>
      <c r="Y55" s="124">
        <v>0</v>
      </c>
      <c r="Z55" s="124">
        <v>0</v>
      </c>
      <c r="AA55" s="124">
        <v>0</v>
      </c>
      <c r="AB55" s="124">
        <v>0</v>
      </c>
      <c r="AC55" s="124">
        <v>0</v>
      </c>
      <c r="AD55" s="124">
        <v>0</v>
      </c>
      <c r="AE55" s="124">
        <v>0</v>
      </c>
      <c r="AF55" s="124">
        <v>0</v>
      </c>
      <c r="AG55" s="124">
        <v>0</v>
      </c>
      <c r="AH55" s="124">
        <v>0</v>
      </c>
      <c r="AI55" s="124">
        <v>0</v>
      </c>
      <c r="AJ55" s="124">
        <v>0</v>
      </c>
      <c r="AK55" s="124">
        <v>0</v>
      </c>
      <c r="AL55" s="124">
        <v>0</v>
      </c>
      <c r="AM55" s="124">
        <v>0</v>
      </c>
      <c r="AN55" s="124">
        <v>0</v>
      </c>
      <c r="AO55" s="124">
        <v>0</v>
      </c>
      <c r="AP55" s="124">
        <v>0</v>
      </c>
      <c r="AQ55" s="124">
        <v>0</v>
      </c>
      <c r="AR55" s="124">
        <v>0</v>
      </c>
      <c r="AS55" s="124">
        <v>0</v>
      </c>
      <c r="AT55" s="101">
        <v>1536462931.8900001</v>
      </c>
      <c r="AU55" s="124">
        <v>0</v>
      </c>
      <c r="AV55" s="124">
        <v>0</v>
      </c>
      <c r="AW55" s="124">
        <v>0</v>
      </c>
      <c r="AX55" s="124">
        <v>0</v>
      </c>
      <c r="AY55" s="124">
        <v>0</v>
      </c>
      <c r="AZ55" s="124">
        <v>0</v>
      </c>
      <c r="BA55" s="124">
        <v>0</v>
      </c>
      <c r="BB55" s="101">
        <v>4723771776.9099998</v>
      </c>
      <c r="BC55" s="101">
        <v>4354941333.1099997</v>
      </c>
      <c r="BD55" s="124">
        <v>0</v>
      </c>
      <c r="BE55" s="124">
        <v>0</v>
      </c>
      <c r="BF55" s="124">
        <v>0</v>
      </c>
      <c r="BG55" s="124">
        <v>0</v>
      </c>
      <c r="BH55" s="101">
        <v>368830443.80000001</v>
      </c>
      <c r="BI55" s="124">
        <v>0</v>
      </c>
      <c r="BJ55" s="124">
        <v>0</v>
      </c>
      <c r="BK55" s="124">
        <v>0</v>
      </c>
      <c r="BL55" s="101">
        <v>4723771776.9099998</v>
      </c>
      <c r="BM55" s="101">
        <v>-3187308845.02</v>
      </c>
      <c r="BN55" s="101">
        <v>86351079341.533005</v>
      </c>
      <c r="BO55" s="124">
        <v>5.5</v>
      </c>
      <c r="BP55" s="101">
        <v>4586725536.4270601</v>
      </c>
      <c r="BQ55" s="101">
        <v>87981735289.646301</v>
      </c>
    </row>
    <row r="56" spans="3:69" x14ac:dyDescent="0.3">
      <c r="C56" s="124">
        <v>50</v>
      </c>
      <c r="D56" s="124">
        <v>2065</v>
      </c>
      <c r="E56" s="124">
        <v>5.5</v>
      </c>
      <c r="F56" s="124">
        <v>6.8769999999999998E-2</v>
      </c>
      <c r="G56" s="101">
        <v>8598890534.4200001</v>
      </c>
      <c r="H56" s="124">
        <v>0</v>
      </c>
      <c r="I56" s="124">
        <v>0</v>
      </c>
      <c r="J56" s="124">
        <v>0</v>
      </c>
      <c r="K56" s="124">
        <v>0</v>
      </c>
      <c r="L56" s="124">
        <v>0</v>
      </c>
      <c r="M56" s="124">
        <v>0</v>
      </c>
      <c r="N56" s="124">
        <v>0</v>
      </c>
      <c r="O56" s="101">
        <v>905265877.29999995</v>
      </c>
      <c r="P56" s="101">
        <v>905265877.29999995</v>
      </c>
      <c r="Q56" s="124">
        <v>0</v>
      </c>
      <c r="R56" s="124">
        <v>0</v>
      </c>
      <c r="S56" s="124">
        <v>0</v>
      </c>
      <c r="T56" s="124">
        <v>0</v>
      </c>
      <c r="U56" s="124">
        <v>0</v>
      </c>
      <c r="V56" s="124">
        <v>0</v>
      </c>
      <c r="W56" s="101">
        <v>630248395.58000004</v>
      </c>
      <c r="X56" s="101">
        <v>630248395.58000004</v>
      </c>
      <c r="Y56" s="124">
        <v>0</v>
      </c>
      <c r="Z56" s="124">
        <v>0</v>
      </c>
      <c r="AA56" s="124">
        <v>0</v>
      </c>
      <c r="AB56" s="124">
        <v>0</v>
      </c>
      <c r="AC56" s="124">
        <v>0</v>
      </c>
      <c r="AD56" s="124">
        <v>0</v>
      </c>
      <c r="AE56" s="124">
        <v>0</v>
      </c>
      <c r="AF56" s="124">
        <v>0</v>
      </c>
      <c r="AG56" s="124">
        <v>0</v>
      </c>
      <c r="AH56" s="124">
        <v>0</v>
      </c>
      <c r="AI56" s="124">
        <v>0</v>
      </c>
      <c r="AJ56" s="124">
        <v>0</v>
      </c>
      <c r="AK56" s="124">
        <v>0</v>
      </c>
      <c r="AL56" s="124">
        <v>0</v>
      </c>
      <c r="AM56" s="124">
        <v>0</v>
      </c>
      <c r="AN56" s="124">
        <v>0</v>
      </c>
      <c r="AO56" s="124">
        <v>0</v>
      </c>
      <c r="AP56" s="124">
        <v>0</v>
      </c>
      <c r="AQ56" s="124">
        <v>0</v>
      </c>
      <c r="AR56" s="124">
        <v>0</v>
      </c>
      <c r="AS56" s="124">
        <v>0</v>
      </c>
      <c r="AT56" s="101">
        <v>1535514272.8800001</v>
      </c>
      <c r="AU56" s="124">
        <v>0</v>
      </c>
      <c r="AV56" s="124">
        <v>0</v>
      </c>
      <c r="AW56" s="124">
        <v>0</v>
      </c>
      <c r="AX56" s="124">
        <v>0</v>
      </c>
      <c r="AY56" s="124">
        <v>0</v>
      </c>
      <c r="AZ56" s="124">
        <v>0</v>
      </c>
      <c r="BA56" s="124">
        <v>0</v>
      </c>
      <c r="BB56" s="101">
        <v>4902162715.9899998</v>
      </c>
      <c r="BC56" s="101">
        <v>4505018713.2700005</v>
      </c>
      <c r="BD56" s="124">
        <v>0</v>
      </c>
      <c r="BE56" s="124">
        <v>0</v>
      </c>
      <c r="BF56" s="124">
        <v>0</v>
      </c>
      <c r="BG56" s="124">
        <v>0</v>
      </c>
      <c r="BH56" s="101">
        <v>397144002.72000003</v>
      </c>
      <c r="BI56" s="124">
        <v>0</v>
      </c>
      <c r="BJ56" s="124">
        <v>0</v>
      </c>
      <c r="BK56" s="124">
        <v>0</v>
      </c>
      <c r="BL56" s="101">
        <v>4902162715.9899998</v>
      </c>
      <c r="BM56" s="101">
        <v>-3366648443.1100001</v>
      </c>
      <c r="BN56" s="101">
        <v>87750210876.213593</v>
      </c>
      <c r="BO56" s="124">
        <v>5.5</v>
      </c>
      <c r="BP56" s="101">
        <v>4653829776.5594997</v>
      </c>
      <c r="BQ56" s="101">
        <v>89268916623.095795</v>
      </c>
    </row>
    <row r="57" spans="3:69" x14ac:dyDescent="0.3">
      <c r="C57" s="124">
        <v>51</v>
      </c>
      <c r="D57" s="124">
        <v>2066</v>
      </c>
      <c r="E57" s="124">
        <v>5.5</v>
      </c>
      <c r="F57" s="124">
        <v>6.5180000000000002E-2</v>
      </c>
      <c r="G57" s="101">
        <v>8595951609.6700001</v>
      </c>
      <c r="H57" s="124">
        <v>0</v>
      </c>
      <c r="I57" s="124">
        <v>0</v>
      </c>
      <c r="J57" s="124">
        <v>0</v>
      </c>
      <c r="K57" s="124">
        <v>0</v>
      </c>
      <c r="L57" s="124">
        <v>0</v>
      </c>
      <c r="M57" s="124">
        <v>0</v>
      </c>
      <c r="N57" s="124">
        <v>0</v>
      </c>
      <c r="O57" s="101">
        <v>904956475.95000005</v>
      </c>
      <c r="P57" s="101">
        <v>904956475.95000005</v>
      </c>
      <c r="Q57" s="124">
        <v>0</v>
      </c>
      <c r="R57" s="124">
        <v>0</v>
      </c>
      <c r="S57" s="124">
        <v>0</v>
      </c>
      <c r="T57" s="124">
        <v>0</v>
      </c>
      <c r="U57" s="124">
        <v>0</v>
      </c>
      <c r="V57" s="124">
        <v>0</v>
      </c>
      <c r="W57" s="101">
        <v>630032989.59000003</v>
      </c>
      <c r="X57" s="101">
        <v>630032989.59000003</v>
      </c>
      <c r="Y57" s="124">
        <v>0</v>
      </c>
      <c r="Z57" s="124">
        <v>0</v>
      </c>
      <c r="AA57" s="124">
        <v>0</v>
      </c>
      <c r="AB57" s="124">
        <v>0</v>
      </c>
      <c r="AC57" s="124">
        <v>0</v>
      </c>
      <c r="AD57" s="124">
        <v>0</v>
      </c>
      <c r="AE57" s="124">
        <v>0</v>
      </c>
      <c r="AF57" s="124">
        <v>0</v>
      </c>
      <c r="AG57" s="124">
        <v>0</v>
      </c>
      <c r="AH57" s="124">
        <v>0</v>
      </c>
      <c r="AI57" s="124">
        <v>0</v>
      </c>
      <c r="AJ57" s="124">
        <v>0</v>
      </c>
      <c r="AK57" s="124">
        <v>0</v>
      </c>
      <c r="AL57" s="124">
        <v>0</v>
      </c>
      <c r="AM57" s="124">
        <v>0</v>
      </c>
      <c r="AN57" s="124">
        <v>0</v>
      </c>
      <c r="AO57" s="124">
        <v>0</v>
      </c>
      <c r="AP57" s="124">
        <v>0</v>
      </c>
      <c r="AQ57" s="124">
        <v>0</v>
      </c>
      <c r="AR57" s="124">
        <v>0</v>
      </c>
      <c r="AS57" s="124">
        <v>0</v>
      </c>
      <c r="AT57" s="101">
        <v>1534989465.54</v>
      </c>
      <c r="AU57" s="124">
        <v>0</v>
      </c>
      <c r="AV57" s="124">
        <v>0</v>
      </c>
      <c r="AW57" s="124">
        <v>0</v>
      </c>
      <c r="AX57" s="124">
        <v>0</v>
      </c>
      <c r="AY57" s="124">
        <v>0</v>
      </c>
      <c r="AZ57" s="124">
        <v>0</v>
      </c>
      <c r="BA57" s="124">
        <v>0</v>
      </c>
      <c r="BB57" s="101">
        <v>5090342263.3599997</v>
      </c>
      <c r="BC57" s="101">
        <v>4663984070.29</v>
      </c>
      <c r="BD57" s="124">
        <v>0</v>
      </c>
      <c r="BE57" s="124">
        <v>0</v>
      </c>
      <c r="BF57" s="124">
        <v>0</v>
      </c>
      <c r="BG57" s="124">
        <v>0</v>
      </c>
      <c r="BH57" s="101">
        <v>426358193.06999999</v>
      </c>
      <c r="BI57" s="124">
        <v>0</v>
      </c>
      <c r="BJ57" s="124">
        <v>0</v>
      </c>
      <c r="BK57" s="124">
        <v>0</v>
      </c>
      <c r="BL57" s="101">
        <v>5090342263.3599997</v>
      </c>
      <c r="BM57" s="101">
        <v>-3555352797.8200002</v>
      </c>
      <c r="BN57" s="101">
        <v>89037178727.733902</v>
      </c>
      <c r="BO57" s="124">
        <v>5.5</v>
      </c>
      <c r="BP57" s="101">
        <v>4714246010.3901701</v>
      </c>
      <c r="BQ57" s="101">
        <v>90427809835.666</v>
      </c>
    </row>
    <row r="58" spans="3:69" x14ac:dyDescent="0.3">
      <c r="C58" s="124">
        <v>52</v>
      </c>
      <c r="D58" s="124">
        <v>2067</v>
      </c>
      <c r="E58" s="124">
        <v>5.5</v>
      </c>
      <c r="F58" s="124">
        <v>6.1780000000000002E-2</v>
      </c>
      <c r="G58" s="101">
        <v>8587503442.0200005</v>
      </c>
      <c r="H58" s="124">
        <v>0</v>
      </c>
      <c r="I58" s="124">
        <v>0</v>
      </c>
      <c r="J58" s="124">
        <v>0</v>
      </c>
      <c r="K58" s="124">
        <v>0</v>
      </c>
      <c r="L58" s="124">
        <v>0</v>
      </c>
      <c r="M58" s="124">
        <v>0</v>
      </c>
      <c r="N58" s="124">
        <v>0</v>
      </c>
      <c r="O58" s="101">
        <v>904067077.74000001</v>
      </c>
      <c r="P58" s="101">
        <v>904067077.74000001</v>
      </c>
      <c r="Q58" s="124">
        <v>0</v>
      </c>
      <c r="R58" s="124">
        <v>0</v>
      </c>
      <c r="S58" s="124">
        <v>0</v>
      </c>
      <c r="T58" s="124">
        <v>0</v>
      </c>
      <c r="U58" s="124">
        <v>0</v>
      </c>
      <c r="V58" s="124">
        <v>0</v>
      </c>
      <c r="W58" s="101">
        <v>629413788.29999995</v>
      </c>
      <c r="X58" s="101">
        <v>629413788.29999995</v>
      </c>
      <c r="Y58" s="124">
        <v>0</v>
      </c>
      <c r="Z58" s="124">
        <v>0</v>
      </c>
      <c r="AA58" s="124">
        <v>0</v>
      </c>
      <c r="AB58" s="124">
        <v>0</v>
      </c>
      <c r="AC58" s="124">
        <v>0</v>
      </c>
      <c r="AD58" s="124">
        <v>0</v>
      </c>
      <c r="AE58" s="124">
        <v>0</v>
      </c>
      <c r="AF58" s="124">
        <v>0</v>
      </c>
      <c r="AG58" s="124">
        <v>0</v>
      </c>
      <c r="AH58" s="124">
        <v>0</v>
      </c>
      <c r="AI58" s="124">
        <v>0</v>
      </c>
      <c r="AJ58" s="124">
        <v>0</v>
      </c>
      <c r="AK58" s="124">
        <v>0</v>
      </c>
      <c r="AL58" s="124">
        <v>0</v>
      </c>
      <c r="AM58" s="124">
        <v>0</v>
      </c>
      <c r="AN58" s="124">
        <v>0</v>
      </c>
      <c r="AO58" s="124">
        <v>0</v>
      </c>
      <c r="AP58" s="124">
        <v>0</v>
      </c>
      <c r="AQ58" s="124">
        <v>0</v>
      </c>
      <c r="AR58" s="124">
        <v>0</v>
      </c>
      <c r="AS58" s="124">
        <v>0</v>
      </c>
      <c r="AT58" s="101">
        <v>1533480866.04</v>
      </c>
      <c r="AU58" s="124">
        <v>0</v>
      </c>
      <c r="AV58" s="124">
        <v>0</v>
      </c>
      <c r="AW58" s="124">
        <v>0</v>
      </c>
      <c r="AX58" s="124">
        <v>0</v>
      </c>
      <c r="AY58" s="124">
        <v>0</v>
      </c>
      <c r="AZ58" s="124">
        <v>0</v>
      </c>
      <c r="BA58" s="124">
        <v>0</v>
      </c>
      <c r="BB58" s="101">
        <v>5249908270.5900002</v>
      </c>
      <c r="BC58" s="101">
        <v>4793019870.4799995</v>
      </c>
      <c r="BD58" s="124">
        <v>0</v>
      </c>
      <c r="BE58" s="124">
        <v>0</v>
      </c>
      <c r="BF58" s="124">
        <v>0</v>
      </c>
      <c r="BG58" s="124">
        <v>0</v>
      </c>
      <c r="BH58" s="101">
        <v>456888400.11000001</v>
      </c>
      <c r="BI58" s="124">
        <v>0</v>
      </c>
      <c r="BJ58" s="124">
        <v>0</v>
      </c>
      <c r="BK58" s="124">
        <v>0</v>
      </c>
      <c r="BL58" s="101">
        <v>5249908270.5900002</v>
      </c>
      <c r="BM58" s="101">
        <v>-3716427404.5500002</v>
      </c>
      <c r="BN58" s="101">
        <v>90198208950.6129</v>
      </c>
      <c r="BO58" s="124">
        <v>5.5</v>
      </c>
      <c r="BP58" s="101">
        <v>4769126033.71138</v>
      </c>
      <c r="BQ58" s="101">
        <v>91480508464.827393</v>
      </c>
    </row>
    <row r="59" spans="3:69" x14ac:dyDescent="0.3">
      <c r="C59" s="124">
        <v>53</v>
      </c>
      <c r="D59" s="124">
        <v>2068</v>
      </c>
      <c r="E59" s="124">
        <v>5.5</v>
      </c>
      <c r="F59" s="124">
        <v>5.8560000000000001E-2</v>
      </c>
      <c r="G59" s="101">
        <v>8586954309.8500004</v>
      </c>
      <c r="H59" s="124">
        <v>0</v>
      </c>
      <c r="I59" s="124">
        <v>0</v>
      </c>
      <c r="J59" s="124">
        <v>0</v>
      </c>
      <c r="K59" s="124">
        <v>0</v>
      </c>
      <c r="L59" s="124">
        <v>0</v>
      </c>
      <c r="M59" s="124">
        <v>0</v>
      </c>
      <c r="N59" s="124">
        <v>0</v>
      </c>
      <c r="O59" s="101">
        <v>904009266.72000003</v>
      </c>
      <c r="P59" s="101">
        <v>904009266.72000003</v>
      </c>
      <c r="Q59" s="124">
        <v>0</v>
      </c>
      <c r="R59" s="124">
        <v>0</v>
      </c>
      <c r="S59" s="124">
        <v>0</v>
      </c>
      <c r="T59" s="124">
        <v>0</v>
      </c>
      <c r="U59" s="124">
        <v>0</v>
      </c>
      <c r="V59" s="124">
        <v>0</v>
      </c>
      <c r="W59" s="101">
        <v>629373540.12</v>
      </c>
      <c r="X59" s="101">
        <v>629373540.12</v>
      </c>
      <c r="Y59" s="124">
        <v>0</v>
      </c>
      <c r="Z59" s="124">
        <v>0</v>
      </c>
      <c r="AA59" s="124">
        <v>0</v>
      </c>
      <c r="AB59" s="124">
        <v>0</v>
      </c>
      <c r="AC59" s="124">
        <v>0</v>
      </c>
      <c r="AD59" s="124">
        <v>0</v>
      </c>
      <c r="AE59" s="124">
        <v>0</v>
      </c>
      <c r="AF59" s="124">
        <v>0</v>
      </c>
      <c r="AG59" s="124">
        <v>0</v>
      </c>
      <c r="AH59" s="124">
        <v>0</v>
      </c>
      <c r="AI59" s="124">
        <v>0</v>
      </c>
      <c r="AJ59" s="124">
        <v>0</v>
      </c>
      <c r="AK59" s="124">
        <v>0</v>
      </c>
      <c r="AL59" s="124">
        <v>0</v>
      </c>
      <c r="AM59" s="124">
        <v>0</v>
      </c>
      <c r="AN59" s="124">
        <v>0</v>
      </c>
      <c r="AO59" s="124">
        <v>0</v>
      </c>
      <c r="AP59" s="124">
        <v>0</v>
      </c>
      <c r="AQ59" s="124">
        <v>0</v>
      </c>
      <c r="AR59" s="124">
        <v>0</v>
      </c>
      <c r="AS59" s="124">
        <v>0</v>
      </c>
      <c r="AT59" s="101">
        <v>1533382806.8399999</v>
      </c>
      <c r="AU59" s="124">
        <v>0</v>
      </c>
      <c r="AV59" s="124">
        <v>0</v>
      </c>
      <c r="AW59" s="124">
        <v>0</v>
      </c>
      <c r="AX59" s="124">
        <v>0</v>
      </c>
      <c r="AY59" s="124">
        <v>0</v>
      </c>
      <c r="AZ59" s="124">
        <v>0</v>
      </c>
      <c r="BA59" s="124">
        <v>0</v>
      </c>
      <c r="BB59" s="101">
        <v>5411865246.3100004</v>
      </c>
      <c r="BC59" s="101">
        <v>4924127876.8599997</v>
      </c>
      <c r="BD59" s="124">
        <v>0</v>
      </c>
      <c r="BE59" s="124">
        <v>0</v>
      </c>
      <c r="BF59" s="124">
        <v>0</v>
      </c>
      <c r="BG59" s="124">
        <v>0</v>
      </c>
      <c r="BH59" s="101">
        <v>487737369.44999999</v>
      </c>
      <c r="BI59" s="124">
        <v>0</v>
      </c>
      <c r="BJ59" s="124">
        <v>0</v>
      </c>
      <c r="BK59" s="124">
        <v>0</v>
      </c>
      <c r="BL59" s="101">
        <v>5411865246.3100004</v>
      </c>
      <c r="BM59" s="101">
        <v>-3878482439.4699998</v>
      </c>
      <c r="BN59" s="101">
        <v>91253384533.171997</v>
      </c>
      <c r="BO59" s="124">
        <v>5.5</v>
      </c>
      <c r="BP59" s="101">
        <v>4818111431.39466</v>
      </c>
      <c r="BQ59" s="101">
        <v>92420137456.751999</v>
      </c>
    </row>
    <row r="60" spans="3:69" x14ac:dyDescent="0.3">
      <c r="C60" s="124">
        <v>54</v>
      </c>
      <c r="D60" s="124">
        <v>2069</v>
      </c>
      <c r="E60" s="124">
        <v>5.5</v>
      </c>
      <c r="F60" s="124">
        <v>5.5509999999999997E-2</v>
      </c>
      <c r="G60" s="101">
        <v>8583449855.2700005</v>
      </c>
      <c r="H60" s="124">
        <v>0</v>
      </c>
      <c r="I60" s="124">
        <v>0</v>
      </c>
      <c r="J60" s="124">
        <v>0</v>
      </c>
      <c r="K60" s="124">
        <v>0</v>
      </c>
      <c r="L60" s="124">
        <v>0</v>
      </c>
      <c r="M60" s="124">
        <v>0</v>
      </c>
      <c r="N60" s="124">
        <v>0</v>
      </c>
      <c r="O60" s="101">
        <v>903640328.05999994</v>
      </c>
      <c r="P60" s="101">
        <v>903640328.05999994</v>
      </c>
      <c r="Q60" s="124">
        <v>0</v>
      </c>
      <c r="R60" s="124">
        <v>0</v>
      </c>
      <c r="S60" s="124">
        <v>0</v>
      </c>
      <c r="T60" s="124">
        <v>0</v>
      </c>
      <c r="U60" s="124">
        <v>0</v>
      </c>
      <c r="V60" s="124">
        <v>0</v>
      </c>
      <c r="W60" s="101">
        <v>629116684.09000003</v>
      </c>
      <c r="X60" s="101">
        <v>629116684.09000003</v>
      </c>
      <c r="Y60" s="124">
        <v>0</v>
      </c>
      <c r="Z60" s="124">
        <v>0</v>
      </c>
      <c r="AA60" s="124">
        <v>0</v>
      </c>
      <c r="AB60" s="124">
        <v>0</v>
      </c>
      <c r="AC60" s="124">
        <v>0</v>
      </c>
      <c r="AD60" s="124">
        <v>0</v>
      </c>
      <c r="AE60" s="124">
        <v>0</v>
      </c>
      <c r="AF60" s="124">
        <v>0</v>
      </c>
      <c r="AG60" s="124">
        <v>0</v>
      </c>
      <c r="AH60" s="124">
        <v>0</v>
      </c>
      <c r="AI60" s="124">
        <v>0</v>
      </c>
      <c r="AJ60" s="124">
        <v>0</v>
      </c>
      <c r="AK60" s="124">
        <v>0</v>
      </c>
      <c r="AL60" s="124">
        <v>0</v>
      </c>
      <c r="AM60" s="124">
        <v>0</v>
      </c>
      <c r="AN60" s="124">
        <v>0</v>
      </c>
      <c r="AO60" s="124">
        <v>0</v>
      </c>
      <c r="AP60" s="124">
        <v>0</v>
      </c>
      <c r="AQ60" s="124">
        <v>0</v>
      </c>
      <c r="AR60" s="124">
        <v>0</v>
      </c>
      <c r="AS60" s="124">
        <v>0</v>
      </c>
      <c r="AT60" s="101">
        <v>1532757012.1500001</v>
      </c>
      <c r="AU60" s="124">
        <v>0</v>
      </c>
      <c r="AV60" s="124">
        <v>0</v>
      </c>
      <c r="AW60" s="124">
        <v>0</v>
      </c>
      <c r="AX60" s="124">
        <v>0</v>
      </c>
      <c r="AY60" s="124">
        <v>0</v>
      </c>
      <c r="AZ60" s="124">
        <v>0</v>
      </c>
      <c r="BA60" s="124">
        <v>0</v>
      </c>
      <c r="BB60" s="101">
        <v>5562569513.0600004</v>
      </c>
      <c r="BC60" s="101">
        <v>5043076439.1899996</v>
      </c>
      <c r="BD60" s="124">
        <v>0</v>
      </c>
      <c r="BE60" s="124">
        <v>0</v>
      </c>
      <c r="BF60" s="124">
        <v>0</v>
      </c>
      <c r="BG60" s="124">
        <v>0</v>
      </c>
      <c r="BH60" s="101">
        <v>519493073.87</v>
      </c>
      <c r="BI60" s="124">
        <v>0</v>
      </c>
      <c r="BJ60" s="124">
        <v>0</v>
      </c>
      <c r="BK60" s="124">
        <v>0</v>
      </c>
      <c r="BL60" s="101">
        <v>5562569513.0600004</v>
      </c>
      <c r="BM60" s="101">
        <v>-4029812500.9099998</v>
      </c>
      <c r="BN60" s="101">
        <v>92196442564.826508</v>
      </c>
      <c r="BO60" s="124">
        <v>5.5</v>
      </c>
      <c r="BP60" s="101">
        <v>4861467872.57131</v>
      </c>
      <c r="BQ60" s="101">
        <v>93251792828.4133</v>
      </c>
    </row>
    <row r="61" spans="3:69" x14ac:dyDescent="0.3">
      <c r="C61" s="124">
        <v>55</v>
      </c>
      <c r="D61" s="124">
        <v>2070</v>
      </c>
      <c r="E61" s="124">
        <v>5.5</v>
      </c>
      <c r="F61" s="124">
        <v>5.262E-2</v>
      </c>
      <c r="G61" s="101">
        <v>8582824506.2299995</v>
      </c>
      <c r="H61" s="124">
        <v>0</v>
      </c>
      <c r="I61" s="124">
        <v>0</v>
      </c>
      <c r="J61" s="124">
        <v>0</v>
      </c>
      <c r="K61" s="124">
        <v>0</v>
      </c>
      <c r="L61" s="124">
        <v>0</v>
      </c>
      <c r="M61" s="124">
        <v>0</v>
      </c>
      <c r="N61" s="124">
        <v>0</v>
      </c>
      <c r="O61" s="101">
        <v>903574493.14999998</v>
      </c>
      <c r="P61" s="101">
        <v>903574493.14999998</v>
      </c>
      <c r="Q61" s="124">
        <v>0</v>
      </c>
      <c r="R61" s="124">
        <v>0</v>
      </c>
      <c r="S61" s="124">
        <v>0</v>
      </c>
      <c r="T61" s="124">
        <v>0</v>
      </c>
      <c r="U61" s="124">
        <v>0</v>
      </c>
      <c r="V61" s="124">
        <v>0</v>
      </c>
      <c r="W61" s="101">
        <v>629070849.65999997</v>
      </c>
      <c r="X61" s="101">
        <v>629070849.65999997</v>
      </c>
      <c r="Y61" s="124">
        <v>0</v>
      </c>
      <c r="Z61" s="124">
        <v>0</v>
      </c>
      <c r="AA61" s="124">
        <v>0</v>
      </c>
      <c r="AB61" s="124">
        <v>0</v>
      </c>
      <c r="AC61" s="124">
        <v>0</v>
      </c>
      <c r="AD61" s="124">
        <v>0</v>
      </c>
      <c r="AE61" s="124">
        <v>0</v>
      </c>
      <c r="AF61" s="124">
        <v>0</v>
      </c>
      <c r="AG61" s="124">
        <v>0</v>
      </c>
      <c r="AH61" s="124">
        <v>0</v>
      </c>
      <c r="AI61" s="124">
        <v>0</v>
      </c>
      <c r="AJ61" s="124">
        <v>0</v>
      </c>
      <c r="AK61" s="124">
        <v>0</v>
      </c>
      <c r="AL61" s="124">
        <v>0</v>
      </c>
      <c r="AM61" s="124">
        <v>0</v>
      </c>
      <c r="AN61" s="124">
        <v>0</v>
      </c>
      <c r="AO61" s="124">
        <v>0</v>
      </c>
      <c r="AP61" s="124">
        <v>0</v>
      </c>
      <c r="AQ61" s="124">
        <v>0</v>
      </c>
      <c r="AR61" s="124">
        <v>0</v>
      </c>
      <c r="AS61" s="124">
        <v>0</v>
      </c>
      <c r="AT61" s="101">
        <v>1532645342.8099999</v>
      </c>
      <c r="AU61" s="124">
        <v>0</v>
      </c>
      <c r="AV61" s="124">
        <v>0</v>
      </c>
      <c r="AW61" s="124">
        <v>0</v>
      </c>
      <c r="AX61" s="124">
        <v>0</v>
      </c>
      <c r="AY61" s="124">
        <v>0</v>
      </c>
      <c r="AZ61" s="124">
        <v>0</v>
      </c>
      <c r="BA61" s="124">
        <v>0</v>
      </c>
      <c r="BB61" s="101">
        <v>5707356383.3400002</v>
      </c>
      <c r="BC61" s="101">
        <v>5155544886.2200003</v>
      </c>
      <c r="BD61" s="124">
        <v>0</v>
      </c>
      <c r="BE61" s="124">
        <v>0</v>
      </c>
      <c r="BF61" s="124">
        <v>0</v>
      </c>
      <c r="BG61" s="124">
        <v>0</v>
      </c>
      <c r="BH61" s="101">
        <v>551811497.12</v>
      </c>
      <c r="BI61" s="124">
        <v>0</v>
      </c>
      <c r="BJ61" s="124">
        <v>0</v>
      </c>
      <c r="BK61" s="124">
        <v>0</v>
      </c>
      <c r="BL61" s="101">
        <v>5707356383.3400002</v>
      </c>
      <c r="BM61" s="101">
        <v>-4174711040.5300002</v>
      </c>
      <c r="BN61" s="101">
        <v>93032119533.460602</v>
      </c>
      <c r="BO61" s="124">
        <v>5.5</v>
      </c>
      <c r="BP61" s="101">
        <v>4899239498.33358</v>
      </c>
      <c r="BQ61" s="101">
        <v>93976321286.216904</v>
      </c>
    </row>
    <row r="62" spans="3:69" x14ac:dyDescent="0.3">
      <c r="C62" s="124">
        <v>56</v>
      </c>
      <c r="D62" s="124">
        <v>2071</v>
      </c>
      <c r="E62" s="124">
        <v>5.5</v>
      </c>
      <c r="F62" s="124">
        <v>4.9880000000000001E-2</v>
      </c>
      <c r="G62" s="101">
        <v>8580744161.3599997</v>
      </c>
      <c r="H62" s="124">
        <v>0</v>
      </c>
      <c r="I62" s="124">
        <v>0</v>
      </c>
      <c r="J62" s="124">
        <v>0</v>
      </c>
      <c r="K62" s="124">
        <v>0</v>
      </c>
      <c r="L62" s="124">
        <v>0</v>
      </c>
      <c r="M62" s="124">
        <v>0</v>
      </c>
      <c r="N62" s="124">
        <v>0</v>
      </c>
      <c r="O62" s="101">
        <v>903355480.57000005</v>
      </c>
      <c r="P62" s="101">
        <v>903355480.57000005</v>
      </c>
      <c r="Q62" s="124">
        <v>0</v>
      </c>
      <c r="R62" s="124">
        <v>0</v>
      </c>
      <c r="S62" s="124">
        <v>0</v>
      </c>
      <c r="T62" s="124">
        <v>0</v>
      </c>
      <c r="U62" s="124">
        <v>0</v>
      </c>
      <c r="V62" s="124">
        <v>0</v>
      </c>
      <c r="W62" s="101">
        <v>628918372.54999995</v>
      </c>
      <c r="X62" s="101">
        <v>628918372.54999995</v>
      </c>
      <c r="Y62" s="124">
        <v>0</v>
      </c>
      <c r="Z62" s="124">
        <v>0</v>
      </c>
      <c r="AA62" s="124">
        <v>0</v>
      </c>
      <c r="AB62" s="124">
        <v>0</v>
      </c>
      <c r="AC62" s="124">
        <v>0</v>
      </c>
      <c r="AD62" s="124">
        <v>0</v>
      </c>
      <c r="AE62" s="124">
        <v>0</v>
      </c>
      <c r="AF62" s="124">
        <v>0</v>
      </c>
      <c r="AG62" s="124">
        <v>0</v>
      </c>
      <c r="AH62" s="124">
        <v>0</v>
      </c>
      <c r="AI62" s="124">
        <v>0</v>
      </c>
      <c r="AJ62" s="124">
        <v>0</v>
      </c>
      <c r="AK62" s="124">
        <v>0</v>
      </c>
      <c r="AL62" s="124">
        <v>0</v>
      </c>
      <c r="AM62" s="124">
        <v>0</v>
      </c>
      <c r="AN62" s="124">
        <v>0</v>
      </c>
      <c r="AO62" s="124">
        <v>0</v>
      </c>
      <c r="AP62" s="124">
        <v>0</v>
      </c>
      <c r="AQ62" s="124">
        <v>0</v>
      </c>
      <c r="AR62" s="124">
        <v>0</v>
      </c>
      <c r="AS62" s="124">
        <v>0</v>
      </c>
      <c r="AT62" s="101">
        <v>1532273853.1199999</v>
      </c>
      <c r="AU62" s="124">
        <v>0</v>
      </c>
      <c r="AV62" s="124">
        <v>0</v>
      </c>
      <c r="AW62" s="124">
        <v>0</v>
      </c>
      <c r="AX62" s="124">
        <v>0</v>
      </c>
      <c r="AY62" s="124">
        <v>0</v>
      </c>
      <c r="AZ62" s="124">
        <v>0</v>
      </c>
      <c r="BA62" s="124">
        <v>0</v>
      </c>
      <c r="BB62" s="101">
        <v>5826578379.21</v>
      </c>
      <c r="BC62" s="101">
        <v>5241937010.5100002</v>
      </c>
      <c r="BD62" s="124">
        <v>0</v>
      </c>
      <c r="BE62" s="124">
        <v>0</v>
      </c>
      <c r="BF62" s="124">
        <v>0</v>
      </c>
      <c r="BG62" s="124">
        <v>0</v>
      </c>
      <c r="BH62" s="101">
        <v>584641368.70000005</v>
      </c>
      <c r="BI62" s="124">
        <v>0</v>
      </c>
      <c r="BJ62" s="124">
        <v>0</v>
      </c>
      <c r="BK62" s="124">
        <v>0</v>
      </c>
      <c r="BL62" s="101">
        <v>5826578379.21</v>
      </c>
      <c r="BM62" s="101">
        <v>-4294304526.0900002</v>
      </c>
      <c r="BN62" s="101">
        <v>93762121376.455505</v>
      </c>
      <c r="BO62" s="124">
        <v>5.5</v>
      </c>
      <c r="BP62" s="101">
        <v>4932510921.8069801</v>
      </c>
      <c r="BQ62" s="101">
        <v>94614527681.933899</v>
      </c>
    </row>
    <row r="63" spans="3:69" x14ac:dyDescent="0.3">
      <c r="C63" s="124">
        <v>57</v>
      </c>
      <c r="D63" s="124">
        <v>2072</v>
      </c>
      <c r="E63" s="124">
        <v>5.5</v>
      </c>
      <c r="F63" s="124">
        <v>4.7280000000000003E-2</v>
      </c>
      <c r="G63" s="101">
        <v>8586274031.9499998</v>
      </c>
      <c r="H63" s="124">
        <v>0</v>
      </c>
      <c r="I63" s="124">
        <v>0</v>
      </c>
      <c r="J63" s="124">
        <v>0</v>
      </c>
      <c r="K63" s="124">
        <v>0</v>
      </c>
      <c r="L63" s="124">
        <v>0</v>
      </c>
      <c r="M63" s="124">
        <v>0</v>
      </c>
      <c r="N63" s="124">
        <v>0</v>
      </c>
      <c r="O63" s="101">
        <v>903937649.05999994</v>
      </c>
      <c r="P63" s="101">
        <v>903937649.05999994</v>
      </c>
      <c r="Q63" s="124">
        <v>0</v>
      </c>
      <c r="R63" s="124">
        <v>0</v>
      </c>
      <c r="S63" s="124">
        <v>0</v>
      </c>
      <c r="T63" s="124">
        <v>0</v>
      </c>
      <c r="U63" s="124">
        <v>0</v>
      </c>
      <c r="V63" s="124">
        <v>0</v>
      </c>
      <c r="W63" s="101">
        <v>629323679.73000002</v>
      </c>
      <c r="X63" s="101">
        <v>629323679.73000002</v>
      </c>
      <c r="Y63" s="124">
        <v>0</v>
      </c>
      <c r="Z63" s="124">
        <v>0</v>
      </c>
      <c r="AA63" s="124">
        <v>0</v>
      </c>
      <c r="AB63" s="124">
        <v>0</v>
      </c>
      <c r="AC63" s="124">
        <v>0</v>
      </c>
      <c r="AD63" s="124">
        <v>0</v>
      </c>
      <c r="AE63" s="124">
        <v>0</v>
      </c>
      <c r="AF63" s="124">
        <v>0</v>
      </c>
      <c r="AG63" s="124">
        <v>0</v>
      </c>
      <c r="AH63" s="124">
        <v>0</v>
      </c>
      <c r="AI63" s="124">
        <v>0</v>
      </c>
      <c r="AJ63" s="124">
        <v>0</v>
      </c>
      <c r="AK63" s="124">
        <v>0</v>
      </c>
      <c r="AL63" s="124">
        <v>0</v>
      </c>
      <c r="AM63" s="124">
        <v>0</v>
      </c>
      <c r="AN63" s="124">
        <v>0</v>
      </c>
      <c r="AO63" s="124">
        <v>0</v>
      </c>
      <c r="AP63" s="124">
        <v>0</v>
      </c>
      <c r="AQ63" s="124">
        <v>0</v>
      </c>
      <c r="AR63" s="124">
        <v>0</v>
      </c>
      <c r="AS63" s="124">
        <v>0</v>
      </c>
      <c r="AT63" s="101">
        <v>1533261328.79</v>
      </c>
      <c r="AU63" s="124">
        <v>0</v>
      </c>
      <c r="AV63" s="124">
        <v>0</v>
      </c>
      <c r="AW63" s="124">
        <v>0</v>
      </c>
      <c r="AX63" s="124">
        <v>0</v>
      </c>
      <c r="AY63" s="124">
        <v>0</v>
      </c>
      <c r="AZ63" s="124">
        <v>0</v>
      </c>
      <c r="BA63" s="124">
        <v>0</v>
      </c>
      <c r="BB63" s="101">
        <v>5948173187.8800001</v>
      </c>
      <c r="BC63" s="101">
        <v>5330797229.0799999</v>
      </c>
      <c r="BD63" s="124">
        <v>0</v>
      </c>
      <c r="BE63" s="124">
        <v>0</v>
      </c>
      <c r="BF63" s="124">
        <v>0</v>
      </c>
      <c r="BG63" s="124">
        <v>0</v>
      </c>
      <c r="BH63" s="101">
        <v>617375958.79999995</v>
      </c>
      <c r="BI63" s="124">
        <v>0</v>
      </c>
      <c r="BJ63" s="124">
        <v>0</v>
      </c>
      <c r="BK63" s="124">
        <v>0</v>
      </c>
      <c r="BL63" s="101">
        <v>5948173187.8800001</v>
      </c>
      <c r="BM63" s="101">
        <v>-4414911859.0900002</v>
      </c>
      <c r="BN63" s="101">
        <v>94405790649.236099</v>
      </c>
      <c r="BO63" s="124">
        <v>5.5</v>
      </c>
      <c r="BP63" s="101">
        <v>4960978870.2564096</v>
      </c>
      <c r="BQ63" s="101">
        <v>95160594693.100296</v>
      </c>
    </row>
    <row r="64" spans="3:69" x14ac:dyDescent="0.3">
      <c r="C64" s="124">
        <v>58</v>
      </c>
      <c r="D64" s="124">
        <v>2073</v>
      </c>
      <c r="E64" s="124">
        <v>5.5</v>
      </c>
      <c r="F64" s="124">
        <v>4.4819999999999999E-2</v>
      </c>
      <c r="G64" s="101">
        <v>8588452271.8400002</v>
      </c>
      <c r="H64" s="124">
        <v>0</v>
      </c>
      <c r="I64" s="124">
        <v>0</v>
      </c>
      <c r="J64" s="124">
        <v>0</v>
      </c>
      <c r="K64" s="124">
        <v>0</v>
      </c>
      <c r="L64" s="124">
        <v>0</v>
      </c>
      <c r="M64" s="124">
        <v>0</v>
      </c>
      <c r="N64" s="124">
        <v>0</v>
      </c>
      <c r="O64" s="101">
        <v>904166967.75</v>
      </c>
      <c r="P64" s="101">
        <v>904166967.75</v>
      </c>
      <c r="Q64" s="124">
        <v>0</v>
      </c>
      <c r="R64" s="124">
        <v>0</v>
      </c>
      <c r="S64" s="124">
        <v>0</v>
      </c>
      <c r="T64" s="124">
        <v>0</v>
      </c>
      <c r="U64" s="124">
        <v>0</v>
      </c>
      <c r="V64" s="124">
        <v>0</v>
      </c>
      <c r="W64" s="101">
        <v>629483331.97000003</v>
      </c>
      <c r="X64" s="101">
        <v>629483331.97000003</v>
      </c>
      <c r="Y64" s="124">
        <v>0</v>
      </c>
      <c r="Z64" s="124">
        <v>0</v>
      </c>
      <c r="AA64" s="124">
        <v>0</v>
      </c>
      <c r="AB64" s="124">
        <v>0</v>
      </c>
      <c r="AC64" s="124">
        <v>0</v>
      </c>
      <c r="AD64" s="124">
        <v>0</v>
      </c>
      <c r="AE64" s="124">
        <v>0</v>
      </c>
      <c r="AF64" s="124">
        <v>0</v>
      </c>
      <c r="AG64" s="124">
        <v>0</v>
      </c>
      <c r="AH64" s="124">
        <v>0</v>
      </c>
      <c r="AI64" s="124">
        <v>0</v>
      </c>
      <c r="AJ64" s="124">
        <v>0</v>
      </c>
      <c r="AK64" s="124">
        <v>0</v>
      </c>
      <c r="AL64" s="124">
        <v>0</v>
      </c>
      <c r="AM64" s="124">
        <v>0</v>
      </c>
      <c r="AN64" s="124">
        <v>0</v>
      </c>
      <c r="AO64" s="124">
        <v>0</v>
      </c>
      <c r="AP64" s="124">
        <v>0</v>
      </c>
      <c r="AQ64" s="124">
        <v>0</v>
      </c>
      <c r="AR64" s="124">
        <v>0</v>
      </c>
      <c r="AS64" s="124">
        <v>0</v>
      </c>
      <c r="AT64" s="101">
        <v>1533650299.72</v>
      </c>
      <c r="AU64" s="124">
        <v>0</v>
      </c>
      <c r="AV64" s="124">
        <v>0</v>
      </c>
      <c r="AW64" s="124">
        <v>0</v>
      </c>
      <c r="AX64" s="124">
        <v>0</v>
      </c>
      <c r="AY64" s="124">
        <v>0</v>
      </c>
      <c r="AZ64" s="124">
        <v>0</v>
      </c>
      <c r="BA64" s="124">
        <v>0</v>
      </c>
      <c r="BB64" s="101">
        <v>6044433035.9300003</v>
      </c>
      <c r="BC64" s="101">
        <v>5394045775.3699999</v>
      </c>
      <c r="BD64" s="124">
        <v>0</v>
      </c>
      <c r="BE64" s="124">
        <v>0</v>
      </c>
      <c r="BF64" s="124">
        <v>0</v>
      </c>
      <c r="BG64" s="124">
        <v>0</v>
      </c>
      <c r="BH64" s="101">
        <v>650387260.55999994</v>
      </c>
      <c r="BI64" s="124">
        <v>0</v>
      </c>
      <c r="BJ64" s="124">
        <v>0</v>
      </c>
      <c r="BK64" s="124">
        <v>0</v>
      </c>
      <c r="BL64" s="101">
        <v>6044433035.9300003</v>
      </c>
      <c r="BM64" s="101">
        <v>-4510782736.21</v>
      </c>
      <c r="BN64" s="101">
        <v>94958421410.863403</v>
      </c>
      <c r="BO64" s="124">
        <v>5.5</v>
      </c>
      <c r="BP64" s="101">
        <v>4985739657.6289701</v>
      </c>
      <c r="BQ64" s="101">
        <v>95635551614.519302</v>
      </c>
    </row>
    <row r="65" spans="3:69" x14ac:dyDescent="0.3">
      <c r="C65" s="124">
        <v>59</v>
      </c>
      <c r="D65" s="124">
        <v>2074</v>
      </c>
      <c r="E65" s="124">
        <v>5.5</v>
      </c>
      <c r="F65" s="124">
        <v>4.2479999999999997E-2</v>
      </c>
      <c r="G65" s="101">
        <v>8597027678.7999992</v>
      </c>
      <c r="H65" s="124">
        <v>0</v>
      </c>
      <c r="I65" s="124">
        <v>0</v>
      </c>
      <c r="J65" s="124">
        <v>0</v>
      </c>
      <c r="K65" s="124">
        <v>0</v>
      </c>
      <c r="L65" s="124">
        <v>0</v>
      </c>
      <c r="M65" s="124">
        <v>0</v>
      </c>
      <c r="N65" s="124">
        <v>0</v>
      </c>
      <c r="O65" s="101">
        <v>905069761.34000003</v>
      </c>
      <c r="P65" s="101">
        <v>905069761.34000003</v>
      </c>
      <c r="Q65" s="124">
        <v>0</v>
      </c>
      <c r="R65" s="124">
        <v>0</v>
      </c>
      <c r="S65" s="124">
        <v>0</v>
      </c>
      <c r="T65" s="124">
        <v>0</v>
      </c>
      <c r="U65" s="124">
        <v>0</v>
      </c>
      <c r="V65" s="124">
        <v>0</v>
      </c>
      <c r="W65" s="101">
        <v>630111859.15999997</v>
      </c>
      <c r="X65" s="101">
        <v>630111859.15999997</v>
      </c>
      <c r="Y65" s="124">
        <v>0</v>
      </c>
      <c r="Z65" s="124">
        <v>0</v>
      </c>
      <c r="AA65" s="124">
        <v>0</v>
      </c>
      <c r="AB65" s="124">
        <v>0</v>
      </c>
      <c r="AC65" s="124">
        <v>0</v>
      </c>
      <c r="AD65" s="124">
        <v>0</v>
      </c>
      <c r="AE65" s="124">
        <v>0</v>
      </c>
      <c r="AF65" s="124">
        <v>0</v>
      </c>
      <c r="AG65" s="124">
        <v>0</v>
      </c>
      <c r="AH65" s="124">
        <v>0</v>
      </c>
      <c r="AI65" s="124">
        <v>0</v>
      </c>
      <c r="AJ65" s="124">
        <v>0</v>
      </c>
      <c r="AK65" s="124">
        <v>0</v>
      </c>
      <c r="AL65" s="124">
        <v>0</v>
      </c>
      <c r="AM65" s="124">
        <v>0</v>
      </c>
      <c r="AN65" s="124">
        <v>0</v>
      </c>
      <c r="AO65" s="124">
        <v>0</v>
      </c>
      <c r="AP65" s="124">
        <v>0</v>
      </c>
      <c r="AQ65" s="124">
        <v>0</v>
      </c>
      <c r="AR65" s="124">
        <v>0</v>
      </c>
      <c r="AS65" s="124">
        <v>0</v>
      </c>
      <c r="AT65" s="101">
        <v>1535181620.5</v>
      </c>
      <c r="AU65" s="124">
        <v>0</v>
      </c>
      <c r="AV65" s="124">
        <v>0</v>
      </c>
      <c r="AW65" s="124">
        <v>0</v>
      </c>
      <c r="AX65" s="124">
        <v>0</v>
      </c>
      <c r="AY65" s="124">
        <v>0</v>
      </c>
      <c r="AZ65" s="124">
        <v>0</v>
      </c>
      <c r="BA65" s="124">
        <v>0</v>
      </c>
      <c r="BB65" s="101">
        <v>6141952936.6499996</v>
      </c>
      <c r="BC65" s="101">
        <v>5458996334.9200001</v>
      </c>
      <c r="BD65" s="124">
        <v>0</v>
      </c>
      <c r="BE65" s="124">
        <v>0</v>
      </c>
      <c r="BF65" s="124">
        <v>0</v>
      </c>
      <c r="BG65" s="124">
        <v>0</v>
      </c>
      <c r="BH65" s="101">
        <v>682956601.73000002</v>
      </c>
      <c r="BI65" s="124">
        <v>0</v>
      </c>
      <c r="BJ65" s="124">
        <v>0</v>
      </c>
      <c r="BK65" s="124">
        <v>0</v>
      </c>
      <c r="BL65" s="101">
        <v>6141952936.6499996</v>
      </c>
      <c r="BM65" s="101">
        <v>-4606771316.1499996</v>
      </c>
      <c r="BN65" s="101">
        <v>95439855969.009201</v>
      </c>
      <c r="BO65" s="124">
        <v>5.5</v>
      </c>
      <c r="BP65" s="101">
        <v>5006582916.4103098</v>
      </c>
      <c r="BQ65" s="101">
        <v>96035363214.779602</v>
      </c>
    </row>
    <row r="66" spans="3:69" x14ac:dyDescent="0.3">
      <c r="C66" s="124">
        <v>60</v>
      </c>
      <c r="D66" s="124">
        <v>2075</v>
      </c>
      <c r="E66" s="124">
        <v>5.5</v>
      </c>
      <c r="F66" s="124">
        <v>4.027E-2</v>
      </c>
      <c r="G66" s="101">
        <v>8601749117.2299995</v>
      </c>
      <c r="H66" s="124">
        <v>0</v>
      </c>
      <c r="I66" s="124">
        <v>0</v>
      </c>
      <c r="J66" s="124">
        <v>0</v>
      </c>
      <c r="K66" s="124">
        <v>0</v>
      </c>
      <c r="L66" s="124">
        <v>0</v>
      </c>
      <c r="M66" s="124">
        <v>0</v>
      </c>
      <c r="N66" s="124">
        <v>0</v>
      </c>
      <c r="O66" s="101">
        <v>905566820.48000002</v>
      </c>
      <c r="P66" s="101">
        <v>905566820.48000002</v>
      </c>
      <c r="Q66" s="124">
        <v>0</v>
      </c>
      <c r="R66" s="124">
        <v>0</v>
      </c>
      <c r="S66" s="124">
        <v>0</v>
      </c>
      <c r="T66" s="124">
        <v>0</v>
      </c>
      <c r="U66" s="124">
        <v>0</v>
      </c>
      <c r="V66" s="124">
        <v>0</v>
      </c>
      <c r="W66" s="101">
        <v>630457912.99000001</v>
      </c>
      <c r="X66" s="101">
        <v>630457912.99000001</v>
      </c>
      <c r="Y66" s="124">
        <v>0</v>
      </c>
      <c r="Z66" s="124">
        <v>0</v>
      </c>
      <c r="AA66" s="124">
        <v>0</v>
      </c>
      <c r="AB66" s="124">
        <v>0</v>
      </c>
      <c r="AC66" s="124">
        <v>0</v>
      </c>
      <c r="AD66" s="124">
        <v>0</v>
      </c>
      <c r="AE66" s="124">
        <v>0</v>
      </c>
      <c r="AF66" s="124">
        <v>0</v>
      </c>
      <c r="AG66" s="124">
        <v>0</v>
      </c>
      <c r="AH66" s="124">
        <v>0</v>
      </c>
      <c r="AI66" s="124">
        <v>0</v>
      </c>
      <c r="AJ66" s="124">
        <v>0</v>
      </c>
      <c r="AK66" s="124">
        <v>0</v>
      </c>
      <c r="AL66" s="124">
        <v>0</v>
      </c>
      <c r="AM66" s="124">
        <v>0</v>
      </c>
      <c r="AN66" s="124">
        <v>0</v>
      </c>
      <c r="AO66" s="124">
        <v>0</v>
      </c>
      <c r="AP66" s="124">
        <v>0</v>
      </c>
      <c r="AQ66" s="124">
        <v>0</v>
      </c>
      <c r="AR66" s="124">
        <v>0</v>
      </c>
      <c r="AS66" s="124">
        <v>0</v>
      </c>
      <c r="AT66" s="101">
        <v>1536024733.47</v>
      </c>
      <c r="AU66" s="124">
        <v>0</v>
      </c>
      <c r="AV66" s="124">
        <v>0</v>
      </c>
      <c r="AW66" s="124">
        <v>0</v>
      </c>
      <c r="AX66" s="124">
        <v>0</v>
      </c>
      <c r="AY66" s="124">
        <v>0</v>
      </c>
      <c r="AZ66" s="124">
        <v>0</v>
      </c>
      <c r="BA66" s="124">
        <v>0</v>
      </c>
      <c r="BB66" s="101">
        <v>6229842110.7200003</v>
      </c>
      <c r="BC66" s="101">
        <v>5514218240.2600002</v>
      </c>
      <c r="BD66" s="124">
        <v>0</v>
      </c>
      <c r="BE66" s="124">
        <v>0</v>
      </c>
      <c r="BF66" s="124">
        <v>0</v>
      </c>
      <c r="BG66" s="124">
        <v>0</v>
      </c>
      <c r="BH66" s="101">
        <v>715623870.46000004</v>
      </c>
      <c r="BI66" s="124">
        <v>0</v>
      </c>
      <c r="BJ66" s="124">
        <v>0</v>
      </c>
      <c r="BK66" s="124">
        <v>0</v>
      </c>
      <c r="BL66" s="101">
        <v>6229842110.7200003</v>
      </c>
      <c r="BM66" s="101">
        <v>-4693817377.25</v>
      </c>
      <c r="BN66" s="101">
        <v>95846343188.997696</v>
      </c>
      <c r="BO66" s="124">
        <v>5.5</v>
      </c>
      <c r="BP66" s="101">
        <v>5023785021.0641298</v>
      </c>
      <c r="BQ66" s="101">
        <v>96365330858.593704</v>
      </c>
    </row>
    <row r="67" spans="3:69" x14ac:dyDescent="0.3">
      <c r="C67" s="124">
        <v>61</v>
      </c>
      <c r="D67" s="124">
        <v>2076</v>
      </c>
      <c r="E67" s="124">
        <v>5.5</v>
      </c>
      <c r="F67" s="124">
        <v>3.8170000000000003E-2</v>
      </c>
      <c r="G67" s="101">
        <v>8608403201.5699997</v>
      </c>
      <c r="H67" s="124">
        <v>0</v>
      </c>
      <c r="I67" s="124">
        <v>0</v>
      </c>
      <c r="J67" s="124">
        <v>0</v>
      </c>
      <c r="K67" s="124">
        <v>0</v>
      </c>
      <c r="L67" s="124">
        <v>0</v>
      </c>
      <c r="M67" s="124">
        <v>0</v>
      </c>
      <c r="N67" s="124">
        <v>0</v>
      </c>
      <c r="O67" s="101">
        <v>906267342.88999999</v>
      </c>
      <c r="P67" s="101">
        <v>906267342.88999999</v>
      </c>
      <c r="Q67" s="124">
        <v>0</v>
      </c>
      <c r="R67" s="124">
        <v>0</v>
      </c>
      <c r="S67" s="124">
        <v>0</v>
      </c>
      <c r="T67" s="124">
        <v>0</v>
      </c>
      <c r="U67" s="124">
        <v>0</v>
      </c>
      <c r="V67" s="124">
        <v>0</v>
      </c>
      <c r="W67" s="101">
        <v>630945618.46000004</v>
      </c>
      <c r="X67" s="101">
        <v>630945618.46000004</v>
      </c>
      <c r="Y67" s="124">
        <v>0</v>
      </c>
      <c r="Z67" s="124">
        <v>0</v>
      </c>
      <c r="AA67" s="124">
        <v>0</v>
      </c>
      <c r="AB67" s="124">
        <v>0</v>
      </c>
      <c r="AC67" s="124">
        <v>0</v>
      </c>
      <c r="AD67" s="124">
        <v>0</v>
      </c>
      <c r="AE67" s="124">
        <v>0</v>
      </c>
      <c r="AF67" s="124">
        <v>0</v>
      </c>
      <c r="AG67" s="124">
        <v>0</v>
      </c>
      <c r="AH67" s="124">
        <v>0</v>
      </c>
      <c r="AI67" s="124">
        <v>0</v>
      </c>
      <c r="AJ67" s="124">
        <v>0</v>
      </c>
      <c r="AK67" s="124">
        <v>0</v>
      </c>
      <c r="AL67" s="124">
        <v>0</v>
      </c>
      <c r="AM67" s="124">
        <v>0</v>
      </c>
      <c r="AN67" s="124">
        <v>0</v>
      </c>
      <c r="AO67" s="124">
        <v>0</v>
      </c>
      <c r="AP67" s="124">
        <v>0</v>
      </c>
      <c r="AQ67" s="124">
        <v>0</v>
      </c>
      <c r="AR67" s="124">
        <v>0</v>
      </c>
      <c r="AS67" s="124">
        <v>0</v>
      </c>
      <c r="AT67" s="101">
        <v>1537212961.3499999</v>
      </c>
      <c r="AU67" s="124">
        <v>0</v>
      </c>
      <c r="AV67" s="124">
        <v>0</v>
      </c>
      <c r="AW67" s="124">
        <v>0</v>
      </c>
      <c r="AX67" s="124">
        <v>0</v>
      </c>
      <c r="AY67" s="124">
        <v>0</v>
      </c>
      <c r="AZ67" s="124">
        <v>0</v>
      </c>
      <c r="BA67" s="124">
        <v>0</v>
      </c>
      <c r="BB67" s="101">
        <v>6309659732.6999998</v>
      </c>
      <c r="BC67" s="101">
        <v>5561850947.7200003</v>
      </c>
      <c r="BD67" s="124">
        <v>0</v>
      </c>
      <c r="BE67" s="124">
        <v>0</v>
      </c>
      <c r="BF67" s="124">
        <v>0</v>
      </c>
      <c r="BG67" s="124">
        <v>0</v>
      </c>
      <c r="BH67" s="101">
        <v>747808784.98000002</v>
      </c>
      <c r="BI67" s="124">
        <v>0</v>
      </c>
      <c r="BJ67" s="124">
        <v>0</v>
      </c>
      <c r="BK67" s="124">
        <v>0</v>
      </c>
      <c r="BL67" s="101">
        <v>6309659732.6999998</v>
      </c>
      <c r="BM67" s="101">
        <v>-4772446771.3500004</v>
      </c>
      <c r="BN67" s="101">
        <v>96183166565.331299</v>
      </c>
      <c r="BO67" s="124">
        <v>5.5</v>
      </c>
      <c r="BP67" s="101">
        <v>5037608624.7983999</v>
      </c>
      <c r="BQ67" s="101">
        <v>96630492712.042099</v>
      </c>
    </row>
    <row r="68" spans="3:69" x14ac:dyDescent="0.3">
      <c r="C68" s="124">
        <v>62</v>
      </c>
      <c r="D68" s="124">
        <v>2077</v>
      </c>
      <c r="E68" s="124">
        <v>5.5</v>
      </c>
      <c r="F68" s="124">
        <v>3.6179999999999997E-2</v>
      </c>
      <c r="G68" s="101">
        <v>8614765894.9400005</v>
      </c>
      <c r="H68" s="124">
        <v>0</v>
      </c>
      <c r="I68" s="124">
        <v>0</v>
      </c>
      <c r="J68" s="124">
        <v>0</v>
      </c>
      <c r="K68" s="124">
        <v>0</v>
      </c>
      <c r="L68" s="124">
        <v>0</v>
      </c>
      <c r="M68" s="124">
        <v>0</v>
      </c>
      <c r="N68" s="124">
        <v>0</v>
      </c>
      <c r="O68" s="101">
        <v>906937188.50999999</v>
      </c>
      <c r="P68" s="101">
        <v>906937188.50999999</v>
      </c>
      <c r="Q68" s="124">
        <v>0</v>
      </c>
      <c r="R68" s="124">
        <v>0</v>
      </c>
      <c r="S68" s="124">
        <v>0</v>
      </c>
      <c r="T68" s="124">
        <v>0</v>
      </c>
      <c r="U68" s="124">
        <v>0</v>
      </c>
      <c r="V68" s="124">
        <v>0</v>
      </c>
      <c r="W68" s="101">
        <v>631411966.67999995</v>
      </c>
      <c r="X68" s="101">
        <v>631411966.67999995</v>
      </c>
      <c r="Y68" s="124">
        <v>0</v>
      </c>
      <c r="Z68" s="124">
        <v>0</v>
      </c>
      <c r="AA68" s="124">
        <v>0</v>
      </c>
      <c r="AB68" s="124">
        <v>0</v>
      </c>
      <c r="AC68" s="124">
        <v>0</v>
      </c>
      <c r="AD68" s="124">
        <v>0</v>
      </c>
      <c r="AE68" s="124">
        <v>0</v>
      </c>
      <c r="AF68" s="124">
        <v>0</v>
      </c>
      <c r="AG68" s="124">
        <v>0</v>
      </c>
      <c r="AH68" s="124">
        <v>0</v>
      </c>
      <c r="AI68" s="124">
        <v>0</v>
      </c>
      <c r="AJ68" s="124">
        <v>0</v>
      </c>
      <c r="AK68" s="124">
        <v>0</v>
      </c>
      <c r="AL68" s="124">
        <v>0</v>
      </c>
      <c r="AM68" s="124">
        <v>0</v>
      </c>
      <c r="AN68" s="124">
        <v>0</v>
      </c>
      <c r="AO68" s="124">
        <v>0</v>
      </c>
      <c r="AP68" s="124">
        <v>0</v>
      </c>
      <c r="AQ68" s="124">
        <v>0</v>
      </c>
      <c r="AR68" s="124">
        <v>0</v>
      </c>
      <c r="AS68" s="124">
        <v>0</v>
      </c>
      <c r="AT68" s="101">
        <v>1538349155.1900001</v>
      </c>
      <c r="AU68" s="124">
        <v>0</v>
      </c>
      <c r="AV68" s="124">
        <v>0</v>
      </c>
      <c r="AW68" s="124">
        <v>0</v>
      </c>
      <c r="AX68" s="124">
        <v>0</v>
      </c>
      <c r="AY68" s="124">
        <v>0</v>
      </c>
      <c r="AZ68" s="124">
        <v>0</v>
      </c>
      <c r="BA68" s="124">
        <v>0</v>
      </c>
      <c r="BB68" s="101">
        <v>6387163507.4499998</v>
      </c>
      <c r="BC68" s="101">
        <v>5607752648.0699997</v>
      </c>
      <c r="BD68" s="124">
        <v>0</v>
      </c>
      <c r="BE68" s="124">
        <v>0</v>
      </c>
      <c r="BF68" s="124">
        <v>0</v>
      </c>
      <c r="BG68" s="124">
        <v>0</v>
      </c>
      <c r="BH68" s="101">
        <v>779410859.38</v>
      </c>
      <c r="BI68" s="124">
        <v>0</v>
      </c>
      <c r="BJ68" s="124">
        <v>0</v>
      </c>
      <c r="BK68" s="124">
        <v>0</v>
      </c>
      <c r="BL68" s="101">
        <v>6387163507.4499998</v>
      </c>
      <c r="BM68" s="101">
        <v>-4848814352.2600002</v>
      </c>
      <c r="BN68" s="101">
        <v>96455062608.777298</v>
      </c>
      <c r="BO68" s="124">
        <v>5.5</v>
      </c>
      <c r="BP68" s="101">
        <v>5047992309.7880201</v>
      </c>
      <c r="BQ68" s="101">
        <v>96829670669.570099</v>
      </c>
    </row>
    <row r="69" spans="3:69" x14ac:dyDescent="0.3">
      <c r="C69" s="124">
        <v>63</v>
      </c>
      <c r="D69" s="124">
        <v>2078</v>
      </c>
      <c r="E69" s="124">
        <v>5.5</v>
      </c>
      <c r="F69" s="124">
        <v>3.4290000000000001E-2</v>
      </c>
      <c r="G69" s="101">
        <v>8619596443.5100002</v>
      </c>
      <c r="H69" s="124">
        <v>0</v>
      </c>
      <c r="I69" s="124">
        <v>0</v>
      </c>
      <c r="J69" s="124">
        <v>0</v>
      </c>
      <c r="K69" s="124">
        <v>0</v>
      </c>
      <c r="L69" s="124">
        <v>0</v>
      </c>
      <c r="M69" s="124">
        <v>0</v>
      </c>
      <c r="N69" s="124">
        <v>0</v>
      </c>
      <c r="O69" s="101">
        <v>907445734.44000006</v>
      </c>
      <c r="P69" s="101">
        <v>907445734.44000006</v>
      </c>
      <c r="Q69" s="124">
        <v>0</v>
      </c>
      <c r="R69" s="124">
        <v>0</v>
      </c>
      <c r="S69" s="124">
        <v>0</v>
      </c>
      <c r="T69" s="124">
        <v>0</v>
      </c>
      <c r="U69" s="124">
        <v>0</v>
      </c>
      <c r="V69" s="124">
        <v>0</v>
      </c>
      <c r="W69" s="101">
        <v>631766017.64999998</v>
      </c>
      <c r="X69" s="101">
        <v>631766017.64999998</v>
      </c>
      <c r="Y69" s="124">
        <v>0</v>
      </c>
      <c r="Z69" s="124">
        <v>0</v>
      </c>
      <c r="AA69" s="124">
        <v>0</v>
      </c>
      <c r="AB69" s="124">
        <v>0</v>
      </c>
      <c r="AC69" s="124">
        <v>0</v>
      </c>
      <c r="AD69" s="124">
        <v>0</v>
      </c>
      <c r="AE69" s="124">
        <v>0</v>
      </c>
      <c r="AF69" s="124">
        <v>0</v>
      </c>
      <c r="AG69" s="124">
        <v>0</v>
      </c>
      <c r="AH69" s="124">
        <v>0</v>
      </c>
      <c r="AI69" s="124">
        <v>0</v>
      </c>
      <c r="AJ69" s="124">
        <v>0</v>
      </c>
      <c r="AK69" s="124">
        <v>0</v>
      </c>
      <c r="AL69" s="124">
        <v>0</v>
      </c>
      <c r="AM69" s="124">
        <v>0</v>
      </c>
      <c r="AN69" s="124">
        <v>0</v>
      </c>
      <c r="AO69" s="124">
        <v>0</v>
      </c>
      <c r="AP69" s="124">
        <v>0</v>
      </c>
      <c r="AQ69" s="124">
        <v>0</v>
      </c>
      <c r="AR69" s="124">
        <v>0</v>
      </c>
      <c r="AS69" s="124">
        <v>0</v>
      </c>
      <c r="AT69" s="101">
        <v>1539211752.0899999</v>
      </c>
      <c r="AU69" s="124">
        <v>0</v>
      </c>
      <c r="AV69" s="124">
        <v>0</v>
      </c>
      <c r="AW69" s="124">
        <v>0</v>
      </c>
      <c r="AX69" s="124">
        <v>0</v>
      </c>
      <c r="AY69" s="124">
        <v>0</v>
      </c>
      <c r="AZ69" s="124">
        <v>0</v>
      </c>
      <c r="BA69" s="124">
        <v>0</v>
      </c>
      <c r="BB69" s="101">
        <v>6454272219.96</v>
      </c>
      <c r="BC69" s="101">
        <v>5643849000.2399998</v>
      </c>
      <c r="BD69" s="124">
        <v>0</v>
      </c>
      <c r="BE69" s="124">
        <v>0</v>
      </c>
      <c r="BF69" s="124">
        <v>0</v>
      </c>
      <c r="BG69" s="124">
        <v>0</v>
      </c>
      <c r="BH69" s="101">
        <v>810423219.72000003</v>
      </c>
      <c r="BI69" s="124">
        <v>0</v>
      </c>
      <c r="BJ69" s="124">
        <v>0</v>
      </c>
      <c r="BK69" s="124">
        <v>0</v>
      </c>
      <c r="BL69" s="101">
        <v>6454272219.96</v>
      </c>
      <c r="BM69" s="101">
        <v>-4915060467.8699999</v>
      </c>
      <c r="BN69" s="101">
        <v>96661133246.126801</v>
      </c>
      <c r="BO69" s="124">
        <v>5.5</v>
      </c>
      <c r="BP69" s="101">
        <v>5055303561.0935097</v>
      </c>
      <c r="BQ69" s="101">
        <v>96969913762.793594</v>
      </c>
    </row>
    <row r="70" spans="3:69" x14ac:dyDescent="0.3">
      <c r="C70" s="124">
        <v>64</v>
      </c>
      <c r="D70" s="124">
        <v>2079</v>
      </c>
      <c r="E70" s="124">
        <v>5.5</v>
      </c>
      <c r="F70" s="124">
        <v>3.2500000000000001E-2</v>
      </c>
      <c r="G70" s="101">
        <v>8625911240.4599991</v>
      </c>
      <c r="H70" s="124">
        <v>0</v>
      </c>
      <c r="I70" s="124">
        <v>0</v>
      </c>
      <c r="J70" s="124">
        <v>0</v>
      </c>
      <c r="K70" s="124">
        <v>0</v>
      </c>
      <c r="L70" s="124">
        <v>0</v>
      </c>
      <c r="M70" s="124">
        <v>0</v>
      </c>
      <c r="N70" s="124">
        <v>0</v>
      </c>
      <c r="O70" s="101">
        <v>908110537.66999996</v>
      </c>
      <c r="P70" s="101">
        <v>908110537.66999996</v>
      </c>
      <c r="Q70" s="124">
        <v>0</v>
      </c>
      <c r="R70" s="124">
        <v>0</v>
      </c>
      <c r="S70" s="124">
        <v>0</v>
      </c>
      <c r="T70" s="124">
        <v>0</v>
      </c>
      <c r="U70" s="124">
        <v>0</v>
      </c>
      <c r="V70" s="124">
        <v>0</v>
      </c>
      <c r="W70" s="101">
        <v>632228855.34000003</v>
      </c>
      <c r="X70" s="101">
        <v>632228855.34000003</v>
      </c>
      <c r="Y70" s="124">
        <v>0</v>
      </c>
      <c r="Z70" s="124">
        <v>0</v>
      </c>
      <c r="AA70" s="124">
        <v>0</v>
      </c>
      <c r="AB70" s="124">
        <v>0</v>
      </c>
      <c r="AC70" s="124">
        <v>0</v>
      </c>
      <c r="AD70" s="124">
        <v>0</v>
      </c>
      <c r="AE70" s="124">
        <v>0</v>
      </c>
      <c r="AF70" s="124">
        <v>0</v>
      </c>
      <c r="AG70" s="124">
        <v>0</v>
      </c>
      <c r="AH70" s="124">
        <v>0</v>
      </c>
      <c r="AI70" s="124">
        <v>0</v>
      </c>
      <c r="AJ70" s="124">
        <v>0</v>
      </c>
      <c r="AK70" s="124">
        <v>0</v>
      </c>
      <c r="AL70" s="124">
        <v>0</v>
      </c>
      <c r="AM70" s="124">
        <v>0</v>
      </c>
      <c r="AN70" s="124">
        <v>0</v>
      </c>
      <c r="AO70" s="124">
        <v>0</v>
      </c>
      <c r="AP70" s="124">
        <v>0</v>
      </c>
      <c r="AQ70" s="124">
        <v>0</v>
      </c>
      <c r="AR70" s="124">
        <v>0</v>
      </c>
      <c r="AS70" s="124">
        <v>0</v>
      </c>
      <c r="AT70" s="101">
        <v>1540339393.01</v>
      </c>
      <c r="AU70" s="124">
        <v>0</v>
      </c>
      <c r="AV70" s="124">
        <v>0</v>
      </c>
      <c r="AW70" s="124">
        <v>0</v>
      </c>
      <c r="AX70" s="124">
        <v>0</v>
      </c>
      <c r="AY70" s="124">
        <v>0</v>
      </c>
      <c r="AZ70" s="124">
        <v>0</v>
      </c>
      <c r="BA70" s="124">
        <v>0</v>
      </c>
      <c r="BB70" s="101">
        <v>6505288733.29</v>
      </c>
      <c r="BC70" s="101">
        <v>5665066322.0200005</v>
      </c>
      <c r="BD70" s="124">
        <v>0</v>
      </c>
      <c r="BE70" s="124">
        <v>0</v>
      </c>
      <c r="BF70" s="124">
        <v>0</v>
      </c>
      <c r="BG70" s="124">
        <v>0</v>
      </c>
      <c r="BH70" s="101">
        <v>840222411.26999998</v>
      </c>
      <c r="BI70" s="124">
        <v>0</v>
      </c>
      <c r="BJ70" s="124">
        <v>0</v>
      </c>
      <c r="BK70" s="124">
        <v>0</v>
      </c>
      <c r="BL70" s="101">
        <v>6505288733.29</v>
      </c>
      <c r="BM70" s="101">
        <v>-4964949340.2799997</v>
      </c>
      <c r="BN70" s="101">
        <v>96808552909.234497</v>
      </c>
      <c r="BO70" s="124">
        <v>5.5</v>
      </c>
      <c r="BP70" s="101">
        <v>5060273043.2382498</v>
      </c>
      <c r="BQ70" s="101">
        <v>97065237465.751801</v>
      </c>
    </row>
    <row r="71" spans="3:69" x14ac:dyDescent="0.3">
      <c r="C71" s="124">
        <v>65</v>
      </c>
      <c r="D71" s="124">
        <v>2080</v>
      </c>
      <c r="E71" s="124">
        <v>5.5</v>
      </c>
      <c r="F71" s="124">
        <v>3.0810000000000001E-2</v>
      </c>
      <c r="G71" s="101">
        <v>8634215137.1800003</v>
      </c>
      <c r="H71" s="124">
        <v>0</v>
      </c>
      <c r="I71" s="124">
        <v>0</v>
      </c>
      <c r="J71" s="124">
        <v>0</v>
      </c>
      <c r="K71" s="124">
        <v>0</v>
      </c>
      <c r="L71" s="124">
        <v>0</v>
      </c>
      <c r="M71" s="124">
        <v>0</v>
      </c>
      <c r="N71" s="124">
        <v>0</v>
      </c>
      <c r="O71" s="101">
        <v>908984747.47000003</v>
      </c>
      <c r="P71" s="101">
        <v>908984747.47000003</v>
      </c>
      <c r="Q71" s="124">
        <v>0</v>
      </c>
      <c r="R71" s="124">
        <v>0</v>
      </c>
      <c r="S71" s="124">
        <v>0</v>
      </c>
      <c r="T71" s="124">
        <v>0</v>
      </c>
      <c r="U71" s="124">
        <v>0</v>
      </c>
      <c r="V71" s="124">
        <v>0</v>
      </c>
      <c r="W71" s="101">
        <v>632837482.40999997</v>
      </c>
      <c r="X71" s="101">
        <v>632837482.40999997</v>
      </c>
      <c r="Y71" s="124">
        <v>0</v>
      </c>
      <c r="Z71" s="124">
        <v>0</v>
      </c>
      <c r="AA71" s="124">
        <v>0</v>
      </c>
      <c r="AB71" s="124">
        <v>0</v>
      </c>
      <c r="AC71" s="124">
        <v>0</v>
      </c>
      <c r="AD71" s="124">
        <v>0</v>
      </c>
      <c r="AE71" s="124">
        <v>0</v>
      </c>
      <c r="AF71" s="124">
        <v>0</v>
      </c>
      <c r="AG71" s="124">
        <v>0</v>
      </c>
      <c r="AH71" s="124">
        <v>0</v>
      </c>
      <c r="AI71" s="124">
        <v>0</v>
      </c>
      <c r="AJ71" s="124">
        <v>0</v>
      </c>
      <c r="AK71" s="124">
        <v>0</v>
      </c>
      <c r="AL71" s="124">
        <v>0</v>
      </c>
      <c r="AM71" s="124">
        <v>0</v>
      </c>
      <c r="AN71" s="124">
        <v>0</v>
      </c>
      <c r="AO71" s="124">
        <v>0</v>
      </c>
      <c r="AP71" s="124">
        <v>0</v>
      </c>
      <c r="AQ71" s="124">
        <v>0</v>
      </c>
      <c r="AR71" s="124">
        <v>0</v>
      </c>
      <c r="AS71" s="124">
        <v>0</v>
      </c>
      <c r="AT71" s="101">
        <v>1541822229.8800001</v>
      </c>
      <c r="AU71" s="124">
        <v>0</v>
      </c>
      <c r="AV71" s="124">
        <v>0</v>
      </c>
      <c r="AW71" s="124">
        <v>0</v>
      </c>
      <c r="AX71" s="124">
        <v>0</v>
      </c>
      <c r="AY71" s="124">
        <v>0</v>
      </c>
      <c r="AZ71" s="124">
        <v>0</v>
      </c>
      <c r="BA71" s="124">
        <v>0</v>
      </c>
      <c r="BB71" s="101">
        <v>6557185411.8599997</v>
      </c>
      <c r="BC71" s="101">
        <v>5688501012.1400003</v>
      </c>
      <c r="BD71" s="124">
        <v>0</v>
      </c>
      <c r="BE71" s="124">
        <v>0</v>
      </c>
      <c r="BF71" s="124">
        <v>0</v>
      </c>
      <c r="BG71" s="124">
        <v>0</v>
      </c>
      <c r="BH71" s="101">
        <v>868684399.72000003</v>
      </c>
      <c r="BI71" s="124">
        <v>0</v>
      </c>
      <c r="BJ71" s="124">
        <v>0</v>
      </c>
      <c r="BK71" s="124">
        <v>0</v>
      </c>
      <c r="BL71" s="101">
        <v>6557185411.8599997</v>
      </c>
      <c r="BM71" s="101">
        <v>-5015363181.9799995</v>
      </c>
      <c r="BN71" s="101">
        <v>96910714126.115005</v>
      </c>
      <c r="BO71" s="124">
        <v>5.5</v>
      </c>
      <c r="BP71" s="101">
        <v>5062743085.6074495</v>
      </c>
      <c r="BQ71" s="101">
        <v>97112617369.379303</v>
      </c>
    </row>
    <row r="72" spans="3:69" x14ac:dyDescent="0.3">
      <c r="C72" s="124">
        <v>66</v>
      </c>
      <c r="D72" s="124">
        <v>2081</v>
      </c>
      <c r="E72" s="124">
        <v>5.5</v>
      </c>
      <c r="F72" s="124">
        <v>2.92E-2</v>
      </c>
      <c r="G72" s="101">
        <v>8639798772.1499996</v>
      </c>
      <c r="H72" s="124">
        <v>0</v>
      </c>
      <c r="I72" s="124">
        <v>0</v>
      </c>
      <c r="J72" s="124">
        <v>0</v>
      </c>
      <c r="K72" s="124">
        <v>0</v>
      </c>
      <c r="L72" s="124">
        <v>0</v>
      </c>
      <c r="M72" s="124">
        <v>0</v>
      </c>
      <c r="N72" s="124">
        <v>0</v>
      </c>
      <c r="O72" s="101">
        <v>909572576.12</v>
      </c>
      <c r="P72" s="101">
        <v>909572576.12</v>
      </c>
      <c r="Q72" s="124">
        <v>0</v>
      </c>
      <c r="R72" s="124">
        <v>0</v>
      </c>
      <c r="S72" s="124">
        <v>0</v>
      </c>
      <c r="T72" s="124">
        <v>0</v>
      </c>
      <c r="U72" s="124">
        <v>0</v>
      </c>
      <c r="V72" s="124">
        <v>0</v>
      </c>
      <c r="W72" s="101">
        <v>633246730.21000004</v>
      </c>
      <c r="X72" s="101">
        <v>633246730.21000004</v>
      </c>
      <c r="Y72" s="124">
        <v>0</v>
      </c>
      <c r="Z72" s="124">
        <v>0</v>
      </c>
      <c r="AA72" s="124">
        <v>0</v>
      </c>
      <c r="AB72" s="124">
        <v>0</v>
      </c>
      <c r="AC72" s="124">
        <v>0</v>
      </c>
      <c r="AD72" s="124">
        <v>0</v>
      </c>
      <c r="AE72" s="124">
        <v>0</v>
      </c>
      <c r="AF72" s="124">
        <v>0</v>
      </c>
      <c r="AG72" s="124">
        <v>0</v>
      </c>
      <c r="AH72" s="124">
        <v>0</v>
      </c>
      <c r="AI72" s="124">
        <v>0</v>
      </c>
      <c r="AJ72" s="124">
        <v>0</v>
      </c>
      <c r="AK72" s="124">
        <v>0</v>
      </c>
      <c r="AL72" s="124">
        <v>0</v>
      </c>
      <c r="AM72" s="124">
        <v>0</v>
      </c>
      <c r="AN72" s="124">
        <v>0</v>
      </c>
      <c r="AO72" s="124">
        <v>0</v>
      </c>
      <c r="AP72" s="124">
        <v>0</v>
      </c>
      <c r="AQ72" s="124">
        <v>0</v>
      </c>
      <c r="AR72" s="124">
        <v>0</v>
      </c>
      <c r="AS72" s="124">
        <v>0</v>
      </c>
      <c r="AT72" s="101">
        <v>1542819306.3299999</v>
      </c>
      <c r="AU72" s="124">
        <v>0</v>
      </c>
      <c r="AV72" s="124">
        <v>0</v>
      </c>
      <c r="AW72" s="124">
        <v>0</v>
      </c>
      <c r="AX72" s="124">
        <v>0</v>
      </c>
      <c r="AY72" s="124">
        <v>0</v>
      </c>
      <c r="AZ72" s="124">
        <v>0</v>
      </c>
      <c r="BA72" s="124">
        <v>0</v>
      </c>
      <c r="BB72" s="101">
        <v>6600618117.6199999</v>
      </c>
      <c r="BC72" s="101">
        <v>5704657374.1199999</v>
      </c>
      <c r="BD72" s="124">
        <v>0</v>
      </c>
      <c r="BE72" s="124">
        <v>0</v>
      </c>
      <c r="BF72" s="124">
        <v>0</v>
      </c>
      <c r="BG72" s="124">
        <v>0</v>
      </c>
      <c r="BH72" s="101">
        <v>895960743.5</v>
      </c>
      <c r="BI72" s="124">
        <v>0</v>
      </c>
      <c r="BJ72" s="124">
        <v>0</v>
      </c>
      <c r="BK72" s="124">
        <v>0</v>
      </c>
      <c r="BL72" s="101">
        <v>6600618117.6199999</v>
      </c>
      <c r="BM72" s="101">
        <v>-5057798811.29</v>
      </c>
      <c r="BN72" s="101">
        <v>96964929644.0896</v>
      </c>
      <c r="BO72" s="124">
        <v>5.5</v>
      </c>
      <c r="BP72" s="101">
        <v>5063015020.69491</v>
      </c>
      <c r="BQ72" s="101">
        <v>97117833578.784195</v>
      </c>
    </row>
    <row r="73" spans="3:69" x14ac:dyDescent="0.3">
      <c r="C73" s="124">
        <v>67</v>
      </c>
      <c r="D73" s="124">
        <v>2082</v>
      </c>
      <c r="E73" s="124">
        <v>5.5</v>
      </c>
      <c r="F73" s="124">
        <v>2.768E-2</v>
      </c>
      <c r="G73" s="101">
        <v>8646385452.7900009</v>
      </c>
      <c r="H73" s="124">
        <v>0</v>
      </c>
      <c r="I73" s="124">
        <v>0</v>
      </c>
      <c r="J73" s="124">
        <v>0</v>
      </c>
      <c r="K73" s="124">
        <v>0</v>
      </c>
      <c r="L73" s="124">
        <v>0</v>
      </c>
      <c r="M73" s="124">
        <v>0</v>
      </c>
      <c r="N73" s="124">
        <v>0</v>
      </c>
      <c r="O73" s="101">
        <v>910266002.46000004</v>
      </c>
      <c r="P73" s="101">
        <v>910266002.46000004</v>
      </c>
      <c r="Q73" s="124">
        <v>0</v>
      </c>
      <c r="R73" s="124">
        <v>0</v>
      </c>
      <c r="S73" s="124">
        <v>0</v>
      </c>
      <c r="T73" s="124">
        <v>0</v>
      </c>
      <c r="U73" s="124">
        <v>0</v>
      </c>
      <c r="V73" s="124">
        <v>0</v>
      </c>
      <c r="W73" s="101">
        <v>633729495.38</v>
      </c>
      <c r="X73" s="101">
        <v>633729495.38</v>
      </c>
      <c r="Y73" s="124">
        <v>0</v>
      </c>
      <c r="Z73" s="124">
        <v>0</v>
      </c>
      <c r="AA73" s="124">
        <v>0</v>
      </c>
      <c r="AB73" s="124">
        <v>0</v>
      </c>
      <c r="AC73" s="124">
        <v>0</v>
      </c>
      <c r="AD73" s="124">
        <v>0</v>
      </c>
      <c r="AE73" s="124">
        <v>0</v>
      </c>
      <c r="AF73" s="124">
        <v>0</v>
      </c>
      <c r="AG73" s="124">
        <v>0</v>
      </c>
      <c r="AH73" s="124">
        <v>0</v>
      </c>
      <c r="AI73" s="124">
        <v>0</v>
      </c>
      <c r="AJ73" s="124">
        <v>0</v>
      </c>
      <c r="AK73" s="124">
        <v>0</v>
      </c>
      <c r="AL73" s="124">
        <v>0</v>
      </c>
      <c r="AM73" s="124">
        <v>0</v>
      </c>
      <c r="AN73" s="124">
        <v>0</v>
      </c>
      <c r="AO73" s="124">
        <v>0</v>
      </c>
      <c r="AP73" s="124">
        <v>0</v>
      </c>
      <c r="AQ73" s="124">
        <v>0</v>
      </c>
      <c r="AR73" s="124">
        <v>0</v>
      </c>
      <c r="AS73" s="124">
        <v>0</v>
      </c>
      <c r="AT73" s="101">
        <v>1543995497.8399999</v>
      </c>
      <c r="AU73" s="124">
        <v>0</v>
      </c>
      <c r="AV73" s="124">
        <v>0</v>
      </c>
      <c r="AW73" s="124">
        <v>0</v>
      </c>
      <c r="AX73" s="124">
        <v>0</v>
      </c>
      <c r="AY73" s="124">
        <v>0</v>
      </c>
      <c r="AZ73" s="124">
        <v>0</v>
      </c>
      <c r="BA73" s="124">
        <v>0</v>
      </c>
      <c r="BB73" s="101">
        <v>6636464170.7200003</v>
      </c>
      <c r="BC73" s="101">
        <v>5714996428.0500002</v>
      </c>
      <c r="BD73" s="124">
        <v>0</v>
      </c>
      <c r="BE73" s="124">
        <v>0</v>
      </c>
      <c r="BF73" s="124">
        <v>0</v>
      </c>
      <c r="BG73" s="124">
        <v>0</v>
      </c>
      <c r="BH73" s="101">
        <v>921467742.66999996</v>
      </c>
      <c r="BI73" s="124">
        <v>0</v>
      </c>
      <c r="BJ73" s="124">
        <v>0</v>
      </c>
      <c r="BK73" s="124">
        <v>0</v>
      </c>
      <c r="BL73" s="101">
        <v>6636464170.7200003</v>
      </c>
      <c r="BM73" s="101">
        <v>-5092468672.8800001</v>
      </c>
      <c r="BN73" s="101">
        <v>96976874045.9189</v>
      </c>
      <c r="BO73" s="124">
        <v>5.5</v>
      </c>
      <c r="BP73" s="101">
        <v>5061395069.8247299</v>
      </c>
      <c r="BQ73" s="101">
        <v>97086759975.728897</v>
      </c>
    </row>
    <row r="74" spans="3:69" x14ac:dyDescent="0.3">
      <c r="C74" s="124">
        <v>68</v>
      </c>
      <c r="D74" s="124">
        <v>2083</v>
      </c>
      <c r="E74" s="124">
        <v>5.5</v>
      </c>
      <c r="F74" s="124">
        <v>2.6239999999999999E-2</v>
      </c>
      <c r="G74" s="101">
        <v>8651573134.6000004</v>
      </c>
      <c r="H74" s="124">
        <v>0</v>
      </c>
      <c r="I74" s="124">
        <v>0</v>
      </c>
      <c r="J74" s="124">
        <v>0</v>
      </c>
      <c r="K74" s="124">
        <v>0</v>
      </c>
      <c r="L74" s="124">
        <v>0</v>
      </c>
      <c r="M74" s="124">
        <v>0</v>
      </c>
      <c r="N74" s="124">
        <v>0</v>
      </c>
      <c r="O74" s="101">
        <v>910812146.33000004</v>
      </c>
      <c r="P74" s="101">
        <v>910812146.33000004</v>
      </c>
      <c r="Q74" s="124">
        <v>0</v>
      </c>
      <c r="R74" s="124">
        <v>0</v>
      </c>
      <c r="S74" s="124">
        <v>0</v>
      </c>
      <c r="T74" s="124">
        <v>0</v>
      </c>
      <c r="U74" s="124">
        <v>0</v>
      </c>
      <c r="V74" s="124">
        <v>0</v>
      </c>
      <c r="W74" s="101">
        <v>634109722.13</v>
      </c>
      <c r="X74" s="101">
        <v>634109722.13</v>
      </c>
      <c r="Y74" s="124">
        <v>0</v>
      </c>
      <c r="Z74" s="124">
        <v>0</v>
      </c>
      <c r="AA74" s="124">
        <v>0</v>
      </c>
      <c r="AB74" s="124">
        <v>0</v>
      </c>
      <c r="AC74" s="124">
        <v>0</v>
      </c>
      <c r="AD74" s="124">
        <v>0</v>
      </c>
      <c r="AE74" s="124">
        <v>0</v>
      </c>
      <c r="AF74" s="124">
        <v>0</v>
      </c>
      <c r="AG74" s="124">
        <v>0</v>
      </c>
      <c r="AH74" s="124">
        <v>0</v>
      </c>
      <c r="AI74" s="124">
        <v>0</v>
      </c>
      <c r="AJ74" s="124">
        <v>0</v>
      </c>
      <c r="AK74" s="124">
        <v>0</v>
      </c>
      <c r="AL74" s="124">
        <v>0</v>
      </c>
      <c r="AM74" s="124">
        <v>0</v>
      </c>
      <c r="AN74" s="124">
        <v>0</v>
      </c>
      <c r="AO74" s="124">
        <v>0</v>
      </c>
      <c r="AP74" s="124">
        <v>0</v>
      </c>
      <c r="AQ74" s="124">
        <v>0</v>
      </c>
      <c r="AR74" s="124">
        <v>0</v>
      </c>
      <c r="AS74" s="124">
        <v>0</v>
      </c>
      <c r="AT74" s="101">
        <v>1544921868.46</v>
      </c>
      <c r="AU74" s="124">
        <v>0</v>
      </c>
      <c r="AV74" s="124">
        <v>0</v>
      </c>
      <c r="AW74" s="124">
        <v>0</v>
      </c>
      <c r="AX74" s="124">
        <v>0</v>
      </c>
      <c r="AY74" s="124">
        <v>0</v>
      </c>
      <c r="AZ74" s="124">
        <v>0</v>
      </c>
      <c r="BA74" s="124">
        <v>0</v>
      </c>
      <c r="BB74" s="101">
        <v>6669368426.6599998</v>
      </c>
      <c r="BC74" s="101">
        <v>5723970538.4899998</v>
      </c>
      <c r="BD74" s="124">
        <v>0</v>
      </c>
      <c r="BE74" s="124">
        <v>0</v>
      </c>
      <c r="BF74" s="124">
        <v>0</v>
      </c>
      <c r="BG74" s="124">
        <v>0</v>
      </c>
      <c r="BH74" s="101">
        <v>945397888.16999996</v>
      </c>
      <c r="BI74" s="124">
        <v>0</v>
      </c>
      <c r="BJ74" s="124">
        <v>0</v>
      </c>
      <c r="BK74" s="124">
        <v>0</v>
      </c>
      <c r="BL74" s="101">
        <v>6669368426.6599998</v>
      </c>
      <c r="BM74" s="101">
        <v>-5124446558.1999998</v>
      </c>
      <c r="BN74" s="101">
        <v>96952294498.041702</v>
      </c>
      <c r="BO74" s="124">
        <v>5.5</v>
      </c>
      <c r="BP74" s="101">
        <v>5057927237.9640903</v>
      </c>
      <c r="BQ74" s="101">
        <v>97020240655.492996</v>
      </c>
    </row>
    <row r="75" spans="3:69" x14ac:dyDescent="0.3">
      <c r="C75" s="124">
        <v>69</v>
      </c>
      <c r="D75" s="124">
        <v>2084</v>
      </c>
      <c r="E75" s="124">
        <v>5.5</v>
      </c>
      <c r="F75" s="124">
        <v>2.487E-2</v>
      </c>
      <c r="G75" s="101">
        <v>8656596090.3500004</v>
      </c>
      <c r="H75" s="124">
        <v>0</v>
      </c>
      <c r="I75" s="124">
        <v>0</v>
      </c>
      <c r="J75" s="124">
        <v>0</v>
      </c>
      <c r="K75" s="124">
        <v>0</v>
      </c>
      <c r="L75" s="124">
        <v>0</v>
      </c>
      <c r="M75" s="124">
        <v>0</v>
      </c>
      <c r="N75" s="124">
        <v>0</v>
      </c>
      <c r="O75" s="101">
        <v>911340948.32000005</v>
      </c>
      <c r="P75" s="101">
        <v>911340948.32000005</v>
      </c>
      <c r="Q75" s="124">
        <v>0</v>
      </c>
      <c r="R75" s="124">
        <v>0</v>
      </c>
      <c r="S75" s="124">
        <v>0</v>
      </c>
      <c r="T75" s="124">
        <v>0</v>
      </c>
      <c r="U75" s="124">
        <v>0</v>
      </c>
      <c r="V75" s="124">
        <v>0</v>
      </c>
      <c r="W75" s="101">
        <v>634477875.40999997</v>
      </c>
      <c r="X75" s="101">
        <v>634477875.40999997</v>
      </c>
      <c r="Y75" s="124">
        <v>0</v>
      </c>
      <c r="Z75" s="124">
        <v>0</v>
      </c>
      <c r="AA75" s="124">
        <v>0</v>
      </c>
      <c r="AB75" s="124">
        <v>0</v>
      </c>
      <c r="AC75" s="124">
        <v>0</v>
      </c>
      <c r="AD75" s="124">
        <v>0</v>
      </c>
      <c r="AE75" s="124">
        <v>0</v>
      </c>
      <c r="AF75" s="124">
        <v>0</v>
      </c>
      <c r="AG75" s="124">
        <v>0</v>
      </c>
      <c r="AH75" s="124">
        <v>0</v>
      </c>
      <c r="AI75" s="124">
        <v>0</v>
      </c>
      <c r="AJ75" s="124">
        <v>0</v>
      </c>
      <c r="AK75" s="124">
        <v>0</v>
      </c>
      <c r="AL75" s="124">
        <v>0</v>
      </c>
      <c r="AM75" s="124">
        <v>0</v>
      </c>
      <c r="AN75" s="124">
        <v>0</v>
      </c>
      <c r="AO75" s="124">
        <v>0</v>
      </c>
      <c r="AP75" s="124">
        <v>0</v>
      </c>
      <c r="AQ75" s="124">
        <v>0</v>
      </c>
      <c r="AR75" s="124">
        <v>0</v>
      </c>
      <c r="AS75" s="124">
        <v>0</v>
      </c>
      <c r="AT75" s="101">
        <v>1545818823.73</v>
      </c>
      <c r="AU75" s="124">
        <v>0</v>
      </c>
      <c r="AV75" s="124">
        <v>0</v>
      </c>
      <c r="AW75" s="124">
        <v>0</v>
      </c>
      <c r="AX75" s="124">
        <v>0</v>
      </c>
      <c r="AY75" s="124">
        <v>0</v>
      </c>
      <c r="AZ75" s="124">
        <v>0</v>
      </c>
      <c r="BA75" s="124">
        <v>0</v>
      </c>
      <c r="BB75" s="101">
        <v>6707656273.75</v>
      </c>
      <c r="BC75" s="101">
        <v>5740242405.4899998</v>
      </c>
      <c r="BD75" s="124">
        <v>0</v>
      </c>
      <c r="BE75" s="124">
        <v>0</v>
      </c>
      <c r="BF75" s="124">
        <v>0</v>
      </c>
      <c r="BG75" s="124">
        <v>0</v>
      </c>
      <c r="BH75" s="101">
        <v>967413868.25999999</v>
      </c>
      <c r="BI75" s="124">
        <v>0</v>
      </c>
      <c r="BJ75" s="124">
        <v>0</v>
      </c>
      <c r="BK75" s="124">
        <v>0</v>
      </c>
      <c r="BL75" s="101">
        <v>6707656273.75</v>
      </c>
      <c r="BM75" s="101">
        <v>-5161837450.0200005</v>
      </c>
      <c r="BN75" s="101">
        <v>96891865758.110992</v>
      </c>
      <c r="BO75" s="124">
        <v>5.5</v>
      </c>
      <c r="BP75" s="101">
        <v>5052212176.3010101</v>
      </c>
      <c r="BQ75" s="101">
        <v>96910615381.774002</v>
      </c>
    </row>
    <row r="76" spans="3:69" x14ac:dyDescent="0.3">
      <c r="C76" s="124">
        <v>70</v>
      </c>
      <c r="D76" s="124">
        <v>2085</v>
      </c>
      <c r="E76" s="124">
        <v>5.5</v>
      </c>
      <c r="F76" s="124">
        <v>2.3570000000000001E-2</v>
      </c>
      <c r="G76" s="101">
        <v>8656684443.1700001</v>
      </c>
      <c r="H76" s="124">
        <v>0</v>
      </c>
      <c r="I76" s="124">
        <v>0</v>
      </c>
      <c r="J76" s="124">
        <v>0</v>
      </c>
      <c r="K76" s="124">
        <v>0</v>
      </c>
      <c r="L76" s="124">
        <v>0</v>
      </c>
      <c r="M76" s="124">
        <v>0</v>
      </c>
      <c r="N76" s="124">
        <v>0</v>
      </c>
      <c r="O76" s="101">
        <v>911350249.84000003</v>
      </c>
      <c r="P76" s="101">
        <v>911350249.84000003</v>
      </c>
      <c r="Q76" s="124">
        <v>0</v>
      </c>
      <c r="R76" s="124">
        <v>0</v>
      </c>
      <c r="S76" s="124">
        <v>0</v>
      </c>
      <c r="T76" s="124">
        <v>0</v>
      </c>
      <c r="U76" s="124">
        <v>0</v>
      </c>
      <c r="V76" s="124">
        <v>0</v>
      </c>
      <c r="W76" s="101">
        <v>634484351.15999997</v>
      </c>
      <c r="X76" s="101">
        <v>634484351.15999997</v>
      </c>
      <c r="Y76" s="124">
        <v>0</v>
      </c>
      <c r="Z76" s="124">
        <v>0</v>
      </c>
      <c r="AA76" s="124">
        <v>0</v>
      </c>
      <c r="AB76" s="124">
        <v>0</v>
      </c>
      <c r="AC76" s="124">
        <v>0</v>
      </c>
      <c r="AD76" s="124">
        <v>0</v>
      </c>
      <c r="AE76" s="124">
        <v>0</v>
      </c>
      <c r="AF76" s="124">
        <v>0</v>
      </c>
      <c r="AG76" s="124">
        <v>0</v>
      </c>
      <c r="AH76" s="124">
        <v>0</v>
      </c>
      <c r="AI76" s="124">
        <v>0</v>
      </c>
      <c r="AJ76" s="124">
        <v>0</v>
      </c>
      <c r="AK76" s="124">
        <v>0</v>
      </c>
      <c r="AL76" s="124">
        <v>0</v>
      </c>
      <c r="AM76" s="124">
        <v>0</v>
      </c>
      <c r="AN76" s="124">
        <v>0</v>
      </c>
      <c r="AO76" s="124">
        <v>0</v>
      </c>
      <c r="AP76" s="124">
        <v>0</v>
      </c>
      <c r="AQ76" s="124">
        <v>0</v>
      </c>
      <c r="AR76" s="124">
        <v>0</v>
      </c>
      <c r="AS76" s="124">
        <v>0</v>
      </c>
      <c r="AT76" s="101">
        <v>1545834601</v>
      </c>
      <c r="AU76" s="124">
        <v>0</v>
      </c>
      <c r="AV76" s="124">
        <v>0</v>
      </c>
      <c r="AW76" s="124">
        <v>0</v>
      </c>
      <c r="AX76" s="124">
        <v>0</v>
      </c>
      <c r="AY76" s="124">
        <v>0</v>
      </c>
      <c r="AZ76" s="124">
        <v>0</v>
      </c>
      <c r="BA76" s="124">
        <v>0</v>
      </c>
      <c r="BB76" s="101">
        <v>6727253669.1899996</v>
      </c>
      <c r="BC76" s="101">
        <v>5739483322.2299995</v>
      </c>
      <c r="BD76" s="124">
        <v>0</v>
      </c>
      <c r="BE76" s="124">
        <v>0</v>
      </c>
      <c r="BF76" s="124">
        <v>0</v>
      </c>
      <c r="BG76" s="124">
        <v>0</v>
      </c>
      <c r="BH76" s="101">
        <v>987770346.96000004</v>
      </c>
      <c r="BI76" s="124">
        <v>0</v>
      </c>
      <c r="BJ76" s="124">
        <v>0</v>
      </c>
      <c r="BK76" s="124">
        <v>0</v>
      </c>
      <c r="BL76" s="101">
        <v>6727253669.1899996</v>
      </c>
      <c r="BM76" s="101">
        <v>-5181419068.1899996</v>
      </c>
      <c r="BN76" s="101">
        <v>96788489334.336807</v>
      </c>
      <c r="BO76" s="124">
        <v>5.5</v>
      </c>
      <c r="BP76" s="101">
        <v>5045105797.2471199</v>
      </c>
      <c r="BQ76" s="101">
        <v>96774302110.8311</v>
      </c>
    </row>
    <row r="77" spans="3:69" x14ac:dyDescent="0.3">
      <c r="C77" s="124">
        <v>71</v>
      </c>
      <c r="D77" s="124">
        <v>2086</v>
      </c>
      <c r="E77" s="124">
        <v>5.5</v>
      </c>
      <c r="F77" s="124">
        <v>2.2339999999999999E-2</v>
      </c>
      <c r="G77" s="101">
        <v>8661032527.0499992</v>
      </c>
      <c r="H77" s="124">
        <v>0</v>
      </c>
      <c r="I77" s="124">
        <v>0</v>
      </c>
      <c r="J77" s="124">
        <v>0</v>
      </c>
      <c r="K77" s="124">
        <v>0</v>
      </c>
      <c r="L77" s="124">
        <v>0</v>
      </c>
      <c r="M77" s="124">
        <v>0</v>
      </c>
      <c r="N77" s="124">
        <v>0</v>
      </c>
      <c r="O77" s="101">
        <v>911808003.30999994</v>
      </c>
      <c r="P77" s="101">
        <v>911808003.30999994</v>
      </c>
      <c r="Q77" s="124">
        <v>0</v>
      </c>
      <c r="R77" s="124">
        <v>0</v>
      </c>
      <c r="S77" s="124">
        <v>0</v>
      </c>
      <c r="T77" s="124">
        <v>0</v>
      </c>
      <c r="U77" s="124">
        <v>0</v>
      </c>
      <c r="V77" s="124">
        <v>0</v>
      </c>
      <c r="W77" s="101">
        <v>634803040.27999997</v>
      </c>
      <c r="X77" s="101">
        <v>634803040.27999997</v>
      </c>
      <c r="Y77" s="124">
        <v>0</v>
      </c>
      <c r="Z77" s="124">
        <v>0</v>
      </c>
      <c r="AA77" s="124">
        <v>0</v>
      </c>
      <c r="AB77" s="124">
        <v>0</v>
      </c>
      <c r="AC77" s="124">
        <v>0</v>
      </c>
      <c r="AD77" s="124">
        <v>0</v>
      </c>
      <c r="AE77" s="124">
        <v>0</v>
      </c>
      <c r="AF77" s="124">
        <v>0</v>
      </c>
      <c r="AG77" s="124">
        <v>0</v>
      </c>
      <c r="AH77" s="124">
        <v>0</v>
      </c>
      <c r="AI77" s="124">
        <v>0</v>
      </c>
      <c r="AJ77" s="124">
        <v>0</v>
      </c>
      <c r="AK77" s="124">
        <v>0</v>
      </c>
      <c r="AL77" s="124">
        <v>0</v>
      </c>
      <c r="AM77" s="124">
        <v>0</v>
      </c>
      <c r="AN77" s="124">
        <v>0</v>
      </c>
      <c r="AO77" s="124">
        <v>0</v>
      </c>
      <c r="AP77" s="124">
        <v>0</v>
      </c>
      <c r="AQ77" s="124">
        <v>0</v>
      </c>
      <c r="AR77" s="124">
        <v>0</v>
      </c>
      <c r="AS77" s="124">
        <v>0</v>
      </c>
      <c r="AT77" s="101">
        <v>1546611043.5899999</v>
      </c>
      <c r="AU77" s="124">
        <v>0</v>
      </c>
      <c r="AV77" s="124">
        <v>0</v>
      </c>
      <c r="AW77" s="124">
        <v>0</v>
      </c>
      <c r="AX77" s="124">
        <v>0</v>
      </c>
      <c r="AY77" s="124">
        <v>0</v>
      </c>
      <c r="AZ77" s="124">
        <v>0</v>
      </c>
      <c r="BA77" s="124">
        <v>0</v>
      </c>
      <c r="BB77" s="101">
        <v>6747980962.29</v>
      </c>
      <c r="BC77" s="101">
        <v>5742408180.29</v>
      </c>
      <c r="BD77" s="124">
        <v>0</v>
      </c>
      <c r="BE77" s="124">
        <v>0</v>
      </c>
      <c r="BF77" s="124">
        <v>0</v>
      </c>
      <c r="BG77" s="124">
        <v>0</v>
      </c>
      <c r="BH77" s="101">
        <v>1005572782</v>
      </c>
      <c r="BI77" s="124">
        <v>0</v>
      </c>
      <c r="BJ77" s="124">
        <v>0</v>
      </c>
      <c r="BK77" s="124">
        <v>0</v>
      </c>
      <c r="BL77" s="101">
        <v>6747980962.29</v>
      </c>
      <c r="BM77" s="101">
        <v>-5201369918.6999998</v>
      </c>
      <c r="BN77" s="101">
        <v>96658103506.847305</v>
      </c>
      <c r="BO77" s="124">
        <v>5.5</v>
      </c>
      <c r="BP77" s="101">
        <v>5036511270.5672102</v>
      </c>
      <c r="BQ77" s="101">
        <v>96609443462.698303</v>
      </c>
    </row>
    <row r="78" spans="3:69" x14ac:dyDescent="0.3">
      <c r="C78" s="124">
        <v>72</v>
      </c>
      <c r="D78" s="124">
        <v>2087</v>
      </c>
      <c r="E78" s="124">
        <v>5.5</v>
      </c>
      <c r="F78" s="124">
        <v>2.1180000000000001E-2</v>
      </c>
      <c r="G78" s="101">
        <v>8662282401</v>
      </c>
      <c r="H78" s="124">
        <v>0</v>
      </c>
      <c r="I78" s="124">
        <v>0</v>
      </c>
      <c r="J78" s="124">
        <v>0</v>
      </c>
      <c r="K78" s="124">
        <v>0</v>
      </c>
      <c r="L78" s="124">
        <v>0</v>
      </c>
      <c r="M78" s="124">
        <v>0</v>
      </c>
      <c r="N78" s="124">
        <v>0</v>
      </c>
      <c r="O78" s="101">
        <v>911939586.36000001</v>
      </c>
      <c r="P78" s="101">
        <v>911939586.36000001</v>
      </c>
      <c r="Q78" s="124">
        <v>0</v>
      </c>
      <c r="R78" s="124">
        <v>0</v>
      </c>
      <c r="S78" s="124">
        <v>0</v>
      </c>
      <c r="T78" s="124">
        <v>0</v>
      </c>
      <c r="U78" s="124">
        <v>0</v>
      </c>
      <c r="V78" s="124">
        <v>0</v>
      </c>
      <c r="W78" s="101">
        <v>634894648.73000002</v>
      </c>
      <c r="X78" s="101">
        <v>634894648.73000002</v>
      </c>
      <c r="Y78" s="124">
        <v>0</v>
      </c>
      <c r="Z78" s="124">
        <v>0</v>
      </c>
      <c r="AA78" s="124">
        <v>0</v>
      </c>
      <c r="AB78" s="124">
        <v>0</v>
      </c>
      <c r="AC78" s="124">
        <v>0</v>
      </c>
      <c r="AD78" s="124">
        <v>0</v>
      </c>
      <c r="AE78" s="124">
        <v>0</v>
      </c>
      <c r="AF78" s="124">
        <v>0</v>
      </c>
      <c r="AG78" s="124">
        <v>0</v>
      </c>
      <c r="AH78" s="124">
        <v>0</v>
      </c>
      <c r="AI78" s="124">
        <v>0</v>
      </c>
      <c r="AJ78" s="124">
        <v>0</v>
      </c>
      <c r="AK78" s="124">
        <v>0</v>
      </c>
      <c r="AL78" s="124">
        <v>0</v>
      </c>
      <c r="AM78" s="124">
        <v>0</v>
      </c>
      <c r="AN78" s="124">
        <v>0</v>
      </c>
      <c r="AO78" s="124">
        <v>0</v>
      </c>
      <c r="AP78" s="124">
        <v>0</v>
      </c>
      <c r="AQ78" s="124">
        <v>0</v>
      </c>
      <c r="AR78" s="124">
        <v>0</v>
      </c>
      <c r="AS78" s="124">
        <v>0</v>
      </c>
      <c r="AT78" s="101">
        <v>1546834235.0899999</v>
      </c>
      <c r="AU78" s="124">
        <v>0</v>
      </c>
      <c r="AV78" s="124">
        <v>0</v>
      </c>
      <c r="AW78" s="124">
        <v>0</v>
      </c>
      <c r="AX78" s="124">
        <v>0</v>
      </c>
      <c r="AY78" s="124">
        <v>0</v>
      </c>
      <c r="AZ78" s="124">
        <v>0</v>
      </c>
      <c r="BA78" s="124">
        <v>0</v>
      </c>
      <c r="BB78" s="101">
        <v>6766194247.4799995</v>
      </c>
      <c r="BC78" s="101">
        <v>5744851073.6800003</v>
      </c>
      <c r="BD78" s="124">
        <v>0</v>
      </c>
      <c r="BE78" s="124">
        <v>0</v>
      </c>
      <c r="BF78" s="124">
        <v>0</v>
      </c>
      <c r="BG78" s="124">
        <v>0</v>
      </c>
      <c r="BH78" s="101">
        <v>1021343173.8</v>
      </c>
      <c r="BI78" s="124">
        <v>0</v>
      </c>
      <c r="BJ78" s="124">
        <v>0</v>
      </c>
      <c r="BK78" s="124">
        <v>0</v>
      </c>
      <c r="BL78" s="101">
        <v>6766194247.4799995</v>
      </c>
      <c r="BM78" s="101">
        <v>-5219360012.3900003</v>
      </c>
      <c r="BN78" s="101">
        <v>96498897417.635895</v>
      </c>
      <c r="BO78" s="124">
        <v>5.5</v>
      </c>
      <c r="BP78" s="101">
        <v>5026454589.7669601</v>
      </c>
      <c r="BQ78" s="101">
        <v>96416538040.075302</v>
      </c>
    </row>
    <row r="79" spans="3:69" x14ac:dyDescent="0.3">
      <c r="C79" s="124">
        <v>73</v>
      </c>
      <c r="D79" s="124">
        <v>2088</v>
      </c>
      <c r="E79" s="124">
        <v>5.5</v>
      </c>
      <c r="F79" s="124">
        <v>2.0080000000000001E-2</v>
      </c>
      <c r="G79" s="101">
        <v>8662771561.7800007</v>
      </c>
      <c r="H79" s="124">
        <v>0</v>
      </c>
      <c r="I79" s="124">
        <v>0</v>
      </c>
      <c r="J79" s="124">
        <v>0</v>
      </c>
      <c r="K79" s="124">
        <v>0</v>
      </c>
      <c r="L79" s="124">
        <v>0</v>
      </c>
      <c r="M79" s="124">
        <v>0</v>
      </c>
      <c r="N79" s="124">
        <v>0</v>
      </c>
      <c r="O79" s="101">
        <v>911991083.76999998</v>
      </c>
      <c r="P79" s="101">
        <v>911991083.76999998</v>
      </c>
      <c r="Q79" s="124">
        <v>0</v>
      </c>
      <c r="R79" s="124">
        <v>0</v>
      </c>
      <c r="S79" s="124">
        <v>0</v>
      </c>
      <c r="T79" s="124">
        <v>0</v>
      </c>
      <c r="U79" s="124">
        <v>0</v>
      </c>
      <c r="V79" s="124">
        <v>0</v>
      </c>
      <c r="W79" s="101">
        <v>634930501.36000001</v>
      </c>
      <c r="X79" s="101">
        <v>634930501.36000001</v>
      </c>
      <c r="Y79" s="124">
        <v>0</v>
      </c>
      <c r="Z79" s="124">
        <v>0</v>
      </c>
      <c r="AA79" s="124">
        <v>0</v>
      </c>
      <c r="AB79" s="124">
        <v>0</v>
      </c>
      <c r="AC79" s="124">
        <v>0</v>
      </c>
      <c r="AD79" s="124">
        <v>0</v>
      </c>
      <c r="AE79" s="124">
        <v>0</v>
      </c>
      <c r="AF79" s="124">
        <v>0</v>
      </c>
      <c r="AG79" s="124">
        <v>0</v>
      </c>
      <c r="AH79" s="124">
        <v>0</v>
      </c>
      <c r="AI79" s="124">
        <v>0</v>
      </c>
      <c r="AJ79" s="124">
        <v>0</v>
      </c>
      <c r="AK79" s="124">
        <v>0</v>
      </c>
      <c r="AL79" s="124">
        <v>0</v>
      </c>
      <c r="AM79" s="124">
        <v>0</v>
      </c>
      <c r="AN79" s="124">
        <v>0</v>
      </c>
      <c r="AO79" s="124">
        <v>0</v>
      </c>
      <c r="AP79" s="124">
        <v>0</v>
      </c>
      <c r="AQ79" s="124">
        <v>0</v>
      </c>
      <c r="AR79" s="124">
        <v>0</v>
      </c>
      <c r="AS79" s="124">
        <v>0</v>
      </c>
      <c r="AT79" s="101">
        <v>1546921585.1300001</v>
      </c>
      <c r="AU79" s="124">
        <v>0</v>
      </c>
      <c r="AV79" s="124">
        <v>0</v>
      </c>
      <c r="AW79" s="124">
        <v>0</v>
      </c>
      <c r="AX79" s="124">
        <v>0</v>
      </c>
      <c r="AY79" s="124">
        <v>0</v>
      </c>
      <c r="AZ79" s="124">
        <v>0</v>
      </c>
      <c r="BA79" s="124">
        <v>0</v>
      </c>
      <c r="BB79" s="101">
        <v>6777864098.7200003</v>
      </c>
      <c r="BC79" s="101">
        <v>5743041193</v>
      </c>
      <c r="BD79" s="124">
        <v>0</v>
      </c>
      <c r="BE79" s="124">
        <v>0</v>
      </c>
      <c r="BF79" s="124">
        <v>0</v>
      </c>
      <c r="BG79" s="124">
        <v>0</v>
      </c>
      <c r="BH79" s="101">
        <v>1034822905.72</v>
      </c>
      <c r="BI79" s="124">
        <v>0</v>
      </c>
      <c r="BJ79" s="124">
        <v>0</v>
      </c>
      <c r="BK79" s="124">
        <v>0</v>
      </c>
      <c r="BL79" s="101">
        <v>6777864098.7200003</v>
      </c>
      <c r="BM79" s="101">
        <v>-5230942513.5900002</v>
      </c>
      <c r="BN79" s="101">
        <v>96311500714.402405</v>
      </c>
      <c r="BO79" s="124">
        <v>5.5</v>
      </c>
      <c r="BP79" s="101">
        <v>5015207753.9566898</v>
      </c>
      <c r="BQ79" s="101">
        <v>96200803280.442001</v>
      </c>
    </row>
    <row r="80" spans="3:69" x14ac:dyDescent="0.3">
      <c r="C80" s="124">
        <v>74</v>
      </c>
      <c r="D80" s="124">
        <v>2089</v>
      </c>
      <c r="E80" s="124">
        <v>5.5</v>
      </c>
      <c r="F80" s="124">
        <v>1.9029999999999998E-2</v>
      </c>
      <c r="G80" s="101">
        <v>8663017060.5699997</v>
      </c>
      <c r="H80" s="124">
        <v>0</v>
      </c>
      <c r="I80" s="124">
        <v>0</v>
      </c>
      <c r="J80" s="124">
        <v>0</v>
      </c>
      <c r="K80" s="124">
        <v>0</v>
      </c>
      <c r="L80" s="124">
        <v>0</v>
      </c>
      <c r="M80" s="124">
        <v>0</v>
      </c>
      <c r="N80" s="124">
        <v>0</v>
      </c>
      <c r="O80" s="101">
        <v>912016929.15999997</v>
      </c>
      <c r="P80" s="101">
        <v>912016929.15999997</v>
      </c>
      <c r="Q80" s="124">
        <v>0</v>
      </c>
      <c r="R80" s="124">
        <v>0</v>
      </c>
      <c r="S80" s="124">
        <v>0</v>
      </c>
      <c r="T80" s="124">
        <v>0</v>
      </c>
      <c r="U80" s="124">
        <v>0</v>
      </c>
      <c r="V80" s="124">
        <v>0</v>
      </c>
      <c r="W80" s="101">
        <v>634948494.98000002</v>
      </c>
      <c r="X80" s="101">
        <v>634948494.98000002</v>
      </c>
      <c r="Y80" s="124">
        <v>0</v>
      </c>
      <c r="Z80" s="124">
        <v>0</v>
      </c>
      <c r="AA80" s="124">
        <v>0</v>
      </c>
      <c r="AB80" s="124">
        <v>0</v>
      </c>
      <c r="AC80" s="124">
        <v>0</v>
      </c>
      <c r="AD80" s="124">
        <v>0</v>
      </c>
      <c r="AE80" s="124">
        <v>0</v>
      </c>
      <c r="AF80" s="124">
        <v>0</v>
      </c>
      <c r="AG80" s="124">
        <v>0</v>
      </c>
      <c r="AH80" s="124">
        <v>0</v>
      </c>
      <c r="AI80" s="124">
        <v>0</v>
      </c>
      <c r="AJ80" s="124">
        <v>0</v>
      </c>
      <c r="AK80" s="124">
        <v>0</v>
      </c>
      <c r="AL80" s="124">
        <v>0</v>
      </c>
      <c r="AM80" s="124">
        <v>0</v>
      </c>
      <c r="AN80" s="124">
        <v>0</v>
      </c>
      <c r="AO80" s="124">
        <v>0</v>
      </c>
      <c r="AP80" s="124">
        <v>0</v>
      </c>
      <c r="AQ80" s="124">
        <v>0</v>
      </c>
      <c r="AR80" s="124">
        <v>0</v>
      </c>
      <c r="AS80" s="124">
        <v>0</v>
      </c>
      <c r="AT80" s="101">
        <v>1546965424.1400001</v>
      </c>
      <c r="AU80" s="124">
        <v>0</v>
      </c>
      <c r="AV80" s="124">
        <v>0</v>
      </c>
      <c r="AW80" s="124">
        <v>0</v>
      </c>
      <c r="AX80" s="124">
        <v>0</v>
      </c>
      <c r="AY80" s="124">
        <v>0</v>
      </c>
      <c r="AZ80" s="124">
        <v>0</v>
      </c>
      <c r="BA80" s="124">
        <v>0</v>
      </c>
      <c r="BB80" s="101">
        <v>6793172706.75</v>
      </c>
      <c r="BC80" s="101">
        <v>5747212923.3900003</v>
      </c>
      <c r="BD80" s="124">
        <v>0</v>
      </c>
      <c r="BE80" s="124">
        <v>0</v>
      </c>
      <c r="BF80" s="124">
        <v>0</v>
      </c>
      <c r="BG80" s="124">
        <v>0</v>
      </c>
      <c r="BH80" s="101">
        <v>1045959783.36</v>
      </c>
      <c r="BI80" s="124">
        <v>0</v>
      </c>
      <c r="BJ80" s="124">
        <v>0</v>
      </c>
      <c r="BK80" s="124">
        <v>0</v>
      </c>
      <c r="BL80" s="101">
        <v>6793172706.75</v>
      </c>
      <c r="BM80" s="101">
        <v>-5246207282.6099997</v>
      </c>
      <c r="BN80" s="101">
        <v>96100967955.853897</v>
      </c>
      <c r="BO80" s="124">
        <v>5.5</v>
      </c>
      <c r="BP80" s="101">
        <v>5002502779.8807602</v>
      </c>
      <c r="BQ80" s="101">
        <v>95957098777.712799</v>
      </c>
    </row>
    <row r="81" spans="3:69" x14ac:dyDescent="0.3">
      <c r="C81" s="124">
        <v>75</v>
      </c>
      <c r="D81" s="124">
        <v>2090</v>
      </c>
      <c r="E81" s="124">
        <v>5.5</v>
      </c>
      <c r="F81" s="124">
        <v>1.804E-2</v>
      </c>
      <c r="G81" s="101">
        <v>8660805290.0599995</v>
      </c>
      <c r="H81" s="124">
        <v>0</v>
      </c>
      <c r="I81" s="124">
        <v>0</v>
      </c>
      <c r="J81" s="124">
        <v>0</v>
      </c>
      <c r="K81" s="124">
        <v>0</v>
      </c>
      <c r="L81" s="124">
        <v>0</v>
      </c>
      <c r="M81" s="124">
        <v>0</v>
      </c>
      <c r="N81" s="124">
        <v>0</v>
      </c>
      <c r="O81" s="101">
        <v>911784080.47000003</v>
      </c>
      <c r="P81" s="101">
        <v>911784080.47000003</v>
      </c>
      <c r="Q81" s="124">
        <v>0</v>
      </c>
      <c r="R81" s="124">
        <v>0</v>
      </c>
      <c r="S81" s="124">
        <v>0</v>
      </c>
      <c r="T81" s="124">
        <v>0</v>
      </c>
      <c r="U81" s="124">
        <v>0</v>
      </c>
      <c r="V81" s="124">
        <v>0</v>
      </c>
      <c r="W81" s="101">
        <v>634786385.13999999</v>
      </c>
      <c r="X81" s="101">
        <v>634786385.13999999</v>
      </c>
      <c r="Y81" s="124">
        <v>0</v>
      </c>
      <c r="Z81" s="124">
        <v>0</v>
      </c>
      <c r="AA81" s="124">
        <v>0</v>
      </c>
      <c r="AB81" s="124">
        <v>0</v>
      </c>
      <c r="AC81" s="124">
        <v>0</v>
      </c>
      <c r="AD81" s="124">
        <v>0</v>
      </c>
      <c r="AE81" s="124">
        <v>0</v>
      </c>
      <c r="AF81" s="124">
        <v>0</v>
      </c>
      <c r="AG81" s="124">
        <v>0</v>
      </c>
      <c r="AH81" s="124">
        <v>0</v>
      </c>
      <c r="AI81" s="124">
        <v>0</v>
      </c>
      <c r="AJ81" s="124">
        <v>0</v>
      </c>
      <c r="AK81" s="124">
        <v>0</v>
      </c>
      <c r="AL81" s="124">
        <v>0</v>
      </c>
      <c r="AM81" s="124">
        <v>0</v>
      </c>
      <c r="AN81" s="124">
        <v>0</v>
      </c>
      <c r="AO81" s="124">
        <v>0</v>
      </c>
      <c r="AP81" s="124">
        <v>0</v>
      </c>
      <c r="AQ81" s="124">
        <v>0</v>
      </c>
      <c r="AR81" s="124">
        <v>0</v>
      </c>
      <c r="AS81" s="124">
        <v>0</v>
      </c>
      <c r="AT81" s="101">
        <v>1546570465.6099999</v>
      </c>
      <c r="AU81" s="124">
        <v>0</v>
      </c>
      <c r="AV81" s="124">
        <v>0</v>
      </c>
      <c r="AW81" s="124">
        <v>0</v>
      </c>
      <c r="AX81" s="124">
        <v>0</v>
      </c>
      <c r="AY81" s="124">
        <v>0</v>
      </c>
      <c r="AZ81" s="124">
        <v>0</v>
      </c>
      <c r="BA81" s="124">
        <v>0</v>
      </c>
      <c r="BB81" s="101">
        <v>6809007262.7600002</v>
      </c>
      <c r="BC81" s="101">
        <v>5753847727.2399998</v>
      </c>
      <c r="BD81" s="124">
        <v>0</v>
      </c>
      <c r="BE81" s="124">
        <v>0</v>
      </c>
      <c r="BF81" s="124">
        <v>0</v>
      </c>
      <c r="BG81" s="124">
        <v>0</v>
      </c>
      <c r="BH81" s="101">
        <v>1055159535.52</v>
      </c>
      <c r="BI81" s="124">
        <v>0</v>
      </c>
      <c r="BJ81" s="124">
        <v>0</v>
      </c>
      <c r="BK81" s="124">
        <v>0</v>
      </c>
      <c r="BL81" s="101">
        <v>6809007262.7600002</v>
      </c>
      <c r="BM81" s="101">
        <v>-5262436797.1499996</v>
      </c>
      <c r="BN81" s="101">
        <v>95862164417.892197</v>
      </c>
      <c r="BO81" s="124">
        <v>5.5</v>
      </c>
      <c r="BP81" s="101">
        <v>4988206408.9309502</v>
      </c>
      <c r="BQ81" s="101">
        <v>95682868389.493805</v>
      </c>
    </row>
    <row r="82" spans="3:69" x14ac:dyDescent="0.3">
      <c r="C82" s="124">
        <v>76</v>
      </c>
      <c r="D82" s="124">
        <v>2091</v>
      </c>
      <c r="E82" s="124">
        <v>5.5</v>
      </c>
      <c r="F82" s="124">
        <v>1.7100000000000001E-2</v>
      </c>
      <c r="G82" s="101">
        <v>8657655509.7900009</v>
      </c>
      <c r="H82" s="124">
        <v>0</v>
      </c>
      <c r="I82" s="124">
        <v>0</v>
      </c>
      <c r="J82" s="124">
        <v>0</v>
      </c>
      <c r="K82" s="124">
        <v>0</v>
      </c>
      <c r="L82" s="124">
        <v>0</v>
      </c>
      <c r="M82" s="124">
        <v>0</v>
      </c>
      <c r="N82" s="124">
        <v>0</v>
      </c>
      <c r="O82" s="101">
        <v>911452480.88</v>
      </c>
      <c r="P82" s="101">
        <v>911452480.88</v>
      </c>
      <c r="Q82" s="124">
        <v>0</v>
      </c>
      <c r="R82" s="124">
        <v>0</v>
      </c>
      <c r="S82" s="124">
        <v>0</v>
      </c>
      <c r="T82" s="124">
        <v>0</v>
      </c>
      <c r="U82" s="124">
        <v>0</v>
      </c>
      <c r="V82" s="124">
        <v>0</v>
      </c>
      <c r="W82" s="101">
        <v>634555524.65999997</v>
      </c>
      <c r="X82" s="101">
        <v>634555524.65999997</v>
      </c>
      <c r="Y82" s="124">
        <v>0</v>
      </c>
      <c r="Z82" s="124">
        <v>0</v>
      </c>
      <c r="AA82" s="124">
        <v>0</v>
      </c>
      <c r="AB82" s="124">
        <v>0</v>
      </c>
      <c r="AC82" s="124">
        <v>0</v>
      </c>
      <c r="AD82" s="124">
        <v>0</v>
      </c>
      <c r="AE82" s="124">
        <v>0</v>
      </c>
      <c r="AF82" s="124">
        <v>0</v>
      </c>
      <c r="AG82" s="124">
        <v>0</v>
      </c>
      <c r="AH82" s="124">
        <v>0</v>
      </c>
      <c r="AI82" s="124">
        <v>0</v>
      </c>
      <c r="AJ82" s="124">
        <v>0</v>
      </c>
      <c r="AK82" s="124">
        <v>0</v>
      </c>
      <c r="AL82" s="124">
        <v>0</v>
      </c>
      <c r="AM82" s="124">
        <v>0</v>
      </c>
      <c r="AN82" s="124">
        <v>0</v>
      </c>
      <c r="AO82" s="124">
        <v>0</v>
      </c>
      <c r="AP82" s="124">
        <v>0</v>
      </c>
      <c r="AQ82" s="124">
        <v>0</v>
      </c>
      <c r="AR82" s="124">
        <v>0</v>
      </c>
      <c r="AS82" s="124">
        <v>0</v>
      </c>
      <c r="AT82" s="101">
        <v>1546008005.54</v>
      </c>
      <c r="AU82" s="124">
        <v>0</v>
      </c>
      <c r="AV82" s="124">
        <v>0</v>
      </c>
      <c r="AW82" s="124">
        <v>0</v>
      </c>
      <c r="AX82" s="124">
        <v>0</v>
      </c>
      <c r="AY82" s="124">
        <v>0</v>
      </c>
      <c r="AZ82" s="124">
        <v>0</v>
      </c>
      <c r="BA82" s="124">
        <v>0</v>
      </c>
      <c r="BB82" s="101">
        <v>6813195670.7399998</v>
      </c>
      <c r="BC82" s="101">
        <v>5751051343.5500002</v>
      </c>
      <c r="BD82" s="124">
        <v>0</v>
      </c>
      <c r="BE82" s="124">
        <v>0</v>
      </c>
      <c r="BF82" s="124">
        <v>0</v>
      </c>
      <c r="BG82" s="124">
        <v>0</v>
      </c>
      <c r="BH82" s="101">
        <v>1062144327.1900001</v>
      </c>
      <c r="BI82" s="124">
        <v>0</v>
      </c>
      <c r="BJ82" s="124">
        <v>0</v>
      </c>
      <c r="BK82" s="124">
        <v>0</v>
      </c>
      <c r="BL82" s="101">
        <v>6813195670.7399998</v>
      </c>
      <c r="BM82" s="101">
        <v>-5267187665.1999998</v>
      </c>
      <c r="BN82" s="101">
        <v>95592799480.4189</v>
      </c>
      <c r="BO82" s="124">
        <v>5.5</v>
      </c>
      <c r="BP82" s="101">
        <v>4972862439.8361597</v>
      </c>
      <c r="BQ82" s="101">
        <v>95388543164.130005</v>
      </c>
    </row>
    <row r="83" spans="3:69" x14ac:dyDescent="0.3">
      <c r="C83" s="124">
        <v>77</v>
      </c>
      <c r="D83" s="124">
        <v>2092</v>
      </c>
      <c r="E83" s="124">
        <v>5.5</v>
      </c>
      <c r="F83" s="124">
        <v>1.6209999999999999E-2</v>
      </c>
      <c r="G83" s="101">
        <v>8656012461.8999996</v>
      </c>
      <c r="H83" s="124">
        <v>0</v>
      </c>
      <c r="I83" s="124">
        <v>0</v>
      </c>
      <c r="J83" s="124">
        <v>0</v>
      </c>
      <c r="K83" s="124">
        <v>0</v>
      </c>
      <c r="L83" s="124">
        <v>0</v>
      </c>
      <c r="M83" s="124">
        <v>0</v>
      </c>
      <c r="N83" s="124">
        <v>0</v>
      </c>
      <c r="O83" s="101">
        <v>911279505.63</v>
      </c>
      <c r="P83" s="101">
        <v>911279505.63</v>
      </c>
      <c r="Q83" s="124">
        <v>0</v>
      </c>
      <c r="R83" s="124">
        <v>0</v>
      </c>
      <c r="S83" s="124">
        <v>0</v>
      </c>
      <c r="T83" s="124">
        <v>0</v>
      </c>
      <c r="U83" s="124">
        <v>0</v>
      </c>
      <c r="V83" s="124">
        <v>0</v>
      </c>
      <c r="W83" s="101">
        <v>634435098.86000001</v>
      </c>
      <c r="X83" s="101">
        <v>634435098.86000001</v>
      </c>
      <c r="Y83" s="124">
        <v>0</v>
      </c>
      <c r="Z83" s="124">
        <v>0</v>
      </c>
      <c r="AA83" s="124">
        <v>0</v>
      </c>
      <c r="AB83" s="124">
        <v>0</v>
      </c>
      <c r="AC83" s="124">
        <v>0</v>
      </c>
      <c r="AD83" s="124">
        <v>0</v>
      </c>
      <c r="AE83" s="124">
        <v>0</v>
      </c>
      <c r="AF83" s="124">
        <v>0</v>
      </c>
      <c r="AG83" s="124">
        <v>0</v>
      </c>
      <c r="AH83" s="124">
        <v>0</v>
      </c>
      <c r="AI83" s="124">
        <v>0</v>
      </c>
      <c r="AJ83" s="124">
        <v>0</v>
      </c>
      <c r="AK83" s="124">
        <v>0</v>
      </c>
      <c r="AL83" s="124">
        <v>0</v>
      </c>
      <c r="AM83" s="124">
        <v>0</v>
      </c>
      <c r="AN83" s="124">
        <v>0</v>
      </c>
      <c r="AO83" s="124">
        <v>0</v>
      </c>
      <c r="AP83" s="124">
        <v>0</v>
      </c>
      <c r="AQ83" s="124">
        <v>0</v>
      </c>
      <c r="AR83" s="124">
        <v>0</v>
      </c>
      <c r="AS83" s="124">
        <v>0</v>
      </c>
      <c r="AT83" s="101">
        <v>1545714604.49</v>
      </c>
      <c r="AU83" s="124">
        <v>0</v>
      </c>
      <c r="AV83" s="124">
        <v>0</v>
      </c>
      <c r="AW83" s="124">
        <v>0</v>
      </c>
      <c r="AX83" s="124">
        <v>0</v>
      </c>
      <c r="AY83" s="124">
        <v>0</v>
      </c>
      <c r="AZ83" s="124">
        <v>0</v>
      </c>
      <c r="BA83" s="124">
        <v>0</v>
      </c>
      <c r="BB83" s="101">
        <v>6829491693.1000004</v>
      </c>
      <c r="BC83" s="101">
        <v>5762585791.0100002</v>
      </c>
      <c r="BD83" s="124">
        <v>0</v>
      </c>
      <c r="BE83" s="124">
        <v>0</v>
      </c>
      <c r="BF83" s="124">
        <v>0</v>
      </c>
      <c r="BG83" s="124">
        <v>0</v>
      </c>
      <c r="BH83" s="101">
        <v>1066905902.09</v>
      </c>
      <c r="BI83" s="124">
        <v>0</v>
      </c>
      <c r="BJ83" s="124">
        <v>0</v>
      </c>
      <c r="BK83" s="124">
        <v>0</v>
      </c>
      <c r="BL83" s="101">
        <v>6829491693.1000004</v>
      </c>
      <c r="BM83" s="101">
        <v>-5283777088.6099997</v>
      </c>
      <c r="BN83" s="101">
        <v>95302893137.523605</v>
      </c>
      <c r="BO83" s="124">
        <v>5.5</v>
      </c>
      <c r="BP83" s="101">
        <v>4955762134.1535997</v>
      </c>
      <c r="BQ83" s="101">
        <v>95060528209.673599</v>
      </c>
    </row>
    <row r="84" spans="3:69" x14ac:dyDescent="0.3">
      <c r="C84" s="124">
        <v>78</v>
      </c>
      <c r="D84" s="124">
        <v>2093</v>
      </c>
      <c r="E84" s="124">
        <v>5.5</v>
      </c>
      <c r="F84" s="124">
        <v>1.536E-2</v>
      </c>
      <c r="G84" s="101">
        <v>8649612402.6299992</v>
      </c>
      <c r="H84" s="124">
        <v>0</v>
      </c>
      <c r="I84" s="124">
        <v>0</v>
      </c>
      <c r="J84" s="124">
        <v>0</v>
      </c>
      <c r="K84" s="124">
        <v>0</v>
      </c>
      <c r="L84" s="124">
        <v>0</v>
      </c>
      <c r="M84" s="124">
        <v>0</v>
      </c>
      <c r="N84" s="124">
        <v>0</v>
      </c>
      <c r="O84" s="101">
        <v>910605726.24000001</v>
      </c>
      <c r="P84" s="101">
        <v>910605726.24000001</v>
      </c>
      <c r="Q84" s="124">
        <v>0</v>
      </c>
      <c r="R84" s="124">
        <v>0</v>
      </c>
      <c r="S84" s="124">
        <v>0</v>
      </c>
      <c r="T84" s="124">
        <v>0</v>
      </c>
      <c r="U84" s="124">
        <v>0</v>
      </c>
      <c r="V84" s="124">
        <v>0</v>
      </c>
      <c r="W84" s="101">
        <v>633966011.94000006</v>
      </c>
      <c r="X84" s="101">
        <v>633966011.94000006</v>
      </c>
      <c r="Y84" s="124">
        <v>0</v>
      </c>
      <c r="Z84" s="124">
        <v>0</v>
      </c>
      <c r="AA84" s="124">
        <v>0</v>
      </c>
      <c r="AB84" s="124">
        <v>0</v>
      </c>
      <c r="AC84" s="124">
        <v>0</v>
      </c>
      <c r="AD84" s="124">
        <v>0</v>
      </c>
      <c r="AE84" s="124">
        <v>0</v>
      </c>
      <c r="AF84" s="124">
        <v>0</v>
      </c>
      <c r="AG84" s="124">
        <v>0</v>
      </c>
      <c r="AH84" s="124">
        <v>0</v>
      </c>
      <c r="AI84" s="124">
        <v>0</v>
      </c>
      <c r="AJ84" s="124">
        <v>0</v>
      </c>
      <c r="AK84" s="124">
        <v>0</v>
      </c>
      <c r="AL84" s="124">
        <v>0</v>
      </c>
      <c r="AM84" s="124">
        <v>0</v>
      </c>
      <c r="AN84" s="124">
        <v>0</v>
      </c>
      <c r="AO84" s="124">
        <v>0</v>
      </c>
      <c r="AP84" s="124">
        <v>0</v>
      </c>
      <c r="AQ84" s="124">
        <v>0</v>
      </c>
      <c r="AR84" s="124">
        <v>0</v>
      </c>
      <c r="AS84" s="124">
        <v>0</v>
      </c>
      <c r="AT84" s="101">
        <v>1544571738.1800001</v>
      </c>
      <c r="AU84" s="124">
        <v>0</v>
      </c>
      <c r="AV84" s="124">
        <v>0</v>
      </c>
      <c r="AW84" s="124">
        <v>0</v>
      </c>
      <c r="AX84" s="124">
        <v>0</v>
      </c>
      <c r="AY84" s="124">
        <v>0</v>
      </c>
      <c r="AZ84" s="124">
        <v>0</v>
      </c>
      <c r="BA84" s="124">
        <v>0</v>
      </c>
      <c r="BB84" s="101">
        <v>6839195224.3500004</v>
      </c>
      <c r="BC84" s="101">
        <v>5768964675.2600002</v>
      </c>
      <c r="BD84" s="124">
        <v>0</v>
      </c>
      <c r="BE84" s="124">
        <v>0</v>
      </c>
      <c r="BF84" s="124">
        <v>0</v>
      </c>
      <c r="BG84" s="124">
        <v>0</v>
      </c>
      <c r="BH84" s="101">
        <v>1070230549.09</v>
      </c>
      <c r="BI84" s="124">
        <v>0</v>
      </c>
      <c r="BJ84" s="124">
        <v>0</v>
      </c>
      <c r="BK84" s="124">
        <v>0</v>
      </c>
      <c r="BL84" s="101">
        <v>6839195224.3500004</v>
      </c>
      <c r="BM84" s="101">
        <v>-5294623486.1700001</v>
      </c>
      <c r="BN84" s="101">
        <v>94979202792.925995</v>
      </c>
      <c r="BO84" s="124">
        <v>5.5</v>
      </c>
      <c r="BP84" s="101">
        <v>4937124759.7926998</v>
      </c>
      <c r="BQ84" s="101">
        <v>94703029483.296295</v>
      </c>
    </row>
    <row r="85" spans="3:69" x14ac:dyDescent="0.3">
      <c r="C85" s="124">
        <v>79</v>
      </c>
      <c r="D85" s="124">
        <v>2094</v>
      </c>
      <c r="E85" s="124">
        <v>5.5</v>
      </c>
      <c r="F85" s="124">
        <v>1.456E-2</v>
      </c>
      <c r="G85" s="101">
        <v>8645419290.3500004</v>
      </c>
      <c r="H85" s="124">
        <v>0</v>
      </c>
      <c r="I85" s="124">
        <v>0</v>
      </c>
      <c r="J85" s="124">
        <v>0</v>
      </c>
      <c r="K85" s="124">
        <v>0</v>
      </c>
      <c r="L85" s="124">
        <v>0</v>
      </c>
      <c r="M85" s="124">
        <v>0</v>
      </c>
      <c r="N85" s="124">
        <v>0</v>
      </c>
      <c r="O85" s="101">
        <v>910164287.72000003</v>
      </c>
      <c r="P85" s="101">
        <v>910164287.72000003</v>
      </c>
      <c r="Q85" s="124">
        <v>0</v>
      </c>
      <c r="R85" s="124">
        <v>0</v>
      </c>
      <c r="S85" s="124">
        <v>0</v>
      </c>
      <c r="T85" s="124">
        <v>0</v>
      </c>
      <c r="U85" s="124">
        <v>0</v>
      </c>
      <c r="V85" s="124">
        <v>0</v>
      </c>
      <c r="W85" s="101">
        <v>633658681.33000004</v>
      </c>
      <c r="X85" s="101">
        <v>633658681.33000004</v>
      </c>
      <c r="Y85" s="124">
        <v>0</v>
      </c>
      <c r="Z85" s="124">
        <v>0</v>
      </c>
      <c r="AA85" s="124">
        <v>0</v>
      </c>
      <c r="AB85" s="124">
        <v>0</v>
      </c>
      <c r="AC85" s="124">
        <v>0</v>
      </c>
      <c r="AD85" s="124">
        <v>0</v>
      </c>
      <c r="AE85" s="124">
        <v>0</v>
      </c>
      <c r="AF85" s="124">
        <v>0</v>
      </c>
      <c r="AG85" s="124">
        <v>0</v>
      </c>
      <c r="AH85" s="124">
        <v>0</v>
      </c>
      <c r="AI85" s="124">
        <v>0</v>
      </c>
      <c r="AJ85" s="124">
        <v>0</v>
      </c>
      <c r="AK85" s="124">
        <v>0</v>
      </c>
      <c r="AL85" s="124">
        <v>0</v>
      </c>
      <c r="AM85" s="124">
        <v>0</v>
      </c>
      <c r="AN85" s="124">
        <v>0</v>
      </c>
      <c r="AO85" s="124">
        <v>0</v>
      </c>
      <c r="AP85" s="124">
        <v>0</v>
      </c>
      <c r="AQ85" s="124">
        <v>0</v>
      </c>
      <c r="AR85" s="124">
        <v>0</v>
      </c>
      <c r="AS85" s="124">
        <v>0</v>
      </c>
      <c r="AT85" s="101">
        <v>1543822969.05</v>
      </c>
      <c r="AU85" s="124">
        <v>0</v>
      </c>
      <c r="AV85" s="124">
        <v>0</v>
      </c>
      <c r="AW85" s="124">
        <v>0</v>
      </c>
      <c r="AX85" s="124">
        <v>0</v>
      </c>
      <c r="AY85" s="124">
        <v>0</v>
      </c>
      <c r="AZ85" s="124">
        <v>0</v>
      </c>
      <c r="BA85" s="124">
        <v>0</v>
      </c>
      <c r="BB85" s="101">
        <v>6837601113.6800003</v>
      </c>
      <c r="BC85" s="101">
        <v>5766017808.1300001</v>
      </c>
      <c r="BD85" s="124">
        <v>0</v>
      </c>
      <c r="BE85" s="124">
        <v>0</v>
      </c>
      <c r="BF85" s="124">
        <v>0</v>
      </c>
      <c r="BG85" s="124">
        <v>0</v>
      </c>
      <c r="BH85" s="101">
        <v>1071583305.55</v>
      </c>
      <c r="BI85" s="124">
        <v>0</v>
      </c>
      <c r="BJ85" s="124">
        <v>0</v>
      </c>
      <c r="BK85" s="124">
        <v>0</v>
      </c>
      <c r="BL85" s="101">
        <v>6837601113.6800003</v>
      </c>
      <c r="BM85" s="101">
        <v>-5293778144.6300001</v>
      </c>
      <c r="BN85" s="101">
        <v>94625952073.510498</v>
      </c>
      <c r="BO85" s="124">
        <v>5.5</v>
      </c>
      <c r="BP85" s="101">
        <v>4917508823.6266499</v>
      </c>
      <c r="BQ85" s="101">
        <v>94326760162.292892</v>
      </c>
    </row>
    <row r="86" spans="3:69" x14ac:dyDescent="0.3">
      <c r="C86" s="124">
        <v>80</v>
      </c>
      <c r="D86" s="124">
        <v>2095</v>
      </c>
      <c r="E86" s="124">
        <v>5.5</v>
      </c>
      <c r="F86" s="124">
        <v>1.38E-2</v>
      </c>
      <c r="G86" s="101">
        <v>8643180296.0599995</v>
      </c>
      <c r="H86" s="124">
        <v>0</v>
      </c>
      <c r="I86" s="124">
        <v>0</v>
      </c>
      <c r="J86" s="124">
        <v>0</v>
      </c>
      <c r="K86" s="124">
        <v>0</v>
      </c>
      <c r="L86" s="124">
        <v>0</v>
      </c>
      <c r="M86" s="124">
        <v>0</v>
      </c>
      <c r="N86" s="124">
        <v>0</v>
      </c>
      <c r="O86" s="101">
        <v>909928573</v>
      </c>
      <c r="P86" s="101">
        <v>909928573</v>
      </c>
      <c r="Q86" s="124">
        <v>0</v>
      </c>
      <c r="R86" s="124">
        <v>0</v>
      </c>
      <c r="S86" s="124">
        <v>0</v>
      </c>
      <c r="T86" s="124">
        <v>0</v>
      </c>
      <c r="U86" s="124">
        <v>0</v>
      </c>
      <c r="V86" s="124">
        <v>0</v>
      </c>
      <c r="W86" s="101">
        <v>633494576.13999999</v>
      </c>
      <c r="X86" s="101">
        <v>633494576.13999999</v>
      </c>
      <c r="Y86" s="124">
        <v>0</v>
      </c>
      <c r="Z86" s="124">
        <v>0</v>
      </c>
      <c r="AA86" s="124">
        <v>0</v>
      </c>
      <c r="AB86" s="124">
        <v>0</v>
      </c>
      <c r="AC86" s="124">
        <v>0</v>
      </c>
      <c r="AD86" s="124">
        <v>0</v>
      </c>
      <c r="AE86" s="124">
        <v>0</v>
      </c>
      <c r="AF86" s="124">
        <v>0</v>
      </c>
      <c r="AG86" s="124">
        <v>0</v>
      </c>
      <c r="AH86" s="124">
        <v>0</v>
      </c>
      <c r="AI86" s="124">
        <v>0</v>
      </c>
      <c r="AJ86" s="124">
        <v>0</v>
      </c>
      <c r="AK86" s="124">
        <v>0</v>
      </c>
      <c r="AL86" s="124">
        <v>0</v>
      </c>
      <c r="AM86" s="124">
        <v>0</v>
      </c>
      <c r="AN86" s="124">
        <v>0</v>
      </c>
      <c r="AO86" s="124">
        <v>0</v>
      </c>
      <c r="AP86" s="124">
        <v>0</v>
      </c>
      <c r="AQ86" s="124">
        <v>0</v>
      </c>
      <c r="AR86" s="124">
        <v>0</v>
      </c>
      <c r="AS86" s="124">
        <v>0</v>
      </c>
      <c r="AT86" s="101">
        <v>1543423149.1400001</v>
      </c>
      <c r="AU86" s="124">
        <v>0</v>
      </c>
      <c r="AV86" s="124">
        <v>0</v>
      </c>
      <c r="AW86" s="124">
        <v>0</v>
      </c>
      <c r="AX86" s="124">
        <v>0</v>
      </c>
      <c r="AY86" s="124">
        <v>0</v>
      </c>
      <c r="AZ86" s="124">
        <v>0</v>
      </c>
      <c r="BA86" s="124">
        <v>0</v>
      </c>
      <c r="BB86" s="101">
        <v>6841929404.9799995</v>
      </c>
      <c r="BC86" s="101">
        <v>5770804227.1499996</v>
      </c>
      <c r="BD86" s="124">
        <v>0</v>
      </c>
      <c r="BE86" s="124">
        <v>0</v>
      </c>
      <c r="BF86" s="124">
        <v>0</v>
      </c>
      <c r="BG86" s="124">
        <v>0</v>
      </c>
      <c r="BH86" s="101">
        <v>1071125177.83</v>
      </c>
      <c r="BI86" s="124">
        <v>0</v>
      </c>
      <c r="BJ86" s="124">
        <v>0</v>
      </c>
      <c r="BK86" s="124">
        <v>0</v>
      </c>
      <c r="BL86" s="101">
        <v>6841929404.9799995</v>
      </c>
      <c r="BM86" s="101">
        <v>-5298506255.8400002</v>
      </c>
      <c r="BN86" s="101">
        <v>94253640775.962296</v>
      </c>
      <c r="BO86" s="124">
        <v>5.5</v>
      </c>
      <c r="BP86" s="101">
        <v>4896553964.8549099</v>
      </c>
      <c r="BQ86" s="101">
        <v>93924807871.3078</v>
      </c>
    </row>
    <row r="87" spans="3:69" x14ac:dyDescent="0.3">
      <c r="C87" s="124">
        <v>81</v>
      </c>
      <c r="D87" s="124">
        <v>2096</v>
      </c>
      <c r="E87" s="124">
        <v>5.5</v>
      </c>
      <c r="F87" s="124">
        <v>1.308E-2</v>
      </c>
      <c r="G87" s="101">
        <v>8638428285.4200001</v>
      </c>
      <c r="H87" s="124">
        <v>0</v>
      </c>
      <c r="I87" s="124">
        <v>0</v>
      </c>
      <c r="J87" s="124">
        <v>0</v>
      </c>
      <c r="K87" s="124">
        <v>0</v>
      </c>
      <c r="L87" s="124">
        <v>0</v>
      </c>
      <c r="M87" s="124">
        <v>0</v>
      </c>
      <c r="N87" s="124">
        <v>0</v>
      </c>
      <c r="O87" s="101">
        <v>909428295.30999994</v>
      </c>
      <c r="P87" s="101">
        <v>909428295.30999994</v>
      </c>
      <c r="Q87" s="124">
        <v>0</v>
      </c>
      <c r="R87" s="124">
        <v>0</v>
      </c>
      <c r="S87" s="124">
        <v>0</v>
      </c>
      <c r="T87" s="124">
        <v>0</v>
      </c>
      <c r="U87" s="124">
        <v>0</v>
      </c>
      <c r="V87" s="124">
        <v>0</v>
      </c>
      <c r="W87" s="101">
        <v>633146281.53999996</v>
      </c>
      <c r="X87" s="101">
        <v>633146281.53999996</v>
      </c>
      <c r="Y87" s="124">
        <v>0</v>
      </c>
      <c r="Z87" s="124">
        <v>0</v>
      </c>
      <c r="AA87" s="124">
        <v>0</v>
      </c>
      <c r="AB87" s="124">
        <v>0</v>
      </c>
      <c r="AC87" s="124">
        <v>0</v>
      </c>
      <c r="AD87" s="124">
        <v>0</v>
      </c>
      <c r="AE87" s="124">
        <v>0</v>
      </c>
      <c r="AF87" s="124">
        <v>0</v>
      </c>
      <c r="AG87" s="124">
        <v>0</v>
      </c>
      <c r="AH87" s="124">
        <v>0</v>
      </c>
      <c r="AI87" s="124">
        <v>0</v>
      </c>
      <c r="AJ87" s="124">
        <v>0</v>
      </c>
      <c r="AK87" s="124">
        <v>0</v>
      </c>
      <c r="AL87" s="124">
        <v>0</v>
      </c>
      <c r="AM87" s="124">
        <v>0</v>
      </c>
      <c r="AN87" s="124">
        <v>0</v>
      </c>
      <c r="AO87" s="124">
        <v>0</v>
      </c>
      <c r="AP87" s="124">
        <v>0</v>
      </c>
      <c r="AQ87" s="124">
        <v>0</v>
      </c>
      <c r="AR87" s="124">
        <v>0</v>
      </c>
      <c r="AS87" s="124">
        <v>0</v>
      </c>
      <c r="AT87" s="101">
        <v>1542574576.8499999</v>
      </c>
      <c r="AU87" s="124">
        <v>0</v>
      </c>
      <c r="AV87" s="124">
        <v>0</v>
      </c>
      <c r="AW87" s="124">
        <v>0</v>
      </c>
      <c r="AX87" s="124">
        <v>0</v>
      </c>
      <c r="AY87" s="124">
        <v>0</v>
      </c>
      <c r="AZ87" s="124">
        <v>0</v>
      </c>
      <c r="BA87" s="124">
        <v>0</v>
      </c>
      <c r="BB87" s="101">
        <v>6849039895.8100004</v>
      </c>
      <c r="BC87" s="101">
        <v>5779467119.7399998</v>
      </c>
      <c r="BD87" s="124">
        <v>0</v>
      </c>
      <c r="BE87" s="124">
        <v>0</v>
      </c>
      <c r="BF87" s="124">
        <v>0</v>
      </c>
      <c r="BG87" s="124">
        <v>0</v>
      </c>
      <c r="BH87" s="101">
        <v>1069572776.0700001</v>
      </c>
      <c r="BI87" s="124">
        <v>0</v>
      </c>
      <c r="BJ87" s="124">
        <v>0</v>
      </c>
      <c r="BK87" s="124">
        <v>0</v>
      </c>
      <c r="BL87" s="101">
        <v>6849039895.8100004</v>
      </c>
      <c r="BM87" s="101">
        <v>-5306465318.96</v>
      </c>
      <c r="BN87" s="101">
        <v>93855399304.935806</v>
      </c>
      <c r="BO87" s="124">
        <v>5.5</v>
      </c>
      <c r="BP87" s="101">
        <v>4874008840.3791304</v>
      </c>
      <c r="BQ87" s="101">
        <v>93492351392.726898</v>
      </c>
    </row>
    <row r="88" spans="3:69" x14ac:dyDescent="0.3">
      <c r="C88" s="124">
        <v>82</v>
      </c>
      <c r="D88" s="124">
        <v>2097</v>
      </c>
      <c r="E88" s="124">
        <v>5.5</v>
      </c>
      <c r="F88" s="124">
        <v>1.24E-2</v>
      </c>
      <c r="G88" s="101">
        <v>8633312410.1100006</v>
      </c>
      <c r="H88" s="124">
        <v>0</v>
      </c>
      <c r="I88" s="124">
        <v>0</v>
      </c>
      <c r="J88" s="124">
        <v>0</v>
      </c>
      <c r="K88" s="124">
        <v>0</v>
      </c>
      <c r="L88" s="124">
        <v>0</v>
      </c>
      <c r="M88" s="124">
        <v>0</v>
      </c>
      <c r="N88" s="124">
        <v>0</v>
      </c>
      <c r="O88" s="101">
        <v>908889711.01999998</v>
      </c>
      <c r="P88" s="101">
        <v>908889711.01999998</v>
      </c>
      <c r="Q88" s="124">
        <v>0</v>
      </c>
      <c r="R88" s="124">
        <v>0</v>
      </c>
      <c r="S88" s="124">
        <v>0</v>
      </c>
      <c r="T88" s="124">
        <v>0</v>
      </c>
      <c r="U88" s="124">
        <v>0</v>
      </c>
      <c r="V88" s="124">
        <v>0</v>
      </c>
      <c r="W88" s="101">
        <v>632771317.79999995</v>
      </c>
      <c r="X88" s="101">
        <v>632771317.79999995</v>
      </c>
      <c r="Y88" s="124">
        <v>0</v>
      </c>
      <c r="Z88" s="124">
        <v>0</v>
      </c>
      <c r="AA88" s="124">
        <v>0</v>
      </c>
      <c r="AB88" s="124">
        <v>0</v>
      </c>
      <c r="AC88" s="124">
        <v>0</v>
      </c>
      <c r="AD88" s="124">
        <v>0</v>
      </c>
      <c r="AE88" s="124">
        <v>0</v>
      </c>
      <c r="AF88" s="124">
        <v>0</v>
      </c>
      <c r="AG88" s="124">
        <v>0</v>
      </c>
      <c r="AH88" s="124">
        <v>0</v>
      </c>
      <c r="AI88" s="124">
        <v>0</v>
      </c>
      <c r="AJ88" s="124">
        <v>0</v>
      </c>
      <c r="AK88" s="124">
        <v>0</v>
      </c>
      <c r="AL88" s="124">
        <v>0</v>
      </c>
      <c r="AM88" s="124">
        <v>0</v>
      </c>
      <c r="AN88" s="124">
        <v>0</v>
      </c>
      <c r="AO88" s="124">
        <v>0</v>
      </c>
      <c r="AP88" s="124">
        <v>0</v>
      </c>
      <c r="AQ88" s="124">
        <v>0</v>
      </c>
      <c r="AR88" s="124">
        <v>0</v>
      </c>
      <c r="AS88" s="124">
        <v>0</v>
      </c>
      <c r="AT88" s="101">
        <v>1541661028.8199999</v>
      </c>
      <c r="AU88" s="124">
        <v>0</v>
      </c>
      <c r="AV88" s="124">
        <v>0</v>
      </c>
      <c r="AW88" s="124">
        <v>0</v>
      </c>
      <c r="AX88" s="124">
        <v>0</v>
      </c>
      <c r="AY88" s="124">
        <v>0</v>
      </c>
      <c r="AZ88" s="124">
        <v>0</v>
      </c>
      <c r="BA88" s="124">
        <v>0</v>
      </c>
      <c r="BB88" s="101">
        <v>6848833996.1099997</v>
      </c>
      <c r="BC88" s="101">
        <v>5781984885.4399996</v>
      </c>
      <c r="BD88" s="124">
        <v>0</v>
      </c>
      <c r="BE88" s="124">
        <v>0</v>
      </c>
      <c r="BF88" s="124">
        <v>0</v>
      </c>
      <c r="BG88" s="124">
        <v>0</v>
      </c>
      <c r="BH88" s="101">
        <v>1066849110.67</v>
      </c>
      <c r="BI88" s="124">
        <v>0</v>
      </c>
      <c r="BJ88" s="124">
        <v>0</v>
      </c>
      <c r="BK88" s="124">
        <v>0</v>
      </c>
      <c r="BL88" s="101">
        <v>6848833996.1099997</v>
      </c>
      <c r="BM88" s="101">
        <v>-5307172967.29</v>
      </c>
      <c r="BN88" s="101">
        <v>93426542447.932495</v>
      </c>
      <c r="BO88" s="124">
        <v>5.5</v>
      </c>
      <c r="BP88" s="101">
        <v>4850184813.3990297</v>
      </c>
      <c r="BQ88" s="101">
        <v>93035363238.835907</v>
      </c>
    </row>
    <row r="89" spans="3:69" x14ac:dyDescent="0.3">
      <c r="C89" s="124">
        <v>83</v>
      </c>
      <c r="D89" s="124">
        <v>2098</v>
      </c>
      <c r="E89" s="124">
        <v>5.5</v>
      </c>
      <c r="F89" s="124">
        <v>1.175E-2</v>
      </c>
      <c r="G89" s="101">
        <v>8630245812.3400002</v>
      </c>
      <c r="H89" s="124">
        <v>0</v>
      </c>
      <c r="I89" s="124">
        <v>0</v>
      </c>
      <c r="J89" s="124">
        <v>0</v>
      </c>
      <c r="K89" s="124">
        <v>0</v>
      </c>
      <c r="L89" s="124">
        <v>0</v>
      </c>
      <c r="M89" s="124">
        <v>0</v>
      </c>
      <c r="N89" s="124">
        <v>0</v>
      </c>
      <c r="O89" s="101">
        <v>908566868.63999999</v>
      </c>
      <c r="P89" s="101">
        <v>908566868.63999999</v>
      </c>
      <c r="Q89" s="124">
        <v>0</v>
      </c>
      <c r="R89" s="124">
        <v>0</v>
      </c>
      <c r="S89" s="124">
        <v>0</v>
      </c>
      <c r="T89" s="124">
        <v>0</v>
      </c>
      <c r="U89" s="124">
        <v>0</v>
      </c>
      <c r="V89" s="124">
        <v>0</v>
      </c>
      <c r="W89" s="101">
        <v>632546554.11000001</v>
      </c>
      <c r="X89" s="101">
        <v>632546554.11000001</v>
      </c>
      <c r="Y89" s="124">
        <v>0</v>
      </c>
      <c r="Z89" s="124">
        <v>0</v>
      </c>
      <c r="AA89" s="124">
        <v>0</v>
      </c>
      <c r="AB89" s="124">
        <v>0</v>
      </c>
      <c r="AC89" s="124">
        <v>0</v>
      </c>
      <c r="AD89" s="124">
        <v>0</v>
      </c>
      <c r="AE89" s="124">
        <v>0</v>
      </c>
      <c r="AF89" s="124">
        <v>0</v>
      </c>
      <c r="AG89" s="124">
        <v>0</v>
      </c>
      <c r="AH89" s="124">
        <v>0</v>
      </c>
      <c r="AI89" s="124">
        <v>0</v>
      </c>
      <c r="AJ89" s="124">
        <v>0</v>
      </c>
      <c r="AK89" s="124">
        <v>0</v>
      </c>
      <c r="AL89" s="124">
        <v>0</v>
      </c>
      <c r="AM89" s="124">
        <v>0</v>
      </c>
      <c r="AN89" s="124">
        <v>0</v>
      </c>
      <c r="AO89" s="124">
        <v>0</v>
      </c>
      <c r="AP89" s="124">
        <v>0</v>
      </c>
      <c r="AQ89" s="124">
        <v>0</v>
      </c>
      <c r="AR89" s="124">
        <v>0</v>
      </c>
      <c r="AS89" s="124">
        <v>0</v>
      </c>
      <c r="AT89" s="101">
        <v>1541113422.75</v>
      </c>
      <c r="AU89" s="124">
        <v>0</v>
      </c>
      <c r="AV89" s="124">
        <v>0</v>
      </c>
      <c r="AW89" s="124">
        <v>0</v>
      </c>
      <c r="AX89" s="124">
        <v>0</v>
      </c>
      <c r="AY89" s="124">
        <v>0</v>
      </c>
      <c r="AZ89" s="124">
        <v>0</v>
      </c>
      <c r="BA89" s="124">
        <v>0</v>
      </c>
      <c r="BB89" s="101">
        <v>6858907397.1000004</v>
      </c>
      <c r="BC89" s="101">
        <v>5795871233.8800001</v>
      </c>
      <c r="BD89" s="124">
        <v>0</v>
      </c>
      <c r="BE89" s="124">
        <v>0</v>
      </c>
      <c r="BF89" s="124">
        <v>0</v>
      </c>
      <c r="BG89" s="124">
        <v>0</v>
      </c>
      <c r="BH89" s="101">
        <v>1063036163.22</v>
      </c>
      <c r="BI89" s="124">
        <v>0</v>
      </c>
      <c r="BJ89" s="124">
        <v>0</v>
      </c>
      <c r="BK89" s="124">
        <v>0</v>
      </c>
      <c r="BL89" s="101">
        <v>6858907397.1000004</v>
      </c>
      <c r="BM89" s="101">
        <v>-5317793974.3500004</v>
      </c>
      <c r="BN89" s="101">
        <v>92972879159.637299</v>
      </c>
      <c r="BO89" s="124">
        <v>5.5</v>
      </c>
      <c r="BP89" s="101">
        <v>4824466309.5467196</v>
      </c>
      <c r="BQ89" s="101">
        <v>92542035574.032593</v>
      </c>
    </row>
    <row r="90" spans="3:69" x14ac:dyDescent="0.3">
      <c r="C90" s="124">
        <v>84</v>
      </c>
      <c r="D90" s="124">
        <v>2099</v>
      </c>
      <c r="E90" s="124">
        <v>5.5</v>
      </c>
      <c r="F90" s="124">
        <v>1.1140000000000001E-2</v>
      </c>
      <c r="G90" s="101">
        <v>8623075729.2999992</v>
      </c>
      <c r="H90" s="124">
        <v>0</v>
      </c>
      <c r="I90" s="124">
        <v>0</v>
      </c>
      <c r="J90" s="124">
        <v>0</v>
      </c>
      <c r="K90" s="124">
        <v>0</v>
      </c>
      <c r="L90" s="124">
        <v>0</v>
      </c>
      <c r="M90" s="124">
        <v>0</v>
      </c>
      <c r="N90" s="124">
        <v>0</v>
      </c>
      <c r="O90" s="101">
        <v>907812023.39999998</v>
      </c>
      <c r="P90" s="101">
        <v>907812023.39999998</v>
      </c>
      <c r="Q90" s="124">
        <v>0</v>
      </c>
      <c r="R90" s="124">
        <v>0</v>
      </c>
      <c r="S90" s="124">
        <v>0</v>
      </c>
      <c r="T90" s="124">
        <v>0</v>
      </c>
      <c r="U90" s="124">
        <v>0</v>
      </c>
      <c r="V90" s="124">
        <v>0</v>
      </c>
      <c r="W90" s="101">
        <v>632021028.95000005</v>
      </c>
      <c r="X90" s="101">
        <v>632021028.95000005</v>
      </c>
      <c r="Y90" s="124">
        <v>0</v>
      </c>
      <c r="Z90" s="124">
        <v>0</v>
      </c>
      <c r="AA90" s="124">
        <v>0</v>
      </c>
      <c r="AB90" s="124">
        <v>0</v>
      </c>
      <c r="AC90" s="124">
        <v>0</v>
      </c>
      <c r="AD90" s="124">
        <v>0</v>
      </c>
      <c r="AE90" s="124">
        <v>0</v>
      </c>
      <c r="AF90" s="124">
        <v>0</v>
      </c>
      <c r="AG90" s="124">
        <v>0</v>
      </c>
      <c r="AH90" s="124">
        <v>0</v>
      </c>
      <c r="AI90" s="124">
        <v>0</v>
      </c>
      <c r="AJ90" s="124">
        <v>0</v>
      </c>
      <c r="AK90" s="124">
        <v>0</v>
      </c>
      <c r="AL90" s="124">
        <v>0</v>
      </c>
      <c r="AM90" s="124">
        <v>0</v>
      </c>
      <c r="AN90" s="124">
        <v>0</v>
      </c>
      <c r="AO90" s="124">
        <v>0</v>
      </c>
      <c r="AP90" s="124">
        <v>0</v>
      </c>
      <c r="AQ90" s="124">
        <v>0</v>
      </c>
      <c r="AR90" s="124">
        <v>0</v>
      </c>
      <c r="AS90" s="124">
        <v>0</v>
      </c>
      <c r="AT90" s="101">
        <v>1539833052.3499999</v>
      </c>
      <c r="AU90" s="124">
        <v>0</v>
      </c>
      <c r="AV90" s="124">
        <v>0</v>
      </c>
      <c r="AW90" s="124">
        <v>0</v>
      </c>
      <c r="AX90" s="124">
        <v>0</v>
      </c>
      <c r="AY90" s="124">
        <v>0</v>
      </c>
      <c r="AZ90" s="124">
        <v>0</v>
      </c>
      <c r="BA90" s="124">
        <v>0</v>
      </c>
      <c r="BB90" s="101">
        <v>6856857580.3800001</v>
      </c>
      <c r="BC90" s="101">
        <v>5797877742.0100002</v>
      </c>
      <c r="BD90" s="124">
        <v>0</v>
      </c>
      <c r="BE90" s="124">
        <v>0</v>
      </c>
      <c r="BF90" s="124">
        <v>0</v>
      </c>
      <c r="BG90" s="124">
        <v>0</v>
      </c>
      <c r="BH90" s="101">
        <v>1058979838.37</v>
      </c>
      <c r="BI90" s="124">
        <v>0</v>
      </c>
      <c r="BJ90" s="124">
        <v>0</v>
      </c>
      <c r="BK90" s="124">
        <v>0</v>
      </c>
      <c r="BL90" s="101">
        <v>6856857580.3800001</v>
      </c>
      <c r="BM90" s="101">
        <v>-5317024528.0299997</v>
      </c>
      <c r="BN90" s="101">
        <v>92482803920.790298</v>
      </c>
      <c r="BO90" s="124">
        <v>5.5</v>
      </c>
      <c r="BP90" s="101">
        <v>4797375607.5301399</v>
      </c>
      <c r="BQ90" s="101">
        <v>92022386653.5327</v>
      </c>
    </row>
    <row r="91" spans="3:69" x14ac:dyDescent="0.3">
      <c r="C91" s="124">
        <v>85</v>
      </c>
      <c r="D91" s="124">
        <v>2100</v>
      </c>
      <c r="E91" s="124">
        <v>5.5</v>
      </c>
      <c r="F91" s="124">
        <v>1.056E-2</v>
      </c>
      <c r="G91" s="101">
        <v>8620377970.2600002</v>
      </c>
      <c r="H91" s="124">
        <v>0</v>
      </c>
      <c r="I91" s="124">
        <v>0</v>
      </c>
      <c r="J91" s="124">
        <v>0</v>
      </c>
      <c r="K91" s="124">
        <v>0</v>
      </c>
      <c r="L91" s="124">
        <v>0</v>
      </c>
      <c r="M91" s="124">
        <v>0</v>
      </c>
      <c r="N91" s="124">
        <v>0</v>
      </c>
      <c r="O91" s="101">
        <v>907528011.27999997</v>
      </c>
      <c r="P91" s="101">
        <v>907528011.27999997</v>
      </c>
      <c r="Q91" s="124">
        <v>0</v>
      </c>
      <c r="R91" s="124">
        <v>0</v>
      </c>
      <c r="S91" s="124">
        <v>0</v>
      </c>
      <c r="T91" s="124">
        <v>0</v>
      </c>
      <c r="U91" s="124">
        <v>0</v>
      </c>
      <c r="V91" s="124">
        <v>0</v>
      </c>
      <c r="W91" s="101">
        <v>631823298.99000001</v>
      </c>
      <c r="X91" s="101">
        <v>631823298.99000001</v>
      </c>
      <c r="Y91" s="124">
        <v>0</v>
      </c>
      <c r="Z91" s="124">
        <v>0</v>
      </c>
      <c r="AA91" s="124">
        <v>0</v>
      </c>
      <c r="AB91" s="124">
        <v>0</v>
      </c>
      <c r="AC91" s="124">
        <v>0</v>
      </c>
      <c r="AD91" s="124">
        <v>0</v>
      </c>
      <c r="AE91" s="124">
        <v>0</v>
      </c>
      <c r="AF91" s="124">
        <v>0</v>
      </c>
      <c r="AG91" s="124">
        <v>0</v>
      </c>
      <c r="AH91" s="124">
        <v>0</v>
      </c>
      <c r="AI91" s="124">
        <v>0</v>
      </c>
      <c r="AJ91" s="124">
        <v>0</v>
      </c>
      <c r="AK91" s="124">
        <v>0</v>
      </c>
      <c r="AL91" s="124">
        <v>0</v>
      </c>
      <c r="AM91" s="124">
        <v>0</v>
      </c>
      <c r="AN91" s="124">
        <v>0</v>
      </c>
      <c r="AO91" s="124">
        <v>0</v>
      </c>
      <c r="AP91" s="124">
        <v>0</v>
      </c>
      <c r="AQ91" s="124">
        <v>0</v>
      </c>
      <c r="AR91" s="124">
        <v>0</v>
      </c>
      <c r="AS91" s="124">
        <v>0</v>
      </c>
      <c r="AT91" s="101">
        <v>1539351310.27</v>
      </c>
      <c r="AU91" s="124">
        <v>0</v>
      </c>
      <c r="AV91" s="124">
        <v>0</v>
      </c>
      <c r="AW91" s="124">
        <v>0</v>
      </c>
      <c r="AX91" s="124">
        <v>0</v>
      </c>
      <c r="AY91" s="124">
        <v>0</v>
      </c>
      <c r="AZ91" s="124">
        <v>0</v>
      </c>
      <c r="BA91" s="124">
        <v>0</v>
      </c>
      <c r="BB91" s="101">
        <v>6847406540.2600002</v>
      </c>
      <c r="BC91" s="101">
        <v>5793278085.2700005</v>
      </c>
      <c r="BD91" s="124">
        <v>0</v>
      </c>
      <c r="BE91" s="124">
        <v>0</v>
      </c>
      <c r="BF91" s="124">
        <v>0</v>
      </c>
      <c r="BG91" s="124">
        <v>0</v>
      </c>
      <c r="BH91" s="101">
        <v>1054128454.99</v>
      </c>
      <c r="BI91" s="124">
        <v>0</v>
      </c>
      <c r="BJ91" s="124">
        <v>0</v>
      </c>
      <c r="BK91" s="124">
        <v>0</v>
      </c>
      <c r="BL91" s="101">
        <v>6847406540.2600002</v>
      </c>
      <c r="BM91" s="101">
        <v>-5308055229.9899998</v>
      </c>
      <c r="BN91" s="101">
        <v>91966333590.304001</v>
      </c>
      <c r="BO91" s="124">
        <v>5.5</v>
      </c>
      <c r="BP91" s="101">
        <v>4769288228.2948503</v>
      </c>
      <c r="BQ91" s="101">
        <v>91483619651.837494</v>
      </c>
    </row>
    <row r="92" spans="3:69" x14ac:dyDescent="0.3">
      <c r="C92" s="124">
        <v>86</v>
      </c>
      <c r="D92" s="124">
        <v>2101</v>
      </c>
      <c r="E92" s="124">
        <v>5.5</v>
      </c>
      <c r="F92" s="124">
        <v>1.001E-2</v>
      </c>
      <c r="G92" s="101">
        <v>8620841805.7900009</v>
      </c>
      <c r="H92" s="124">
        <v>0</v>
      </c>
      <c r="I92" s="124">
        <v>0</v>
      </c>
      <c r="J92" s="124">
        <v>0</v>
      </c>
      <c r="K92" s="124">
        <v>0</v>
      </c>
      <c r="L92" s="124">
        <v>0</v>
      </c>
      <c r="M92" s="124">
        <v>0</v>
      </c>
      <c r="N92" s="124">
        <v>0</v>
      </c>
      <c r="O92" s="101">
        <v>907576842.50999999</v>
      </c>
      <c r="P92" s="101">
        <v>907576842.50999999</v>
      </c>
      <c r="Q92" s="124">
        <v>0</v>
      </c>
      <c r="R92" s="124">
        <v>0</v>
      </c>
      <c r="S92" s="124">
        <v>0</v>
      </c>
      <c r="T92" s="124">
        <v>0</v>
      </c>
      <c r="U92" s="124">
        <v>0</v>
      </c>
      <c r="V92" s="124">
        <v>0</v>
      </c>
      <c r="W92" s="101">
        <v>631857295.41999996</v>
      </c>
      <c r="X92" s="101">
        <v>631857295.41999996</v>
      </c>
      <c r="Y92" s="124">
        <v>0</v>
      </c>
      <c r="Z92" s="124">
        <v>0</v>
      </c>
      <c r="AA92" s="124">
        <v>0</v>
      </c>
      <c r="AB92" s="124">
        <v>0</v>
      </c>
      <c r="AC92" s="124">
        <v>0</v>
      </c>
      <c r="AD92" s="124">
        <v>0</v>
      </c>
      <c r="AE92" s="124">
        <v>0</v>
      </c>
      <c r="AF92" s="124">
        <v>0</v>
      </c>
      <c r="AG92" s="124">
        <v>0</v>
      </c>
      <c r="AH92" s="124">
        <v>0</v>
      </c>
      <c r="AI92" s="124">
        <v>0</v>
      </c>
      <c r="AJ92" s="124">
        <v>0</v>
      </c>
      <c r="AK92" s="124">
        <v>0</v>
      </c>
      <c r="AL92" s="124">
        <v>0</v>
      </c>
      <c r="AM92" s="124">
        <v>0</v>
      </c>
      <c r="AN92" s="124">
        <v>0</v>
      </c>
      <c r="AO92" s="124">
        <v>0</v>
      </c>
      <c r="AP92" s="124">
        <v>0</v>
      </c>
      <c r="AQ92" s="124">
        <v>0</v>
      </c>
      <c r="AR92" s="124">
        <v>0</v>
      </c>
      <c r="AS92" s="124">
        <v>0</v>
      </c>
      <c r="AT92" s="101">
        <v>1539434137.9300001</v>
      </c>
      <c r="AU92" s="124">
        <v>0</v>
      </c>
      <c r="AV92" s="124">
        <v>0</v>
      </c>
      <c r="AW92" s="124">
        <v>0</v>
      </c>
      <c r="AX92" s="124">
        <v>0</v>
      </c>
      <c r="AY92" s="124">
        <v>0</v>
      </c>
      <c r="AZ92" s="124">
        <v>0</v>
      </c>
      <c r="BA92" s="124">
        <v>0</v>
      </c>
      <c r="BB92" s="101">
        <v>6849428528.79</v>
      </c>
      <c r="BC92" s="101">
        <v>5800531738.6499996</v>
      </c>
      <c r="BD92" s="124">
        <v>0</v>
      </c>
      <c r="BE92" s="124">
        <v>0</v>
      </c>
      <c r="BF92" s="124">
        <v>0</v>
      </c>
      <c r="BG92" s="124">
        <v>0</v>
      </c>
      <c r="BH92" s="101">
        <v>1048896790.14</v>
      </c>
      <c r="BI92" s="124">
        <v>0</v>
      </c>
      <c r="BJ92" s="124">
        <v>0</v>
      </c>
      <c r="BK92" s="124">
        <v>0</v>
      </c>
      <c r="BL92" s="101">
        <v>6849428528.79</v>
      </c>
      <c r="BM92" s="101">
        <v>-5309994390.8599997</v>
      </c>
      <c r="BN92" s="101">
        <v>91430466607.985001</v>
      </c>
      <c r="BO92" s="124">
        <v>5.5</v>
      </c>
      <c r="BP92" s="101">
        <v>4739549389.3537598</v>
      </c>
      <c r="BQ92" s="101">
        <v>90913174650.331299</v>
      </c>
    </row>
    <row r="93" spans="3:69" x14ac:dyDescent="0.3">
      <c r="C93" s="124">
        <v>87</v>
      </c>
      <c r="D93" s="124">
        <v>2102</v>
      </c>
      <c r="E93" s="124">
        <v>5.5</v>
      </c>
      <c r="F93" s="124">
        <v>9.4900000000000002E-3</v>
      </c>
      <c r="G93" s="101">
        <v>8618051325.8700008</v>
      </c>
      <c r="H93" s="124">
        <v>0</v>
      </c>
      <c r="I93" s="124">
        <v>0</v>
      </c>
      <c r="J93" s="124">
        <v>0</v>
      </c>
      <c r="K93" s="124">
        <v>0</v>
      </c>
      <c r="L93" s="124">
        <v>0</v>
      </c>
      <c r="M93" s="124">
        <v>0</v>
      </c>
      <c r="N93" s="124">
        <v>0</v>
      </c>
      <c r="O93" s="101">
        <v>907283069</v>
      </c>
      <c r="P93" s="101">
        <v>907283069</v>
      </c>
      <c r="Q93" s="124">
        <v>0</v>
      </c>
      <c r="R93" s="124">
        <v>0</v>
      </c>
      <c r="S93" s="124">
        <v>0</v>
      </c>
      <c r="T93" s="124">
        <v>0</v>
      </c>
      <c r="U93" s="124">
        <v>0</v>
      </c>
      <c r="V93" s="124">
        <v>0</v>
      </c>
      <c r="W93" s="101">
        <v>631652769.55999994</v>
      </c>
      <c r="X93" s="101">
        <v>631652769.55999994</v>
      </c>
      <c r="Y93" s="124">
        <v>0</v>
      </c>
      <c r="Z93" s="124">
        <v>0</v>
      </c>
      <c r="AA93" s="124">
        <v>0</v>
      </c>
      <c r="AB93" s="124">
        <v>0</v>
      </c>
      <c r="AC93" s="124">
        <v>0</v>
      </c>
      <c r="AD93" s="124">
        <v>0</v>
      </c>
      <c r="AE93" s="124">
        <v>0</v>
      </c>
      <c r="AF93" s="124">
        <v>0</v>
      </c>
      <c r="AG93" s="124">
        <v>0</v>
      </c>
      <c r="AH93" s="124">
        <v>0</v>
      </c>
      <c r="AI93" s="124">
        <v>0</v>
      </c>
      <c r="AJ93" s="124">
        <v>0</v>
      </c>
      <c r="AK93" s="124">
        <v>0</v>
      </c>
      <c r="AL93" s="124">
        <v>0</v>
      </c>
      <c r="AM93" s="124">
        <v>0</v>
      </c>
      <c r="AN93" s="124">
        <v>0</v>
      </c>
      <c r="AO93" s="124">
        <v>0</v>
      </c>
      <c r="AP93" s="124">
        <v>0</v>
      </c>
      <c r="AQ93" s="124">
        <v>0</v>
      </c>
      <c r="AR93" s="124">
        <v>0</v>
      </c>
      <c r="AS93" s="124">
        <v>0</v>
      </c>
      <c r="AT93" s="101">
        <v>1538935838.5599999</v>
      </c>
      <c r="AU93" s="124">
        <v>0</v>
      </c>
      <c r="AV93" s="124">
        <v>0</v>
      </c>
      <c r="AW93" s="124">
        <v>0</v>
      </c>
      <c r="AX93" s="124">
        <v>0</v>
      </c>
      <c r="AY93" s="124">
        <v>0</v>
      </c>
      <c r="AZ93" s="124">
        <v>0</v>
      </c>
      <c r="BA93" s="124">
        <v>0</v>
      </c>
      <c r="BB93" s="101">
        <v>6852893053.0500002</v>
      </c>
      <c r="BC93" s="101">
        <v>5808924307.6899996</v>
      </c>
      <c r="BD93" s="124">
        <v>0</v>
      </c>
      <c r="BE93" s="124">
        <v>0</v>
      </c>
      <c r="BF93" s="124">
        <v>0</v>
      </c>
      <c r="BG93" s="124">
        <v>0</v>
      </c>
      <c r="BH93" s="101">
        <v>1043968745.36</v>
      </c>
      <c r="BI93" s="124">
        <v>0</v>
      </c>
      <c r="BJ93" s="124">
        <v>0</v>
      </c>
      <c r="BK93" s="124">
        <v>0</v>
      </c>
      <c r="BL93" s="101">
        <v>6852893053.0500002</v>
      </c>
      <c r="BM93" s="101">
        <v>-5313957214.4899998</v>
      </c>
      <c r="BN93" s="101">
        <v>90862745196.365799</v>
      </c>
      <c r="BO93" s="124">
        <v>5.5</v>
      </c>
      <c r="BP93" s="101">
        <v>4707956958.9712696</v>
      </c>
      <c r="BQ93" s="101">
        <v>90307174394.812607</v>
      </c>
    </row>
    <row r="94" spans="3:69" x14ac:dyDescent="0.3">
      <c r="C94" s="124">
        <v>88</v>
      </c>
      <c r="D94" s="124">
        <v>2103</v>
      </c>
      <c r="E94" s="124">
        <v>5.5</v>
      </c>
      <c r="F94" s="124">
        <v>8.9999999999999993E-3</v>
      </c>
      <c r="G94" s="101">
        <v>8615559136.1700001</v>
      </c>
      <c r="H94" s="124">
        <v>0</v>
      </c>
      <c r="I94" s="124">
        <v>0</v>
      </c>
      <c r="J94" s="124">
        <v>0</v>
      </c>
      <c r="K94" s="124">
        <v>0</v>
      </c>
      <c r="L94" s="124">
        <v>0</v>
      </c>
      <c r="M94" s="124">
        <v>0</v>
      </c>
      <c r="N94" s="124">
        <v>0</v>
      </c>
      <c r="O94" s="101">
        <v>907020698.61000001</v>
      </c>
      <c r="P94" s="101">
        <v>907020698.61000001</v>
      </c>
      <c r="Q94" s="124">
        <v>0</v>
      </c>
      <c r="R94" s="124">
        <v>0</v>
      </c>
      <c r="S94" s="124">
        <v>0</v>
      </c>
      <c r="T94" s="124">
        <v>0</v>
      </c>
      <c r="U94" s="124">
        <v>0</v>
      </c>
      <c r="V94" s="124">
        <v>0</v>
      </c>
      <c r="W94" s="101">
        <v>631470106.63</v>
      </c>
      <c r="X94" s="101">
        <v>631470106.63</v>
      </c>
      <c r="Y94" s="124">
        <v>0</v>
      </c>
      <c r="Z94" s="124">
        <v>0</v>
      </c>
      <c r="AA94" s="124">
        <v>0</v>
      </c>
      <c r="AB94" s="124">
        <v>0</v>
      </c>
      <c r="AC94" s="124">
        <v>0</v>
      </c>
      <c r="AD94" s="124">
        <v>0</v>
      </c>
      <c r="AE94" s="124">
        <v>0</v>
      </c>
      <c r="AF94" s="124">
        <v>0</v>
      </c>
      <c r="AG94" s="124">
        <v>0</v>
      </c>
      <c r="AH94" s="124">
        <v>0</v>
      </c>
      <c r="AI94" s="124">
        <v>0</v>
      </c>
      <c r="AJ94" s="124">
        <v>0</v>
      </c>
      <c r="AK94" s="124">
        <v>0</v>
      </c>
      <c r="AL94" s="124">
        <v>0</v>
      </c>
      <c r="AM94" s="124">
        <v>0</v>
      </c>
      <c r="AN94" s="124">
        <v>0</v>
      </c>
      <c r="AO94" s="124">
        <v>0</v>
      </c>
      <c r="AP94" s="124">
        <v>0</v>
      </c>
      <c r="AQ94" s="124">
        <v>0</v>
      </c>
      <c r="AR94" s="124">
        <v>0</v>
      </c>
      <c r="AS94" s="124">
        <v>0</v>
      </c>
      <c r="AT94" s="101">
        <v>1538490805.24</v>
      </c>
      <c r="AU94" s="124">
        <v>0</v>
      </c>
      <c r="AV94" s="124">
        <v>0</v>
      </c>
      <c r="AW94" s="124">
        <v>0</v>
      </c>
      <c r="AX94" s="124">
        <v>0</v>
      </c>
      <c r="AY94" s="124">
        <v>0</v>
      </c>
      <c r="AZ94" s="124">
        <v>0</v>
      </c>
      <c r="BA94" s="124">
        <v>0</v>
      </c>
      <c r="BB94" s="101">
        <v>6845839578.1700001</v>
      </c>
      <c r="BC94" s="101">
        <v>5806665613.4499998</v>
      </c>
      <c r="BD94" s="124">
        <v>0</v>
      </c>
      <c r="BE94" s="124">
        <v>0</v>
      </c>
      <c r="BF94" s="124">
        <v>0</v>
      </c>
      <c r="BG94" s="124">
        <v>0</v>
      </c>
      <c r="BH94" s="101">
        <v>1039173964.72</v>
      </c>
      <c r="BI94" s="124">
        <v>0</v>
      </c>
      <c r="BJ94" s="124">
        <v>0</v>
      </c>
      <c r="BK94" s="124">
        <v>0</v>
      </c>
      <c r="BL94" s="101">
        <v>6845839578.1700001</v>
      </c>
      <c r="BM94" s="101">
        <v>-5307348772.9300003</v>
      </c>
      <c r="BN94" s="101">
        <v>90259408255.856201</v>
      </c>
      <c r="BO94" s="124">
        <v>5.5</v>
      </c>
      <c r="BP94" s="101">
        <v>4674990409.2035398</v>
      </c>
      <c r="BQ94" s="101">
        <v>89674816031.086105</v>
      </c>
    </row>
    <row r="95" spans="3:69" x14ac:dyDescent="0.3">
      <c r="C95" s="124">
        <v>89</v>
      </c>
      <c r="D95" s="124">
        <v>2104</v>
      </c>
      <c r="E95" s="124">
        <v>5.5</v>
      </c>
      <c r="F95" s="124">
        <v>8.5299999999999994E-3</v>
      </c>
      <c r="G95" s="101">
        <v>8616334409.6900005</v>
      </c>
      <c r="H95" s="124">
        <v>0</v>
      </c>
      <c r="I95" s="124">
        <v>0</v>
      </c>
      <c r="J95" s="124">
        <v>0</v>
      </c>
      <c r="K95" s="124">
        <v>0</v>
      </c>
      <c r="L95" s="124">
        <v>0</v>
      </c>
      <c r="M95" s="124">
        <v>0</v>
      </c>
      <c r="N95" s="124">
        <v>0</v>
      </c>
      <c r="O95" s="101">
        <v>907102317.12</v>
      </c>
      <c r="P95" s="101">
        <v>907102317.12</v>
      </c>
      <c r="Q95" s="124">
        <v>0</v>
      </c>
      <c r="R95" s="124">
        <v>0</v>
      </c>
      <c r="S95" s="124">
        <v>0</v>
      </c>
      <c r="T95" s="124">
        <v>0</v>
      </c>
      <c r="U95" s="124">
        <v>0</v>
      </c>
      <c r="V95" s="124">
        <v>0</v>
      </c>
      <c r="W95" s="101">
        <v>631526929.63999999</v>
      </c>
      <c r="X95" s="101">
        <v>631526929.63999999</v>
      </c>
      <c r="Y95" s="124">
        <v>0</v>
      </c>
      <c r="Z95" s="124">
        <v>0</v>
      </c>
      <c r="AA95" s="124">
        <v>0</v>
      </c>
      <c r="AB95" s="124">
        <v>0</v>
      </c>
      <c r="AC95" s="124">
        <v>0</v>
      </c>
      <c r="AD95" s="124">
        <v>0</v>
      </c>
      <c r="AE95" s="124">
        <v>0</v>
      </c>
      <c r="AF95" s="124">
        <v>0</v>
      </c>
      <c r="AG95" s="124">
        <v>0</v>
      </c>
      <c r="AH95" s="124">
        <v>0</v>
      </c>
      <c r="AI95" s="124">
        <v>0</v>
      </c>
      <c r="AJ95" s="124">
        <v>0</v>
      </c>
      <c r="AK95" s="124">
        <v>0</v>
      </c>
      <c r="AL95" s="124">
        <v>0</v>
      </c>
      <c r="AM95" s="124">
        <v>0</v>
      </c>
      <c r="AN95" s="124">
        <v>0</v>
      </c>
      <c r="AO95" s="124">
        <v>0</v>
      </c>
      <c r="AP95" s="124">
        <v>0</v>
      </c>
      <c r="AQ95" s="124">
        <v>0</v>
      </c>
      <c r="AR95" s="124">
        <v>0</v>
      </c>
      <c r="AS95" s="124">
        <v>0</v>
      </c>
      <c r="AT95" s="101">
        <v>1538629246.76</v>
      </c>
      <c r="AU95" s="124">
        <v>0</v>
      </c>
      <c r="AV95" s="124">
        <v>0</v>
      </c>
      <c r="AW95" s="124">
        <v>0</v>
      </c>
      <c r="AX95" s="124">
        <v>0</v>
      </c>
      <c r="AY95" s="124">
        <v>0</v>
      </c>
      <c r="AZ95" s="124">
        <v>0</v>
      </c>
      <c r="BA95" s="124">
        <v>0</v>
      </c>
      <c r="BB95" s="101">
        <v>6846306779.3699999</v>
      </c>
      <c r="BC95" s="101">
        <v>5811845648.9300003</v>
      </c>
      <c r="BD95" s="124">
        <v>0</v>
      </c>
      <c r="BE95" s="124">
        <v>0</v>
      </c>
      <c r="BF95" s="124">
        <v>0</v>
      </c>
      <c r="BG95" s="124">
        <v>0</v>
      </c>
      <c r="BH95" s="101">
        <v>1034461130.4400001</v>
      </c>
      <c r="BI95" s="124">
        <v>0</v>
      </c>
      <c r="BJ95" s="124">
        <v>0</v>
      </c>
      <c r="BK95" s="124">
        <v>0</v>
      </c>
      <c r="BL95" s="101">
        <v>6846306779.3699999</v>
      </c>
      <c r="BM95" s="101">
        <v>-5307677532.6099997</v>
      </c>
      <c r="BN95" s="101">
        <v>89629541541.732895</v>
      </c>
      <c r="BO95" s="124">
        <v>5.5</v>
      </c>
      <c r="BP95" s="101">
        <v>4640192617.4161901</v>
      </c>
      <c r="BQ95" s="101">
        <v>89007331115.892303</v>
      </c>
    </row>
    <row r="96" spans="3:69" x14ac:dyDescent="0.3">
      <c r="C96" s="124">
        <v>90</v>
      </c>
      <c r="D96" s="124">
        <v>2105</v>
      </c>
      <c r="E96" s="124">
        <v>5.5</v>
      </c>
      <c r="F96" s="124">
        <v>8.09E-3</v>
      </c>
      <c r="G96" s="101">
        <v>8615783763.0400009</v>
      </c>
      <c r="H96" s="124">
        <v>0</v>
      </c>
      <c r="I96" s="124">
        <v>0</v>
      </c>
      <c r="J96" s="124">
        <v>0</v>
      </c>
      <c r="K96" s="124">
        <v>0</v>
      </c>
      <c r="L96" s="124">
        <v>0</v>
      </c>
      <c r="M96" s="124">
        <v>0</v>
      </c>
      <c r="N96" s="124">
        <v>0</v>
      </c>
      <c r="O96" s="101">
        <v>907044346.66999996</v>
      </c>
      <c r="P96" s="101">
        <v>907044346.66999996</v>
      </c>
      <c r="Q96" s="124">
        <v>0</v>
      </c>
      <c r="R96" s="124">
        <v>0</v>
      </c>
      <c r="S96" s="124">
        <v>0</v>
      </c>
      <c r="T96" s="124">
        <v>0</v>
      </c>
      <c r="U96" s="124">
        <v>0</v>
      </c>
      <c r="V96" s="124">
        <v>0</v>
      </c>
      <c r="W96" s="101">
        <v>631486570.46000004</v>
      </c>
      <c r="X96" s="101">
        <v>631486570.46000004</v>
      </c>
      <c r="Y96" s="124">
        <v>0</v>
      </c>
      <c r="Z96" s="124">
        <v>0</v>
      </c>
      <c r="AA96" s="124">
        <v>0</v>
      </c>
      <c r="AB96" s="124">
        <v>0</v>
      </c>
      <c r="AC96" s="124">
        <v>0</v>
      </c>
      <c r="AD96" s="124">
        <v>0</v>
      </c>
      <c r="AE96" s="124">
        <v>0</v>
      </c>
      <c r="AF96" s="124">
        <v>0</v>
      </c>
      <c r="AG96" s="124">
        <v>0</v>
      </c>
      <c r="AH96" s="124">
        <v>0</v>
      </c>
      <c r="AI96" s="124">
        <v>0</v>
      </c>
      <c r="AJ96" s="124">
        <v>0</v>
      </c>
      <c r="AK96" s="124">
        <v>0</v>
      </c>
      <c r="AL96" s="124">
        <v>0</v>
      </c>
      <c r="AM96" s="124">
        <v>0</v>
      </c>
      <c r="AN96" s="124">
        <v>0</v>
      </c>
      <c r="AO96" s="124">
        <v>0</v>
      </c>
      <c r="AP96" s="124">
        <v>0</v>
      </c>
      <c r="AQ96" s="124">
        <v>0</v>
      </c>
      <c r="AR96" s="124">
        <v>0</v>
      </c>
      <c r="AS96" s="124">
        <v>0</v>
      </c>
      <c r="AT96" s="101">
        <v>1538530917.1300001</v>
      </c>
      <c r="AU96" s="124">
        <v>0</v>
      </c>
      <c r="AV96" s="124">
        <v>0</v>
      </c>
      <c r="AW96" s="124">
        <v>0</v>
      </c>
      <c r="AX96" s="124">
        <v>0</v>
      </c>
      <c r="AY96" s="124">
        <v>0</v>
      </c>
      <c r="AZ96" s="124">
        <v>0</v>
      </c>
      <c r="BA96" s="124">
        <v>0</v>
      </c>
      <c r="BB96" s="101">
        <v>6853489706.5100002</v>
      </c>
      <c r="BC96" s="101">
        <v>5823041443.9799995</v>
      </c>
      <c r="BD96" s="124">
        <v>0</v>
      </c>
      <c r="BE96" s="124">
        <v>0</v>
      </c>
      <c r="BF96" s="124">
        <v>0</v>
      </c>
      <c r="BG96" s="124">
        <v>0</v>
      </c>
      <c r="BH96" s="101">
        <v>1030448262.53</v>
      </c>
      <c r="BI96" s="124">
        <v>0</v>
      </c>
      <c r="BJ96" s="124">
        <v>0</v>
      </c>
      <c r="BK96" s="124">
        <v>0</v>
      </c>
      <c r="BL96" s="101">
        <v>6853489706.5100002</v>
      </c>
      <c r="BM96" s="101">
        <v>-5314958789.3800001</v>
      </c>
      <c r="BN96" s="101">
        <v>88964333099.286194</v>
      </c>
      <c r="BO96" s="124">
        <v>5.5</v>
      </c>
      <c r="BP96" s="101">
        <v>4603080477.9581804</v>
      </c>
      <c r="BQ96" s="101">
        <v>88295452804.470505</v>
      </c>
    </row>
    <row r="97" spans="3:69" x14ac:dyDescent="0.3">
      <c r="C97" s="124">
        <v>91</v>
      </c>
      <c r="D97" s="124">
        <v>2106</v>
      </c>
      <c r="E97" s="124">
        <v>5.5</v>
      </c>
      <c r="F97" s="124">
        <v>7.6699999999999997E-3</v>
      </c>
      <c r="G97" s="101">
        <v>8613321292.2199993</v>
      </c>
      <c r="H97" s="124">
        <v>0</v>
      </c>
      <c r="I97" s="124">
        <v>0</v>
      </c>
      <c r="J97" s="124">
        <v>0</v>
      </c>
      <c r="K97" s="124">
        <v>0</v>
      </c>
      <c r="L97" s="124">
        <v>0</v>
      </c>
      <c r="M97" s="124">
        <v>0</v>
      </c>
      <c r="N97" s="124">
        <v>0</v>
      </c>
      <c r="O97" s="101">
        <v>906785104.99000001</v>
      </c>
      <c r="P97" s="101">
        <v>906785104.99000001</v>
      </c>
      <c r="Q97" s="124">
        <v>0</v>
      </c>
      <c r="R97" s="124">
        <v>0</v>
      </c>
      <c r="S97" s="124">
        <v>0</v>
      </c>
      <c r="T97" s="124">
        <v>0</v>
      </c>
      <c r="U97" s="124">
        <v>0</v>
      </c>
      <c r="V97" s="124">
        <v>0</v>
      </c>
      <c r="W97" s="101">
        <v>631306085.75</v>
      </c>
      <c r="X97" s="101">
        <v>631306085.75</v>
      </c>
      <c r="Y97" s="124">
        <v>0</v>
      </c>
      <c r="Z97" s="124">
        <v>0</v>
      </c>
      <c r="AA97" s="124">
        <v>0</v>
      </c>
      <c r="AB97" s="124">
        <v>0</v>
      </c>
      <c r="AC97" s="124">
        <v>0</v>
      </c>
      <c r="AD97" s="124">
        <v>0</v>
      </c>
      <c r="AE97" s="124">
        <v>0</v>
      </c>
      <c r="AF97" s="124">
        <v>0</v>
      </c>
      <c r="AG97" s="124">
        <v>0</v>
      </c>
      <c r="AH97" s="124">
        <v>0</v>
      </c>
      <c r="AI97" s="124">
        <v>0</v>
      </c>
      <c r="AJ97" s="124">
        <v>0</v>
      </c>
      <c r="AK97" s="124">
        <v>0</v>
      </c>
      <c r="AL97" s="124">
        <v>0</v>
      </c>
      <c r="AM97" s="124">
        <v>0</v>
      </c>
      <c r="AN97" s="124">
        <v>0</v>
      </c>
      <c r="AO97" s="124">
        <v>0</v>
      </c>
      <c r="AP97" s="124">
        <v>0</v>
      </c>
      <c r="AQ97" s="124">
        <v>0</v>
      </c>
      <c r="AR97" s="124">
        <v>0</v>
      </c>
      <c r="AS97" s="124">
        <v>0</v>
      </c>
      <c r="AT97" s="101">
        <v>1538091190.74</v>
      </c>
      <c r="AU97" s="124">
        <v>0</v>
      </c>
      <c r="AV97" s="124">
        <v>0</v>
      </c>
      <c r="AW97" s="124">
        <v>0</v>
      </c>
      <c r="AX97" s="124">
        <v>0</v>
      </c>
      <c r="AY97" s="124">
        <v>0</v>
      </c>
      <c r="AZ97" s="124">
        <v>0</v>
      </c>
      <c r="BA97" s="124">
        <v>0</v>
      </c>
      <c r="BB97" s="101">
        <v>6848614750.3400002</v>
      </c>
      <c r="BC97" s="101">
        <v>5821418907.1199999</v>
      </c>
      <c r="BD97" s="124">
        <v>0</v>
      </c>
      <c r="BE97" s="124">
        <v>0</v>
      </c>
      <c r="BF97" s="124">
        <v>0</v>
      </c>
      <c r="BG97" s="124">
        <v>0</v>
      </c>
      <c r="BH97" s="101">
        <v>1027195843.22</v>
      </c>
      <c r="BI97" s="124">
        <v>0</v>
      </c>
      <c r="BJ97" s="124">
        <v>0</v>
      </c>
      <c r="BK97" s="124">
        <v>0</v>
      </c>
      <c r="BL97" s="101">
        <v>6848614750.3400002</v>
      </c>
      <c r="BM97" s="101">
        <v>-5310523559.6000004</v>
      </c>
      <c r="BN97" s="101">
        <v>88254721088.768402</v>
      </c>
      <c r="BO97" s="124">
        <v>5.5</v>
      </c>
      <c r="BP97" s="101">
        <v>4564171108.4678802</v>
      </c>
      <c r="BQ97" s="101">
        <v>87549100353.338394</v>
      </c>
    </row>
    <row r="98" spans="3:69" x14ac:dyDescent="0.3">
      <c r="C98" s="124">
        <v>92</v>
      </c>
      <c r="D98" s="124">
        <v>2107</v>
      </c>
      <c r="E98" s="124">
        <v>5.5</v>
      </c>
      <c r="F98" s="124">
        <v>7.2700000000000004E-3</v>
      </c>
      <c r="G98" s="101">
        <v>8615525600.8199997</v>
      </c>
      <c r="H98" s="124">
        <v>0</v>
      </c>
      <c r="I98" s="124">
        <v>0</v>
      </c>
      <c r="J98" s="124">
        <v>0</v>
      </c>
      <c r="K98" s="124">
        <v>0</v>
      </c>
      <c r="L98" s="124">
        <v>0</v>
      </c>
      <c r="M98" s="124">
        <v>0</v>
      </c>
      <c r="N98" s="124">
        <v>0</v>
      </c>
      <c r="O98" s="101">
        <v>907017168.11000001</v>
      </c>
      <c r="P98" s="101">
        <v>907017168.11000001</v>
      </c>
      <c r="Q98" s="124">
        <v>0</v>
      </c>
      <c r="R98" s="124">
        <v>0</v>
      </c>
      <c r="S98" s="124">
        <v>0</v>
      </c>
      <c r="T98" s="124">
        <v>0</v>
      </c>
      <c r="U98" s="124">
        <v>0</v>
      </c>
      <c r="V98" s="124">
        <v>0</v>
      </c>
      <c r="W98" s="101">
        <v>631467648.67999995</v>
      </c>
      <c r="X98" s="101">
        <v>631467648.67999995</v>
      </c>
      <c r="Y98" s="124">
        <v>0</v>
      </c>
      <c r="Z98" s="124">
        <v>0</v>
      </c>
      <c r="AA98" s="124">
        <v>0</v>
      </c>
      <c r="AB98" s="124">
        <v>0</v>
      </c>
      <c r="AC98" s="124">
        <v>0</v>
      </c>
      <c r="AD98" s="124">
        <v>0</v>
      </c>
      <c r="AE98" s="124">
        <v>0</v>
      </c>
      <c r="AF98" s="124">
        <v>0</v>
      </c>
      <c r="AG98" s="124">
        <v>0</v>
      </c>
      <c r="AH98" s="124">
        <v>0</v>
      </c>
      <c r="AI98" s="124">
        <v>0</v>
      </c>
      <c r="AJ98" s="124">
        <v>0</v>
      </c>
      <c r="AK98" s="124">
        <v>0</v>
      </c>
      <c r="AL98" s="124">
        <v>0</v>
      </c>
      <c r="AM98" s="124">
        <v>0</v>
      </c>
      <c r="AN98" s="124">
        <v>0</v>
      </c>
      <c r="AO98" s="124">
        <v>0</v>
      </c>
      <c r="AP98" s="124">
        <v>0</v>
      </c>
      <c r="AQ98" s="124">
        <v>0</v>
      </c>
      <c r="AR98" s="124">
        <v>0</v>
      </c>
      <c r="AS98" s="124">
        <v>0</v>
      </c>
      <c r="AT98" s="101">
        <v>1538484816.79</v>
      </c>
      <c r="AU98" s="124">
        <v>0</v>
      </c>
      <c r="AV98" s="124">
        <v>0</v>
      </c>
      <c r="AW98" s="124">
        <v>0</v>
      </c>
      <c r="AX98" s="124">
        <v>0</v>
      </c>
      <c r="AY98" s="124">
        <v>0</v>
      </c>
      <c r="AZ98" s="124">
        <v>0</v>
      </c>
      <c r="BA98" s="124">
        <v>0</v>
      </c>
      <c r="BB98" s="101">
        <v>6845632961.9499998</v>
      </c>
      <c r="BC98" s="101">
        <v>5821352534.3100004</v>
      </c>
      <c r="BD98" s="124">
        <v>0</v>
      </c>
      <c r="BE98" s="124">
        <v>0</v>
      </c>
      <c r="BF98" s="124">
        <v>0</v>
      </c>
      <c r="BG98" s="124">
        <v>0</v>
      </c>
      <c r="BH98" s="101">
        <v>1024280427.64</v>
      </c>
      <c r="BI98" s="124">
        <v>0</v>
      </c>
      <c r="BJ98" s="124">
        <v>0</v>
      </c>
      <c r="BK98" s="124">
        <v>0</v>
      </c>
      <c r="BL98" s="101">
        <v>6845632961.9499998</v>
      </c>
      <c r="BM98" s="101">
        <v>-5307148145.1599998</v>
      </c>
      <c r="BN98" s="101">
        <v>87510517386.323105</v>
      </c>
      <c r="BO98" s="124">
        <v>5.5</v>
      </c>
      <c r="BP98" s="101">
        <v>4523307371.44981</v>
      </c>
      <c r="BQ98" s="101">
        <v>86765259579.628204</v>
      </c>
    </row>
    <row r="99" spans="3:69" x14ac:dyDescent="0.3">
      <c r="C99" s="124">
        <v>93</v>
      </c>
      <c r="D99" s="124">
        <v>2108</v>
      </c>
      <c r="E99" s="124">
        <v>5.5</v>
      </c>
      <c r="F99" s="124">
        <v>6.8900000000000003E-3</v>
      </c>
      <c r="G99" s="101">
        <v>8616988668.2600002</v>
      </c>
      <c r="H99" s="124">
        <v>0</v>
      </c>
      <c r="I99" s="124">
        <v>0</v>
      </c>
      <c r="J99" s="124">
        <v>0</v>
      </c>
      <c r="K99" s="124">
        <v>0</v>
      </c>
      <c r="L99" s="124">
        <v>0</v>
      </c>
      <c r="M99" s="124">
        <v>0</v>
      </c>
      <c r="N99" s="124">
        <v>0</v>
      </c>
      <c r="O99" s="101">
        <v>907171195.53999996</v>
      </c>
      <c r="P99" s="101">
        <v>907171195.53999996</v>
      </c>
      <c r="Q99" s="124">
        <v>0</v>
      </c>
      <c r="R99" s="124">
        <v>0</v>
      </c>
      <c r="S99" s="124">
        <v>0</v>
      </c>
      <c r="T99" s="124">
        <v>0</v>
      </c>
      <c r="U99" s="124">
        <v>0</v>
      </c>
      <c r="V99" s="124">
        <v>0</v>
      </c>
      <c r="W99" s="101">
        <v>631574882.97000003</v>
      </c>
      <c r="X99" s="101">
        <v>631574882.97000003</v>
      </c>
      <c r="Y99" s="124">
        <v>0</v>
      </c>
      <c r="Z99" s="124">
        <v>0</v>
      </c>
      <c r="AA99" s="124">
        <v>0</v>
      </c>
      <c r="AB99" s="124">
        <v>0</v>
      </c>
      <c r="AC99" s="124">
        <v>0</v>
      </c>
      <c r="AD99" s="124">
        <v>0</v>
      </c>
      <c r="AE99" s="124">
        <v>0</v>
      </c>
      <c r="AF99" s="124">
        <v>0</v>
      </c>
      <c r="AG99" s="124">
        <v>0</v>
      </c>
      <c r="AH99" s="124">
        <v>0</v>
      </c>
      <c r="AI99" s="124">
        <v>0</v>
      </c>
      <c r="AJ99" s="124">
        <v>0</v>
      </c>
      <c r="AK99" s="124">
        <v>0</v>
      </c>
      <c r="AL99" s="124">
        <v>0</v>
      </c>
      <c r="AM99" s="124">
        <v>0</v>
      </c>
      <c r="AN99" s="124">
        <v>0</v>
      </c>
      <c r="AO99" s="124">
        <v>0</v>
      </c>
      <c r="AP99" s="124">
        <v>0</v>
      </c>
      <c r="AQ99" s="124">
        <v>0</v>
      </c>
      <c r="AR99" s="124">
        <v>0</v>
      </c>
      <c r="AS99" s="124">
        <v>0</v>
      </c>
      <c r="AT99" s="101">
        <v>1538746078.51</v>
      </c>
      <c r="AU99" s="124">
        <v>0</v>
      </c>
      <c r="AV99" s="124">
        <v>0</v>
      </c>
      <c r="AW99" s="124">
        <v>0</v>
      </c>
      <c r="AX99" s="124">
        <v>0</v>
      </c>
      <c r="AY99" s="124">
        <v>0</v>
      </c>
      <c r="AZ99" s="124">
        <v>0</v>
      </c>
      <c r="BA99" s="124">
        <v>0</v>
      </c>
      <c r="BB99" s="101">
        <v>6849394181.9700003</v>
      </c>
      <c r="BC99" s="101">
        <v>5827174949.4300003</v>
      </c>
      <c r="BD99" s="124">
        <v>0</v>
      </c>
      <c r="BE99" s="124">
        <v>0</v>
      </c>
      <c r="BF99" s="124">
        <v>0</v>
      </c>
      <c r="BG99" s="124">
        <v>0</v>
      </c>
      <c r="BH99" s="101">
        <v>1022219232.54</v>
      </c>
      <c r="BI99" s="124">
        <v>0</v>
      </c>
      <c r="BJ99" s="124">
        <v>0</v>
      </c>
      <c r="BK99" s="124">
        <v>0</v>
      </c>
      <c r="BL99" s="101">
        <v>6849394181.9700003</v>
      </c>
      <c r="BM99" s="101">
        <v>-5310648103.46</v>
      </c>
      <c r="BN99" s="101">
        <v>86728669214.195404</v>
      </c>
      <c r="BO99" s="124">
        <v>5.5</v>
      </c>
      <c r="BP99" s="101">
        <v>4480003631.18925</v>
      </c>
      <c r="BQ99" s="101">
        <v>85934615107.357498</v>
      </c>
    </row>
    <row r="100" spans="3:69" x14ac:dyDescent="0.3">
      <c r="C100" s="124">
        <v>94</v>
      </c>
      <c r="D100" s="124">
        <v>2109</v>
      </c>
      <c r="E100" s="124">
        <v>5.5</v>
      </c>
      <c r="F100" s="124">
        <v>6.5300000000000002E-3</v>
      </c>
      <c r="G100" s="101">
        <v>8617424626.5200005</v>
      </c>
      <c r="H100" s="124">
        <v>0</v>
      </c>
      <c r="I100" s="124">
        <v>0</v>
      </c>
      <c r="J100" s="124">
        <v>0</v>
      </c>
      <c r="K100" s="124">
        <v>0</v>
      </c>
      <c r="L100" s="124">
        <v>0</v>
      </c>
      <c r="M100" s="124">
        <v>0</v>
      </c>
      <c r="N100" s="124">
        <v>0</v>
      </c>
      <c r="O100" s="101">
        <v>907217091.94000006</v>
      </c>
      <c r="P100" s="101">
        <v>907217091.94000006</v>
      </c>
      <c r="Q100" s="124">
        <v>0</v>
      </c>
      <c r="R100" s="124">
        <v>0</v>
      </c>
      <c r="S100" s="124">
        <v>0</v>
      </c>
      <c r="T100" s="124">
        <v>0</v>
      </c>
      <c r="U100" s="124">
        <v>0</v>
      </c>
      <c r="V100" s="124">
        <v>0</v>
      </c>
      <c r="W100" s="101">
        <v>631606836.15999997</v>
      </c>
      <c r="X100" s="101">
        <v>631606836.15999997</v>
      </c>
      <c r="Y100" s="124">
        <v>0</v>
      </c>
      <c r="Z100" s="124">
        <v>0</v>
      </c>
      <c r="AA100" s="124">
        <v>0</v>
      </c>
      <c r="AB100" s="124">
        <v>0</v>
      </c>
      <c r="AC100" s="124">
        <v>0</v>
      </c>
      <c r="AD100" s="124">
        <v>0</v>
      </c>
      <c r="AE100" s="124">
        <v>0</v>
      </c>
      <c r="AF100" s="124">
        <v>0</v>
      </c>
      <c r="AG100" s="124">
        <v>0</v>
      </c>
      <c r="AH100" s="124">
        <v>0</v>
      </c>
      <c r="AI100" s="124">
        <v>0</v>
      </c>
      <c r="AJ100" s="124">
        <v>0</v>
      </c>
      <c r="AK100" s="124">
        <v>0</v>
      </c>
      <c r="AL100" s="124">
        <v>0</v>
      </c>
      <c r="AM100" s="124">
        <v>0</v>
      </c>
      <c r="AN100" s="124">
        <v>0</v>
      </c>
      <c r="AO100" s="124">
        <v>0</v>
      </c>
      <c r="AP100" s="124">
        <v>0</v>
      </c>
      <c r="AQ100" s="124">
        <v>0</v>
      </c>
      <c r="AR100" s="124">
        <v>0</v>
      </c>
      <c r="AS100" s="124">
        <v>0</v>
      </c>
      <c r="AT100" s="101">
        <v>1538823928.0999999</v>
      </c>
      <c r="AU100" s="124">
        <v>0</v>
      </c>
      <c r="AV100" s="124">
        <v>0</v>
      </c>
      <c r="AW100" s="124">
        <v>0</v>
      </c>
      <c r="AX100" s="124">
        <v>0</v>
      </c>
      <c r="AY100" s="124">
        <v>0</v>
      </c>
      <c r="AZ100" s="124">
        <v>0</v>
      </c>
      <c r="BA100" s="124">
        <v>0</v>
      </c>
      <c r="BB100" s="101">
        <v>6848937842.5600004</v>
      </c>
      <c r="BC100" s="101">
        <v>5827832276.75</v>
      </c>
      <c r="BD100" s="124">
        <v>0</v>
      </c>
      <c r="BE100" s="124">
        <v>0</v>
      </c>
      <c r="BF100" s="124">
        <v>0</v>
      </c>
      <c r="BG100" s="124">
        <v>0</v>
      </c>
      <c r="BH100" s="101">
        <v>1021105565.8099999</v>
      </c>
      <c r="BI100" s="124">
        <v>0</v>
      </c>
      <c r="BJ100" s="124">
        <v>0</v>
      </c>
      <c r="BK100" s="124">
        <v>0</v>
      </c>
      <c r="BL100" s="101">
        <v>6848937842.5600004</v>
      </c>
      <c r="BM100" s="101">
        <v>-5310113914.46</v>
      </c>
      <c r="BN100" s="101">
        <v>85899940063.496094</v>
      </c>
      <c r="BO100" s="124">
        <v>5.5</v>
      </c>
      <c r="BP100" s="101">
        <v>4434347565.6093597</v>
      </c>
      <c r="BQ100" s="101">
        <v>85058848758.506897</v>
      </c>
    </row>
    <row r="101" spans="3:69" x14ac:dyDescent="0.3">
      <c r="C101" s="124">
        <v>95</v>
      </c>
      <c r="D101" s="124">
        <v>2110</v>
      </c>
      <c r="E101" s="124">
        <v>5.5</v>
      </c>
      <c r="F101" s="124">
        <v>6.1900000000000002E-3</v>
      </c>
      <c r="G101" s="101">
        <v>8619667409.3199997</v>
      </c>
      <c r="H101" s="124">
        <v>0</v>
      </c>
      <c r="I101" s="124">
        <v>0</v>
      </c>
      <c r="J101" s="124">
        <v>0</v>
      </c>
      <c r="K101" s="124">
        <v>0</v>
      </c>
      <c r="L101" s="124">
        <v>0</v>
      </c>
      <c r="M101" s="124">
        <v>0</v>
      </c>
      <c r="N101" s="124">
        <v>0</v>
      </c>
      <c r="O101" s="101">
        <v>907453205.50999999</v>
      </c>
      <c r="P101" s="101">
        <v>907453205.50999999</v>
      </c>
      <c r="Q101" s="124">
        <v>0</v>
      </c>
      <c r="R101" s="124">
        <v>0</v>
      </c>
      <c r="S101" s="124">
        <v>0</v>
      </c>
      <c r="T101" s="124">
        <v>0</v>
      </c>
      <c r="U101" s="124">
        <v>0</v>
      </c>
      <c r="V101" s="124">
        <v>0</v>
      </c>
      <c r="W101" s="101">
        <v>631771219.02999997</v>
      </c>
      <c r="X101" s="101">
        <v>631771219.02999997</v>
      </c>
      <c r="Y101" s="124">
        <v>0</v>
      </c>
      <c r="Z101" s="124">
        <v>0</v>
      </c>
      <c r="AA101" s="124">
        <v>0</v>
      </c>
      <c r="AB101" s="124">
        <v>0</v>
      </c>
      <c r="AC101" s="124">
        <v>0</v>
      </c>
      <c r="AD101" s="124">
        <v>0</v>
      </c>
      <c r="AE101" s="124">
        <v>0</v>
      </c>
      <c r="AF101" s="124">
        <v>0</v>
      </c>
      <c r="AG101" s="124">
        <v>0</v>
      </c>
      <c r="AH101" s="124">
        <v>0</v>
      </c>
      <c r="AI101" s="124">
        <v>0</v>
      </c>
      <c r="AJ101" s="124">
        <v>0</v>
      </c>
      <c r="AK101" s="124">
        <v>0</v>
      </c>
      <c r="AL101" s="124">
        <v>0</v>
      </c>
      <c r="AM101" s="124">
        <v>0</v>
      </c>
      <c r="AN101" s="124">
        <v>0</v>
      </c>
      <c r="AO101" s="124">
        <v>0</v>
      </c>
      <c r="AP101" s="124">
        <v>0</v>
      </c>
      <c r="AQ101" s="124">
        <v>0</v>
      </c>
      <c r="AR101" s="124">
        <v>0</v>
      </c>
      <c r="AS101" s="124">
        <v>0</v>
      </c>
      <c r="AT101" s="101">
        <v>1539224424.54</v>
      </c>
      <c r="AU101" s="124">
        <v>0</v>
      </c>
      <c r="AV101" s="124">
        <v>0</v>
      </c>
      <c r="AW101" s="124">
        <v>0</v>
      </c>
      <c r="AX101" s="124">
        <v>0</v>
      </c>
      <c r="AY101" s="124">
        <v>0</v>
      </c>
      <c r="AZ101" s="124">
        <v>0</v>
      </c>
      <c r="BA101" s="124">
        <v>0</v>
      </c>
      <c r="BB101" s="101">
        <v>6844979402.9399996</v>
      </c>
      <c r="BC101" s="101">
        <v>5824420276.3699999</v>
      </c>
      <c r="BD101" s="124">
        <v>0</v>
      </c>
      <c r="BE101" s="124">
        <v>0</v>
      </c>
      <c r="BF101" s="124">
        <v>0</v>
      </c>
      <c r="BG101" s="124">
        <v>0</v>
      </c>
      <c r="BH101" s="101">
        <v>1020559126.5700001</v>
      </c>
      <c r="BI101" s="124">
        <v>0</v>
      </c>
      <c r="BJ101" s="124">
        <v>0</v>
      </c>
      <c r="BK101" s="124">
        <v>0</v>
      </c>
      <c r="BL101" s="101">
        <v>6844979402.9399996</v>
      </c>
      <c r="BM101" s="101">
        <v>-5305754978.3999996</v>
      </c>
      <c r="BN101" s="101">
        <v>85026006135.190598</v>
      </c>
      <c r="BO101" s="124">
        <v>5.5</v>
      </c>
      <c r="BP101" s="101">
        <v>4386420157.90588</v>
      </c>
      <c r="BQ101" s="101">
        <v>84139513938.012802</v>
      </c>
    </row>
    <row r="102" spans="3:69" x14ac:dyDescent="0.3">
      <c r="C102" s="124">
        <v>96</v>
      </c>
      <c r="D102" s="124">
        <v>2111</v>
      </c>
      <c r="E102" s="124">
        <v>5.5</v>
      </c>
      <c r="F102" s="124">
        <v>5.8700000000000002E-3</v>
      </c>
      <c r="G102" s="101">
        <v>8622979604.7999992</v>
      </c>
      <c r="H102" s="124">
        <v>0</v>
      </c>
      <c r="I102" s="124">
        <v>0</v>
      </c>
      <c r="J102" s="124">
        <v>0</v>
      </c>
      <c r="K102" s="124">
        <v>0</v>
      </c>
      <c r="L102" s="124">
        <v>0</v>
      </c>
      <c r="M102" s="124">
        <v>0</v>
      </c>
      <c r="N102" s="124">
        <v>0</v>
      </c>
      <c r="O102" s="101">
        <v>907801903.70000005</v>
      </c>
      <c r="P102" s="101">
        <v>907801903.70000005</v>
      </c>
      <c r="Q102" s="124">
        <v>0</v>
      </c>
      <c r="R102" s="124">
        <v>0</v>
      </c>
      <c r="S102" s="124">
        <v>0</v>
      </c>
      <c r="T102" s="124">
        <v>0</v>
      </c>
      <c r="U102" s="124">
        <v>0</v>
      </c>
      <c r="V102" s="124">
        <v>0</v>
      </c>
      <c r="W102" s="101">
        <v>632013983.59000003</v>
      </c>
      <c r="X102" s="101">
        <v>632013983.59000003</v>
      </c>
      <c r="Y102" s="124">
        <v>0</v>
      </c>
      <c r="Z102" s="124">
        <v>0</v>
      </c>
      <c r="AA102" s="124">
        <v>0</v>
      </c>
      <c r="AB102" s="124">
        <v>0</v>
      </c>
      <c r="AC102" s="124">
        <v>0</v>
      </c>
      <c r="AD102" s="124">
        <v>0</v>
      </c>
      <c r="AE102" s="124">
        <v>0</v>
      </c>
      <c r="AF102" s="124">
        <v>0</v>
      </c>
      <c r="AG102" s="124">
        <v>0</v>
      </c>
      <c r="AH102" s="124">
        <v>0</v>
      </c>
      <c r="AI102" s="124">
        <v>0</v>
      </c>
      <c r="AJ102" s="124">
        <v>0</v>
      </c>
      <c r="AK102" s="124">
        <v>0</v>
      </c>
      <c r="AL102" s="124">
        <v>0</v>
      </c>
      <c r="AM102" s="124">
        <v>0</v>
      </c>
      <c r="AN102" s="124">
        <v>0</v>
      </c>
      <c r="AO102" s="124">
        <v>0</v>
      </c>
      <c r="AP102" s="124">
        <v>0</v>
      </c>
      <c r="AQ102" s="124">
        <v>0</v>
      </c>
      <c r="AR102" s="124">
        <v>0</v>
      </c>
      <c r="AS102" s="124">
        <v>0</v>
      </c>
      <c r="AT102" s="101">
        <v>1539815887.29</v>
      </c>
      <c r="AU102" s="124">
        <v>0</v>
      </c>
      <c r="AV102" s="124">
        <v>0</v>
      </c>
      <c r="AW102" s="124">
        <v>0</v>
      </c>
      <c r="AX102" s="124">
        <v>0</v>
      </c>
      <c r="AY102" s="124">
        <v>0</v>
      </c>
      <c r="AZ102" s="124">
        <v>0</v>
      </c>
      <c r="BA102" s="124">
        <v>0</v>
      </c>
      <c r="BB102" s="101">
        <v>6837773530</v>
      </c>
      <c r="BC102" s="101">
        <v>5817108233.5</v>
      </c>
      <c r="BD102" s="124">
        <v>0</v>
      </c>
      <c r="BE102" s="124">
        <v>0</v>
      </c>
      <c r="BF102" s="124">
        <v>0</v>
      </c>
      <c r="BG102" s="124">
        <v>0</v>
      </c>
      <c r="BH102" s="101">
        <v>1020665296.5</v>
      </c>
      <c r="BI102" s="124">
        <v>0</v>
      </c>
      <c r="BJ102" s="124">
        <v>0</v>
      </c>
      <c r="BK102" s="124">
        <v>0</v>
      </c>
      <c r="BL102" s="101">
        <v>6837773530</v>
      </c>
      <c r="BM102" s="101">
        <v>-5297957642.71</v>
      </c>
      <c r="BN102" s="101">
        <v>84108414926.650101</v>
      </c>
      <c r="BO102" s="124">
        <v>5.5</v>
      </c>
      <c r="BP102" s="101">
        <v>4336285596.2416496</v>
      </c>
      <c r="BQ102" s="101">
        <v>83177841891.544403</v>
      </c>
    </row>
    <row r="103" spans="3:69" x14ac:dyDescent="0.3">
      <c r="C103" s="124">
        <v>97</v>
      </c>
      <c r="D103" s="124">
        <v>2112</v>
      </c>
      <c r="E103" s="124">
        <v>5.5</v>
      </c>
      <c r="F103" s="124">
        <v>5.5599999999999998E-3</v>
      </c>
      <c r="G103" s="101">
        <v>8627182650.2199993</v>
      </c>
      <c r="H103" s="124">
        <v>0</v>
      </c>
      <c r="I103" s="124">
        <v>0</v>
      </c>
      <c r="J103" s="124">
        <v>0</v>
      </c>
      <c r="K103" s="124">
        <v>0</v>
      </c>
      <c r="L103" s="124">
        <v>0</v>
      </c>
      <c r="M103" s="124">
        <v>0</v>
      </c>
      <c r="N103" s="124">
        <v>0</v>
      </c>
      <c r="O103" s="101">
        <v>908244387.95000005</v>
      </c>
      <c r="P103" s="101">
        <v>908244387.95000005</v>
      </c>
      <c r="Q103" s="124">
        <v>0</v>
      </c>
      <c r="R103" s="124">
        <v>0</v>
      </c>
      <c r="S103" s="124">
        <v>0</v>
      </c>
      <c r="T103" s="124">
        <v>0</v>
      </c>
      <c r="U103" s="124">
        <v>0</v>
      </c>
      <c r="V103" s="124">
        <v>0</v>
      </c>
      <c r="W103" s="101">
        <v>632322042.24000001</v>
      </c>
      <c r="X103" s="101">
        <v>632322042.24000001</v>
      </c>
      <c r="Y103" s="124">
        <v>0</v>
      </c>
      <c r="Z103" s="124">
        <v>0</v>
      </c>
      <c r="AA103" s="124">
        <v>0</v>
      </c>
      <c r="AB103" s="124">
        <v>0</v>
      </c>
      <c r="AC103" s="124">
        <v>0</v>
      </c>
      <c r="AD103" s="124">
        <v>0</v>
      </c>
      <c r="AE103" s="124">
        <v>0</v>
      </c>
      <c r="AF103" s="124">
        <v>0</v>
      </c>
      <c r="AG103" s="124">
        <v>0</v>
      </c>
      <c r="AH103" s="124">
        <v>0</v>
      </c>
      <c r="AI103" s="124">
        <v>0</v>
      </c>
      <c r="AJ103" s="124">
        <v>0</v>
      </c>
      <c r="AK103" s="124">
        <v>0</v>
      </c>
      <c r="AL103" s="124">
        <v>0</v>
      </c>
      <c r="AM103" s="124">
        <v>0</v>
      </c>
      <c r="AN103" s="124">
        <v>0</v>
      </c>
      <c r="AO103" s="124">
        <v>0</v>
      </c>
      <c r="AP103" s="124">
        <v>0</v>
      </c>
      <c r="AQ103" s="124">
        <v>0</v>
      </c>
      <c r="AR103" s="124">
        <v>0</v>
      </c>
      <c r="AS103" s="124">
        <v>0</v>
      </c>
      <c r="AT103" s="101">
        <v>1540566430.1900001</v>
      </c>
      <c r="AU103" s="124">
        <v>0</v>
      </c>
      <c r="AV103" s="124">
        <v>0</v>
      </c>
      <c r="AW103" s="124">
        <v>0</v>
      </c>
      <c r="AX103" s="124">
        <v>0</v>
      </c>
      <c r="AY103" s="124">
        <v>0</v>
      </c>
      <c r="AZ103" s="124">
        <v>0</v>
      </c>
      <c r="BA103" s="124">
        <v>0</v>
      </c>
      <c r="BB103" s="101">
        <v>6834703788.0500002</v>
      </c>
      <c r="BC103" s="101">
        <v>5813268612.8000002</v>
      </c>
      <c r="BD103" s="124">
        <v>0</v>
      </c>
      <c r="BE103" s="124">
        <v>0</v>
      </c>
      <c r="BF103" s="124">
        <v>0</v>
      </c>
      <c r="BG103" s="124">
        <v>0</v>
      </c>
      <c r="BH103" s="101">
        <v>1021435175.25</v>
      </c>
      <c r="BI103" s="124">
        <v>0</v>
      </c>
      <c r="BJ103" s="124">
        <v>0</v>
      </c>
      <c r="BK103" s="124">
        <v>0</v>
      </c>
      <c r="BL103" s="101">
        <v>6834703788.0500002</v>
      </c>
      <c r="BM103" s="101">
        <v>-5294137357.8599997</v>
      </c>
      <c r="BN103" s="101">
        <v>83148406487.834702</v>
      </c>
      <c r="BO103" s="124">
        <v>5.5</v>
      </c>
      <c r="BP103" s="101">
        <v>4283603749.3526402</v>
      </c>
      <c r="BQ103" s="101">
        <v>82167308283.037003</v>
      </c>
    </row>
    <row r="104" spans="3:69" x14ac:dyDescent="0.3">
      <c r="C104" s="124">
        <v>98</v>
      </c>
      <c r="D104" s="124">
        <v>2113</v>
      </c>
      <c r="E104" s="124">
        <v>5.5</v>
      </c>
      <c r="F104" s="124">
        <v>5.2700000000000004E-3</v>
      </c>
      <c r="G104" s="101">
        <v>8630254523.7999992</v>
      </c>
      <c r="H104" s="124">
        <v>0</v>
      </c>
      <c r="I104" s="124">
        <v>0</v>
      </c>
      <c r="J104" s="124">
        <v>0</v>
      </c>
      <c r="K104" s="124">
        <v>0</v>
      </c>
      <c r="L104" s="124">
        <v>0</v>
      </c>
      <c r="M104" s="124">
        <v>0</v>
      </c>
      <c r="N104" s="124">
        <v>0</v>
      </c>
      <c r="O104" s="101">
        <v>908567785.75</v>
      </c>
      <c r="P104" s="101">
        <v>908567785.75</v>
      </c>
      <c r="Q104" s="124">
        <v>0</v>
      </c>
      <c r="R104" s="124">
        <v>0</v>
      </c>
      <c r="S104" s="124">
        <v>0</v>
      </c>
      <c r="T104" s="124">
        <v>0</v>
      </c>
      <c r="U104" s="124">
        <v>0</v>
      </c>
      <c r="V104" s="124">
        <v>0</v>
      </c>
      <c r="W104" s="101">
        <v>632547192.61000001</v>
      </c>
      <c r="X104" s="101">
        <v>632547192.61000001</v>
      </c>
      <c r="Y104" s="124">
        <v>0</v>
      </c>
      <c r="Z104" s="124">
        <v>0</v>
      </c>
      <c r="AA104" s="124">
        <v>0</v>
      </c>
      <c r="AB104" s="124">
        <v>0</v>
      </c>
      <c r="AC104" s="124">
        <v>0</v>
      </c>
      <c r="AD104" s="124">
        <v>0</v>
      </c>
      <c r="AE104" s="124">
        <v>0</v>
      </c>
      <c r="AF104" s="124">
        <v>0</v>
      </c>
      <c r="AG104" s="124">
        <v>0</v>
      </c>
      <c r="AH104" s="124">
        <v>0</v>
      </c>
      <c r="AI104" s="124">
        <v>0</v>
      </c>
      <c r="AJ104" s="124">
        <v>0</v>
      </c>
      <c r="AK104" s="124">
        <v>0</v>
      </c>
      <c r="AL104" s="124">
        <v>0</v>
      </c>
      <c r="AM104" s="124">
        <v>0</v>
      </c>
      <c r="AN104" s="124">
        <v>0</v>
      </c>
      <c r="AO104" s="124">
        <v>0</v>
      </c>
      <c r="AP104" s="124">
        <v>0</v>
      </c>
      <c r="AQ104" s="124">
        <v>0</v>
      </c>
      <c r="AR104" s="124">
        <v>0</v>
      </c>
      <c r="AS104" s="124">
        <v>0</v>
      </c>
      <c r="AT104" s="101">
        <v>1541114978.3599999</v>
      </c>
      <c r="AU104" s="124">
        <v>0</v>
      </c>
      <c r="AV104" s="124">
        <v>0</v>
      </c>
      <c r="AW104" s="124">
        <v>0</v>
      </c>
      <c r="AX104" s="124">
        <v>0</v>
      </c>
      <c r="AY104" s="124">
        <v>0</v>
      </c>
      <c r="AZ104" s="124">
        <v>0</v>
      </c>
      <c r="BA104" s="124">
        <v>0</v>
      </c>
      <c r="BB104" s="101">
        <v>6839831954.2700005</v>
      </c>
      <c r="BC104" s="101">
        <v>5816950874.1000004</v>
      </c>
      <c r="BD104" s="124">
        <v>0</v>
      </c>
      <c r="BE104" s="124">
        <v>0</v>
      </c>
      <c r="BF104" s="124">
        <v>0</v>
      </c>
      <c r="BG104" s="124">
        <v>0</v>
      </c>
      <c r="BH104" s="101">
        <v>1022881080.17</v>
      </c>
      <c r="BI104" s="124">
        <v>0</v>
      </c>
      <c r="BJ104" s="124">
        <v>0</v>
      </c>
      <c r="BK104" s="124">
        <v>0</v>
      </c>
      <c r="BL104" s="101">
        <v>6839831954.2700005</v>
      </c>
      <c r="BM104" s="101">
        <v>-5298716975.9099998</v>
      </c>
      <c r="BN104" s="101">
        <v>82139384044.574005</v>
      </c>
      <c r="BO104" s="124">
        <v>5.5</v>
      </c>
      <c r="BP104" s="101">
        <v>4227772521.8919802</v>
      </c>
      <c r="BQ104" s="101">
        <v>81096363829.018997</v>
      </c>
    </row>
    <row r="105" spans="3:69" x14ac:dyDescent="0.3">
      <c r="C105" s="124">
        <v>99</v>
      </c>
      <c r="D105" s="124">
        <v>2114</v>
      </c>
      <c r="E105" s="124">
        <v>5.5</v>
      </c>
      <c r="F105" s="124">
        <v>5.0000000000000001E-3</v>
      </c>
      <c r="G105" s="101">
        <v>8630954771.3299999</v>
      </c>
      <c r="H105" s="124">
        <v>0</v>
      </c>
      <c r="I105" s="124">
        <v>0</v>
      </c>
      <c r="J105" s="124">
        <v>0</v>
      </c>
      <c r="K105" s="124">
        <v>0</v>
      </c>
      <c r="L105" s="124">
        <v>0</v>
      </c>
      <c r="M105" s="124">
        <v>0</v>
      </c>
      <c r="N105" s="124">
        <v>0</v>
      </c>
      <c r="O105" s="101">
        <v>908641505.75</v>
      </c>
      <c r="P105" s="101">
        <v>908641505.75</v>
      </c>
      <c r="Q105" s="124">
        <v>0</v>
      </c>
      <c r="R105" s="124">
        <v>0</v>
      </c>
      <c r="S105" s="124">
        <v>0</v>
      </c>
      <c r="T105" s="124">
        <v>0</v>
      </c>
      <c r="U105" s="124">
        <v>0</v>
      </c>
      <c r="V105" s="124">
        <v>0</v>
      </c>
      <c r="W105" s="101">
        <v>632598516.65999997</v>
      </c>
      <c r="X105" s="101">
        <v>632598516.65999997</v>
      </c>
      <c r="Y105" s="124">
        <v>0</v>
      </c>
      <c r="Z105" s="124">
        <v>0</v>
      </c>
      <c r="AA105" s="124">
        <v>0</v>
      </c>
      <c r="AB105" s="124">
        <v>0</v>
      </c>
      <c r="AC105" s="124">
        <v>0</v>
      </c>
      <c r="AD105" s="124">
        <v>0</v>
      </c>
      <c r="AE105" s="124">
        <v>0</v>
      </c>
      <c r="AF105" s="124">
        <v>0</v>
      </c>
      <c r="AG105" s="124">
        <v>0</v>
      </c>
      <c r="AH105" s="124">
        <v>0</v>
      </c>
      <c r="AI105" s="124">
        <v>0</v>
      </c>
      <c r="AJ105" s="124">
        <v>0</v>
      </c>
      <c r="AK105" s="124">
        <v>0</v>
      </c>
      <c r="AL105" s="124">
        <v>0</v>
      </c>
      <c r="AM105" s="124">
        <v>0</v>
      </c>
      <c r="AN105" s="124">
        <v>0</v>
      </c>
      <c r="AO105" s="124">
        <v>0</v>
      </c>
      <c r="AP105" s="124">
        <v>0</v>
      </c>
      <c r="AQ105" s="124">
        <v>0</v>
      </c>
      <c r="AR105" s="124">
        <v>0</v>
      </c>
      <c r="AS105" s="124">
        <v>0</v>
      </c>
      <c r="AT105" s="101">
        <v>1541240022.4100001</v>
      </c>
      <c r="AU105" s="124">
        <v>0</v>
      </c>
      <c r="AV105" s="124">
        <v>0</v>
      </c>
      <c r="AW105" s="124">
        <v>0</v>
      </c>
      <c r="AX105" s="124">
        <v>0</v>
      </c>
      <c r="AY105" s="124">
        <v>0</v>
      </c>
      <c r="AZ105" s="124">
        <v>0</v>
      </c>
      <c r="BA105" s="124">
        <v>0</v>
      </c>
      <c r="BB105" s="101">
        <v>6845451526.7299995</v>
      </c>
      <c r="BC105" s="101">
        <v>5820290276.71</v>
      </c>
      <c r="BD105" s="124">
        <v>0</v>
      </c>
      <c r="BE105" s="124">
        <v>0</v>
      </c>
      <c r="BF105" s="124">
        <v>0</v>
      </c>
      <c r="BG105" s="124">
        <v>0</v>
      </c>
      <c r="BH105" s="101">
        <v>1025161250.02</v>
      </c>
      <c r="BI105" s="124">
        <v>0</v>
      </c>
      <c r="BJ105" s="124">
        <v>0</v>
      </c>
      <c r="BK105" s="124">
        <v>0</v>
      </c>
      <c r="BL105" s="101">
        <v>6845451526.7299995</v>
      </c>
      <c r="BM105" s="101">
        <v>-5304211504.3199997</v>
      </c>
      <c r="BN105" s="101">
        <v>81069842771.497406</v>
      </c>
      <c r="BO105" s="124">
        <v>5.5</v>
      </c>
      <c r="BP105" s="101">
        <v>4168568377.8584499</v>
      </c>
      <c r="BQ105" s="101">
        <v>79960720702.557404</v>
      </c>
    </row>
    <row r="106" spans="3:69" x14ac:dyDescent="0.3">
      <c r="C106" s="124">
        <v>100</v>
      </c>
      <c r="D106" s="124">
        <v>2115</v>
      </c>
      <c r="E106" s="124">
        <v>5.5</v>
      </c>
      <c r="F106" s="124">
        <v>4.7400000000000003E-3</v>
      </c>
      <c r="G106" s="101">
        <v>8631717765.9400005</v>
      </c>
      <c r="H106" s="124">
        <v>0</v>
      </c>
      <c r="I106" s="124">
        <v>0</v>
      </c>
      <c r="J106" s="124">
        <v>0</v>
      </c>
      <c r="K106" s="124">
        <v>0</v>
      </c>
      <c r="L106" s="124">
        <v>0</v>
      </c>
      <c r="M106" s="124">
        <v>0</v>
      </c>
      <c r="N106" s="124">
        <v>0</v>
      </c>
      <c r="O106" s="101">
        <v>908721831.58000004</v>
      </c>
      <c r="P106" s="101">
        <v>908721831.58000004</v>
      </c>
      <c r="Q106" s="124">
        <v>0</v>
      </c>
      <c r="R106" s="124">
        <v>0</v>
      </c>
      <c r="S106" s="124">
        <v>0</v>
      </c>
      <c r="T106" s="124">
        <v>0</v>
      </c>
      <c r="U106" s="124">
        <v>0</v>
      </c>
      <c r="V106" s="124">
        <v>0</v>
      </c>
      <c r="W106" s="101">
        <v>632654439.70000005</v>
      </c>
      <c r="X106" s="101">
        <v>632654439.70000005</v>
      </c>
      <c r="Y106" s="124">
        <v>0</v>
      </c>
      <c r="Z106" s="124">
        <v>0</v>
      </c>
      <c r="AA106" s="124">
        <v>0</v>
      </c>
      <c r="AB106" s="124">
        <v>0</v>
      </c>
      <c r="AC106" s="124">
        <v>0</v>
      </c>
      <c r="AD106" s="124">
        <v>0</v>
      </c>
      <c r="AE106" s="124">
        <v>0</v>
      </c>
      <c r="AF106" s="124">
        <v>0</v>
      </c>
      <c r="AG106" s="124">
        <v>0</v>
      </c>
      <c r="AH106" s="124">
        <v>0</v>
      </c>
      <c r="AI106" s="124">
        <v>0</v>
      </c>
      <c r="AJ106" s="124">
        <v>0</v>
      </c>
      <c r="AK106" s="124">
        <v>0</v>
      </c>
      <c r="AL106" s="124">
        <v>0</v>
      </c>
      <c r="AM106" s="124">
        <v>0</v>
      </c>
      <c r="AN106" s="124">
        <v>0</v>
      </c>
      <c r="AO106" s="124">
        <v>0</v>
      </c>
      <c r="AP106" s="124">
        <v>0</v>
      </c>
      <c r="AQ106" s="124">
        <v>0</v>
      </c>
      <c r="AR106" s="124">
        <v>0</v>
      </c>
      <c r="AS106" s="124">
        <v>0</v>
      </c>
      <c r="AT106" s="101">
        <v>1541376271.28</v>
      </c>
      <c r="AU106" s="124">
        <v>0</v>
      </c>
      <c r="AV106" s="124">
        <v>0</v>
      </c>
      <c r="AW106" s="124">
        <v>0</v>
      </c>
      <c r="AX106" s="124">
        <v>0</v>
      </c>
      <c r="AY106" s="124">
        <v>0</v>
      </c>
      <c r="AZ106" s="124">
        <v>0</v>
      </c>
      <c r="BA106" s="124">
        <v>0</v>
      </c>
      <c r="BB106" s="101">
        <v>6837601566.2200003</v>
      </c>
      <c r="BC106" s="101">
        <v>5809715085.79</v>
      </c>
      <c r="BD106" s="124">
        <v>0</v>
      </c>
      <c r="BE106" s="124">
        <v>0</v>
      </c>
      <c r="BF106" s="124">
        <v>0</v>
      </c>
      <c r="BG106" s="124">
        <v>0</v>
      </c>
      <c r="BH106" s="101">
        <v>1027886480.4299999</v>
      </c>
      <c r="BI106" s="124">
        <v>0</v>
      </c>
      <c r="BJ106" s="124">
        <v>0</v>
      </c>
      <c r="BK106" s="124">
        <v>0</v>
      </c>
      <c r="BL106" s="101">
        <v>6837601566.2200003</v>
      </c>
      <c r="BM106" s="101">
        <v>-5296225294.9399996</v>
      </c>
      <c r="BN106" s="101">
        <v>79935616594.659393</v>
      </c>
      <c r="BO106" s="124">
        <v>5.5</v>
      </c>
      <c r="BP106" s="101">
        <v>4106547247.4189601</v>
      </c>
      <c r="BQ106" s="101">
        <v>78771042655.036407</v>
      </c>
    </row>
    <row r="107" spans="3:69" x14ac:dyDescent="0.3">
      <c r="C107" s="124">
        <v>101</v>
      </c>
      <c r="D107" s="124">
        <v>2116</v>
      </c>
      <c r="E107" s="124">
        <v>5.5</v>
      </c>
      <c r="F107" s="124">
        <v>4.4900000000000001E-3</v>
      </c>
      <c r="G107" s="101">
        <v>8636627698.1200008</v>
      </c>
      <c r="H107" s="124">
        <v>0</v>
      </c>
      <c r="I107" s="124">
        <v>0</v>
      </c>
      <c r="J107" s="124">
        <v>0</v>
      </c>
      <c r="K107" s="124">
        <v>0</v>
      </c>
      <c r="L107" s="124">
        <v>0</v>
      </c>
      <c r="M107" s="124">
        <v>0</v>
      </c>
      <c r="N107" s="124">
        <v>0</v>
      </c>
      <c r="O107" s="101">
        <v>909238734.77999997</v>
      </c>
      <c r="P107" s="101">
        <v>909238734.77999997</v>
      </c>
      <c r="Q107" s="124">
        <v>0</v>
      </c>
      <c r="R107" s="124">
        <v>0</v>
      </c>
      <c r="S107" s="124">
        <v>0</v>
      </c>
      <c r="T107" s="124">
        <v>0</v>
      </c>
      <c r="U107" s="124">
        <v>0</v>
      </c>
      <c r="V107" s="124">
        <v>0</v>
      </c>
      <c r="W107" s="101">
        <v>633014309.01999998</v>
      </c>
      <c r="X107" s="101">
        <v>633014309.01999998</v>
      </c>
      <c r="Y107" s="124">
        <v>0</v>
      </c>
      <c r="Z107" s="124">
        <v>0</v>
      </c>
      <c r="AA107" s="124">
        <v>0</v>
      </c>
      <c r="AB107" s="124">
        <v>0</v>
      </c>
      <c r="AC107" s="124">
        <v>0</v>
      </c>
      <c r="AD107" s="124">
        <v>0</v>
      </c>
      <c r="AE107" s="124">
        <v>0</v>
      </c>
      <c r="AF107" s="124">
        <v>0</v>
      </c>
      <c r="AG107" s="124">
        <v>0</v>
      </c>
      <c r="AH107" s="124">
        <v>0</v>
      </c>
      <c r="AI107" s="124">
        <v>0</v>
      </c>
      <c r="AJ107" s="124">
        <v>0</v>
      </c>
      <c r="AK107" s="124">
        <v>0</v>
      </c>
      <c r="AL107" s="124">
        <v>0</v>
      </c>
      <c r="AM107" s="124">
        <v>0</v>
      </c>
      <c r="AN107" s="124">
        <v>0</v>
      </c>
      <c r="AO107" s="124">
        <v>0</v>
      </c>
      <c r="AP107" s="124">
        <v>0</v>
      </c>
      <c r="AQ107" s="124">
        <v>0</v>
      </c>
      <c r="AR107" s="124">
        <v>0</v>
      </c>
      <c r="AS107" s="124">
        <v>0</v>
      </c>
      <c r="AT107" s="101">
        <v>1542253043.8</v>
      </c>
      <c r="AU107" s="124">
        <v>0</v>
      </c>
      <c r="AV107" s="124">
        <v>0</v>
      </c>
      <c r="AW107" s="124">
        <v>0</v>
      </c>
      <c r="AX107" s="124">
        <v>0</v>
      </c>
      <c r="AY107" s="124">
        <v>0</v>
      </c>
      <c r="AZ107" s="124">
        <v>0</v>
      </c>
      <c r="BA107" s="124">
        <v>0</v>
      </c>
      <c r="BB107" s="101">
        <v>6838455706.9399996</v>
      </c>
      <c r="BC107" s="101">
        <v>5807855656.8699999</v>
      </c>
      <c r="BD107" s="124">
        <v>0</v>
      </c>
      <c r="BE107" s="124">
        <v>0</v>
      </c>
      <c r="BF107" s="124">
        <v>0</v>
      </c>
      <c r="BG107" s="124">
        <v>0</v>
      </c>
      <c r="BH107" s="101">
        <v>1030600050.0700001</v>
      </c>
      <c r="BI107" s="124">
        <v>0</v>
      </c>
      <c r="BJ107" s="124">
        <v>0</v>
      </c>
      <c r="BK107" s="124">
        <v>0</v>
      </c>
      <c r="BL107" s="101">
        <v>6838455706.9399996</v>
      </c>
      <c r="BM107" s="101">
        <v>-5296202663.1400003</v>
      </c>
      <c r="BN107" s="101">
        <v>78747262705.078903</v>
      </c>
      <c r="BO107" s="124">
        <v>5.5</v>
      </c>
      <c r="BP107" s="101">
        <v>4041116199.5542998</v>
      </c>
      <c r="BQ107" s="101">
        <v>77515956191.450699</v>
      </c>
    </row>
    <row r="108" spans="3:69" x14ac:dyDescent="0.3">
      <c r="C108" s="124">
        <v>102</v>
      </c>
      <c r="D108" s="124">
        <v>2117</v>
      </c>
      <c r="E108" s="124">
        <v>5.5</v>
      </c>
      <c r="F108" s="124">
        <v>4.2599999999999999E-3</v>
      </c>
      <c r="G108" s="101">
        <v>8637986377.4300003</v>
      </c>
      <c r="H108" s="124">
        <v>0</v>
      </c>
      <c r="I108" s="124">
        <v>0</v>
      </c>
      <c r="J108" s="124">
        <v>0</v>
      </c>
      <c r="K108" s="124">
        <v>0</v>
      </c>
      <c r="L108" s="124">
        <v>0</v>
      </c>
      <c r="M108" s="124">
        <v>0</v>
      </c>
      <c r="N108" s="124">
        <v>0</v>
      </c>
      <c r="O108" s="101">
        <v>909381772.53999996</v>
      </c>
      <c r="P108" s="101">
        <v>909381772.53999996</v>
      </c>
      <c r="Q108" s="124">
        <v>0</v>
      </c>
      <c r="R108" s="124">
        <v>0</v>
      </c>
      <c r="S108" s="124">
        <v>0</v>
      </c>
      <c r="T108" s="124">
        <v>0</v>
      </c>
      <c r="U108" s="124">
        <v>0</v>
      </c>
      <c r="V108" s="124">
        <v>0</v>
      </c>
      <c r="W108" s="101">
        <v>633113892.26999998</v>
      </c>
      <c r="X108" s="101">
        <v>633113892.26999998</v>
      </c>
      <c r="Y108" s="124">
        <v>0</v>
      </c>
      <c r="Z108" s="124">
        <v>0</v>
      </c>
      <c r="AA108" s="124">
        <v>0</v>
      </c>
      <c r="AB108" s="124">
        <v>0</v>
      </c>
      <c r="AC108" s="124">
        <v>0</v>
      </c>
      <c r="AD108" s="124">
        <v>0</v>
      </c>
      <c r="AE108" s="124">
        <v>0</v>
      </c>
      <c r="AF108" s="124">
        <v>0</v>
      </c>
      <c r="AG108" s="124">
        <v>0</v>
      </c>
      <c r="AH108" s="124">
        <v>0</v>
      </c>
      <c r="AI108" s="124">
        <v>0</v>
      </c>
      <c r="AJ108" s="124">
        <v>0</v>
      </c>
      <c r="AK108" s="124">
        <v>0</v>
      </c>
      <c r="AL108" s="124">
        <v>0</v>
      </c>
      <c r="AM108" s="124">
        <v>0</v>
      </c>
      <c r="AN108" s="124">
        <v>0</v>
      </c>
      <c r="AO108" s="124">
        <v>0</v>
      </c>
      <c r="AP108" s="124">
        <v>0</v>
      </c>
      <c r="AQ108" s="124">
        <v>0</v>
      </c>
      <c r="AR108" s="124">
        <v>0</v>
      </c>
      <c r="AS108" s="124">
        <v>0</v>
      </c>
      <c r="AT108" s="101">
        <v>1542495664.8099999</v>
      </c>
      <c r="AU108" s="124">
        <v>0</v>
      </c>
      <c r="AV108" s="124">
        <v>0</v>
      </c>
      <c r="AW108" s="124">
        <v>0</v>
      </c>
      <c r="AX108" s="124">
        <v>0</v>
      </c>
      <c r="AY108" s="124">
        <v>0</v>
      </c>
      <c r="AZ108" s="124">
        <v>0</v>
      </c>
      <c r="BA108" s="124">
        <v>0</v>
      </c>
      <c r="BB108" s="101">
        <v>6848624210.6599998</v>
      </c>
      <c r="BC108" s="101">
        <v>5814754711.5200005</v>
      </c>
      <c r="BD108" s="124">
        <v>0</v>
      </c>
      <c r="BE108" s="124">
        <v>0</v>
      </c>
      <c r="BF108" s="124">
        <v>0</v>
      </c>
      <c r="BG108" s="124">
        <v>0</v>
      </c>
      <c r="BH108" s="101">
        <v>1033869499.14</v>
      </c>
      <c r="BI108" s="124">
        <v>0</v>
      </c>
      <c r="BJ108" s="124">
        <v>0</v>
      </c>
      <c r="BK108" s="124">
        <v>0</v>
      </c>
      <c r="BL108" s="101">
        <v>6848624210.6599998</v>
      </c>
      <c r="BM108" s="101">
        <v>-5306128545.8500004</v>
      </c>
      <c r="BN108" s="101">
        <v>77493352083.845398</v>
      </c>
      <c r="BO108" s="124">
        <v>5.5</v>
      </c>
      <c r="BP108" s="101">
        <v>3971540520.50804</v>
      </c>
      <c r="BQ108" s="101">
        <v>76181368166.108704</v>
      </c>
    </row>
    <row r="109" spans="3:69" x14ac:dyDescent="0.3">
      <c r="C109" s="124">
        <v>103</v>
      </c>
      <c r="D109" s="124">
        <v>2118</v>
      </c>
      <c r="E109" s="124">
        <v>5.5</v>
      </c>
      <c r="F109" s="124">
        <v>4.0400000000000002E-3</v>
      </c>
      <c r="G109" s="101">
        <v>8636864996.3199997</v>
      </c>
      <c r="H109" s="124">
        <v>0</v>
      </c>
      <c r="I109" s="124">
        <v>0</v>
      </c>
      <c r="J109" s="124">
        <v>0</v>
      </c>
      <c r="K109" s="124">
        <v>0</v>
      </c>
      <c r="L109" s="124">
        <v>0</v>
      </c>
      <c r="M109" s="124">
        <v>0</v>
      </c>
      <c r="N109" s="124">
        <v>0</v>
      </c>
      <c r="O109" s="101">
        <v>909263716.84000003</v>
      </c>
      <c r="P109" s="101">
        <v>909263716.84000003</v>
      </c>
      <c r="Q109" s="124">
        <v>0</v>
      </c>
      <c r="R109" s="124">
        <v>0</v>
      </c>
      <c r="S109" s="124">
        <v>0</v>
      </c>
      <c r="T109" s="124">
        <v>0</v>
      </c>
      <c r="U109" s="124">
        <v>0</v>
      </c>
      <c r="V109" s="124">
        <v>0</v>
      </c>
      <c r="W109" s="101">
        <v>633031701.59000003</v>
      </c>
      <c r="X109" s="101">
        <v>633031701.59000003</v>
      </c>
      <c r="Y109" s="124">
        <v>0</v>
      </c>
      <c r="Z109" s="124">
        <v>0</v>
      </c>
      <c r="AA109" s="124">
        <v>0</v>
      </c>
      <c r="AB109" s="124">
        <v>0</v>
      </c>
      <c r="AC109" s="124">
        <v>0</v>
      </c>
      <c r="AD109" s="124">
        <v>0</v>
      </c>
      <c r="AE109" s="124">
        <v>0</v>
      </c>
      <c r="AF109" s="124">
        <v>0</v>
      </c>
      <c r="AG109" s="124">
        <v>0</v>
      </c>
      <c r="AH109" s="124">
        <v>0</v>
      </c>
      <c r="AI109" s="124">
        <v>0</v>
      </c>
      <c r="AJ109" s="124">
        <v>0</v>
      </c>
      <c r="AK109" s="124">
        <v>0</v>
      </c>
      <c r="AL109" s="124">
        <v>0</v>
      </c>
      <c r="AM109" s="124">
        <v>0</v>
      </c>
      <c r="AN109" s="124">
        <v>0</v>
      </c>
      <c r="AO109" s="124">
        <v>0</v>
      </c>
      <c r="AP109" s="124">
        <v>0</v>
      </c>
      <c r="AQ109" s="124">
        <v>0</v>
      </c>
      <c r="AR109" s="124">
        <v>0</v>
      </c>
      <c r="AS109" s="124">
        <v>0</v>
      </c>
      <c r="AT109" s="101">
        <v>1542295418.4300001</v>
      </c>
      <c r="AU109" s="124">
        <v>0</v>
      </c>
      <c r="AV109" s="124">
        <v>0</v>
      </c>
      <c r="AW109" s="124">
        <v>0</v>
      </c>
      <c r="AX109" s="124">
        <v>0</v>
      </c>
      <c r="AY109" s="124">
        <v>0</v>
      </c>
      <c r="AZ109" s="124">
        <v>0</v>
      </c>
      <c r="BA109" s="124">
        <v>0</v>
      </c>
      <c r="BB109" s="101">
        <v>6852565983.71</v>
      </c>
      <c r="BC109" s="101">
        <v>5815021220.7700005</v>
      </c>
      <c r="BD109" s="124">
        <v>0</v>
      </c>
      <c r="BE109" s="124">
        <v>0</v>
      </c>
      <c r="BF109" s="124">
        <v>0</v>
      </c>
      <c r="BG109" s="124">
        <v>0</v>
      </c>
      <c r="BH109" s="101">
        <v>1037544762.9400001</v>
      </c>
      <c r="BI109" s="124">
        <v>0</v>
      </c>
      <c r="BJ109" s="124">
        <v>0</v>
      </c>
      <c r="BK109" s="124">
        <v>0</v>
      </c>
      <c r="BL109" s="101">
        <v>6852565983.71</v>
      </c>
      <c r="BM109" s="101">
        <v>-5310270565.2799997</v>
      </c>
      <c r="BN109" s="101">
        <v>76159914673.024994</v>
      </c>
      <c r="BO109" s="124">
        <v>5.5</v>
      </c>
      <c r="BP109" s="101">
        <v>3897910368.0455799</v>
      </c>
      <c r="BQ109" s="101">
        <v>74769007968.874298</v>
      </c>
    </row>
    <row r="110" spans="3:69" x14ac:dyDescent="0.3">
      <c r="C110" s="124">
        <v>104</v>
      </c>
      <c r="D110" s="124">
        <v>2119</v>
      </c>
      <c r="E110" s="124">
        <v>5.5</v>
      </c>
      <c r="F110" s="124">
        <v>3.8300000000000001E-3</v>
      </c>
      <c r="G110" s="101">
        <v>8637354161.6900005</v>
      </c>
      <c r="H110" s="124">
        <v>0</v>
      </c>
      <c r="I110" s="124">
        <v>0</v>
      </c>
      <c r="J110" s="124">
        <v>0</v>
      </c>
      <c r="K110" s="124">
        <v>0</v>
      </c>
      <c r="L110" s="124">
        <v>0</v>
      </c>
      <c r="M110" s="124">
        <v>0</v>
      </c>
      <c r="N110" s="124">
        <v>0</v>
      </c>
      <c r="O110" s="101">
        <v>909315214.73000002</v>
      </c>
      <c r="P110" s="101">
        <v>909315214.73000002</v>
      </c>
      <c r="Q110" s="124">
        <v>0</v>
      </c>
      <c r="R110" s="124">
        <v>0</v>
      </c>
      <c r="S110" s="124">
        <v>0</v>
      </c>
      <c r="T110" s="124">
        <v>0</v>
      </c>
      <c r="U110" s="124">
        <v>0</v>
      </c>
      <c r="V110" s="124">
        <v>0</v>
      </c>
      <c r="W110" s="101">
        <v>633067554.54999995</v>
      </c>
      <c r="X110" s="101">
        <v>633067554.54999995</v>
      </c>
      <c r="Y110" s="124">
        <v>0</v>
      </c>
      <c r="Z110" s="124">
        <v>0</v>
      </c>
      <c r="AA110" s="124">
        <v>0</v>
      </c>
      <c r="AB110" s="124">
        <v>0</v>
      </c>
      <c r="AC110" s="124">
        <v>0</v>
      </c>
      <c r="AD110" s="124">
        <v>0</v>
      </c>
      <c r="AE110" s="124">
        <v>0</v>
      </c>
      <c r="AF110" s="124">
        <v>0</v>
      </c>
      <c r="AG110" s="124">
        <v>0</v>
      </c>
      <c r="AH110" s="124">
        <v>0</v>
      </c>
      <c r="AI110" s="124">
        <v>0</v>
      </c>
      <c r="AJ110" s="124">
        <v>0</v>
      </c>
      <c r="AK110" s="124">
        <v>0</v>
      </c>
      <c r="AL110" s="124">
        <v>0</v>
      </c>
      <c r="AM110" s="124">
        <v>0</v>
      </c>
      <c r="AN110" s="124">
        <v>0</v>
      </c>
      <c r="AO110" s="124">
        <v>0</v>
      </c>
      <c r="AP110" s="124">
        <v>0</v>
      </c>
      <c r="AQ110" s="124">
        <v>0</v>
      </c>
      <c r="AR110" s="124">
        <v>0</v>
      </c>
      <c r="AS110" s="124">
        <v>0</v>
      </c>
      <c r="AT110" s="101">
        <v>1542382769.28</v>
      </c>
      <c r="AU110" s="124">
        <v>0</v>
      </c>
      <c r="AV110" s="124">
        <v>0</v>
      </c>
      <c r="AW110" s="124">
        <v>0</v>
      </c>
      <c r="AX110" s="124">
        <v>0</v>
      </c>
      <c r="AY110" s="124">
        <v>0</v>
      </c>
      <c r="AZ110" s="124">
        <v>0</v>
      </c>
      <c r="BA110" s="124">
        <v>0</v>
      </c>
      <c r="BB110" s="101">
        <v>6846218075.2200003</v>
      </c>
      <c r="BC110" s="101">
        <v>5805230495.1000004</v>
      </c>
      <c r="BD110" s="124">
        <v>0</v>
      </c>
      <c r="BE110" s="124">
        <v>0</v>
      </c>
      <c r="BF110" s="124">
        <v>0</v>
      </c>
      <c r="BG110" s="124">
        <v>0</v>
      </c>
      <c r="BH110" s="101">
        <v>1040987580.12</v>
      </c>
      <c r="BI110" s="124">
        <v>0</v>
      </c>
      <c r="BJ110" s="124">
        <v>0</v>
      </c>
      <c r="BK110" s="124">
        <v>0</v>
      </c>
      <c r="BL110" s="101">
        <v>6846218075.2200003</v>
      </c>
      <c r="BM110" s="101">
        <v>-5303835305.9399996</v>
      </c>
      <c r="BN110" s="101">
        <v>74748694279.652496</v>
      </c>
      <c r="BO110" s="124">
        <v>5.5</v>
      </c>
      <c r="BP110" s="101">
        <v>3820584496.46139</v>
      </c>
      <c r="BQ110" s="101">
        <v>73285757159.395706</v>
      </c>
    </row>
    <row r="111" spans="3:69" x14ac:dyDescent="0.3">
      <c r="C111" s="124">
        <v>105</v>
      </c>
      <c r="D111" s="124">
        <v>2120</v>
      </c>
      <c r="E111" s="124">
        <v>5.5</v>
      </c>
      <c r="F111" s="124">
        <v>3.63E-3</v>
      </c>
      <c r="G111" s="101">
        <v>8640887275.1499996</v>
      </c>
      <c r="H111" s="124">
        <v>0</v>
      </c>
      <c r="I111" s="124">
        <v>0</v>
      </c>
      <c r="J111" s="124">
        <v>0</v>
      </c>
      <c r="K111" s="124">
        <v>0</v>
      </c>
      <c r="L111" s="124">
        <v>0</v>
      </c>
      <c r="M111" s="124">
        <v>0</v>
      </c>
      <c r="N111" s="124">
        <v>0</v>
      </c>
      <c r="O111" s="101">
        <v>909687170.50999999</v>
      </c>
      <c r="P111" s="101">
        <v>909687170.50999999</v>
      </c>
      <c r="Q111" s="124">
        <v>0</v>
      </c>
      <c r="R111" s="124">
        <v>0</v>
      </c>
      <c r="S111" s="124">
        <v>0</v>
      </c>
      <c r="T111" s="124">
        <v>0</v>
      </c>
      <c r="U111" s="124">
        <v>0</v>
      </c>
      <c r="V111" s="124">
        <v>0</v>
      </c>
      <c r="W111" s="101">
        <v>633326511.11000001</v>
      </c>
      <c r="X111" s="101">
        <v>633326511.11000001</v>
      </c>
      <c r="Y111" s="124">
        <v>0</v>
      </c>
      <c r="Z111" s="124">
        <v>0</v>
      </c>
      <c r="AA111" s="124">
        <v>0</v>
      </c>
      <c r="AB111" s="124">
        <v>0</v>
      </c>
      <c r="AC111" s="124">
        <v>0</v>
      </c>
      <c r="AD111" s="124">
        <v>0</v>
      </c>
      <c r="AE111" s="124">
        <v>0</v>
      </c>
      <c r="AF111" s="124">
        <v>0</v>
      </c>
      <c r="AG111" s="124">
        <v>0</v>
      </c>
      <c r="AH111" s="124">
        <v>0</v>
      </c>
      <c r="AI111" s="124">
        <v>0</v>
      </c>
      <c r="AJ111" s="124">
        <v>0</v>
      </c>
      <c r="AK111" s="124">
        <v>0</v>
      </c>
      <c r="AL111" s="124">
        <v>0</v>
      </c>
      <c r="AM111" s="124">
        <v>0</v>
      </c>
      <c r="AN111" s="124">
        <v>0</v>
      </c>
      <c r="AO111" s="124">
        <v>0</v>
      </c>
      <c r="AP111" s="124">
        <v>0</v>
      </c>
      <c r="AQ111" s="124">
        <v>0</v>
      </c>
      <c r="AR111" s="124">
        <v>0</v>
      </c>
      <c r="AS111" s="124">
        <v>0</v>
      </c>
      <c r="AT111" s="101">
        <v>1543013681.6199999</v>
      </c>
      <c r="AU111" s="124">
        <v>0</v>
      </c>
      <c r="AV111" s="124">
        <v>0</v>
      </c>
      <c r="AW111" s="124">
        <v>0</v>
      </c>
      <c r="AX111" s="124">
        <v>0</v>
      </c>
      <c r="AY111" s="124">
        <v>0</v>
      </c>
      <c r="AZ111" s="124">
        <v>0</v>
      </c>
      <c r="BA111" s="124">
        <v>0</v>
      </c>
      <c r="BB111" s="101">
        <v>6849244720.6800003</v>
      </c>
      <c r="BC111" s="101">
        <v>5805075487.4499998</v>
      </c>
      <c r="BD111" s="124">
        <v>0</v>
      </c>
      <c r="BE111" s="124">
        <v>0</v>
      </c>
      <c r="BF111" s="124">
        <v>0</v>
      </c>
      <c r="BG111" s="124">
        <v>0</v>
      </c>
      <c r="BH111" s="101">
        <v>1044169233.23</v>
      </c>
      <c r="BI111" s="124">
        <v>0</v>
      </c>
      <c r="BJ111" s="124">
        <v>0</v>
      </c>
      <c r="BK111" s="124">
        <v>0</v>
      </c>
      <c r="BL111" s="101">
        <v>6849244720.6800003</v>
      </c>
      <c r="BM111" s="101">
        <v>-5306231039.0600004</v>
      </c>
      <c r="BN111" s="101">
        <v>73266495540.723907</v>
      </c>
      <c r="BO111" s="124">
        <v>5.5</v>
      </c>
      <c r="BP111" s="101">
        <v>3738873936.6184602</v>
      </c>
      <c r="BQ111" s="101">
        <v>71718400056.954193</v>
      </c>
    </row>
    <row r="112" spans="3:69" x14ac:dyDescent="0.3">
      <c r="C112" s="124">
        <v>106</v>
      </c>
      <c r="D112" s="124">
        <v>2121</v>
      </c>
      <c r="E112" s="124">
        <v>5.5</v>
      </c>
      <c r="F112" s="124">
        <v>3.4399999999999999E-3</v>
      </c>
      <c r="G112" s="101">
        <v>8640922458.2800007</v>
      </c>
      <c r="H112" s="124">
        <v>0</v>
      </c>
      <c r="I112" s="124">
        <v>0</v>
      </c>
      <c r="J112" s="124">
        <v>0</v>
      </c>
      <c r="K112" s="124">
        <v>0</v>
      </c>
      <c r="L112" s="124">
        <v>0</v>
      </c>
      <c r="M112" s="124">
        <v>0</v>
      </c>
      <c r="N112" s="124">
        <v>0</v>
      </c>
      <c r="O112" s="101">
        <v>909690874.48000002</v>
      </c>
      <c r="P112" s="101">
        <v>909690874.48000002</v>
      </c>
      <c r="Q112" s="124">
        <v>0</v>
      </c>
      <c r="R112" s="124">
        <v>0</v>
      </c>
      <c r="S112" s="124">
        <v>0</v>
      </c>
      <c r="T112" s="124">
        <v>0</v>
      </c>
      <c r="U112" s="124">
        <v>0</v>
      </c>
      <c r="V112" s="124">
        <v>0</v>
      </c>
      <c r="W112" s="101">
        <v>633329089.83000004</v>
      </c>
      <c r="X112" s="101">
        <v>633329089.83000004</v>
      </c>
      <c r="Y112" s="124">
        <v>0</v>
      </c>
      <c r="Z112" s="124">
        <v>0</v>
      </c>
      <c r="AA112" s="124">
        <v>0</v>
      </c>
      <c r="AB112" s="124">
        <v>0</v>
      </c>
      <c r="AC112" s="124">
        <v>0</v>
      </c>
      <c r="AD112" s="124">
        <v>0</v>
      </c>
      <c r="AE112" s="124">
        <v>0</v>
      </c>
      <c r="AF112" s="124">
        <v>0</v>
      </c>
      <c r="AG112" s="124">
        <v>0</v>
      </c>
      <c r="AH112" s="124">
        <v>0</v>
      </c>
      <c r="AI112" s="124">
        <v>0</v>
      </c>
      <c r="AJ112" s="124">
        <v>0</v>
      </c>
      <c r="AK112" s="124">
        <v>0</v>
      </c>
      <c r="AL112" s="124">
        <v>0</v>
      </c>
      <c r="AM112" s="124">
        <v>0</v>
      </c>
      <c r="AN112" s="124">
        <v>0</v>
      </c>
      <c r="AO112" s="124">
        <v>0</v>
      </c>
      <c r="AP112" s="124">
        <v>0</v>
      </c>
      <c r="AQ112" s="124">
        <v>0</v>
      </c>
      <c r="AR112" s="124">
        <v>0</v>
      </c>
      <c r="AS112" s="124">
        <v>0</v>
      </c>
      <c r="AT112" s="101">
        <v>1543019964.3099999</v>
      </c>
      <c r="AU112" s="124">
        <v>0</v>
      </c>
      <c r="AV112" s="124">
        <v>0</v>
      </c>
      <c r="AW112" s="124">
        <v>0</v>
      </c>
      <c r="AX112" s="124">
        <v>0</v>
      </c>
      <c r="AY112" s="124">
        <v>0</v>
      </c>
      <c r="AZ112" s="124">
        <v>0</v>
      </c>
      <c r="BA112" s="124">
        <v>0</v>
      </c>
      <c r="BB112" s="101">
        <v>6858527357.4099998</v>
      </c>
      <c r="BC112" s="101">
        <v>5811102066.0299997</v>
      </c>
      <c r="BD112" s="124">
        <v>0</v>
      </c>
      <c r="BE112" s="124">
        <v>0</v>
      </c>
      <c r="BF112" s="124">
        <v>0</v>
      </c>
      <c r="BG112" s="124">
        <v>0</v>
      </c>
      <c r="BH112" s="101">
        <v>1047425291.38</v>
      </c>
      <c r="BI112" s="124">
        <v>0</v>
      </c>
      <c r="BJ112" s="124">
        <v>0</v>
      </c>
      <c r="BK112" s="124">
        <v>0</v>
      </c>
      <c r="BL112" s="101">
        <v>6858527357.4099998</v>
      </c>
      <c r="BM112" s="101">
        <v>-5315507393.1000004</v>
      </c>
      <c r="BN112" s="101">
        <v>71700114711.521896</v>
      </c>
      <c r="BO112" s="124">
        <v>5.5</v>
      </c>
      <c r="BP112" s="101">
        <v>3652159096.5119801</v>
      </c>
      <c r="BQ112" s="101">
        <v>70055051760.366196</v>
      </c>
    </row>
    <row r="113" spans="3:69" x14ac:dyDescent="0.3">
      <c r="C113" s="124">
        <v>107</v>
      </c>
      <c r="D113" s="124">
        <v>2122</v>
      </c>
      <c r="E113" s="124">
        <v>5.5</v>
      </c>
      <c r="F113" s="124">
        <v>3.2599999999999999E-3</v>
      </c>
      <c r="G113" s="101">
        <v>8638325274.4799995</v>
      </c>
      <c r="H113" s="124">
        <v>0</v>
      </c>
      <c r="I113" s="124">
        <v>0</v>
      </c>
      <c r="J113" s="124">
        <v>0</v>
      </c>
      <c r="K113" s="124">
        <v>0</v>
      </c>
      <c r="L113" s="124">
        <v>0</v>
      </c>
      <c r="M113" s="124">
        <v>0</v>
      </c>
      <c r="N113" s="124">
        <v>0</v>
      </c>
      <c r="O113" s="101">
        <v>909417450.62</v>
      </c>
      <c r="P113" s="101">
        <v>909417450.62</v>
      </c>
      <c r="Q113" s="124">
        <v>0</v>
      </c>
      <c r="R113" s="124">
        <v>0</v>
      </c>
      <c r="S113" s="124">
        <v>0</v>
      </c>
      <c r="T113" s="124">
        <v>0</v>
      </c>
      <c r="U113" s="124">
        <v>0</v>
      </c>
      <c r="V113" s="124">
        <v>0</v>
      </c>
      <c r="W113" s="101">
        <v>633138731.44000006</v>
      </c>
      <c r="X113" s="101">
        <v>633138731.44000006</v>
      </c>
      <c r="Y113" s="124">
        <v>0</v>
      </c>
      <c r="Z113" s="124">
        <v>0</v>
      </c>
      <c r="AA113" s="124">
        <v>0</v>
      </c>
      <c r="AB113" s="124">
        <v>0</v>
      </c>
      <c r="AC113" s="124">
        <v>0</v>
      </c>
      <c r="AD113" s="124">
        <v>0</v>
      </c>
      <c r="AE113" s="124">
        <v>0</v>
      </c>
      <c r="AF113" s="124">
        <v>0</v>
      </c>
      <c r="AG113" s="124">
        <v>0</v>
      </c>
      <c r="AH113" s="124">
        <v>0</v>
      </c>
      <c r="AI113" s="124">
        <v>0</v>
      </c>
      <c r="AJ113" s="124">
        <v>0</v>
      </c>
      <c r="AK113" s="124">
        <v>0</v>
      </c>
      <c r="AL113" s="124">
        <v>0</v>
      </c>
      <c r="AM113" s="124">
        <v>0</v>
      </c>
      <c r="AN113" s="124">
        <v>0</v>
      </c>
      <c r="AO113" s="124">
        <v>0</v>
      </c>
      <c r="AP113" s="124">
        <v>0</v>
      </c>
      <c r="AQ113" s="124">
        <v>0</v>
      </c>
      <c r="AR113" s="124">
        <v>0</v>
      </c>
      <c r="AS113" s="124">
        <v>0</v>
      </c>
      <c r="AT113" s="101">
        <v>1542556182.0599999</v>
      </c>
      <c r="AU113" s="124">
        <v>0</v>
      </c>
      <c r="AV113" s="124">
        <v>0</v>
      </c>
      <c r="AW113" s="124">
        <v>0</v>
      </c>
      <c r="AX113" s="124">
        <v>0</v>
      </c>
      <c r="AY113" s="124">
        <v>0</v>
      </c>
      <c r="AZ113" s="124">
        <v>0</v>
      </c>
      <c r="BA113" s="124">
        <v>0</v>
      </c>
      <c r="BB113" s="101">
        <v>6863301144.7200003</v>
      </c>
      <c r="BC113" s="101">
        <v>5812657600.6800003</v>
      </c>
      <c r="BD113" s="124">
        <v>0</v>
      </c>
      <c r="BE113" s="124">
        <v>0</v>
      </c>
      <c r="BF113" s="124">
        <v>0</v>
      </c>
      <c r="BG113" s="124">
        <v>0</v>
      </c>
      <c r="BH113" s="101">
        <v>1050643544.04</v>
      </c>
      <c r="BI113" s="124">
        <v>0</v>
      </c>
      <c r="BJ113" s="124">
        <v>0</v>
      </c>
      <c r="BK113" s="124">
        <v>0</v>
      </c>
      <c r="BL113" s="101">
        <v>6863301144.7200003</v>
      </c>
      <c r="BM113" s="101">
        <v>-5320744962.6599998</v>
      </c>
      <c r="BN113" s="101">
        <v>70037706131.787903</v>
      </c>
      <c r="BO113" s="124">
        <v>5.5</v>
      </c>
      <c r="BP113" s="101">
        <v>3560386873.8738399</v>
      </c>
      <c r="BQ113" s="101">
        <v>68294693671.580002</v>
      </c>
    </row>
    <row r="114" spans="3:69" x14ac:dyDescent="0.3">
      <c r="C114" s="124">
        <v>108</v>
      </c>
      <c r="D114" s="124">
        <v>2123</v>
      </c>
      <c r="E114" s="124">
        <v>5.5</v>
      </c>
      <c r="F114" s="124">
        <v>3.0899999999999999E-3</v>
      </c>
      <c r="G114" s="101">
        <v>8637078593.0400009</v>
      </c>
      <c r="H114" s="124">
        <v>0</v>
      </c>
      <c r="I114" s="124">
        <v>0</v>
      </c>
      <c r="J114" s="124">
        <v>0</v>
      </c>
      <c r="K114" s="124">
        <v>0</v>
      </c>
      <c r="L114" s="124">
        <v>0</v>
      </c>
      <c r="M114" s="124">
        <v>0</v>
      </c>
      <c r="N114" s="124">
        <v>0</v>
      </c>
      <c r="O114" s="101">
        <v>909286203.66999996</v>
      </c>
      <c r="P114" s="101">
        <v>909286203.66999996</v>
      </c>
      <c r="Q114" s="124">
        <v>0</v>
      </c>
      <c r="R114" s="124">
        <v>0</v>
      </c>
      <c r="S114" s="124">
        <v>0</v>
      </c>
      <c r="T114" s="124">
        <v>0</v>
      </c>
      <c r="U114" s="124">
        <v>0</v>
      </c>
      <c r="V114" s="124">
        <v>0</v>
      </c>
      <c r="W114" s="101">
        <v>633047356.98000002</v>
      </c>
      <c r="X114" s="101">
        <v>633047356.98000002</v>
      </c>
      <c r="Y114" s="124">
        <v>0</v>
      </c>
      <c r="Z114" s="124">
        <v>0</v>
      </c>
      <c r="AA114" s="124">
        <v>0</v>
      </c>
      <c r="AB114" s="124">
        <v>0</v>
      </c>
      <c r="AC114" s="124">
        <v>0</v>
      </c>
      <c r="AD114" s="124">
        <v>0</v>
      </c>
      <c r="AE114" s="124">
        <v>0</v>
      </c>
      <c r="AF114" s="124">
        <v>0</v>
      </c>
      <c r="AG114" s="124">
        <v>0</v>
      </c>
      <c r="AH114" s="124">
        <v>0</v>
      </c>
      <c r="AI114" s="124">
        <v>0</v>
      </c>
      <c r="AJ114" s="124">
        <v>0</v>
      </c>
      <c r="AK114" s="124">
        <v>0</v>
      </c>
      <c r="AL114" s="124">
        <v>0</v>
      </c>
      <c r="AM114" s="124">
        <v>0</v>
      </c>
      <c r="AN114" s="124">
        <v>0</v>
      </c>
      <c r="AO114" s="124">
        <v>0</v>
      </c>
      <c r="AP114" s="124">
        <v>0</v>
      </c>
      <c r="AQ114" s="124">
        <v>0</v>
      </c>
      <c r="AR114" s="124">
        <v>0</v>
      </c>
      <c r="AS114" s="124">
        <v>0</v>
      </c>
      <c r="AT114" s="101">
        <v>1542333560.6500001</v>
      </c>
      <c r="AU114" s="124">
        <v>0</v>
      </c>
      <c r="AV114" s="124">
        <v>0</v>
      </c>
      <c r="AW114" s="124">
        <v>0</v>
      </c>
      <c r="AX114" s="124">
        <v>0</v>
      </c>
      <c r="AY114" s="124">
        <v>0</v>
      </c>
      <c r="AZ114" s="124">
        <v>0</v>
      </c>
      <c r="BA114" s="124">
        <v>0</v>
      </c>
      <c r="BB114" s="101">
        <v>6857223749.3199997</v>
      </c>
      <c r="BC114" s="101">
        <v>5803845108.6300001</v>
      </c>
      <c r="BD114" s="124">
        <v>0</v>
      </c>
      <c r="BE114" s="124">
        <v>0</v>
      </c>
      <c r="BF114" s="124">
        <v>0</v>
      </c>
      <c r="BG114" s="124">
        <v>0</v>
      </c>
      <c r="BH114" s="101">
        <v>1053378640.6900001</v>
      </c>
      <c r="BI114" s="124">
        <v>0</v>
      </c>
      <c r="BJ114" s="124">
        <v>0</v>
      </c>
      <c r="BK114" s="124">
        <v>0</v>
      </c>
      <c r="BL114" s="101">
        <v>6857223749.3199997</v>
      </c>
      <c r="BM114" s="101">
        <v>-5314890188.6700001</v>
      </c>
      <c r="BN114" s="101">
        <v>68278270660.897003</v>
      </c>
      <c r="BO114" s="124">
        <v>5.5</v>
      </c>
      <c r="BP114" s="101">
        <v>3463889191.56005</v>
      </c>
      <c r="BQ114" s="101">
        <v>66443692674.4701</v>
      </c>
    </row>
    <row r="115" spans="3:69" x14ac:dyDescent="0.3">
      <c r="C115" s="124">
        <v>109</v>
      </c>
      <c r="D115" s="124">
        <v>2124</v>
      </c>
      <c r="E115" s="124">
        <v>5.5</v>
      </c>
      <c r="F115" s="124">
        <v>2.9299999999999999E-3</v>
      </c>
      <c r="G115" s="101">
        <v>8639654751.2099991</v>
      </c>
      <c r="H115" s="124">
        <v>0</v>
      </c>
      <c r="I115" s="124">
        <v>0</v>
      </c>
      <c r="J115" s="124">
        <v>0</v>
      </c>
      <c r="K115" s="124">
        <v>0</v>
      </c>
      <c r="L115" s="124">
        <v>0</v>
      </c>
      <c r="M115" s="124">
        <v>0</v>
      </c>
      <c r="N115" s="124">
        <v>0</v>
      </c>
      <c r="O115" s="101">
        <v>909557414.01999998</v>
      </c>
      <c r="P115" s="101">
        <v>909557414.01999998</v>
      </c>
      <c r="Q115" s="124">
        <v>0</v>
      </c>
      <c r="R115" s="124">
        <v>0</v>
      </c>
      <c r="S115" s="124">
        <v>0</v>
      </c>
      <c r="T115" s="124">
        <v>0</v>
      </c>
      <c r="U115" s="124">
        <v>0</v>
      </c>
      <c r="V115" s="124">
        <v>0</v>
      </c>
      <c r="W115" s="101">
        <v>633236174.30999994</v>
      </c>
      <c r="X115" s="101">
        <v>633236174.30999994</v>
      </c>
      <c r="Y115" s="124">
        <v>0</v>
      </c>
      <c r="Z115" s="124">
        <v>0</v>
      </c>
      <c r="AA115" s="124">
        <v>0</v>
      </c>
      <c r="AB115" s="124">
        <v>0</v>
      </c>
      <c r="AC115" s="124">
        <v>0</v>
      </c>
      <c r="AD115" s="124">
        <v>0</v>
      </c>
      <c r="AE115" s="124">
        <v>0</v>
      </c>
      <c r="AF115" s="124">
        <v>0</v>
      </c>
      <c r="AG115" s="124">
        <v>0</v>
      </c>
      <c r="AH115" s="124">
        <v>0</v>
      </c>
      <c r="AI115" s="124">
        <v>0</v>
      </c>
      <c r="AJ115" s="124">
        <v>0</v>
      </c>
      <c r="AK115" s="124">
        <v>0</v>
      </c>
      <c r="AL115" s="124">
        <v>0</v>
      </c>
      <c r="AM115" s="124">
        <v>0</v>
      </c>
      <c r="AN115" s="124">
        <v>0</v>
      </c>
      <c r="AO115" s="124">
        <v>0</v>
      </c>
      <c r="AP115" s="124">
        <v>0</v>
      </c>
      <c r="AQ115" s="124">
        <v>0</v>
      </c>
      <c r="AR115" s="124">
        <v>0</v>
      </c>
      <c r="AS115" s="124">
        <v>0</v>
      </c>
      <c r="AT115" s="101">
        <v>1542793588.3299999</v>
      </c>
      <c r="AU115" s="124">
        <v>0</v>
      </c>
      <c r="AV115" s="124">
        <v>0</v>
      </c>
      <c r="AW115" s="124">
        <v>0</v>
      </c>
      <c r="AX115" s="124">
        <v>0</v>
      </c>
      <c r="AY115" s="124">
        <v>0</v>
      </c>
      <c r="AZ115" s="124">
        <v>0</v>
      </c>
      <c r="BA115" s="124">
        <v>0</v>
      </c>
      <c r="BB115" s="101">
        <v>6857555632.1300001</v>
      </c>
      <c r="BC115" s="101">
        <v>5802168620.1199999</v>
      </c>
      <c r="BD115" s="124">
        <v>0</v>
      </c>
      <c r="BE115" s="124">
        <v>0</v>
      </c>
      <c r="BF115" s="124">
        <v>0</v>
      </c>
      <c r="BG115" s="124">
        <v>0</v>
      </c>
      <c r="BH115" s="101">
        <v>1055387012.01</v>
      </c>
      <c r="BI115" s="124">
        <v>0</v>
      </c>
      <c r="BJ115" s="124">
        <v>0</v>
      </c>
      <c r="BK115" s="124">
        <v>0</v>
      </c>
      <c r="BL115" s="101">
        <v>6857555632.1300001</v>
      </c>
      <c r="BM115" s="101">
        <v>-5314762043.8000002</v>
      </c>
      <c r="BN115" s="101">
        <v>66428120421.681801</v>
      </c>
      <c r="BO115" s="124">
        <v>5.5</v>
      </c>
      <c r="BP115" s="101">
        <v>3362091184.6868601</v>
      </c>
      <c r="BQ115" s="101">
        <v>64491021815.357002</v>
      </c>
    </row>
    <row r="116" spans="3:69" x14ac:dyDescent="0.3">
      <c r="C116" s="124">
        <v>110</v>
      </c>
      <c r="D116" s="124">
        <v>2125</v>
      </c>
      <c r="E116" s="124">
        <v>5.5</v>
      </c>
      <c r="F116" s="124">
        <v>2.7799999999999999E-3</v>
      </c>
      <c r="G116" s="101">
        <v>8638759091.2199993</v>
      </c>
      <c r="H116" s="124">
        <v>0</v>
      </c>
      <c r="I116" s="124">
        <v>0</v>
      </c>
      <c r="J116" s="124">
        <v>0</v>
      </c>
      <c r="K116" s="124">
        <v>0</v>
      </c>
      <c r="L116" s="124">
        <v>0</v>
      </c>
      <c r="M116" s="124">
        <v>0</v>
      </c>
      <c r="N116" s="124">
        <v>0</v>
      </c>
      <c r="O116" s="101">
        <v>909463121.57000005</v>
      </c>
      <c r="P116" s="101">
        <v>909463121.57000005</v>
      </c>
      <c r="Q116" s="124">
        <v>0</v>
      </c>
      <c r="R116" s="124">
        <v>0</v>
      </c>
      <c r="S116" s="124">
        <v>0</v>
      </c>
      <c r="T116" s="124">
        <v>0</v>
      </c>
      <c r="U116" s="124">
        <v>0</v>
      </c>
      <c r="V116" s="124">
        <v>0</v>
      </c>
      <c r="W116" s="101">
        <v>633170527.66999996</v>
      </c>
      <c r="X116" s="101">
        <v>633170527.66999996</v>
      </c>
      <c r="Y116" s="124">
        <v>0</v>
      </c>
      <c r="Z116" s="124">
        <v>0</v>
      </c>
      <c r="AA116" s="124">
        <v>0</v>
      </c>
      <c r="AB116" s="124">
        <v>0</v>
      </c>
      <c r="AC116" s="124">
        <v>0</v>
      </c>
      <c r="AD116" s="124">
        <v>0</v>
      </c>
      <c r="AE116" s="124">
        <v>0</v>
      </c>
      <c r="AF116" s="124">
        <v>0</v>
      </c>
      <c r="AG116" s="124">
        <v>0</v>
      </c>
      <c r="AH116" s="124">
        <v>0</v>
      </c>
      <c r="AI116" s="124">
        <v>0</v>
      </c>
      <c r="AJ116" s="124">
        <v>0</v>
      </c>
      <c r="AK116" s="124">
        <v>0</v>
      </c>
      <c r="AL116" s="124">
        <v>0</v>
      </c>
      <c r="AM116" s="124">
        <v>0</v>
      </c>
      <c r="AN116" s="124">
        <v>0</v>
      </c>
      <c r="AO116" s="124">
        <v>0</v>
      </c>
      <c r="AP116" s="124">
        <v>0</v>
      </c>
      <c r="AQ116" s="124">
        <v>0</v>
      </c>
      <c r="AR116" s="124">
        <v>0</v>
      </c>
      <c r="AS116" s="124">
        <v>0</v>
      </c>
      <c r="AT116" s="101">
        <v>1542633649.24</v>
      </c>
      <c r="AU116" s="124">
        <v>0</v>
      </c>
      <c r="AV116" s="124">
        <v>0</v>
      </c>
      <c r="AW116" s="124">
        <v>0</v>
      </c>
      <c r="AX116" s="124">
        <v>0</v>
      </c>
      <c r="AY116" s="124">
        <v>0</v>
      </c>
      <c r="AZ116" s="124">
        <v>0</v>
      </c>
      <c r="BA116" s="124">
        <v>0</v>
      </c>
      <c r="BB116" s="101">
        <v>6866785362.9799995</v>
      </c>
      <c r="BC116" s="101">
        <v>5809662941.4799995</v>
      </c>
      <c r="BD116" s="124">
        <v>0</v>
      </c>
      <c r="BE116" s="124">
        <v>0</v>
      </c>
      <c r="BF116" s="124">
        <v>0</v>
      </c>
      <c r="BG116" s="124">
        <v>0</v>
      </c>
      <c r="BH116" s="101">
        <v>1057122421.5</v>
      </c>
      <c r="BI116" s="124">
        <v>0</v>
      </c>
      <c r="BJ116" s="124">
        <v>0</v>
      </c>
      <c r="BK116" s="124">
        <v>0</v>
      </c>
      <c r="BL116" s="101">
        <v>6866785362.9799995</v>
      </c>
      <c r="BM116" s="101">
        <v>-5324151713.7399998</v>
      </c>
      <c r="BN116" s="101">
        <v>64476220673.592796</v>
      </c>
      <c r="BO116" s="124">
        <v>5.5</v>
      </c>
      <c r="BP116" s="101">
        <v>3254177855.5889401</v>
      </c>
      <c r="BQ116" s="101">
        <v>62421047957.205902</v>
      </c>
    </row>
    <row r="117" spans="3:69" x14ac:dyDescent="0.3">
      <c r="C117" s="124">
        <v>111</v>
      </c>
      <c r="D117" s="124">
        <v>2126</v>
      </c>
      <c r="E117" s="124">
        <v>5.5</v>
      </c>
      <c r="F117" s="124">
        <v>2.64E-3</v>
      </c>
      <c r="G117" s="101">
        <v>8634892961.2099991</v>
      </c>
      <c r="H117" s="124">
        <v>0</v>
      </c>
      <c r="I117" s="124">
        <v>0</v>
      </c>
      <c r="J117" s="124">
        <v>0</v>
      </c>
      <c r="K117" s="124">
        <v>0</v>
      </c>
      <c r="L117" s="124">
        <v>0</v>
      </c>
      <c r="M117" s="124">
        <v>0</v>
      </c>
      <c r="N117" s="124">
        <v>0</v>
      </c>
      <c r="O117" s="101">
        <v>909056106.78999996</v>
      </c>
      <c r="P117" s="101">
        <v>909056106.78999996</v>
      </c>
      <c r="Q117" s="124">
        <v>0</v>
      </c>
      <c r="R117" s="124">
        <v>0</v>
      </c>
      <c r="S117" s="124">
        <v>0</v>
      </c>
      <c r="T117" s="124">
        <v>0</v>
      </c>
      <c r="U117" s="124">
        <v>0</v>
      </c>
      <c r="V117" s="124">
        <v>0</v>
      </c>
      <c r="W117" s="101">
        <v>632887162.95000005</v>
      </c>
      <c r="X117" s="101">
        <v>632887162.95000005</v>
      </c>
      <c r="Y117" s="124">
        <v>0</v>
      </c>
      <c r="Z117" s="124">
        <v>0</v>
      </c>
      <c r="AA117" s="124">
        <v>0</v>
      </c>
      <c r="AB117" s="124">
        <v>0</v>
      </c>
      <c r="AC117" s="124">
        <v>0</v>
      </c>
      <c r="AD117" s="124">
        <v>0</v>
      </c>
      <c r="AE117" s="124">
        <v>0</v>
      </c>
      <c r="AF117" s="124">
        <v>0</v>
      </c>
      <c r="AG117" s="124">
        <v>0</v>
      </c>
      <c r="AH117" s="124">
        <v>0</v>
      </c>
      <c r="AI117" s="124">
        <v>0</v>
      </c>
      <c r="AJ117" s="124">
        <v>0</v>
      </c>
      <c r="AK117" s="124">
        <v>0</v>
      </c>
      <c r="AL117" s="124">
        <v>0</v>
      </c>
      <c r="AM117" s="124">
        <v>0</v>
      </c>
      <c r="AN117" s="124">
        <v>0</v>
      </c>
      <c r="AO117" s="124">
        <v>0</v>
      </c>
      <c r="AP117" s="124">
        <v>0</v>
      </c>
      <c r="AQ117" s="124">
        <v>0</v>
      </c>
      <c r="AR117" s="124">
        <v>0</v>
      </c>
      <c r="AS117" s="124">
        <v>0</v>
      </c>
      <c r="AT117" s="101">
        <v>1541943269.74</v>
      </c>
      <c r="AU117" s="124">
        <v>0</v>
      </c>
      <c r="AV117" s="124">
        <v>0</v>
      </c>
      <c r="AW117" s="124">
        <v>0</v>
      </c>
      <c r="AX117" s="124">
        <v>0</v>
      </c>
      <c r="AY117" s="124">
        <v>0</v>
      </c>
      <c r="AZ117" s="124">
        <v>0</v>
      </c>
      <c r="BA117" s="124">
        <v>0</v>
      </c>
      <c r="BB117" s="101">
        <v>6866863693.3900003</v>
      </c>
      <c r="BC117" s="101">
        <v>5808163601.8400002</v>
      </c>
      <c r="BD117" s="124">
        <v>0</v>
      </c>
      <c r="BE117" s="124">
        <v>0</v>
      </c>
      <c r="BF117" s="124">
        <v>0</v>
      </c>
      <c r="BG117" s="124">
        <v>0</v>
      </c>
      <c r="BH117" s="101">
        <v>1058700091.55</v>
      </c>
      <c r="BI117" s="124">
        <v>0</v>
      </c>
      <c r="BJ117" s="124">
        <v>0</v>
      </c>
      <c r="BK117" s="124">
        <v>0</v>
      </c>
      <c r="BL117" s="101">
        <v>6866863693.3900003</v>
      </c>
      <c r="BM117" s="101">
        <v>-5324920423.6499996</v>
      </c>
      <c r="BN117" s="101">
        <v>62406990167.287498</v>
      </c>
      <c r="BO117" s="124">
        <v>5.5</v>
      </c>
      <c r="BP117" s="101">
        <v>3140287014.3455701</v>
      </c>
      <c r="BQ117" s="101">
        <v>60236414547.901497</v>
      </c>
    </row>
    <row r="118" spans="3:69" x14ac:dyDescent="0.3">
      <c r="C118" s="124">
        <v>112</v>
      </c>
      <c r="D118" s="124">
        <v>2127</v>
      </c>
      <c r="E118" s="124">
        <v>5.5</v>
      </c>
      <c r="F118" s="124">
        <v>2.5000000000000001E-3</v>
      </c>
      <c r="G118" s="101">
        <v>8634584201.2000008</v>
      </c>
      <c r="H118" s="124">
        <v>0</v>
      </c>
      <c r="I118" s="124">
        <v>0</v>
      </c>
      <c r="J118" s="124">
        <v>0</v>
      </c>
      <c r="K118" s="124">
        <v>0</v>
      </c>
      <c r="L118" s="124">
        <v>0</v>
      </c>
      <c r="M118" s="124">
        <v>0</v>
      </c>
      <c r="N118" s="124">
        <v>0</v>
      </c>
      <c r="O118" s="101">
        <v>909023601.44000006</v>
      </c>
      <c r="P118" s="101">
        <v>909023601.44000006</v>
      </c>
      <c r="Q118" s="124">
        <v>0</v>
      </c>
      <c r="R118" s="124">
        <v>0</v>
      </c>
      <c r="S118" s="124">
        <v>0</v>
      </c>
      <c r="T118" s="124">
        <v>0</v>
      </c>
      <c r="U118" s="124">
        <v>0</v>
      </c>
      <c r="V118" s="124">
        <v>0</v>
      </c>
      <c r="W118" s="101">
        <v>632864532.64999998</v>
      </c>
      <c r="X118" s="101">
        <v>632864532.64999998</v>
      </c>
      <c r="Y118" s="124">
        <v>0</v>
      </c>
      <c r="Z118" s="124">
        <v>0</v>
      </c>
      <c r="AA118" s="124">
        <v>0</v>
      </c>
      <c r="AB118" s="124">
        <v>0</v>
      </c>
      <c r="AC118" s="124">
        <v>0</v>
      </c>
      <c r="AD118" s="124">
        <v>0</v>
      </c>
      <c r="AE118" s="124">
        <v>0</v>
      </c>
      <c r="AF118" s="124">
        <v>0</v>
      </c>
      <c r="AG118" s="124">
        <v>0</v>
      </c>
      <c r="AH118" s="124">
        <v>0</v>
      </c>
      <c r="AI118" s="124">
        <v>0</v>
      </c>
      <c r="AJ118" s="124">
        <v>0</v>
      </c>
      <c r="AK118" s="124">
        <v>0</v>
      </c>
      <c r="AL118" s="124">
        <v>0</v>
      </c>
      <c r="AM118" s="124">
        <v>0</v>
      </c>
      <c r="AN118" s="124">
        <v>0</v>
      </c>
      <c r="AO118" s="124">
        <v>0</v>
      </c>
      <c r="AP118" s="124">
        <v>0</v>
      </c>
      <c r="AQ118" s="124">
        <v>0</v>
      </c>
      <c r="AR118" s="124">
        <v>0</v>
      </c>
      <c r="AS118" s="124">
        <v>0</v>
      </c>
      <c r="AT118" s="101">
        <v>1541888134.0899999</v>
      </c>
      <c r="AU118" s="124">
        <v>0</v>
      </c>
      <c r="AV118" s="124">
        <v>0</v>
      </c>
      <c r="AW118" s="124">
        <v>0</v>
      </c>
      <c r="AX118" s="124">
        <v>0</v>
      </c>
      <c r="AY118" s="124">
        <v>0</v>
      </c>
      <c r="AZ118" s="124">
        <v>0</v>
      </c>
      <c r="BA118" s="124">
        <v>0</v>
      </c>
      <c r="BB118" s="101">
        <v>6857985382.3599997</v>
      </c>
      <c r="BC118" s="101">
        <v>5798508270.5799999</v>
      </c>
      <c r="BD118" s="124">
        <v>0</v>
      </c>
      <c r="BE118" s="124">
        <v>0</v>
      </c>
      <c r="BF118" s="124">
        <v>0</v>
      </c>
      <c r="BG118" s="124">
        <v>0</v>
      </c>
      <c r="BH118" s="101">
        <v>1059477111.78</v>
      </c>
      <c r="BI118" s="124">
        <v>0</v>
      </c>
      <c r="BJ118" s="124">
        <v>0</v>
      </c>
      <c r="BK118" s="124">
        <v>0</v>
      </c>
      <c r="BL118" s="101">
        <v>6857985382.3599997</v>
      </c>
      <c r="BM118" s="101">
        <v>-5316097248.2700005</v>
      </c>
      <c r="BN118" s="101">
        <v>60223124304.7808</v>
      </c>
      <c r="BO118" s="124">
        <v>5.5</v>
      </c>
      <c r="BP118" s="101">
        <v>3020617451.4797301</v>
      </c>
      <c r="BQ118" s="101">
        <v>57940934751.111198</v>
      </c>
    </row>
    <row r="119" spans="3:69" x14ac:dyDescent="0.3">
      <c r="C119" s="124">
        <v>113</v>
      </c>
      <c r="D119" s="124">
        <v>2128</v>
      </c>
      <c r="E119" s="124">
        <v>5.5</v>
      </c>
      <c r="F119" s="124">
        <v>2.3700000000000001E-3</v>
      </c>
      <c r="G119" s="101">
        <v>8636889448.5200005</v>
      </c>
      <c r="H119" s="124">
        <v>0</v>
      </c>
      <c r="I119" s="124">
        <v>0</v>
      </c>
      <c r="J119" s="124">
        <v>0</v>
      </c>
      <c r="K119" s="124">
        <v>0</v>
      </c>
      <c r="L119" s="124">
        <v>0</v>
      </c>
      <c r="M119" s="124">
        <v>0</v>
      </c>
      <c r="N119" s="124">
        <v>0</v>
      </c>
      <c r="O119" s="101">
        <v>909266291.09000003</v>
      </c>
      <c r="P119" s="101">
        <v>909266291.09000003</v>
      </c>
      <c r="Q119" s="124">
        <v>0</v>
      </c>
      <c r="R119" s="124">
        <v>0</v>
      </c>
      <c r="S119" s="124">
        <v>0</v>
      </c>
      <c r="T119" s="124">
        <v>0</v>
      </c>
      <c r="U119" s="124">
        <v>0</v>
      </c>
      <c r="V119" s="124">
        <v>0</v>
      </c>
      <c r="W119" s="101">
        <v>633033493.79999995</v>
      </c>
      <c r="X119" s="101">
        <v>633033493.79999995</v>
      </c>
      <c r="Y119" s="124">
        <v>0</v>
      </c>
      <c r="Z119" s="124">
        <v>0</v>
      </c>
      <c r="AA119" s="124">
        <v>0</v>
      </c>
      <c r="AB119" s="124">
        <v>0</v>
      </c>
      <c r="AC119" s="124">
        <v>0</v>
      </c>
      <c r="AD119" s="124">
        <v>0</v>
      </c>
      <c r="AE119" s="124">
        <v>0</v>
      </c>
      <c r="AF119" s="124">
        <v>0</v>
      </c>
      <c r="AG119" s="124">
        <v>0</v>
      </c>
      <c r="AH119" s="124">
        <v>0</v>
      </c>
      <c r="AI119" s="124">
        <v>0</v>
      </c>
      <c r="AJ119" s="124">
        <v>0</v>
      </c>
      <c r="AK119" s="124">
        <v>0</v>
      </c>
      <c r="AL119" s="124">
        <v>0</v>
      </c>
      <c r="AM119" s="124">
        <v>0</v>
      </c>
      <c r="AN119" s="124">
        <v>0</v>
      </c>
      <c r="AO119" s="124">
        <v>0</v>
      </c>
      <c r="AP119" s="124">
        <v>0</v>
      </c>
      <c r="AQ119" s="124">
        <v>0</v>
      </c>
      <c r="AR119" s="124">
        <v>0</v>
      </c>
      <c r="AS119" s="124">
        <v>0</v>
      </c>
      <c r="AT119" s="101">
        <v>1542299784.8900001</v>
      </c>
      <c r="AU119" s="124">
        <v>0</v>
      </c>
      <c r="AV119" s="124">
        <v>0</v>
      </c>
      <c r="AW119" s="124">
        <v>0</v>
      </c>
      <c r="AX119" s="124">
        <v>0</v>
      </c>
      <c r="AY119" s="124">
        <v>0</v>
      </c>
      <c r="AZ119" s="124">
        <v>0</v>
      </c>
      <c r="BA119" s="124">
        <v>0</v>
      </c>
      <c r="BB119" s="101">
        <v>6858471322.2399998</v>
      </c>
      <c r="BC119" s="101">
        <v>5798966710.3800001</v>
      </c>
      <c r="BD119" s="124">
        <v>0</v>
      </c>
      <c r="BE119" s="124">
        <v>0</v>
      </c>
      <c r="BF119" s="124">
        <v>0</v>
      </c>
      <c r="BG119" s="124">
        <v>0</v>
      </c>
      <c r="BH119" s="101">
        <v>1059504611.86</v>
      </c>
      <c r="BI119" s="124">
        <v>0</v>
      </c>
      <c r="BJ119" s="124">
        <v>0</v>
      </c>
      <c r="BK119" s="124">
        <v>0</v>
      </c>
      <c r="BL119" s="101">
        <v>6858471322.2399998</v>
      </c>
      <c r="BM119" s="101">
        <v>-5316171537.3500004</v>
      </c>
      <c r="BN119" s="101">
        <v>57928335424.567703</v>
      </c>
      <c r="BO119" s="124">
        <v>5.5</v>
      </c>
      <c r="BP119" s="101">
        <v>2894361976.7568698</v>
      </c>
      <c r="BQ119" s="101">
        <v>55519125190.518097</v>
      </c>
    </row>
    <row r="120" spans="3:69" x14ac:dyDescent="0.3">
      <c r="C120" s="124">
        <v>114</v>
      </c>
      <c r="D120" s="124">
        <v>2129</v>
      </c>
      <c r="E120" s="124">
        <v>5.5</v>
      </c>
      <c r="F120" s="124">
        <v>2.2499999999999998E-3</v>
      </c>
      <c r="G120" s="101">
        <v>8635516170.6000004</v>
      </c>
      <c r="H120" s="124">
        <v>0</v>
      </c>
      <c r="I120" s="124">
        <v>0</v>
      </c>
      <c r="J120" s="124">
        <v>0</v>
      </c>
      <c r="K120" s="124">
        <v>0</v>
      </c>
      <c r="L120" s="124">
        <v>0</v>
      </c>
      <c r="M120" s="124">
        <v>0</v>
      </c>
      <c r="N120" s="124">
        <v>0</v>
      </c>
      <c r="O120" s="101">
        <v>909121716.44000006</v>
      </c>
      <c r="P120" s="101">
        <v>909121716.44000006</v>
      </c>
      <c r="Q120" s="124">
        <v>0</v>
      </c>
      <c r="R120" s="124">
        <v>0</v>
      </c>
      <c r="S120" s="124">
        <v>0</v>
      </c>
      <c r="T120" s="124">
        <v>0</v>
      </c>
      <c r="U120" s="124">
        <v>0</v>
      </c>
      <c r="V120" s="124">
        <v>0</v>
      </c>
      <c r="W120" s="101">
        <v>632932840.54999995</v>
      </c>
      <c r="X120" s="101">
        <v>632932840.54999995</v>
      </c>
      <c r="Y120" s="124">
        <v>0</v>
      </c>
      <c r="Z120" s="124">
        <v>0</v>
      </c>
      <c r="AA120" s="124">
        <v>0</v>
      </c>
      <c r="AB120" s="124">
        <v>0</v>
      </c>
      <c r="AC120" s="124">
        <v>0</v>
      </c>
      <c r="AD120" s="124">
        <v>0</v>
      </c>
      <c r="AE120" s="124">
        <v>0</v>
      </c>
      <c r="AF120" s="124">
        <v>0</v>
      </c>
      <c r="AG120" s="124">
        <v>0</v>
      </c>
      <c r="AH120" s="124">
        <v>0</v>
      </c>
      <c r="AI120" s="124">
        <v>0</v>
      </c>
      <c r="AJ120" s="124">
        <v>0</v>
      </c>
      <c r="AK120" s="124">
        <v>0</v>
      </c>
      <c r="AL120" s="124">
        <v>0</v>
      </c>
      <c r="AM120" s="124">
        <v>0</v>
      </c>
      <c r="AN120" s="124">
        <v>0</v>
      </c>
      <c r="AO120" s="124">
        <v>0</v>
      </c>
      <c r="AP120" s="124">
        <v>0</v>
      </c>
      <c r="AQ120" s="124">
        <v>0</v>
      </c>
      <c r="AR120" s="124">
        <v>0</v>
      </c>
      <c r="AS120" s="124">
        <v>0</v>
      </c>
      <c r="AT120" s="101">
        <v>1542054556.99</v>
      </c>
      <c r="AU120" s="124">
        <v>0</v>
      </c>
      <c r="AV120" s="124">
        <v>0</v>
      </c>
      <c r="AW120" s="124">
        <v>0</v>
      </c>
      <c r="AX120" s="124">
        <v>0</v>
      </c>
      <c r="AY120" s="124">
        <v>0</v>
      </c>
      <c r="AZ120" s="124">
        <v>0</v>
      </c>
      <c r="BA120" s="124">
        <v>0</v>
      </c>
      <c r="BB120" s="101">
        <v>6862168044.9799995</v>
      </c>
      <c r="BC120" s="101">
        <v>5802847384.04</v>
      </c>
      <c r="BD120" s="124">
        <v>0</v>
      </c>
      <c r="BE120" s="124">
        <v>0</v>
      </c>
      <c r="BF120" s="124">
        <v>0</v>
      </c>
      <c r="BG120" s="124">
        <v>0</v>
      </c>
      <c r="BH120" s="101">
        <v>1059320660.9400001</v>
      </c>
      <c r="BI120" s="124">
        <v>0</v>
      </c>
      <c r="BJ120" s="124">
        <v>0</v>
      </c>
      <c r="BK120" s="124">
        <v>0</v>
      </c>
      <c r="BL120" s="101">
        <v>6862168044.9799995</v>
      </c>
      <c r="BM120" s="101">
        <v>-5320113487.9899998</v>
      </c>
      <c r="BN120" s="101">
        <v>55507154935.170097</v>
      </c>
      <c r="BO120" s="124">
        <v>5.5</v>
      </c>
      <c r="BP120" s="101">
        <v>2760945643.63905</v>
      </c>
      <c r="BQ120" s="101">
        <v>52959957346.167198</v>
      </c>
    </row>
    <row r="121" spans="3:69" x14ac:dyDescent="0.3">
      <c r="C121" s="124">
        <v>115</v>
      </c>
      <c r="D121" s="124">
        <v>2130</v>
      </c>
      <c r="E121" s="124">
        <v>5.5</v>
      </c>
      <c r="F121" s="124">
        <v>2.1299999999999999E-3</v>
      </c>
      <c r="G121" s="101">
        <v>8632982446.3700008</v>
      </c>
      <c r="H121" s="124">
        <v>0</v>
      </c>
      <c r="I121" s="124">
        <v>0</v>
      </c>
      <c r="J121" s="124">
        <v>0</v>
      </c>
      <c r="K121" s="124">
        <v>0</v>
      </c>
      <c r="L121" s="124">
        <v>0</v>
      </c>
      <c r="M121" s="124">
        <v>0</v>
      </c>
      <c r="N121" s="124">
        <v>0</v>
      </c>
      <c r="O121" s="101">
        <v>908854973.40999997</v>
      </c>
      <c r="P121" s="101">
        <v>908854973.40999997</v>
      </c>
      <c r="Q121" s="124">
        <v>0</v>
      </c>
      <c r="R121" s="124">
        <v>0</v>
      </c>
      <c r="S121" s="124">
        <v>0</v>
      </c>
      <c r="T121" s="124">
        <v>0</v>
      </c>
      <c r="U121" s="124">
        <v>0</v>
      </c>
      <c r="V121" s="124">
        <v>0</v>
      </c>
      <c r="W121" s="101">
        <v>632747133.38</v>
      </c>
      <c r="X121" s="101">
        <v>632747133.38</v>
      </c>
      <c r="Y121" s="124">
        <v>0</v>
      </c>
      <c r="Z121" s="124">
        <v>0</v>
      </c>
      <c r="AA121" s="124">
        <v>0</v>
      </c>
      <c r="AB121" s="124">
        <v>0</v>
      </c>
      <c r="AC121" s="124">
        <v>0</v>
      </c>
      <c r="AD121" s="124">
        <v>0</v>
      </c>
      <c r="AE121" s="124">
        <v>0</v>
      </c>
      <c r="AF121" s="124">
        <v>0</v>
      </c>
      <c r="AG121" s="124">
        <v>0</v>
      </c>
      <c r="AH121" s="124">
        <v>0</v>
      </c>
      <c r="AI121" s="124">
        <v>0</v>
      </c>
      <c r="AJ121" s="124">
        <v>0</v>
      </c>
      <c r="AK121" s="124">
        <v>0</v>
      </c>
      <c r="AL121" s="124">
        <v>0</v>
      </c>
      <c r="AM121" s="124">
        <v>0</v>
      </c>
      <c r="AN121" s="124">
        <v>0</v>
      </c>
      <c r="AO121" s="124">
        <v>0</v>
      </c>
      <c r="AP121" s="124">
        <v>0</v>
      </c>
      <c r="AQ121" s="124">
        <v>0</v>
      </c>
      <c r="AR121" s="124">
        <v>0</v>
      </c>
      <c r="AS121" s="124">
        <v>0</v>
      </c>
      <c r="AT121" s="101">
        <v>1541602106.79</v>
      </c>
      <c r="AU121" s="124">
        <v>0</v>
      </c>
      <c r="AV121" s="124">
        <v>0</v>
      </c>
      <c r="AW121" s="124">
        <v>0</v>
      </c>
      <c r="AX121" s="124">
        <v>0</v>
      </c>
      <c r="AY121" s="124">
        <v>0</v>
      </c>
      <c r="AZ121" s="124">
        <v>0</v>
      </c>
      <c r="BA121" s="124">
        <v>0</v>
      </c>
      <c r="BB121" s="101">
        <v>6858739793.4099998</v>
      </c>
      <c r="BC121" s="101">
        <v>5799934579.25</v>
      </c>
      <c r="BD121" s="124">
        <v>0</v>
      </c>
      <c r="BE121" s="124">
        <v>0</v>
      </c>
      <c r="BF121" s="124">
        <v>0</v>
      </c>
      <c r="BG121" s="124">
        <v>0</v>
      </c>
      <c r="BH121" s="101">
        <v>1058805214.16</v>
      </c>
      <c r="BI121" s="124">
        <v>0</v>
      </c>
      <c r="BJ121" s="124">
        <v>0</v>
      </c>
      <c r="BK121" s="124">
        <v>0</v>
      </c>
      <c r="BL121" s="101">
        <v>6858739793.4099998</v>
      </c>
      <c r="BM121" s="101">
        <v>-5317137686.6199999</v>
      </c>
      <c r="BN121" s="101">
        <v>52948631842.894699</v>
      </c>
      <c r="BO121" s="124">
        <v>5.5</v>
      </c>
      <c r="BP121" s="101">
        <v>2620355081.2751002</v>
      </c>
      <c r="BQ121" s="101">
        <v>50263174740.822304</v>
      </c>
    </row>
    <row r="122" spans="3:69" x14ac:dyDescent="0.3">
      <c r="C122" s="124">
        <v>116</v>
      </c>
      <c r="D122" s="124">
        <v>2131</v>
      </c>
      <c r="E122" s="124">
        <v>5.5</v>
      </c>
      <c r="F122" s="124">
        <v>2.0200000000000001E-3</v>
      </c>
      <c r="G122" s="101">
        <v>8632633195.9500008</v>
      </c>
      <c r="H122" s="124">
        <v>0</v>
      </c>
      <c r="I122" s="124">
        <v>0</v>
      </c>
      <c r="J122" s="124">
        <v>0</v>
      </c>
      <c r="K122" s="124">
        <v>0</v>
      </c>
      <c r="L122" s="124">
        <v>0</v>
      </c>
      <c r="M122" s="124">
        <v>0</v>
      </c>
      <c r="N122" s="124">
        <v>0</v>
      </c>
      <c r="O122" s="101">
        <v>908818205.35000002</v>
      </c>
      <c r="P122" s="101">
        <v>908818205.35000002</v>
      </c>
      <c r="Q122" s="124">
        <v>0</v>
      </c>
      <c r="R122" s="124">
        <v>0</v>
      </c>
      <c r="S122" s="124">
        <v>0</v>
      </c>
      <c r="T122" s="124">
        <v>0</v>
      </c>
      <c r="U122" s="124">
        <v>0</v>
      </c>
      <c r="V122" s="124">
        <v>0</v>
      </c>
      <c r="W122" s="101">
        <v>632721535.37</v>
      </c>
      <c r="X122" s="101">
        <v>632721535.37</v>
      </c>
      <c r="Y122" s="124">
        <v>0</v>
      </c>
      <c r="Z122" s="124">
        <v>0</v>
      </c>
      <c r="AA122" s="124">
        <v>0</v>
      </c>
      <c r="AB122" s="124">
        <v>0</v>
      </c>
      <c r="AC122" s="124">
        <v>0</v>
      </c>
      <c r="AD122" s="124">
        <v>0</v>
      </c>
      <c r="AE122" s="124">
        <v>0</v>
      </c>
      <c r="AF122" s="124">
        <v>0</v>
      </c>
      <c r="AG122" s="124">
        <v>0</v>
      </c>
      <c r="AH122" s="124">
        <v>0</v>
      </c>
      <c r="AI122" s="124">
        <v>0</v>
      </c>
      <c r="AJ122" s="124">
        <v>0</v>
      </c>
      <c r="AK122" s="124">
        <v>0</v>
      </c>
      <c r="AL122" s="124">
        <v>0</v>
      </c>
      <c r="AM122" s="124">
        <v>0</v>
      </c>
      <c r="AN122" s="124">
        <v>0</v>
      </c>
      <c r="AO122" s="124">
        <v>0</v>
      </c>
      <c r="AP122" s="124">
        <v>0</v>
      </c>
      <c r="AQ122" s="124">
        <v>0</v>
      </c>
      <c r="AR122" s="124">
        <v>0</v>
      </c>
      <c r="AS122" s="124">
        <v>0</v>
      </c>
      <c r="AT122" s="101">
        <v>1541539740.72</v>
      </c>
      <c r="AU122" s="124">
        <v>0</v>
      </c>
      <c r="AV122" s="124">
        <v>0</v>
      </c>
      <c r="AW122" s="124">
        <v>0</v>
      </c>
      <c r="AX122" s="124">
        <v>0</v>
      </c>
      <c r="AY122" s="124">
        <v>0</v>
      </c>
      <c r="AZ122" s="124">
        <v>0</v>
      </c>
      <c r="BA122" s="124">
        <v>0</v>
      </c>
      <c r="BB122" s="101">
        <v>6851682793.29</v>
      </c>
      <c r="BC122" s="101">
        <v>5794027715.1300001</v>
      </c>
      <c r="BD122" s="124">
        <v>0</v>
      </c>
      <c r="BE122" s="124">
        <v>0</v>
      </c>
      <c r="BF122" s="124">
        <v>0</v>
      </c>
      <c r="BG122" s="124">
        <v>0</v>
      </c>
      <c r="BH122" s="101">
        <v>1057655078.16</v>
      </c>
      <c r="BI122" s="124">
        <v>0</v>
      </c>
      <c r="BJ122" s="124">
        <v>0</v>
      </c>
      <c r="BK122" s="124">
        <v>0</v>
      </c>
      <c r="BL122" s="101">
        <v>6851682793.29</v>
      </c>
      <c r="BM122" s="101">
        <v>-5310143052.5699997</v>
      </c>
      <c r="BN122" s="101">
        <v>50252448251.856102</v>
      </c>
      <c r="BO122" s="124">
        <v>5.5</v>
      </c>
      <c r="BP122" s="101">
        <v>2472416742.8538799</v>
      </c>
      <c r="BQ122" s="101">
        <v>47425448431.106201</v>
      </c>
    </row>
    <row r="123" spans="3:69" x14ac:dyDescent="0.3">
      <c r="C123" s="124">
        <v>117</v>
      </c>
      <c r="D123" s="124">
        <v>2132</v>
      </c>
      <c r="E123" s="124">
        <v>5.5</v>
      </c>
      <c r="F123" s="124">
        <v>1.91E-3</v>
      </c>
      <c r="G123" s="101">
        <v>8633445503.3400002</v>
      </c>
      <c r="H123" s="124">
        <v>0</v>
      </c>
      <c r="I123" s="124">
        <v>0</v>
      </c>
      <c r="J123" s="124">
        <v>0</v>
      </c>
      <c r="K123" s="124">
        <v>0</v>
      </c>
      <c r="L123" s="124">
        <v>0</v>
      </c>
      <c r="M123" s="124">
        <v>0</v>
      </c>
      <c r="N123" s="124">
        <v>0</v>
      </c>
      <c r="O123" s="101">
        <v>908903722.67999995</v>
      </c>
      <c r="P123" s="101">
        <v>908903722.67999995</v>
      </c>
      <c r="Q123" s="124">
        <v>0</v>
      </c>
      <c r="R123" s="124">
        <v>0</v>
      </c>
      <c r="S123" s="124">
        <v>0</v>
      </c>
      <c r="T123" s="124">
        <v>0</v>
      </c>
      <c r="U123" s="124">
        <v>0</v>
      </c>
      <c r="V123" s="124">
        <v>0</v>
      </c>
      <c r="W123" s="101">
        <v>632781072.75</v>
      </c>
      <c r="X123" s="101">
        <v>632781072.75</v>
      </c>
      <c r="Y123" s="124">
        <v>0</v>
      </c>
      <c r="Z123" s="124">
        <v>0</v>
      </c>
      <c r="AA123" s="124">
        <v>0</v>
      </c>
      <c r="AB123" s="124">
        <v>0</v>
      </c>
      <c r="AC123" s="124">
        <v>0</v>
      </c>
      <c r="AD123" s="124">
        <v>0</v>
      </c>
      <c r="AE123" s="124">
        <v>0</v>
      </c>
      <c r="AF123" s="124">
        <v>0</v>
      </c>
      <c r="AG123" s="124">
        <v>0</v>
      </c>
      <c r="AH123" s="124">
        <v>0</v>
      </c>
      <c r="AI123" s="124">
        <v>0</v>
      </c>
      <c r="AJ123" s="124">
        <v>0</v>
      </c>
      <c r="AK123" s="124">
        <v>0</v>
      </c>
      <c r="AL123" s="124">
        <v>0</v>
      </c>
      <c r="AM123" s="124">
        <v>0</v>
      </c>
      <c r="AN123" s="124">
        <v>0</v>
      </c>
      <c r="AO123" s="124">
        <v>0</v>
      </c>
      <c r="AP123" s="124">
        <v>0</v>
      </c>
      <c r="AQ123" s="124">
        <v>0</v>
      </c>
      <c r="AR123" s="124">
        <v>0</v>
      </c>
      <c r="AS123" s="124">
        <v>0</v>
      </c>
      <c r="AT123" s="101">
        <v>1541684795.4300001</v>
      </c>
      <c r="AU123" s="124">
        <v>0</v>
      </c>
      <c r="AV123" s="124">
        <v>0</v>
      </c>
      <c r="AW123" s="124">
        <v>0</v>
      </c>
      <c r="AX123" s="124">
        <v>0</v>
      </c>
      <c r="AY123" s="124">
        <v>0</v>
      </c>
      <c r="AZ123" s="124">
        <v>0</v>
      </c>
      <c r="BA123" s="124">
        <v>0</v>
      </c>
      <c r="BB123" s="101">
        <v>6855954633.21</v>
      </c>
      <c r="BC123" s="101">
        <v>5799916917.8400002</v>
      </c>
      <c r="BD123" s="124">
        <v>0</v>
      </c>
      <c r="BE123" s="124">
        <v>0</v>
      </c>
      <c r="BF123" s="124">
        <v>0</v>
      </c>
      <c r="BG123" s="124">
        <v>0</v>
      </c>
      <c r="BH123" s="101">
        <v>1056037715.37</v>
      </c>
      <c r="BI123" s="124">
        <v>0</v>
      </c>
      <c r="BJ123" s="124">
        <v>0</v>
      </c>
      <c r="BK123" s="124">
        <v>0</v>
      </c>
      <c r="BL123" s="101">
        <v>6855954633.21</v>
      </c>
      <c r="BM123" s="101">
        <v>-5314269837.7799997</v>
      </c>
      <c r="BN123" s="101">
        <v>47415298175.716003</v>
      </c>
      <c r="BO123" s="124">
        <v>5.5</v>
      </c>
      <c r="BP123" s="101">
        <v>2316114822.6329398</v>
      </c>
      <c r="BQ123" s="101">
        <v>44427293415.959099</v>
      </c>
    </row>
    <row r="124" spans="3:69" x14ac:dyDescent="0.3">
      <c r="C124" s="124">
        <v>118</v>
      </c>
      <c r="D124" s="124">
        <v>2133</v>
      </c>
      <c r="E124" s="124">
        <v>5.5</v>
      </c>
      <c r="F124" s="124">
        <v>1.81E-3</v>
      </c>
      <c r="G124" s="101">
        <v>8630408023.2199993</v>
      </c>
      <c r="H124" s="124">
        <v>0</v>
      </c>
      <c r="I124" s="124">
        <v>0</v>
      </c>
      <c r="J124" s="124">
        <v>0</v>
      </c>
      <c r="K124" s="124">
        <v>0</v>
      </c>
      <c r="L124" s="124">
        <v>0</v>
      </c>
      <c r="M124" s="124">
        <v>0</v>
      </c>
      <c r="N124" s="124">
        <v>0</v>
      </c>
      <c r="O124" s="101">
        <v>908583945.72000003</v>
      </c>
      <c r="P124" s="101">
        <v>908583945.72000003</v>
      </c>
      <c r="Q124" s="124">
        <v>0</v>
      </c>
      <c r="R124" s="124">
        <v>0</v>
      </c>
      <c r="S124" s="124">
        <v>0</v>
      </c>
      <c r="T124" s="124">
        <v>0</v>
      </c>
      <c r="U124" s="124">
        <v>0</v>
      </c>
      <c r="V124" s="124">
        <v>0</v>
      </c>
      <c r="W124" s="101">
        <v>632558443.22000003</v>
      </c>
      <c r="X124" s="101">
        <v>632558443.22000003</v>
      </c>
      <c r="Y124" s="124">
        <v>0</v>
      </c>
      <c r="Z124" s="124">
        <v>0</v>
      </c>
      <c r="AA124" s="124">
        <v>0</v>
      </c>
      <c r="AB124" s="124">
        <v>0</v>
      </c>
      <c r="AC124" s="124">
        <v>0</v>
      </c>
      <c r="AD124" s="124">
        <v>0</v>
      </c>
      <c r="AE124" s="124">
        <v>0</v>
      </c>
      <c r="AF124" s="124">
        <v>0</v>
      </c>
      <c r="AG124" s="124">
        <v>0</v>
      </c>
      <c r="AH124" s="124">
        <v>0</v>
      </c>
      <c r="AI124" s="124">
        <v>0</v>
      </c>
      <c r="AJ124" s="124">
        <v>0</v>
      </c>
      <c r="AK124" s="124">
        <v>0</v>
      </c>
      <c r="AL124" s="124">
        <v>0</v>
      </c>
      <c r="AM124" s="124">
        <v>0</v>
      </c>
      <c r="AN124" s="124">
        <v>0</v>
      </c>
      <c r="AO124" s="124">
        <v>0</v>
      </c>
      <c r="AP124" s="124">
        <v>0</v>
      </c>
      <c r="AQ124" s="124">
        <v>0</v>
      </c>
      <c r="AR124" s="124">
        <v>0</v>
      </c>
      <c r="AS124" s="124">
        <v>0</v>
      </c>
      <c r="AT124" s="101">
        <v>1541142388.9400001</v>
      </c>
      <c r="AU124" s="124">
        <v>0</v>
      </c>
      <c r="AV124" s="124">
        <v>0</v>
      </c>
      <c r="AW124" s="124">
        <v>0</v>
      </c>
      <c r="AX124" s="124">
        <v>0</v>
      </c>
      <c r="AY124" s="124">
        <v>0</v>
      </c>
      <c r="AZ124" s="124">
        <v>0</v>
      </c>
      <c r="BA124" s="124">
        <v>0</v>
      </c>
      <c r="BB124" s="101">
        <v>6858546806.0200005</v>
      </c>
      <c r="BC124" s="101">
        <v>5804144454.6199999</v>
      </c>
      <c r="BD124" s="124">
        <v>0</v>
      </c>
      <c r="BE124" s="124">
        <v>0</v>
      </c>
      <c r="BF124" s="124">
        <v>0</v>
      </c>
      <c r="BG124" s="124">
        <v>0</v>
      </c>
      <c r="BH124" s="101">
        <v>1054402351.4</v>
      </c>
      <c r="BI124" s="124">
        <v>0</v>
      </c>
      <c r="BJ124" s="124">
        <v>0</v>
      </c>
      <c r="BK124" s="124">
        <v>0</v>
      </c>
      <c r="BL124" s="101">
        <v>6858546806.0200005</v>
      </c>
      <c r="BM124" s="101">
        <v>-5317404417.0799999</v>
      </c>
      <c r="BN124" s="101">
        <v>44417668913.964203</v>
      </c>
      <c r="BO124" s="124">
        <v>5.5</v>
      </c>
      <c r="BP124" s="101">
        <v>2151043894.9383502</v>
      </c>
      <c r="BQ124" s="101">
        <v>41260932893.817398</v>
      </c>
    </row>
    <row r="125" spans="3:69" x14ac:dyDescent="0.3">
      <c r="C125" s="124">
        <v>119</v>
      </c>
      <c r="D125" s="124">
        <v>2134</v>
      </c>
      <c r="E125" s="124">
        <v>5.5</v>
      </c>
      <c r="F125" s="124">
        <v>1.72E-3</v>
      </c>
      <c r="G125" s="101">
        <v>8627924206.8600006</v>
      </c>
      <c r="H125" s="124">
        <v>0</v>
      </c>
      <c r="I125" s="124">
        <v>0</v>
      </c>
      <c r="J125" s="124">
        <v>0</v>
      </c>
      <c r="K125" s="124">
        <v>0</v>
      </c>
      <c r="L125" s="124">
        <v>0</v>
      </c>
      <c r="M125" s="124">
        <v>0</v>
      </c>
      <c r="N125" s="124">
        <v>0</v>
      </c>
      <c r="O125" s="101">
        <v>908322456.85000002</v>
      </c>
      <c r="P125" s="101">
        <v>908322456.85000002</v>
      </c>
      <c r="Q125" s="124">
        <v>0</v>
      </c>
      <c r="R125" s="124">
        <v>0</v>
      </c>
      <c r="S125" s="124">
        <v>0</v>
      </c>
      <c r="T125" s="124">
        <v>0</v>
      </c>
      <c r="U125" s="124">
        <v>0</v>
      </c>
      <c r="V125" s="124">
        <v>0</v>
      </c>
      <c r="W125" s="101">
        <v>632376394.00999999</v>
      </c>
      <c r="X125" s="101">
        <v>632376394.00999999</v>
      </c>
      <c r="Y125" s="124">
        <v>0</v>
      </c>
      <c r="Z125" s="124">
        <v>0</v>
      </c>
      <c r="AA125" s="124">
        <v>0</v>
      </c>
      <c r="AB125" s="124">
        <v>0</v>
      </c>
      <c r="AC125" s="124">
        <v>0</v>
      </c>
      <c r="AD125" s="124">
        <v>0</v>
      </c>
      <c r="AE125" s="124">
        <v>0</v>
      </c>
      <c r="AF125" s="124">
        <v>0</v>
      </c>
      <c r="AG125" s="124">
        <v>0</v>
      </c>
      <c r="AH125" s="124">
        <v>0</v>
      </c>
      <c r="AI125" s="124">
        <v>0</v>
      </c>
      <c r="AJ125" s="124">
        <v>0</v>
      </c>
      <c r="AK125" s="124">
        <v>0</v>
      </c>
      <c r="AL125" s="124">
        <v>0</v>
      </c>
      <c r="AM125" s="124">
        <v>0</v>
      </c>
      <c r="AN125" s="124">
        <v>0</v>
      </c>
      <c r="AO125" s="124">
        <v>0</v>
      </c>
      <c r="AP125" s="124">
        <v>0</v>
      </c>
      <c r="AQ125" s="124">
        <v>0</v>
      </c>
      <c r="AR125" s="124">
        <v>0</v>
      </c>
      <c r="AS125" s="124">
        <v>0</v>
      </c>
      <c r="AT125" s="101">
        <v>1540698850.8599999</v>
      </c>
      <c r="AU125" s="124">
        <v>0</v>
      </c>
      <c r="AV125" s="124">
        <v>0</v>
      </c>
      <c r="AW125" s="124">
        <v>0</v>
      </c>
      <c r="AX125" s="124">
        <v>0</v>
      </c>
      <c r="AY125" s="124">
        <v>0</v>
      </c>
      <c r="AZ125" s="124">
        <v>0</v>
      </c>
      <c r="BA125" s="124">
        <v>0</v>
      </c>
      <c r="BB125" s="101">
        <v>6855954764.4700003</v>
      </c>
      <c r="BC125" s="101">
        <v>5803440283.1400003</v>
      </c>
      <c r="BD125" s="124">
        <v>0</v>
      </c>
      <c r="BE125" s="124">
        <v>0</v>
      </c>
      <c r="BF125" s="124">
        <v>0</v>
      </c>
      <c r="BG125" s="124">
        <v>0</v>
      </c>
      <c r="BH125" s="101">
        <v>1052514481.33</v>
      </c>
      <c r="BI125" s="124">
        <v>0</v>
      </c>
      <c r="BJ125" s="124">
        <v>0</v>
      </c>
      <c r="BK125" s="124">
        <v>0</v>
      </c>
      <c r="BL125" s="101">
        <v>6855954764.4700003</v>
      </c>
      <c r="BM125" s="101">
        <v>-5315255913.6099997</v>
      </c>
      <c r="BN125" s="101">
        <v>41251790653.646004</v>
      </c>
      <c r="BO125" s="124">
        <v>5.5</v>
      </c>
      <c r="BP125" s="101">
        <v>1977012233.9114101</v>
      </c>
      <c r="BQ125" s="101">
        <v>37922689214.118797</v>
      </c>
    </row>
    <row r="126" spans="3:69" x14ac:dyDescent="0.3">
      <c r="C126" s="124">
        <v>120</v>
      </c>
      <c r="D126" s="124">
        <v>2135</v>
      </c>
      <c r="E126" s="124">
        <v>5.5</v>
      </c>
      <c r="F126" s="124">
        <v>1.6299999999999999E-3</v>
      </c>
      <c r="G126" s="101">
        <v>8627160072.5300007</v>
      </c>
      <c r="H126" s="124">
        <v>0</v>
      </c>
      <c r="I126" s="124">
        <v>0</v>
      </c>
      <c r="J126" s="124">
        <v>0</v>
      </c>
      <c r="K126" s="124">
        <v>0</v>
      </c>
      <c r="L126" s="124">
        <v>0</v>
      </c>
      <c r="M126" s="124">
        <v>0</v>
      </c>
      <c r="N126" s="124">
        <v>0</v>
      </c>
      <c r="O126" s="101">
        <v>908242011.02999997</v>
      </c>
      <c r="P126" s="101">
        <v>908242011.02999997</v>
      </c>
      <c r="Q126" s="124">
        <v>0</v>
      </c>
      <c r="R126" s="124">
        <v>0</v>
      </c>
      <c r="S126" s="124">
        <v>0</v>
      </c>
      <c r="T126" s="124">
        <v>0</v>
      </c>
      <c r="U126" s="124">
        <v>0</v>
      </c>
      <c r="V126" s="124">
        <v>0</v>
      </c>
      <c r="W126" s="101">
        <v>632320387.42999995</v>
      </c>
      <c r="X126" s="101">
        <v>632320387.42999995</v>
      </c>
      <c r="Y126" s="124">
        <v>0</v>
      </c>
      <c r="Z126" s="124">
        <v>0</v>
      </c>
      <c r="AA126" s="124">
        <v>0</v>
      </c>
      <c r="AB126" s="124">
        <v>0</v>
      </c>
      <c r="AC126" s="124">
        <v>0</v>
      </c>
      <c r="AD126" s="124">
        <v>0</v>
      </c>
      <c r="AE126" s="124">
        <v>0</v>
      </c>
      <c r="AF126" s="124">
        <v>0</v>
      </c>
      <c r="AG126" s="124">
        <v>0</v>
      </c>
      <c r="AH126" s="124">
        <v>0</v>
      </c>
      <c r="AI126" s="124">
        <v>0</v>
      </c>
      <c r="AJ126" s="124">
        <v>0</v>
      </c>
      <c r="AK126" s="124">
        <v>0</v>
      </c>
      <c r="AL126" s="124">
        <v>0</v>
      </c>
      <c r="AM126" s="124">
        <v>0</v>
      </c>
      <c r="AN126" s="124">
        <v>0</v>
      </c>
      <c r="AO126" s="124">
        <v>0</v>
      </c>
      <c r="AP126" s="124">
        <v>0</v>
      </c>
      <c r="AQ126" s="124">
        <v>0</v>
      </c>
      <c r="AR126" s="124">
        <v>0</v>
      </c>
      <c r="AS126" s="124">
        <v>0</v>
      </c>
      <c r="AT126" s="101">
        <v>1540562398.46</v>
      </c>
      <c r="AU126" s="124">
        <v>0</v>
      </c>
      <c r="AV126" s="124">
        <v>0</v>
      </c>
      <c r="AW126" s="124">
        <v>0</v>
      </c>
      <c r="AX126" s="124">
        <v>0</v>
      </c>
      <c r="AY126" s="124">
        <v>0</v>
      </c>
      <c r="AZ126" s="124">
        <v>0</v>
      </c>
      <c r="BA126" s="124">
        <v>0</v>
      </c>
      <c r="BB126" s="101">
        <v>6845096537.4200001</v>
      </c>
      <c r="BC126" s="101">
        <v>5794743063.46</v>
      </c>
      <c r="BD126" s="124">
        <v>0</v>
      </c>
      <c r="BE126" s="124">
        <v>0</v>
      </c>
      <c r="BF126" s="124">
        <v>0</v>
      </c>
      <c r="BG126" s="124">
        <v>0</v>
      </c>
      <c r="BH126" s="101">
        <v>1050353473.96</v>
      </c>
      <c r="BI126" s="124">
        <v>0</v>
      </c>
      <c r="BJ126" s="124">
        <v>0</v>
      </c>
      <c r="BK126" s="124">
        <v>0</v>
      </c>
      <c r="BL126" s="101">
        <v>6845096537.4200001</v>
      </c>
      <c r="BM126" s="101">
        <v>-5304534138.96</v>
      </c>
      <c r="BN126" s="101">
        <v>37914042823.472298</v>
      </c>
      <c r="BO126" s="124">
        <v>5.5</v>
      </c>
      <c r="BP126" s="101">
        <v>1793998529.1337299</v>
      </c>
      <c r="BQ126" s="101">
        <v>34412153604.292503</v>
      </c>
    </row>
    <row r="127" spans="3:69" x14ac:dyDescent="0.3">
      <c r="C127" s="124">
        <v>121</v>
      </c>
      <c r="D127" s="124">
        <v>2136</v>
      </c>
      <c r="E127" s="124">
        <v>5.5</v>
      </c>
      <c r="F127" s="124">
        <v>1.5499999999999999E-3</v>
      </c>
      <c r="G127" s="101">
        <v>8629811504.8400002</v>
      </c>
      <c r="H127" s="124">
        <v>0</v>
      </c>
      <c r="I127" s="124">
        <v>0</v>
      </c>
      <c r="J127" s="124">
        <v>0</v>
      </c>
      <c r="K127" s="124">
        <v>0</v>
      </c>
      <c r="L127" s="124">
        <v>0</v>
      </c>
      <c r="M127" s="124">
        <v>0</v>
      </c>
      <c r="N127" s="124">
        <v>0</v>
      </c>
      <c r="O127" s="101">
        <v>908521146.01999998</v>
      </c>
      <c r="P127" s="101">
        <v>908521146.01999998</v>
      </c>
      <c r="Q127" s="124">
        <v>0</v>
      </c>
      <c r="R127" s="124">
        <v>0</v>
      </c>
      <c r="S127" s="124">
        <v>0</v>
      </c>
      <c r="T127" s="124">
        <v>0</v>
      </c>
      <c r="U127" s="124">
        <v>0</v>
      </c>
      <c r="V127" s="124">
        <v>0</v>
      </c>
      <c r="W127" s="101">
        <v>632514721.90999997</v>
      </c>
      <c r="X127" s="101">
        <v>632514721.90999997</v>
      </c>
      <c r="Y127" s="124">
        <v>0</v>
      </c>
      <c r="Z127" s="124">
        <v>0</v>
      </c>
      <c r="AA127" s="124">
        <v>0</v>
      </c>
      <c r="AB127" s="124">
        <v>0</v>
      </c>
      <c r="AC127" s="124">
        <v>0</v>
      </c>
      <c r="AD127" s="124">
        <v>0</v>
      </c>
      <c r="AE127" s="124">
        <v>0</v>
      </c>
      <c r="AF127" s="124">
        <v>0</v>
      </c>
      <c r="AG127" s="124">
        <v>0</v>
      </c>
      <c r="AH127" s="124">
        <v>0</v>
      </c>
      <c r="AI127" s="124">
        <v>0</v>
      </c>
      <c r="AJ127" s="124">
        <v>0</v>
      </c>
      <c r="AK127" s="124">
        <v>0</v>
      </c>
      <c r="AL127" s="124">
        <v>0</v>
      </c>
      <c r="AM127" s="124">
        <v>0</v>
      </c>
      <c r="AN127" s="124">
        <v>0</v>
      </c>
      <c r="AO127" s="124">
        <v>0</v>
      </c>
      <c r="AP127" s="124">
        <v>0</v>
      </c>
      <c r="AQ127" s="124">
        <v>0</v>
      </c>
      <c r="AR127" s="124">
        <v>0</v>
      </c>
      <c r="AS127" s="124">
        <v>0</v>
      </c>
      <c r="AT127" s="101">
        <v>1541035867.9300001</v>
      </c>
      <c r="AU127" s="124">
        <v>0</v>
      </c>
      <c r="AV127" s="124">
        <v>0</v>
      </c>
      <c r="AW127" s="124">
        <v>0</v>
      </c>
      <c r="AX127" s="124">
        <v>0</v>
      </c>
      <c r="AY127" s="124">
        <v>0</v>
      </c>
      <c r="AZ127" s="124">
        <v>0</v>
      </c>
      <c r="BA127" s="124">
        <v>0</v>
      </c>
      <c r="BB127" s="101">
        <v>6842106477.8100004</v>
      </c>
      <c r="BC127" s="101">
        <v>5794221706.2700005</v>
      </c>
      <c r="BD127" s="124">
        <v>0</v>
      </c>
      <c r="BE127" s="124">
        <v>0</v>
      </c>
      <c r="BF127" s="124">
        <v>0</v>
      </c>
      <c r="BG127" s="124">
        <v>0</v>
      </c>
      <c r="BH127" s="101">
        <v>1047884771.54</v>
      </c>
      <c r="BI127" s="124">
        <v>0</v>
      </c>
      <c r="BJ127" s="124">
        <v>0</v>
      </c>
      <c r="BK127" s="124">
        <v>0</v>
      </c>
      <c r="BL127" s="101">
        <v>6842106477.8100004</v>
      </c>
      <c r="BM127" s="101">
        <v>-5301070609.8800001</v>
      </c>
      <c r="BN127" s="101">
        <v>34403936944.847198</v>
      </c>
      <c r="BO127" s="124">
        <v>5.5</v>
      </c>
      <c r="BP127" s="101">
        <v>1601109564.6926899</v>
      </c>
      <c r="BQ127" s="101">
        <v>30712192559.105202</v>
      </c>
    </row>
    <row r="128" spans="3:69" x14ac:dyDescent="0.3">
      <c r="C128" s="124">
        <v>122</v>
      </c>
      <c r="D128" s="124">
        <v>2137</v>
      </c>
      <c r="E128" s="124">
        <v>5.5</v>
      </c>
      <c r="F128" s="124">
        <v>1.47E-3</v>
      </c>
      <c r="G128" s="101">
        <v>8629088314.5400009</v>
      </c>
      <c r="H128" s="124">
        <v>0</v>
      </c>
      <c r="I128" s="124">
        <v>0</v>
      </c>
      <c r="J128" s="124">
        <v>0</v>
      </c>
      <c r="K128" s="124">
        <v>0</v>
      </c>
      <c r="L128" s="124">
        <v>0</v>
      </c>
      <c r="M128" s="124">
        <v>0</v>
      </c>
      <c r="N128" s="124">
        <v>0</v>
      </c>
      <c r="O128" s="101">
        <v>908445010.67999995</v>
      </c>
      <c r="P128" s="101">
        <v>908445010.67999995</v>
      </c>
      <c r="Q128" s="124">
        <v>0</v>
      </c>
      <c r="R128" s="124">
        <v>0</v>
      </c>
      <c r="S128" s="124">
        <v>0</v>
      </c>
      <c r="T128" s="124">
        <v>0</v>
      </c>
      <c r="U128" s="124">
        <v>0</v>
      </c>
      <c r="V128" s="124">
        <v>0</v>
      </c>
      <c r="W128" s="101">
        <v>632461716.28999996</v>
      </c>
      <c r="X128" s="101">
        <v>632461716.28999996</v>
      </c>
      <c r="Y128" s="124">
        <v>0</v>
      </c>
      <c r="Z128" s="124">
        <v>0</v>
      </c>
      <c r="AA128" s="124">
        <v>0</v>
      </c>
      <c r="AB128" s="124">
        <v>0</v>
      </c>
      <c r="AC128" s="124">
        <v>0</v>
      </c>
      <c r="AD128" s="124">
        <v>0</v>
      </c>
      <c r="AE128" s="124">
        <v>0</v>
      </c>
      <c r="AF128" s="124">
        <v>0</v>
      </c>
      <c r="AG128" s="124">
        <v>0</v>
      </c>
      <c r="AH128" s="124">
        <v>0</v>
      </c>
      <c r="AI128" s="124">
        <v>0</v>
      </c>
      <c r="AJ128" s="124">
        <v>0</v>
      </c>
      <c r="AK128" s="124">
        <v>0</v>
      </c>
      <c r="AL128" s="124">
        <v>0</v>
      </c>
      <c r="AM128" s="124">
        <v>0</v>
      </c>
      <c r="AN128" s="124">
        <v>0</v>
      </c>
      <c r="AO128" s="124">
        <v>0</v>
      </c>
      <c r="AP128" s="124">
        <v>0</v>
      </c>
      <c r="AQ128" s="124">
        <v>0</v>
      </c>
      <c r="AR128" s="124">
        <v>0</v>
      </c>
      <c r="AS128" s="124">
        <v>0</v>
      </c>
      <c r="AT128" s="101">
        <v>1540906726.97</v>
      </c>
      <c r="AU128" s="124">
        <v>0</v>
      </c>
      <c r="AV128" s="124">
        <v>0</v>
      </c>
      <c r="AW128" s="124">
        <v>0</v>
      </c>
      <c r="AX128" s="124">
        <v>0</v>
      </c>
      <c r="AY128" s="124">
        <v>0</v>
      </c>
      <c r="AZ128" s="124">
        <v>0</v>
      </c>
      <c r="BA128" s="124">
        <v>0</v>
      </c>
      <c r="BB128" s="101">
        <v>6845595289.4799995</v>
      </c>
      <c r="BC128" s="101">
        <v>5800002397.1899996</v>
      </c>
      <c r="BD128" s="124">
        <v>0</v>
      </c>
      <c r="BE128" s="124">
        <v>0</v>
      </c>
      <c r="BF128" s="124">
        <v>0</v>
      </c>
      <c r="BG128" s="124">
        <v>0</v>
      </c>
      <c r="BH128" s="101">
        <v>1045592892.29</v>
      </c>
      <c r="BI128" s="124">
        <v>0</v>
      </c>
      <c r="BJ128" s="124">
        <v>0</v>
      </c>
      <c r="BK128" s="124">
        <v>0</v>
      </c>
      <c r="BL128" s="101">
        <v>6845595289.4799995</v>
      </c>
      <c r="BM128" s="101">
        <v>-5304688562.5100002</v>
      </c>
      <c r="BN128" s="101">
        <v>30704394666.918301</v>
      </c>
      <c r="BO128" s="124">
        <v>5.5</v>
      </c>
      <c r="BP128" s="101">
        <v>1397412719.8127401</v>
      </c>
      <c r="BQ128" s="101">
        <v>26804916716.407902</v>
      </c>
    </row>
    <row r="129" spans="3:69" x14ac:dyDescent="0.3">
      <c r="C129" s="124">
        <v>123</v>
      </c>
      <c r="D129" s="124">
        <v>2138</v>
      </c>
      <c r="E129" s="124">
        <v>5.5</v>
      </c>
      <c r="F129" s="124">
        <v>1.39E-3</v>
      </c>
      <c r="G129" s="101">
        <v>8626698118.9799995</v>
      </c>
      <c r="H129" s="124">
        <v>0</v>
      </c>
      <c r="I129" s="124">
        <v>0</v>
      </c>
      <c r="J129" s="124">
        <v>0</v>
      </c>
      <c r="K129" s="124">
        <v>0</v>
      </c>
      <c r="L129" s="124">
        <v>0</v>
      </c>
      <c r="M129" s="124">
        <v>0</v>
      </c>
      <c r="N129" s="124">
        <v>0</v>
      </c>
      <c r="O129" s="101">
        <v>908193377.91999996</v>
      </c>
      <c r="P129" s="101">
        <v>908193377.91999996</v>
      </c>
      <c r="Q129" s="124">
        <v>0</v>
      </c>
      <c r="R129" s="124">
        <v>0</v>
      </c>
      <c r="S129" s="124">
        <v>0</v>
      </c>
      <c r="T129" s="124">
        <v>0</v>
      </c>
      <c r="U129" s="124">
        <v>0</v>
      </c>
      <c r="V129" s="124">
        <v>0</v>
      </c>
      <c r="W129" s="101">
        <v>632286528.92999995</v>
      </c>
      <c r="X129" s="101">
        <v>632286528.92999995</v>
      </c>
      <c r="Y129" s="124">
        <v>0</v>
      </c>
      <c r="Z129" s="124">
        <v>0</v>
      </c>
      <c r="AA129" s="124">
        <v>0</v>
      </c>
      <c r="AB129" s="124">
        <v>0</v>
      </c>
      <c r="AC129" s="124">
        <v>0</v>
      </c>
      <c r="AD129" s="124">
        <v>0</v>
      </c>
      <c r="AE129" s="124">
        <v>0</v>
      </c>
      <c r="AF129" s="124">
        <v>0</v>
      </c>
      <c r="AG129" s="124">
        <v>0</v>
      </c>
      <c r="AH129" s="124">
        <v>0</v>
      </c>
      <c r="AI129" s="124">
        <v>0</v>
      </c>
      <c r="AJ129" s="124">
        <v>0</v>
      </c>
      <c r="AK129" s="124">
        <v>0</v>
      </c>
      <c r="AL129" s="124">
        <v>0</v>
      </c>
      <c r="AM129" s="124">
        <v>0</v>
      </c>
      <c r="AN129" s="124">
        <v>0</v>
      </c>
      <c r="AO129" s="124">
        <v>0</v>
      </c>
      <c r="AP129" s="124">
        <v>0</v>
      </c>
      <c r="AQ129" s="124">
        <v>0</v>
      </c>
      <c r="AR129" s="124">
        <v>0</v>
      </c>
      <c r="AS129" s="124">
        <v>0</v>
      </c>
      <c r="AT129" s="101">
        <v>1540479906.8499999</v>
      </c>
      <c r="AU129" s="124">
        <v>0</v>
      </c>
      <c r="AV129" s="124">
        <v>0</v>
      </c>
      <c r="AW129" s="124">
        <v>0</v>
      </c>
      <c r="AX129" s="124">
        <v>0</v>
      </c>
      <c r="AY129" s="124">
        <v>0</v>
      </c>
      <c r="AZ129" s="124">
        <v>0</v>
      </c>
      <c r="BA129" s="124">
        <v>0</v>
      </c>
      <c r="BB129" s="101">
        <v>6845874089.4399996</v>
      </c>
      <c r="BC129" s="101">
        <v>5802289963.2700005</v>
      </c>
      <c r="BD129" s="124">
        <v>0</v>
      </c>
      <c r="BE129" s="124">
        <v>0</v>
      </c>
      <c r="BF129" s="124">
        <v>0</v>
      </c>
      <c r="BG129" s="124">
        <v>0</v>
      </c>
      <c r="BH129" s="101">
        <v>1043584126.17</v>
      </c>
      <c r="BI129" s="124">
        <v>0</v>
      </c>
      <c r="BJ129" s="124">
        <v>0</v>
      </c>
      <c r="BK129" s="124">
        <v>0</v>
      </c>
      <c r="BL129" s="101">
        <v>6845874089.4399996</v>
      </c>
      <c r="BM129" s="101">
        <v>-5305394182.5900002</v>
      </c>
      <c r="BN129" s="101">
        <v>26797542218.494099</v>
      </c>
      <c r="BO129" s="124">
        <v>5.5</v>
      </c>
      <c r="BP129" s="101">
        <v>1182473739.3599801</v>
      </c>
      <c r="BQ129" s="101">
        <v>22681996273.177898</v>
      </c>
    </row>
    <row r="130" spans="3:69" x14ac:dyDescent="0.3">
      <c r="C130" s="124">
        <v>124</v>
      </c>
      <c r="D130" s="124">
        <v>2139</v>
      </c>
      <c r="E130" s="124">
        <v>5.5</v>
      </c>
      <c r="F130" s="124">
        <v>1.32E-3</v>
      </c>
      <c r="G130" s="101">
        <v>8626471580.4200001</v>
      </c>
      <c r="H130" s="124">
        <v>0</v>
      </c>
      <c r="I130" s="124">
        <v>0</v>
      </c>
      <c r="J130" s="124">
        <v>0</v>
      </c>
      <c r="K130" s="124">
        <v>0</v>
      </c>
      <c r="L130" s="124">
        <v>0</v>
      </c>
      <c r="M130" s="124">
        <v>0</v>
      </c>
      <c r="N130" s="124">
        <v>0</v>
      </c>
      <c r="O130" s="101">
        <v>908169528.61000001</v>
      </c>
      <c r="P130" s="101">
        <v>908169528.61000001</v>
      </c>
      <c r="Q130" s="124">
        <v>0</v>
      </c>
      <c r="R130" s="124">
        <v>0</v>
      </c>
      <c r="S130" s="124">
        <v>0</v>
      </c>
      <c r="T130" s="124">
        <v>0</v>
      </c>
      <c r="U130" s="124">
        <v>0</v>
      </c>
      <c r="V130" s="124">
        <v>0</v>
      </c>
      <c r="W130" s="101">
        <v>632269924.98000002</v>
      </c>
      <c r="X130" s="101">
        <v>632269924.98000002</v>
      </c>
      <c r="Y130" s="124">
        <v>0</v>
      </c>
      <c r="Z130" s="124">
        <v>0</v>
      </c>
      <c r="AA130" s="124">
        <v>0</v>
      </c>
      <c r="AB130" s="124">
        <v>0</v>
      </c>
      <c r="AC130" s="124">
        <v>0</v>
      </c>
      <c r="AD130" s="124">
        <v>0</v>
      </c>
      <c r="AE130" s="124">
        <v>0</v>
      </c>
      <c r="AF130" s="124">
        <v>0</v>
      </c>
      <c r="AG130" s="124">
        <v>0</v>
      </c>
      <c r="AH130" s="124">
        <v>0</v>
      </c>
      <c r="AI130" s="124">
        <v>0</v>
      </c>
      <c r="AJ130" s="124">
        <v>0</v>
      </c>
      <c r="AK130" s="124">
        <v>0</v>
      </c>
      <c r="AL130" s="124">
        <v>0</v>
      </c>
      <c r="AM130" s="124">
        <v>0</v>
      </c>
      <c r="AN130" s="124">
        <v>0</v>
      </c>
      <c r="AO130" s="124">
        <v>0</v>
      </c>
      <c r="AP130" s="124">
        <v>0</v>
      </c>
      <c r="AQ130" s="124">
        <v>0</v>
      </c>
      <c r="AR130" s="124">
        <v>0</v>
      </c>
      <c r="AS130" s="124">
        <v>0</v>
      </c>
      <c r="AT130" s="101">
        <v>1540439453.5899999</v>
      </c>
      <c r="AU130" s="124">
        <v>0</v>
      </c>
      <c r="AV130" s="124">
        <v>0</v>
      </c>
      <c r="AW130" s="124">
        <v>0</v>
      </c>
      <c r="AX130" s="124">
        <v>0</v>
      </c>
      <c r="AY130" s="124">
        <v>0</v>
      </c>
      <c r="AZ130" s="124">
        <v>0</v>
      </c>
      <c r="BA130" s="124">
        <v>0</v>
      </c>
      <c r="BB130" s="101">
        <v>6839169785.9499998</v>
      </c>
      <c r="BC130" s="101">
        <v>5797617174.6999998</v>
      </c>
      <c r="BD130" s="124">
        <v>0</v>
      </c>
      <c r="BE130" s="124">
        <v>0</v>
      </c>
      <c r="BF130" s="124">
        <v>0</v>
      </c>
      <c r="BG130" s="124">
        <v>0</v>
      </c>
      <c r="BH130" s="101">
        <v>1041552611.25</v>
      </c>
      <c r="BI130" s="124">
        <v>0</v>
      </c>
      <c r="BJ130" s="124">
        <v>0</v>
      </c>
      <c r="BK130" s="124">
        <v>0</v>
      </c>
      <c r="BL130" s="101">
        <v>6839169785.9499998</v>
      </c>
      <c r="BM130" s="101">
        <v>-5298730332.3599997</v>
      </c>
      <c r="BN130" s="101">
        <v>22675001949.139198</v>
      </c>
      <c r="BO130" s="124">
        <v>5.5</v>
      </c>
      <c r="BP130" s="101">
        <v>956079626.74497998</v>
      </c>
      <c r="BQ130" s="101">
        <v>18339345567.562901</v>
      </c>
    </row>
    <row r="131" spans="3:69" x14ac:dyDescent="0.3">
      <c r="C131" s="124">
        <v>125</v>
      </c>
      <c r="D131" s="124">
        <v>2140</v>
      </c>
      <c r="E131" s="124">
        <v>5.5</v>
      </c>
      <c r="F131" s="124">
        <v>1.25E-3</v>
      </c>
      <c r="G131" s="101">
        <v>8628452227.8799992</v>
      </c>
      <c r="H131" s="124">
        <v>0</v>
      </c>
      <c r="I131" s="124">
        <v>0</v>
      </c>
      <c r="J131" s="124">
        <v>0</v>
      </c>
      <c r="K131" s="124">
        <v>0</v>
      </c>
      <c r="L131" s="124">
        <v>0</v>
      </c>
      <c r="M131" s="124">
        <v>0</v>
      </c>
      <c r="N131" s="124">
        <v>0</v>
      </c>
      <c r="O131" s="101">
        <v>908378045.34000003</v>
      </c>
      <c r="P131" s="101">
        <v>908378045.34000003</v>
      </c>
      <c r="Q131" s="124">
        <v>0</v>
      </c>
      <c r="R131" s="124">
        <v>0</v>
      </c>
      <c r="S131" s="124">
        <v>0</v>
      </c>
      <c r="T131" s="124">
        <v>0</v>
      </c>
      <c r="U131" s="124">
        <v>0</v>
      </c>
      <c r="V131" s="124">
        <v>0</v>
      </c>
      <c r="W131" s="101">
        <v>632415094.86000001</v>
      </c>
      <c r="X131" s="101">
        <v>632415094.86000001</v>
      </c>
      <c r="Y131" s="124">
        <v>0</v>
      </c>
      <c r="Z131" s="124">
        <v>0</v>
      </c>
      <c r="AA131" s="124">
        <v>0</v>
      </c>
      <c r="AB131" s="124">
        <v>0</v>
      </c>
      <c r="AC131" s="124">
        <v>0</v>
      </c>
      <c r="AD131" s="124">
        <v>0</v>
      </c>
      <c r="AE131" s="124">
        <v>0</v>
      </c>
      <c r="AF131" s="124">
        <v>0</v>
      </c>
      <c r="AG131" s="124">
        <v>0</v>
      </c>
      <c r="AH131" s="124">
        <v>0</v>
      </c>
      <c r="AI131" s="124">
        <v>0</v>
      </c>
      <c r="AJ131" s="124">
        <v>0</v>
      </c>
      <c r="AK131" s="124">
        <v>0</v>
      </c>
      <c r="AL131" s="124">
        <v>0</v>
      </c>
      <c r="AM131" s="124">
        <v>0</v>
      </c>
      <c r="AN131" s="124">
        <v>0</v>
      </c>
      <c r="AO131" s="124">
        <v>0</v>
      </c>
      <c r="AP131" s="124">
        <v>0</v>
      </c>
      <c r="AQ131" s="124">
        <v>0</v>
      </c>
      <c r="AR131" s="124">
        <v>0</v>
      </c>
      <c r="AS131" s="124">
        <v>0</v>
      </c>
      <c r="AT131" s="101">
        <v>1540793140.2</v>
      </c>
      <c r="AU131" s="124">
        <v>0</v>
      </c>
      <c r="AV131" s="124">
        <v>0</v>
      </c>
      <c r="AW131" s="124">
        <v>0</v>
      </c>
      <c r="AX131" s="124">
        <v>0</v>
      </c>
      <c r="AY131" s="124">
        <v>0</v>
      </c>
      <c r="AZ131" s="124">
        <v>0</v>
      </c>
      <c r="BA131" s="124">
        <v>0</v>
      </c>
      <c r="BB131" s="101">
        <v>6836053205.9399996</v>
      </c>
      <c r="BC131" s="101">
        <v>5796561063.4300003</v>
      </c>
      <c r="BD131" s="124">
        <v>0</v>
      </c>
      <c r="BE131" s="124">
        <v>0</v>
      </c>
      <c r="BF131" s="124">
        <v>0</v>
      </c>
      <c r="BG131" s="124">
        <v>0</v>
      </c>
      <c r="BH131" s="101">
        <v>1039492142.51</v>
      </c>
      <c r="BI131" s="124">
        <v>0</v>
      </c>
      <c r="BJ131" s="124">
        <v>0</v>
      </c>
      <c r="BK131" s="124">
        <v>0</v>
      </c>
      <c r="BL131" s="101">
        <v>6836053205.9399996</v>
      </c>
      <c r="BM131" s="101">
        <v>-5295260065.7399998</v>
      </c>
      <c r="BN131" s="101">
        <v>18332726492.480701</v>
      </c>
      <c r="BO131" s="124">
        <v>5.5</v>
      </c>
      <c r="BP131" s="101">
        <v>717424702.60026002</v>
      </c>
      <c r="BQ131" s="101">
        <v>13761510204.423201</v>
      </c>
    </row>
    <row r="132" spans="3:69" x14ac:dyDescent="0.3">
      <c r="C132" s="124">
        <v>126</v>
      </c>
      <c r="D132" s="124">
        <v>2141</v>
      </c>
      <c r="E132" s="124">
        <v>5.5</v>
      </c>
      <c r="F132" s="124">
        <v>1.1800000000000001E-3</v>
      </c>
      <c r="G132" s="101">
        <v>8629101767.1900005</v>
      </c>
      <c r="H132" s="124">
        <v>0</v>
      </c>
      <c r="I132" s="124">
        <v>0</v>
      </c>
      <c r="J132" s="124">
        <v>0</v>
      </c>
      <c r="K132" s="124">
        <v>0</v>
      </c>
      <c r="L132" s="124">
        <v>0</v>
      </c>
      <c r="M132" s="124">
        <v>0</v>
      </c>
      <c r="N132" s="124">
        <v>0</v>
      </c>
      <c r="O132" s="101">
        <v>908446426.92999995</v>
      </c>
      <c r="P132" s="101">
        <v>908446426.92999995</v>
      </c>
      <c r="Q132" s="124">
        <v>0</v>
      </c>
      <c r="R132" s="124">
        <v>0</v>
      </c>
      <c r="S132" s="124">
        <v>0</v>
      </c>
      <c r="T132" s="124">
        <v>0</v>
      </c>
      <c r="U132" s="124">
        <v>0</v>
      </c>
      <c r="V132" s="124">
        <v>0</v>
      </c>
      <c r="W132" s="101">
        <v>632462702.28999996</v>
      </c>
      <c r="X132" s="101">
        <v>632462702.28999996</v>
      </c>
      <c r="Y132" s="124">
        <v>0</v>
      </c>
      <c r="Z132" s="124">
        <v>0</v>
      </c>
      <c r="AA132" s="124">
        <v>0</v>
      </c>
      <c r="AB132" s="124">
        <v>0</v>
      </c>
      <c r="AC132" s="124">
        <v>0</v>
      </c>
      <c r="AD132" s="124">
        <v>0</v>
      </c>
      <c r="AE132" s="124">
        <v>0</v>
      </c>
      <c r="AF132" s="124">
        <v>0</v>
      </c>
      <c r="AG132" s="124">
        <v>0</v>
      </c>
      <c r="AH132" s="124">
        <v>0</v>
      </c>
      <c r="AI132" s="124">
        <v>0</v>
      </c>
      <c r="AJ132" s="124">
        <v>0</v>
      </c>
      <c r="AK132" s="124">
        <v>0</v>
      </c>
      <c r="AL132" s="124">
        <v>0</v>
      </c>
      <c r="AM132" s="124">
        <v>0</v>
      </c>
      <c r="AN132" s="124">
        <v>0</v>
      </c>
      <c r="AO132" s="124">
        <v>0</v>
      </c>
      <c r="AP132" s="124">
        <v>0</v>
      </c>
      <c r="AQ132" s="124">
        <v>0</v>
      </c>
      <c r="AR132" s="124">
        <v>0</v>
      </c>
      <c r="AS132" s="124">
        <v>0</v>
      </c>
      <c r="AT132" s="101">
        <v>1540909129.22</v>
      </c>
      <c r="AU132" s="124">
        <v>0</v>
      </c>
      <c r="AV132" s="124">
        <v>0</v>
      </c>
      <c r="AW132" s="124">
        <v>0</v>
      </c>
      <c r="AX132" s="124">
        <v>0</v>
      </c>
      <c r="AY132" s="124">
        <v>0</v>
      </c>
      <c r="AZ132" s="124">
        <v>0</v>
      </c>
      <c r="BA132" s="124">
        <v>0</v>
      </c>
      <c r="BB132" s="101">
        <v>6838212898.7799997</v>
      </c>
      <c r="BC132" s="101">
        <v>5800417212.2600002</v>
      </c>
      <c r="BD132" s="124">
        <v>0</v>
      </c>
      <c r="BE132" s="124">
        <v>0</v>
      </c>
      <c r="BF132" s="124">
        <v>0</v>
      </c>
      <c r="BG132" s="124">
        <v>0</v>
      </c>
      <c r="BH132" s="101">
        <v>1037795686.52</v>
      </c>
      <c r="BI132" s="124">
        <v>0</v>
      </c>
      <c r="BJ132" s="124">
        <v>0</v>
      </c>
      <c r="BK132" s="124">
        <v>0</v>
      </c>
      <c r="BL132" s="101">
        <v>6838212898.7799997</v>
      </c>
      <c r="BM132" s="101">
        <v>-5297303769.5600004</v>
      </c>
      <c r="BN132" s="101">
        <v>13755259385.9751</v>
      </c>
      <c r="BO132" s="124">
        <v>5.5</v>
      </c>
      <c r="BP132" s="101">
        <v>465531353.91747999</v>
      </c>
      <c r="BQ132" s="101">
        <v>8929737788.7806797</v>
      </c>
    </row>
    <row r="133" spans="3:69" x14ac:dyDescent="0.3">
      <c r="C133" s="124">
        <v>127</v>
      </c>
      <c r="D133" s="124">
        <v>2142</v>
      </c>
      <c r="E133" s="124">
        <v>5.5</v>
      </c>
      <c r="F133" s="124">
        <v>1.1199999999999999E-3</v>
      </c>
      <c r="G133" s="101">
        <v>8627965785.1599998</v>
      </c>
      <c r="H133" s="124">
        <v>0</v>
      </c>
      <c r="I133" s="124">
        <v>0</v>
      </c>
      <c r="J133" s="124">
        <v>0</v>
      </c>
      <c r="K133" s="124">
        <v>0</v>
      </c>
      <c r="L133" s="124">
        <v>0</v>
      </c>
      <c r="M133" s="124">
        <v>0</v>
      </c>
      <c r="N133" s="124">
        <v>0</v>
      </c>
      <c r="O133" s="101">
        <v>908326834.09000003</v>
      </c>
      <c r="P133" s="101">
        <v>908326834.09000003</v>
      </c>
      <c r="Q133" s="124">
        <v>0</v>
      </c>
      <c r="R133" s="124">
        <v>0</v>
      </c>
      <c r="S133" s="124">
        <v>0</v>
      </c>
      <c r="T133" s="124">
        <v>0</v>
      </c>
      <c r="U133" s="124">
        <v>0</v>
      </c>
      <c r="V133" s="124">
        <v>0</v>
      </c>
      <c r="W133" s="101">
        <v>632379441.45000005</v>
      </c>
      <c r="X133" s="101">
        <v>632379441.45000005</v>
      </c>
      <c r="Y133" s="124">
        <v>0</v>
      </c>
      <c r="Z133" s="124">
        <v>0</v>
      </c>
      <c r="AA133" s="124">
        <v>0</v>
      </c>
      <c r="AB133" s="124">
        <v>0</v>
      </c>
      <c r="AC133" s="124">
        <v>0</v>
      </c>
      <c r="AD133" s="124">
        <v>0</v>
      </c>
      <c r="AE133" s="124">
        <v>0</v>
      </c>
      <c r="AF133" s="124">
        <v>0</v>
      </c>
      <c r="AG133" s="124">
        <v>0</v>
      </c>
      <c r="AH133" s="124">
        <v>0</v>
      </c>
      <c r="AI133" s="124">
        <v>0</v>
      </c>
      <c r="AJ133" s="124">
        <v>0</v>
      </c>
      <c r="AK133" s="124">
        <v>0</v>
      </c>
      <c r="AL133" s="124">
        <v>0</v>
      </c>
      <c r="AM133" s="124">
        <v>0</v>
      </c>
      <c r="AN133" s="124">
        <v>0</v>
      </c>
      <c r="AO133" s="124">
        <v>0</v>
      </c>
      <c r="AP133" s="124">
        <v>0</v>
      </c>
      <c r="AQ133" s="124">
        <v>0</v>
      </c>
      <c r="AR133" s="124">
        <v>0</v>
      </c>
      <c r="AS133" s="124">
        <v>0</v>
      </c>
      <c r="AT133" s="101">
        <v>1540706275.54</v>
      </c>
      <c r="AU133" s="124">
        <v>0</v>
      </c>
      <c r="AV133" s="124">
        <v>0</v>
      </c>
      <c r="AW133" s="124">
        <v>0</v>
      </c>
      <c r="AX133" s="124">
        <v>0</v>
      </c>
      <c r="AY133" s="124">
        <v>0</v>
      </c>
      <c r="AZ133" s="124">
        <v>0</v>
      </c>
      <c r="BA133" s="124">
        <v>0</v>
      </c>
      <c r="BB133" s="101">
        <v>6837729777.4799995</v>
      </c>
      <c r="BC133" s="101">
        <v>5801147697.6599998</v>
      </c>
      <c r="BD133" s="124">
        <v>0</v>
      </c>
      <c r="BE133" s="124">
        <v>0</v>
      </c>
      <c r="BF133" s="124">
        <v>0</v>
      </c>
      <c r="BG133" s="124">
        <v>0</v>
      </c>
      <c r="BH133" s="101">
        <v>1036582079.8200001</v>
      </c>
      <c r="BI133" s="124">
        <v>0</v>
      </c>
      <c r="BJ133" s="124">
        <v>0</v>
      </c>
      <c r="BK133" s="124">
        <v>0</v>
      </c>
      <c r="BL133" s="101">
        <v>6837729777.4799995</v>
      </c>
      <c r="BM133" s="101">
        <v>-5297023501.9399996</v>
      </c>
      <c r="BN133" s="101">
        <v>8923805122.4585094</v>
      </c>
      <c r="BO133" s="124">
        <v>5.5</v>
      </c>
      <c r="BP133" s="101">
        <v>199799285.77623999</v>
      </c>
      <c r="BQ133" s="101">
        <v>3832513572.61692</v>
      </c>
    </row>
    <row r="134" spans="3:69" x14ac:dyDescent="0.3">
      <c r="C134" s="124">
        <v>128</v>
      </c>
      <c r="D134" s="124">
        <v>2143</v>
      </c>
      <c r="E134" s="124">
        <v>5.5</v>
      </c>
      <c r="F134" s="124">
        <v>1.06E-3</v>
      </c>
      <c r="G134" s="101">
        <v>8628312348.7000008</v>
      </c>
      <c r="H134" s="124">
        <v>0</v>
      </c>
      <c r="I134" s="124">
        <v>0</v>
      </c>
      <c r="J134" s="124">
        <v>0</v>
      </c>
      <c r="K134" s="124">
        <v>0</v>
      </c>
      <c r="L134" s="124">
        <v>0</v>
      </c>
      <c r="M134" s="124">
        <v>0</v>
      </c>
      <c r="N134" s="124">
        <v>0</v>
      </c>
      <c r="O134" s="101">
        <v>908363319.27999997</v>
      </c>
      <c r="P134" s="101">
        <v>908363319.27999997</v>
      </c>
      <c r="Q134" s="124">
        <v>0</v>
      </c>
      <c r="R134" s="124">
        <v>0</v>
      </c>
      <c r="S134" s="124">
        <v>0</v>
      </c>
      <c r="T134" s="124">
        <v>0</v>
      </c>
      <c r="U134" s="124">
        <v>0</v>
      </c>
      <c r="V134" s="124">
        <v>0</v>
      </c>
      <c r="W134" s="101">
        <v>632404842.52999997</v>
      </c>
      <c r="X134" s="101">
        <v>632404842.52999997</v>
      </c>
      <c r="Y134" s="124">
        <v>0</v>
      </c>
      <c r="Z134" s="124">
        <v>0</v>
      </c>
      <c r="AA134" s="124">
        <v>0</v>
      </c>
      <c r="AB134" s="124">
        <v>0</v>
      </c>
      <c r="AC134" s="124">
        <v>0</v>
      </c>
      <c r="AD134" s="124">
        <v>0</v>
      </c>
      <c r="AE134" s="124">
        <v>0</v>
      </c>
      <c r="AF134" s="124">
        <v>0</v>
      </c>
      <c r="AG134" s="124">
        <v>0</v>
      </c>
      <c r="AH134" s="124">
        <v>0</v>
      </c>
      <c r="AI134" s="124">
        <v>0</v>
      </c>
      <c r="AJ134" s="124">
        <v>0</v>
      </c>
      <c r="AK134" s="124">
        <v>0</v>
      </c>
      <c r="AL134" s="124">
        <v>0</v>
      </c>
      <c r="AM134" s="124">
        <v>0</v>
      </c>
      <c r="AN134" s="124">
        <v>0</v>
      </c>
      <c r="AO134" s="124">
        <v>0</v>
      </c>
      <c r="AP134" s="124">
        <v>0</v>
      </c>
      <c r="AQ134" s="124">
        <v>0</v>
      </c>
      <c r="AR134" s="124">
        <v>0</v>
      </c>
      <c r="AS134" s="124">
        <v>0</v>
      </c>
      <c r="AT134" s="101">
        <v>1540768161.8099999</v>
      </c>
      <c r="AU134" s="124">
        <v>0</v>
      </c>
      <c r="AV134" s="124">
        <v>0</v>
      </c>
      <c r="AW134" s="124">
        <v>0</v>
      </c>
      <c r="AX134" s="124">
        <v>0</v>
      </c>
      <c r="AY134" s="124">
        <v>0</v>
      </c>
      <c r="AZ134" s="124">
        <v>0</v>
      </c>
      <c r="BA134" s="124">
        <v>0</v>
      </c>
      <c r="BB134" s="101">
        <v>6834074365.6700001</v>
      </c>
      <c r="BC134" s="101">
        <v>5798544058.0600004</v>
      </c>
      <c r="BD134" s="124">
        <v>0</v>
      </c>
      <c r="BE134" s="124">
        <v>0</v>
      </c>
      <c r="BF134" s="124">
        <v>0</v>
      </c>
      <c r="BG134" s="124">
        <v>0</v>
      </c>
      <c r="BH134" s="101">
        <v>1035530307.61</v>
      </c>
      <c r="BI134" s="124">
        <v>0</v>
      </c>
      <c r="BJ134" s="124">
        <v>0</v>
      </c>
      <c r="BK134" s="124">
        <v>0</v>
      </c>
      <c r="BL134" s="101">
        <v>6834074365.6700001</v>
      </c>
      <c r="BM134" s="101">
        <v>-5293306203.8599997</v>
      </c>
      <c r="BN134" s="101">
        <v>3826902668.0408301</v>
      </c>
      <c r="BO134" s="124">
        <v>5.5</v>
      </c>
      <c r="BP134" s="124">
        <v>0</v>
      </c>
      <c r="BQ134" s="124">
        <v>0</v>
      </c>
    </row>
    <row r="135" spans="3:69" x14ac:dyDescent="0.3">
      <c r="C135" s="124">
        <v>129</v>
      </c>
      <c r="D135" s="124">
        <v>2144</v>
      </c>
      <c r="E135" s="124">
        <v>5.5</v>
      </c>
      <c r="F135" s="124">
        <v>1E-3</v>
      </c>
      <c r="G135" s="101">
        <v>8630373509.25</v>
      </c>
      <c r="H135" s="124">
        <v>0</v>
      </c>
      <c r="I135" s="124">
        <v>0</v>
      </c>
      <c r="J135" s="124">
        <v>0</v>
      </c>
      <c r="K135" s="124">
        <v>0</v>
      </c>
      <c r="L135" s="124">
        <v>0</v>
      </c>
      <c r="M135" s="124">
        <v>0</v>
      </c>
      <c r="N135" s="124">
        <v>0</v>
      </c>
      <c r="O135" s="101">
        <v>908580312.19000006</v>
      </c>
      <c r="P135" s="101">
        <v>908580312.19000006</v>
      </c>
      <c r="Q135" s="124">
        <v>0</v>
      </c>
      <c r="R135" s="124">
        <v>0</v>
      </c>
      <c r="S135" s="124">
        <v>0</v>
      </c>
      <c r="T135" s="124">
        <v>0</v>
      </c>
      <c r="U135" s="124">
        <v>0</v>
      </c>
      <c r="V135" s="124">
        <v>0</v>
      </c>
      <c r="W135" s="101">
        <v>632555913.54999995</v>
      </c>
      <c r="X135" s="101">
        <v>632555913.54999995</v>
      </c>
      <c r="Y135" s="124">
        <v>0</v>
      </c>
      <c r="Z135" s="124">
        <v>0</v>
      </c>
      <c r="AA135" s="124">
        <v>0</v>
      </c>
      <c r="AB135" s="124">
        <v>0</v>
      </c>
      <c r="AC135" s="124">
        <v>0</v>
      </c>
      <c r="AD135" s="124">
        <v>0</v>
      </c>
      <c r="AE135" s="124">
        <v>0</v>
      </c>
      <c r="AF135" s="124">
        <v>0</v>
      </c>
      <c r="AG135" s="124">
        <v>0</v>
      </c>
      <c r="AH135" s="124">
        <v>0</v>
      </c>
      <c r="AI135" s="124">
        <v>0</v>
      </c>
      <c r="AJ135" s="124">
        <v>0</v>
      </c>
      <c r="AK135" s="124">
        <v>0</v>
      </c>
      <c r="AL135" s="124">
        <v>0</v>
      </c>
      <c r="AM135" s="124">
        <v>0</v>
      </c>
      <c r="AN135" s="124">
        <v>0</v>
      </c>
      <c r="AO135" s="124">
        <v>0</v>
      </c>
      <c r="AP135" s="124">
        <v>0</v>
      </c>
      <c r="AQ135" s="124">
        <v>0</v>
      </c>
      <c r="AR135" s="124">
        <v>0</v>
      </c>
      <c r="AS135" s="124">
        <v>0</v>
      </c>
      <c r="AT135" s="101">
        <v>1541136225.74</v>
      </c>
      <c r="AU135" s="124">
        <v>0</v>
      </c>
      <c r="AV135" s="124">
        <v>0</v>
      </c>
      <c r="AW135" s="124">
        <v>0</v>
      </c>
      <c r="AX135" s="124">
        <v>0</v>
      </c>
      <c r="AY135" s="124">
        <v>0</v>
      </c>
      <c r="AZ135" s="124">
        <v>0</v>
      </c>
      <c r="BA135" s="124">
        <v>0</v>
      </c>
      <c r="BB135" s="124">
        <v>0</v>
      </c>
      <c r="BC135" s="124">
        <v>0</v>
      </c>
      <c r="BD135" s="124">
        <v>0</v>
      </c>
      <c r="BE135" s="124">
        <v>0</v>
      </c>
      <c r="BF135" s="124">
        <v>0</v>
      </c>
      <c r="BG135" s="124">
        <v>0</v>
      </c>
      <c r="BH135" s="124">
        <v>0</v>
      </c>
      <c r="BI135" s="124">
        <v>0</v>
      </c>
      <c r="BJ135" s="124">
        <v>0</v>
      </c>
      <c r="BK135" s="124">
        <v>0</v>
      </c>
      <c r="BL135" s="124">
        <v>0</v>
      </c>
      <c r="BM135" s="101">
        <v>1541136225.74</v>
      </c>
      <c r="BN135" s="101">
        <v>1541136.2257399999</v>
      </c>
      <c r="BO135" s="124">
        <v>5.5</v>
      </c>
      <c r="BP135" s="101">
        <v>84762492.415700004</v>
      </c>
      <c r="BQ135" s="101">
        <v>1625898718.1557</v>
      </c>
    </row>
    <row r="136" spans="3:69" x14ac:dyDescent="0.3">
      <c r="C136" s="124">
        <v>130</v>
      </c>
      <c r="D136" s="124">
        <v>2145</v>
      </c>
      <c r="E136" s="124">
        <v>5.5</v>
      </c>
      <c r="F136" s="124">
        <v>9.5E-4</v>
      </c>
      <c r="G136" s="124">
        <v>0</v>
      </c>
      <c r="H136" s="124">
        <v>0</v>
      </c>
      <c r="I136" s="124">
        <v>0</v>
      </c>
      <c r="J136" s="124">
        <v>0</v>
      </c>
      <c r="K136" s="124">
        <v>0</v>
      </c>
      <c r="L136" s="124">
        <v>0</v>
      </c>
      <c r="M136" s="124">
        <v>0</v>
      </c>
      <c r="N136" s="124">
        <v>0</v>
      </c>
      <c r="O136" s="124">
        <v>0</v>
      </c>
      <c r="P136" s="124">
        <v>0</v>
      </c>
      <c r="Q136" s="124">
        <v>0</v>
      </c>
      <c r="R136" s="124">
        <v>0</v>
      </c>
      <c r="S136" s="124">
        <v>0</v>
      </c>
      <c r="T136" s="124">
        <v>0</v>
      </c>
      <c r="U136" s="124">
        <v>0</v>
      </c>
      <c r="V136" s="124">
        <v>0</v>
      </c>
      <c r="W136" s="124">
        <v>0</v>
      </c>
      <c r="X136" s="124">
        <v>0</v>
      </c>
      <c r="Y136" s="124">
        <v>0</v>
      </c>
      <c r="Z136" s="124">
        <v>0</v>
      </c>
      <c r="AA136" s="124">
        <v>0</v>
      </c>
      <c r="AB136" s="124">
        <v>0</v>
      </c>
      <c r="AC136" s="124">
        <v>0</v>
      </c>
      <c r="AD136" s="124">
        <v>0</v>
      </c>
      <c r="AE136" s="124">
        <v>0</v>
      </c>
      <c r="AF136" s="124">
        <v>0</v>
      </c>
      <c r="AG136" s="124">
        <v>0</v>
      </c>
      <c r="AH136" s="124">
        <v>0</v>
      </c>
      <c r="AI136" s="124">
        <v>0</v>
      </c>
      <c r="AJ136" s="124">
        <v>0</v>
      </c>
      <c r="AK136" s="124">
        <v>0</v>
      </c>
      <c r="AL136" s="124">
        <v>0</v>
      </c>
      <c r="AM136" s="124">
        <v>0</v>
      </c>
      <c r="AN136" s="124">
        <v>0</v>
      </c>
      <c r="AO136" s="124">
        <v>0</v>
      </c>
      <c r="AP136" s="124">
        <v>0</v>
      </c>
      <c r="AQ136" s="124">
        <v>0</v>
      </c>
      <c r="AR136" s="124">
        <v>0</v>
      </c>
      <c r="AS136" s="124">
        <v>0</v>
      </c>
      <c r="AT136" s="124">
        <v>0</v>
      </c>
      <c r="AU136" s="124">
        <v>0</v>
      </c>
      <c r="AV136" s="124">
        <v>0</v>
      </c>
      <c r="AW136" s="124">
        <v>0</v>
      </c>
      <c r="AX136" s="124">
        <v>0</v>
      </c>
      <c r="AY136" s="124">
        <v>0</v>
      </c>
      <c r="AZ136" s="124">
        <v>0</v>
      </c>
      <c r="BA136" s="124">
        <v>0</v>
      </c>
      <c r="BB136" s="124">
        <v>0</v>
      </c>
      <c r="BC136" s="124">
        <v>0</v>
      </c>
      <c r="BD136" s="124">
        <v>0</v>
      </c>
      <c r="BE136" s="124">
        <v>0</v>
      </c>
      <c r="BF136" s="124">
        <v>0</v>
      </c>
      <c r="BG136" s="124">
        <v>0</v>
      </c>
      <c r="BH136" s="124">
        <v>0</v>
      </c>
      <c r="BI136" s="124">
        <v>0</v>
      </c>
      <c r="BJ136" s="124">
        <v>0</v>
      </c>
      <c r="BK136" s="124">
        <v>0</v>
      </c>
      <c r="BL136" s="124">
        <v>0</v>
      </c>
      <c r="BM136" s="124">
        <v>0</v>
      </c>
      <c r="BN136" s="101">
        <v>1625898718.1557</v>
      </c>
      <c r="BO136" s="124">
        <v>5.5</v>
      </c>
      <c r="BP136" s="101">
        <v>89424429.498559996</v>
      </c>
      <c r="BQ136" s="101">
        <v>1715323147.6542599</v>
      </c>
    </row>
    <row r="137" spans="3:69" x14ac:dyDescent="0.3">
      <c r="C137" s="124">
        <v>131</v>
      </c>
      <c r="D137" s="124">
        <v>2146</v>
      </c>
      <c r="E137" s="124">
        <v>5.5</v>
      </c>
      <c r="F137" s="124">
        <v>8.9999999999999998E-4</v>
      </c>
      <c r="G137" s="124">
        <v>0</v>
      </c>
      <c r="H137" s="124">
        <v>0</v>
      </c>
      <c r="I137" s="124">
        <v>0</v>
      </c>
      <c r="J137" s="124">
        <v>0</v>
      </c>
      <c r="K137" s="124">
        <v>0</v>
      </c>
      <c r="L137" s="124">
        <v>0</v>
      </c>
      <c r="M137" s="124">
        <v>0</v>
      </c>
      <c r="N137" s="124">
        <v>0</v>
      </c>
      <c r="O137" s="124">
        <v>0</v>
      </c>
      <c r="P137" s="124">
        <v>0</v>
      </c>
      <c r="Q137" s="124">
        <v>0</v>
      </c>
      <c r="R137" s="124">
        <v>0</v>
      </c>
      <c r="S137" s="124">
        <v>0</v>
      </c>
      <c r="T137" s="124">
        <v>0</v>
      </c>
      <c r="U137" s="124">
        <v>0</v>
      </c>
      <c r="V137" s="124">
        <v>0</v>
      </c>
      <c r="W137" s="124">
        <v>0</v>
      </c>
      <c r="X137" s="124">
        <v>0</v>
      </c>
      <c r="Y137" s="124">
        <v>0</v>
      </c>
      <c r="Z137" s="124">
        <v>0</v>
      </c>
      <c r="AA137" s="124">
        <v>0</v>
      </c>
      <c r="AB137" s="124">
        <v>0</v>
      </c>
      <c r="AC137" s="124">
        <v>0</v>
      </c>
      <c r="AD137" s="124">
        <v>0</v>
      </c>
      <c r="AE137" s="124">
        <v>0</v>
      </c>
      <c r="AF137" s="124">
        <v>0</v>
      </c>
      <c r="AG137" s="124">
        <v>0</v>
      </c>
      <c r="AH137" s="124">
        <v>0</v>
      </c>
      <c r="AI137" s="124">
        <v>0</v>
      </c>
      <c r="AJ137" s="124">
        <v>0</v>
      </c>
      <c r="AK137" s="124">
        <v>0</v>
      </c>
      <c r="AL137" s="124">
        <v>0</v>
      </c>
      <c r="AM137" s="124">
        <v>0</v>
      </c>
      <c r="AN137" s="124">
        <v>0</v>
      </c>
      <c r="AO137" s="124">
        <v>0</v>
      </c>
      <c r="AP137" s="124">
        <v>0</v>
      </c>
      <c r="AQ137" s="124">
        <v>0</v>
      </c>
      <c r="AR137" s="124">
        <v>0</v>
      </c>
      <c r="AS137" s="124">
        <v>0</v>
      </c>
      <c r="AT137" s="124">
        <v>0</v>
      </c>
      <c r="AU137" s="124">
        <v>0</v>
      </c>
      <c r="AV137" s="124">
        <v>0</v>
      </c>
      <c r="AW137" s="124">
        <v>0</v>
      </c>
      <c r="AX137" s="124">
        <v>0</v>
      </c>
      <c r="AY137" s="124">
        <v>0</v>
      </c>
      <c r="AZ137" s="124">
        <v>0</v>
      </c>
      <c r="BA137" s="124">
        <v>0</v>
      </c>
      <c r="BB137" s="124">
        <v>0</v>
      </c>
      <c r="BC137" s="124">
        <v>0</v>
      </c>
      <c r="BD137" s="124">
        <v>0</v>
      </c>
      <c r="BE137" s="124">
        <v>0</v>
      </c>
      <c r="BF137" s="124">
        <v>0</v>
      </c>
      <c r="BG137" s="124">
        <v>0</v>
      </c>
      <c r="BH137" s="124">
        <v>0</v>
      </c>
      <c r="BI137" s="124">
        <v>0</v>
      </c>
      <c r="BJ137" s="124">
        <v>0</v>
      </c>
      <c r="BK137" s="124">
        <v>0</v>
      </c>
      <c r="BL137" s="124">
        <v>0</v>
      </c>
      <c r="BM137" s="124">
        <v>0</v>
      </c>
      <c r="BN137" s="101">
        <v>1715323147.6542599</v>
      </c>
      <c r="BO137" s="124">
        <v>5.5</v>
      </c>
      <c r="BP137" s="101">
        <v>94342773.120979995</v>
      </c>
      <c r="BQ137" s="101">
        <v>1809665920.7752399</v>
      </c>
    </row>
    <row r="138" spans="3:69" x14ac:dyDescent="0.3">
      <c r="C138" s="124">
        <v>132</v>
      </c>
      <c r="D138" s="124">
        <v>2147</v>
      </c>
      <c r="E138" s="124">
        <v>5.5</v>
      </c>
      <c r="F138" s="124">
        <v>8.4999999999999995E-4</v>
      </c>
      <c r="G138" s="124">
        <v>0</v>
      </c>
      <c r="H138" s="124">
        <v>0</v>
      </c>
      <c r="I138" s="124">
        <v>0</v>
      </c>
      <c r="J138" s="124">
        <v>0</v>
      </c>
      <c r="K138" s="124">
        <v>0</v>
      </c>
      <c r="L138" s="124">
        <v>0</v>
      </c>
      <c r="M138" s="124">
        <v>0</v>
      </c>
      <c r="N138" s="124">
        <v>0</v>
      </c>
      <c r="O138" s="124">
        <v>0</v>
      </c>
      <c r="P138" s="124">
        <v>0</v>
      </c>
      <c r="Q138" s="124">
        <v>0</v>
      </c>
      <c r="R138" s="124">
        <v>0</v>
      </c>
      <c r="S138" s="124">
        <v>0</v>
      </c>
      <c r="T138" s="124">
        <v>0</v>
      </c>
      <c r="U138" s="124">
        <v>0</v>
      </c>
      <c r="V138" s="124">
        <v>0</v>
      </c>
      <c r="W138" s="124">
        <v>0</v>
      </c>
      <c r="X138" s="124">
        <v>0</v>
      </c>
      <c r="Y138" s="124">
        <v>0</v>
      </c>
      <c r="Z138" s="124">
        <v>0</v>
      </c>
      <c r="AA138" s="124">
        <v>0</v>
      </c>
      <c r="AB138" s="124">
        <v>0</v>
      </c>
      <c r="AC138" s="124">
        <v>0</v>
      </c>
      <c r="AD138" s="124">
        <v>0</v>
      </c>
      <c r="AE138" s="124">
        <v>0</v>
      </c>
      <c r="AF138" s="124">
        <v>0</v>
      </c>
      <c r="AG138" s="124">
        <v>0</v>
      </c>
      <c r="AH138" s="124">
        <v>0</v>
      </c>
      <c r="AI138" s="124">
        <v>0</v>
      </c>
      <c r="AJ138" s="124">
        <v>0</v>
      </c>
      <c r="AK138" s="124">
        <v>0</v>
      </c>
      <c r="AL138" s="124">
        <v>0</v>
      </c>
      <c r="AM138" s="124">
        <v>0</v>
      </c>
      <c r="AN138" s="124">
        <v>0</v>
      </c>
      <c r="AO138" s="124">
        <v>0</v>
      </c>
      <c r="AP138" s="124">
        <v>0</v>
      </c>
      <c r="AQ138" s="124">
        <v>0</v>
      </c>
      <c r="AR138" s="124">
        <v>0</v>
      </c>
      <c r="AS138" s="124">
        <v>0</v>
      </c>
      <c r="AT138" s="124">
        <v>0</v>
      </c>
      <c r="AU138" s="124">
        <v>0</v>
      </c>
      <c r="AV138" s="124">
        <v>0</v>
      </c>
      <c r="AW138" s="124">
        <v>0</v>
      </c>
      <c r="AX138" s="124">
        <v>0</v>
      </c>
      <c r="AY138" s="124">
        <v>0</v>
      </c>
      <c r="AZ138" s="124">
        <v>0</v>
      </c>
      <c r="BA138" s="124">
        <v>0</v>
      </c>
      <c r="BB138" s="124">
        <v>0</v>
      </c>
      <c r="BC138" s="124">
        <v>0</v>
      </c>
      <c r="BD138" s="124">
        <v>0</v>
      </c>
      <c r="BE138" s="124">
        <v>0</v>
      </c>
      <c r="BF138" s="124">
        <v>0</v>
      </c>
      <c r="BG138" s="124">
        <v>0</v>
      </c>
      <c r="BH138" s="124">
        <v>0</v>
      </c>
      <c r="BI138" s="124">
        <v>0</v>
      </c>
      <c r="BJ138" s="124">
        <v>0</v>
      </c>
      <c r="BK138" s="124">
        <v>0</v>
      </c>
      <c r="BL138" s="124">
        <v>0</v>
      </c>
      <c r="BM138" s="124">
        <v>0</v>
      </c>
      <c r="BN138" s="101">
        <v>1809665920.7752399</v>
      </c>
      <c r="BO138" s="124">
        <v>5.5</v>
      </c>
      <c r="BP138" s="101">
        <v>99531625.642639995</v>
      </c>
      <c r="BQ138" s="101">
        <v>1909197546.4178801</v>
      </c>
    </row>
    <row r="139" spans="3:69" x14ac:dyDescent="0.3">
      <c r="C139" s="124">
        <v>133</v>
      </c>
      <c r="D139" s="124">
        <v>2148</v>
      </c>
      <c r="E139" s="124">
        <v>5.5</v>
      </c>
      <c r="F139" s="124">
        <v>8.0999999999999996E-4</v>
      </c>
      <c r="G139" s="124">
        <v>0</v>
      </c>
      <c r="H139" s="124">
        <v>0</v>
      </c>
      <c r="I139" s="124">
        <v>0</v>
      </c>
      <c r="J139" s="124">
        <v>0</v>
      </c>
      <c r="K139" s="124">
        <v>0</v>
      </c>
      <c r="L139" s="124">
        <v>0</v>
      </c>
      <c r="M139" s="124">
        <v>0</v>
      </c>
      <c r="N139" s="124">
        <v>0</v>
      </c>
      <c r="O139" s="124">
        <v>0</v>
      </c>
      <c r="P139" s="124">
        <v>0</v>
      </c>
      <c r="Q139" s="124">
        <v>0</v>
      </c>
      <c r="R139" s="124">
        <v>0</v>
      </c>
      <c r="S139" s="124">
        <v>0</v>
      </c>
      <c r="T139" s="124">
        <v>0</v>
      </c>
      <c r="U139" s="124">
        <v>0</v>
      </c>
      <c r="V139" s="124">
        <v>0</v>
      </c>
      <c r="W139" s="124">
        <v>0</v>
      </c>
      <c r="X139" s="124">
        <v>0</v>
      </c>
      <c r="Y139" s="124">
        <v>0</v>
      </c>
      <c r="Z139" s="124">
        <v>0</v>
      </c>
      <c r="AA139" s="124">
        <v>0</v>
      </c>
      <c r="AB139" s="124">
        <v>0</v>
      </c>
      <c r="AC139" s="124">
        <v>0</v>
      </c>
      <c r="AD139" s="124">
        <v>0</v>
      </c>
      <c r="AE139" s="124">
        <v>0</v>
      </c>
      <c r="AF139" s="124">
        <v>0</v>
      </c>
      <c r="AG139" s="124">
        <v>0</v>
      </c>
      <c r="AH139" s="124">
        <v>0</v>
      </c>
      <c r="AI139" s="124">
        <v>0</v>
      </c>
      <c r="AJ139" s="124">
        <v>0</v>
      </c>
      <c r="AK139" s="124">
        <v>0</v>
      </c>
      <c r="AL139" s="124">
        <v>0</v>
      </c>
      <c r="AM139" s="124">
        <v>0</v>
      </c>
      <c r="AN139" s="124">
        <v>0</v>
      </c>
      <c r="AO139" s="124">
        <v>0</v>
      </c>
      <c r="AP139" s="124">
        <v>0</v>
      </c>
      <c r="AQ139" s="124">
        <v>0</v>
      </c>
      <c r="AR139" s="124">
        <v>0</v>
      </c>
      <c r="AS139" s="124">
        <v>0</v>
      </c>
      <c r="AT139" s="124">
        <v>0</v>
      </c>
      <c r="AU139" s="124">
        <v>0</v>
      </c>
      <c r="AV139" s="124">
        <v>0</v>
      </c>
      <c r="AW139" s="124">
        <v>0</v>
      </c>
      <c r="AX139" s="124">
        <v>0</v>
      </c>
      <c r="AY139" s="124">
        <v>0</v>
      </c>
      <c r="AZ139" s="124">
        <v>0</v>
      </c>
      <c r="BA139" s="124">
        <v>0</v>
      </c>
      <c r="BB139" s="124">
        <v>0</v>
      </c>
      <c r="BC139" s="124">
        <v>0</v>
      </c>
      <c r="BD139" s="124">
        <v>0</v>
      </c>
      <c r="BE139" s="124">
        <v>0</v>
      </c>
      <c r="BF139" s="124">
        <v>0</v>
      </c>
      <c r="BG139" s="124">
        <v>0</v>
      </c>
      <c r="BH139" s="124">
        <v>0</v>
      </c>
      <c r="BI139" s="124">
        <v>0</v>
      </c>
      <c r="BJ139" s="124">
        <v>0</v>
      </c>
      <c r="BK139" s="124">
        <v>0</v>
      </c>
      <c r="BL139" s="124">
        <v>0</v>
      </c>
      <c r="BM139" s="124">
        <v>0</v>
      </c>
      <c r="BN139" s="101">
        <v>1909197546.4178801</v>
      </c>
      <c r="BO139" s="124">
        <v>5.5</v>
      </c>
      <c r="BP139" s="101">
        <v>105005865.05298001</v>
      </c>
      <c r="BQ139" s="101">
        <v>2014203411.47086</v>
      </c>
    </row>
    <row r="140" spans="3:69" x14ac:dyDescent="0.3">
      <c r="C140" s="124">
        <v>134</v>
      </c>
      <c r="D140" s="124">
        <v>2149</v>
      </c>
      <c r="E140" s="124">
        <v>5.5</v>
      </c>
      <c r="F140" s="124">
        <v>7.6999999999999996E-4</v>
      </c>
      <c r="G140" s="124">
        <v>0</v>
      </c>
      <c r="H140" s="124">
        <v>0</v>
      </c>
      <c r="I140" s="124">
        <v>0</v>
      </c>
      <c r="J140" s="124">
        <v>0</v>
      </c>
      <c r="K140" s="124">
        <v>0</v>
      </c>
      <c r="L140" s="124">
        <v>0</v>
      </c>
      <c r="M140" s="124">
        <v>0</v>
      </c>
      <c r="N140" s="124">
        <v>0</v>
      </c>
      <c r="O140" s="124">
        <v>0</v>
      </c>
      <c r="P140" s="124">
        <v>0</v>
      </c>
      <c r="Q140" s="124">
        <v>0</v>
      </c>
      <c r="R140" s="124">
        <v>0</v>
      </c>
      <c r="S140" s="124">
        <v>0</v>
      </c>
      <c r="T140" s="124">
        <v>0</v>
      </c>
      <c r="U140" s="124">
        <v>0</v>
      </c>
      <c r="V140" s="124">
        <v>0</v>
      </c>
      <c r="W140" s="124">
        <v>0</v>
      </c>
      <c r="X140" s="124">
        <v>0</v>
      </c>
      <c r="Y140" s="124">
        <v>0</v>
      </c>
      <c r="Z140" s="124">
        <v>0</v>
      </c>
      <c r="AA140" s="124">
        <v>0</v>
      </c>
      <c r="AB140" s="124">
        <v>0</v>
      </c>
      <c r="AC140" s="124">
        <v>0</v>
      </c>
      <c r="AD140" s="124">
        <v>0</v>
      </c>
      <c r="AE140" s="124">
        <v>0</v>
      </c>
      <c r="AF140" s="124">
        <v>0</v>
      </c>
      <c r="AG140" s="124">
        <v>0</v>
      </c>
      <c r="AH140" s="124">
        <v>0</v>
      </c>
      <c r="AI140" s="124">
        <v>0</v>
      </c>
      <c r="AJ140" s="124">
        <v>0</v>
      </c>
      <c r="AK140" s="124">
        <v>0</v>
      </c>
      <c r="AL140" s="124">
        <v>0</v>
      </c>
      <c r="AM140" s="124">
        <v>0</v>
      </c>
      <c r="AN140" s="124">
        <v>0</v>
      </c>
      <c r="AO140" s="124">
        <v>0</v>
      </c>
      <c r="AP140" s="124">
        <v>0</v>
      </c>
      <c r="AQ140" s="124">
        <v>0</v>
      </c>
      <c r="AR140" s="124">
        <v>0</v>
      </c>
      <c r="AS140" s="124">
        <v>0</v>
      </c>
      <c r="AT140" s="124">
        <v>0</v>
      </c>
      <c r="AU140" s="124">
        <v>0</v>
      </c>
      <c r="AV140" s="124">
        <v>0</v>
      </c>
      <c r="AW140" s="124">
        <v>0</v>
      </c>
      <c r="AX140" s="124">
        <v>0</v>
      </c>
      <c r="AY140" s="124">
        <v>0</v>
      </c>
      <c r="AZ140" s="124">
        <v>0</v>
      </c>
      <c r="BA140" s="124">
        <v>0</v>
      </c>
      <c r="BB140" s="124">
        <v>0</v>
      </c>
      <c r="BC140" s="124">
        <v>0</v>
      </c>
      <c r="BD140" s="124">
        <v>0</v>
      </c>
      <c r="BE140" s="124">
        <v>0</v>
      </c>
      <c r="BF140" s="124">
        <v>0</v>
      </c>
      <c r="BG140" s="124">
        <v>0</v>
      </c>
      <c r="BH140" s="124">
        <v>0</v>
      </c>
      <c r="BI140" s="124">
        <v>0</v>
      </c>
      <c r="BJ140" s="124">
        <v>0</v>
      </c>
      <c r="BK140" s="124">
        <v>0</v>
      </c>
      <c r="BL140" s="124">
        <v>0</v>
      </c>
      <c r="BM140" s="124">
        <v>0</v>
      </c>
      <c r="BN140" s="101">
        <v>2014203411.47086</v>
      </c>
      <c r="BO140" s="124">
        <v>5.5</v>
      </c>
      <c r="BP140" s="101">
        <v>110781187.6309</v>
      </c>
      <c r="BQ140" s="101">
        <v>2124984599.1017599</v>
      </c>
    </row>
    <row r="141" spans="3:69" x14ac:dyDescent="0.3">
      <c r="C141" s="124">
        <v>135</v>
      </c>
      <c r="D141" s="124">
        <v>2150</v>
      </c>
      <c r="E141" s="124">
        <v>5.5</v>
      </c>
      <c r="F141" s="124">
        <v>7.2999999999999996E-4</v>
      </c>
      <c r="G141" s="124">
        <v>0</v>
      </c>
      <c r="H141" s="124">
        <v>0</v>
      </c>
      <c r="I141" s="124">
        <v>0</v>
      </c>
      <c r="J141" s="124">
        <v>0</v>
      </c>
      <c r="K141" s="124">
        <v>0</v>
      </c>
      <c r="L141" s="124">
        <v>0</v>
      </c>
      <c r="M141" s="124">
        <v>0</v>
      </c>
      <c r="N141" s="124">
        <v>0</v>
      </c>
      <c r="O141" s="124">
        <v>0</v>
      </c>
      <c r="P141" s="124">
        <v>0</v>
      </c>
      <c r="Q141" s="124">
        <v>0</v>
      </c>
      <c r="R141" s="124">
        <v>0</v>
      </c>
      <c r="S141" s="124">
        <v>0</v>
      </c>
      <c r="T141" s="124">
        <v>0</v>
      </c>
      <c r="U141" s="124">
        <v>0</v>
      </c>
      <c r="V141" s="124">
        <v>0</v>
      </c>
      <c r="W141" s="124">
        <v>0</v>
      </c>
      <c r="X141" s="124">
        <v>0</v>
      </c>
      <c r="Y141" s="124">
        <v>0</v>
      </c>
      <c r="Z141" s="124">
        <v>0</v>
      </c>
      <c r="AA141" s="124">
        <v>0</v>
      </c>
      <c r="AB141" s="124">
        <v>0</v>
      </c>
      <c r="AC141" s="124">
        <v>0</v>
      </c>
      <c r="AD141" s="124">
        <v>0</v>
      </c>
      <c r="AE141" s="124">
        <v>0</v>
      </c>
      <c r="AF141" s="124">
        <v>0</v>
      </c>
      <c r="AG141" s="124">
        <v>0</v>
      </c>
      <c r="AH141" s="124">
        <v>0</v>
      </c>
      <c r="AI141" s="124">
        <v>0</v>
      </c>
      <c r="AJ141" s="124">
        <v>0</v>
      </c>
      <c r="AK141" s="124">
        <v>0</v>
      </c>
      <c r="AL141" s="124">
        <v>0</v>
      </c>
      <c r="AM141" s="124">
        <v>0</v>
      </c>
      <c r="AN141" s="124">
        <v>0</v>
      </c>
      <c r="AO141" s="124">
        <v>0</v>
      </c>
      <c r="AP141" s="124">
        <v>0</v>
      </c>
      <c r="AQ141" s="124">
        <v>0</v>
      </c>
      <c r="AR141" s="124">
        <v>0</v>
      </c>
      <c r="AS141" s="124">
        <v>0</v>
      </c>
      <c r="AT141" s="124">
        <v>0</v>
      </c>
      <c r="AU141" s="124">
        <v>0</v>
      </c>
      <c r="AV141" s="124">
        <v>0</v>
      </c>
      <c r="AW141" s="124">
        <v>0</v>
      </c>
      <c r="AX141" s="124">
        <v>0</v>
      </c>
      <c r="AY141" s="124">
        <v>0</v>
      </c>
      <c r="AZ141" s="124">
        <v>0</v>
      </c>
      <c r="BA141" s="124">
        <v>0</v>
      </c>
      <c r="BB141" s="124">
        <v>0</v>
      </c>
      <c r="BC141" s="124">
        <v>0</v>
      </c>
      <c r="BD141" s="124">
        <v>0</v>
      </c>
      <c r="BE141" s="124">
        <v>0</v>
      </c>
      <c r="BF141" s="124">
        <v>0</v>
      </c>
      <c r="BG141" s="124">
        <v>0</v>
      </c>
      <c r="BH141" s="124">
        <v>0</v>
      </c>
      <c r="BI141" s="124">
        <v>0</v>
      </c>
      <c r="BJ141" s="124">
        <v>0</v>
      </c>
      <c r="BK141" s="124">
        <v>0</v>
      </c>
      <c r="BL141" s="124">
        <v>0</v>
      </c>
      <c r="BM141" s="124">
        <v>0</v>
      </c>
      <c r="BN141" s="101">
        <v>2124984599.1017599</v>
      </c>
      <c r="BO141" s="124">
        <v>5.5</v>
      </c>
      <c r="BP141" s="101">
        <v>116874152.9506</v>
      </c>
      <c r="BQ141" s="101">
        <v>2241858752.0523601</v>
      </c>
    </row>
    <row r="142" spans="3:69" x14ac:dyDescent="0.3">
      <c r="C142" s="124">
        <v>136</v>
      </c>
      <c r="D142" s="124">
        <v>2151</v>
      </c>
      <c r="E142" s="124">
        <v>5.5</v>
      </c>
      <c r="F142" s="124">
        <v>6.8999999999999997E-4</v>
      </c>
      <c r="G142" s="124">
        <v>0</v>
      </c>
      <c r="H142" s="124">
        <v>0</v>
      </c>
      <c r="I142" s="124">
        <v>0</v>
      </c>
      <c r="J142" s="124">
        <v>0</v>
      </c>
      <c r="K142" s="124">
        <v>0</v>
      </c>
      <c r="L142" s="124">
        <v>0</v>
      </c>
      <c r="M142" s="124">
        <v>0</v>
      </c>
      <c r="N142" s="124">
        <v>0</v>
      </c>
      <c r="O142" s="124">
        <v>0</v>
      </c>
      <c r="P142" s="124">
        <v>0</v>
      </c>
      <c r="Q142" s="124">
        <v>0</v>
      </c>
      <c r="R142" s="124">
        <v>0</v>
      </c>
      <c r="S142" s="124">
        <v>0</v>
      </c>
      <c r="T142" s="124">
        <v>0</v>
      </c>
      <c r="U142" s="124">
        <v>0</v>
      </c>
      <c r="V142" s="124">
        <v>0</v>
      </c>
      <c r="W142" s="124">
        <v>0</v>
      </c>
      <c r="X142" s="124">
        <v>0</v>
      </c>
      <c r="Y142" s="124">
        <v>0</v>
      </c>
      <c r="Z142" s="124">
        <v>0</v>
      </c>
      <c r="AA142" s="124">
        <v>0</v>
      </c>
      <c r="AB142" s="124">
        <v>0</v>
      </c>
      <c r="AC142" s="124">
        <v>0</v>
      </c>
      <c r="AD142" s="124">
        <v>0</v>
      </c>
      <c r="AE142" s="124">
        <v>0</v>
      </c>
      <c r="AF142" s="124">
        <v>0</v>
      </c>
      <c r="AG142" s="124">
        <v>0</v>
      </c>
      <c r="AH142" s="124">
        <v>0</v>
      </c>
      <c r="AI142" s="124">
        <v>0</v>
      </c>
      <c r="AJ142" s="124">
        <v>0</v>
      </c>
      <c r="AK142" s="124">
        <v>0</v>
      </c>
      <c r="AL142" s="124">
        <v>0</v>
      </c>
      <c r="AM142" s="124">
        <v>0</v>
      </c>
      <c r="AN142" s="124">
        <v>0</v>
      </c>
      <c r="AO142" s="124">
        <v>0</v>
      </c>
      <c r="AP142" s="124">
        <v>0</v>
      </c>
      <c r="AQ142" s="124">
        <v>0</v>
      </c>
      <c r="AR142" s="124">
        <v>0</v>
      </c>
      <c r="AS142" s="124">
        <v>0</v>
      </c>
      <c r="AT142" s="124">
        <v>0</v>
      </c>
      <c r="AU142" s="124">
        <v>0</v>
      </c>
      <c r="AV142" s="124">
        <v>0</v>
      </c>
      <c r="AW142" s="124">
        <v>0</v>
      </c>
      <c r="AX142" s="124">
        <v>0</v>
      </c>
      <c r="AY142" s="124">
        <v>0</v>
      </c>
      <c r="AZ142" s="124">
        <v>0</v>
      </c>
      <c r="BA142" s="124">
        <v>0</v>
      </c>
      <c r="BB142" s="124">
        <v>0</v>
      </c>
      <c r="BC142" s="124">
        <v>0</v>
      </c>
      <c r="BD142" s="124">
        <v>0</v>
      </c>
      <c r="BE142" s="124">
        <v>0</v>
      </c>
      <c r="BF142" s="124">
        <v>0</v>
      </c>
      <c r="BG142" s="124">
        <v>0</v>
      </c>
      <c r="BH142" s="124">
        <v>0</v>
      </c>
      <c r="BI142" s="124">
        <v>0</v>
      </c>
      <c r="BJ142" s="124">
        <v>0</v>
      </c>
      <c r="BK142" s="124">
        <v>0</v>
      </c>
      <c r="BL142" s="124">
        <v>0</v>
      </c>
      <c r="BM142" s="124">
        <v>0</v>
      </c>
      <c r="BN142" s="101">
        <v>2241858752.0523601</v>
      </c>
      <c r="BO142" s="124">
        <v>5.5</v>
      </c>
      <c r="BP142" s="101">
        <v>123302231.36288001</v>
      </c>
      <c r="BQ142" s="101">
        <v>2365160983.4152398</v>
      </c>
    </row>
    <row r="143" spans="3:69" x14ac:dyDescent="0.3">
      <c r="C143" s="124">
        <v>137</v>
      </c>
      <c r="D143" s="124">
        <v>2152</v>
      </c>
      <c r="E143" s="124">
        <v>5.5</v>
      </c>
      <c r="F143" s="124">
        <v>6.4999999999999997E-4</v>
      </c>
      <c r="G143" s="124">
        <v>0</v>
      </c>
      <c r="H143" s="124">
        <v>0</v>
      </c>
      <c r="I143" s="124">
        <v>0</v>
      </c>
      <c r="J143" s="124">
        <v>0</v>
      </c>
      <c r="K143" s="124">
        <v>0</v>
      </c>
      <c r="L143" s="124">
        <v>0</v>
      </c>
      <c r="M143" s="124">
        <v>0</v>
      </c>
      <c r="N143" s="124">
        <v>0</v>
      </c>
      <c r="O143" s="124">
        <v>0</v>
      </c>
      <c r="P143" s="124">
        <v>0</v>
      </c>
      <c r="Q143" s="124">
        <v>0</v>
      </c>
      <c r="R143" s="124">
        <v>0</v>
      </c>
      <c r="S143" s="124">
        <v>0</v>
      </c>
      <c r="T143" s="124">
        <v>0</v>
      </c>
      <c r="U143" s="124">
        <v>0</v>
      </c>
      <c r="V143" s="124">
        <v>0</v>
      </c>
      <c r="W143" s="124">
        <v>0</v>
      </c>
      <c r="X143" s="124">
        <v>0</v>
      </c>
      <c r="Y143" s="124">
        <v>0</v>
      </c>
      <c r="Z143" s="124">
        <v>0</v>
      </c>
      <c r="AA143" s="124">
        <v>0</v>
      </c>
      <c r="AB143" s="124">
        <v>0</v>
      </c>
      <c r="AC143" s="124">
        <v>0</v>
      </c>
      <c r="AD143" s="124">
        <v>0</v>
      </c>
      <c r="AE143" s="124">
        <v>0</v>
      </c>
      <c r="AF143" s="124">
        <v>0</v>
      </c>
      <c r="AG143" s="124">
        <v>0</v>
      </c>
      <c r="AH143" s="124">
        <v>0</v>
      </c>
      <c r="AI143" s="124">
        <v>0</v>
      </c>
      <c r="AJ143" s="124">
        <v>0</v>
      </c>
      <c r="AK143" s="124">
        <v>0</v>
      </c>
      <c r="AL143" s="124">
        <v>0</v>
      </c>
      <c r="AM143" s="124">
        <v>0</v>
      </c>
      <c r="AN143" s="124">
        <v>0</v>
      </c>
      <c r="AO143" s="124">
        <v>0</v>
      </c>
      <c r="AP143" s="124">
        <v>0</v>
      </c>
      <c r="AQ143" s="124">
        <v>0</v>
      </c>
      <c r="AR143" s="124">
        <v>0</v>
      </c>
      <c r="AS143" s="124">
        <v>0</v>
      </c>
      <c r="AT143" s="124">
        <v>0</v>
      </c>
      <c r="AU143" s="124">
        <v>0</v>
      </c>
      <c r="AV143" s="124">
        <v>0</v>
      </c>
      <c r="AW143" s="124">
        <v>0</v>
      </c>
      <c r="AX143" s="124">
        <v>0</v>
      </c>
      <c r="AY143" s="124">
        <v>0</v>
      </c>
      <c r="AZ143" s="124">
        <v>0</v>
      </c>
      <c r="BA143" s="124">
        <v>0</v>
      </c>
      <c r="BB143" s="124">
        <v>0</v>
      </c>
      <c r="BC143" s="124">
        <v>0</v>
      </c>
      <c r="BD143" s="124">
        <v>0</v>
      </c>
      <c r="BE143" s="124">
        <v>0</v>
      </c>
      <c r="BF143" s="124">
        <v>0</v>
      </c>
      <c r="BG143" s="124">
        <v>0</v>
      </c>
      <c r="BH143" s="124">
        <v>0</v>
      </c>
      <c r="BI143" s="124">
        <v>0</v>
      </c>
      <c r="BJ143" s="124">
        <v>0</v>
      </c>
      <c r="BK143" s="124">
        <v>0</v>
      </c>
      <c r="BL143" s="124">
        <v>0</v>
      </c>
      <c r="BM143" s="124">
        <v>0</v>
      </c>
      <c r="BN143" s="101">
        <v>2365160983.4152398</v>
      </c>
      <c r="BO143" s="124">
        <v>5.5</v>
      </c>
      <c r="BP143" s="101">
        <v>130083854.08784001</v>
      </c>
      <c r="BQ143" s="101">
        <v>2495244837.5030799</v>
      </c>
    </row>
    <row r="144" spans="3:69" x14ac:dyDescent="0.3">
      <c r="C144" s="124">
        <v>138</v>
      </c>
      <c r="D144" s="124">
        <v>2153</v>
      </c>
      <c r="E144" s="124">
        <v>5.5</v>
      </c>
      <c r="F144" s="124">
        <v>6.2E-4</v>
      </c>
      <c r="G144" s="124">
        <v>0</v>
      </c>
      <c r="H144" s="124">
        <v>0</v>
      </c>
      <c r="I144" s="124">
        <v>0</v>
      </c>
      <c r="J144" s="124">
        <v>0</v>
      </c>
      <c r="K144" s="124">
        <v>0</v>
      </c>
      <c r="L144" s="124">
        <v>0</v>
      </c>
      <c r="M144" s="124">
        <v>0</v>
      </c>
      <c r="N144" s="124">
        <v>0</v>
      </c>
      <c r="O144" s="124">
        <v>0</v>
      </c>
      <c r="P144" s="124">
        <v>0</v>
      </c>
      <c r="Q144" s="124">
        <v>0</v>
      </c>
      <c r="R144" s="124">
        <v>0</v>
      </c>
      <c r="S144" s="124">
        <v>0</v>
      </c>
      <c r="T144" s="124">
        <v>0</v>
      </c>
      <c r="U144" s="124">
        <v>0</v>
      </c>
      <c r="V144" s="124">
        <v>0</v>
      </c>
      <c r="W144" s="124">
        <v>0</v>
      </c>
      <c r="X144" s="124">
        <v>0</v>
      </c>
      <c r="Y144" s="124">
        <v>0</v>
      </c>
      <c r="Z144" s="124">
        <v>0</v>
      </c>
      <c r="AA144" s="124">
        <v>0</v>
      </c>
      <c r="AB144" s="124">
        <v>0</v>
      </c>
      <c r="AC144" s="124">
        <v>0</v>
      </c>
      <c r="AD144" s="124">
        <v>0</v>
      </c>
      <c r="AE144" s="124">
        <v>0</v>
      </c>
      <c r="AF144" s="124">
        <v>0</v>
      </c>
      <c r="AG144" s="124">
        <v>0</v>
      </c>
      <c r="AH144" s="124">
        <v>0</v>
      </c>
      <c r="AI144" s="124">
        <v>0</v>
      </c>
      <c r="AJ144" s="124">
        <v>0</v>
      </c>
      <c r="AK144" s="124">
        <v>0</v>
      </c>
      <c r="AL144" s="124">
        <v>0</v>
      </c>
      <c r="AM144" s="124">
        <v>0</v>
      </c>
      <c r="AN144" s="124">
        <v>0</v>
      </c>
      <c r="AO144" s="124">
        <v>0</v>
      </c>
      <c r="AP144" s="124">
        <v>0</v>
      </c>
      <c r="AQ144" s="124">
        <v>0</v>
      </c>
      <c r="AR144" s="124">
        <v>0</v>
      </c>
      <c r="AS144" s="124">
        <v>0</v>
      </c>
      <c r="AT144" s="124">
        <v>0</v>
      </c>
      <c r="AU144" s="124">
        <v>0</v>
      </c>
      <c r="AV144" s="124">
        <v>0</v>
      </c>
      <c r="AW144" s="124">
        <v>0</v>
      </c>
      <c r="AX144" s="124">
        <v>0</v>
      </c>
      <c r="AY144" s="124">
        <v>0</v>
      </c>
      <c r="AZ144" s="124">
        <v>0</v>
      </c>
      <c r="BA144" s="124">
        <v>0</v>
      </c>
      <c r="BB144" s="124">
        <v>0</v>
      </c>
      <c r="BC144" s="124">
        <v>0</v>
      </c>
      <c r="BD144" s="124">
        <v>0</v>
      </c>
      <c r="BE144" s="124">
        <v>0</v>
      </c>
      <c r="BF144" s="124">
        <v>0</v>
      </c>
      <c r="BG144" s="124">
        <v>0</v>
      </c>
      <c r="BH144" s="124">
        <v>0</v>
      </c>
      <c r="BI144" s="124">
        <v>0</v>
      </c>
      <c r="BJ144" s="124">
        <v>0</v>
      </c>
      <c r="BK144" s="124">
        <v>0</v>
      </c>
      <c r="BL144" s="124">
        <v>0</v>
      </c>
      <c r="BM144" s="124">
        <v>0</v>
      </c>
      <c r="BN144" s="101">
        <v>2495244837.5030799</v>
      </c>
      <c r="BO144" s="124">
        <v>5.5</v>
      </c>
      <c r="BP144" s="101">
        <v>137238466.06266999</v>
      </c>
      <c r="BQ144" s="101">
        <v>2632483303.5657501</v>
      </c>
    </row>
    <row r="145" spans="3:69" x14ac:dyDescent="0.3">
      <c r="C145" s="124">
        <v>139</v>
      </c>
      <c r="D145" s="124">
        <v>2154</v>
      </c>
      <c r="E145" s="124">
        <v>5.5</v>
      </c>
      <c r="F145" s="124">
        <v>5.9000000000000003E-4</v>
      </c>
      <c r="G145" s="124">
        <v>0</v>
      </c>
      <c r="H145" s="124">
        <v>0</v>
      </c>
      <c r="I145" s="124">
        <v>0</v>
      </c>
      <c r="J145" s="124">
        <v>0</v>
      </c>
      <c r="K145" s="124">
        <v>0</v>
      </c>
      <c r="L145" s="124">
        <v>0</v>
      </c>
      <c r="M145" s="124">
        <v>0</v>
      </c>
      <c r="N145" s="124">
        <v>0</v>
      </c>
      <c r="O145" s="124">
        <v>0</v>
      </c>
      <c r="P145" s="124">
        <v>0</v>
      </c>
      <c r="Q145" s="124">
        <v>0</v>
      </c>
      <c r="R145" s="124">
        <v>0</v>
      </c>
      <c r="S145" s="124">
        <v>0</v>
      </c>
      <c r="T145" s="124">
        <v>0</v>
      </c>
      <c r="U145" s="124">
        <v>0</v>
      </c>
      <c r="V145" s="124">
        <v>0</v>
      </c>
      <c r="W145" s="124">
        <v>0</v>
      </c>
      <c r="X145" s="124">
        <v>0</v>
      </c>
      <c r="Y145" s="124">
        <v>0</v>
      </c>
      <c r="Z145" s="124">
        <v>0</v>
      </c>
      <c r="AA145" s="124">
        <v>0</v>
      </c>
      <c r="AB145" s="124">
        <v>0</v>
      </c>
      <c r="AC145" s="124">
        <v>0</v>
      </c>
      <c r="AD145" s="124">
        <v>0</v>
      </c>
      <c r="AE145" s="124">
        <v>0</v>
      </c>
      <c r="AF145" s="124">
        <v>0</v>
      </c>
      <c r="AG145" s="124">
        <v>0</v>
      </c>
      <c r="AH145" s="124">
        <v>0</v>
      </c>
      <c r="AI145" s="124">
        <v>0</v>
      </c>
      <c r="AJ145" s="124">
        <v>0</v>
      </c>
      <c r="AK145" s="124">
        <v>0</v>
      </c>
      <c r="AL145" s="124">
        <v>0</v>
      </c>
      <c r="AM145" s="124">
        <v>0</v>
      </c>
      <c r="AN145" s="124">
        <v>0</v>
      </c>
      <c r="AO145" s="124">
        <v>0</v>
      </c>
      <c r="AP145" s="124">
        <v>0</v>
      </c>
      <c r="AQ145" s="124">
        <v>0</v>
      </c>
      <c r="AR145" s="124">
        <v>0</v>
      </c>
      <c r="AS145" s="124">
        <v>0</v>
      </c>
      <c r="AT145" s="124">
        <v>0</v>
      </c>
      <c r="AU145" s="124">
        <v>0</v>
      </c>
      <c r="AV145" s="124">
        <v>0</v>
      </c>
      <c r="AW145" s="124">
        <v>0</v>
      </c>
      <c r="AX145" s="124">
        <v>0</v>
      </c>
      <c r="AY145" s="124">
        <v>0</v>
      </c>
      <c r="AZ145" s="124">
        <v>0</v>
      </c>
      <c r="BA145" s="124">
        <v>0</v>
      </c>
      <c r="BB145" s="124">
        <v>0</v>
      </c>
      <c r="BC145" s="124">
        <v>0</v>
      </c>
      <c r="BD145" s="124">
        <v>0</v>
      </c>
      <c r="BE145" s="124">
        <v>0</v>
      </c>
      <c r="BF145" s="124">
        <v>0</v>
      </c>
      <c r="BG145" s="124">
        <v>0</v>
      </c>
      <c r="BH145" s="124">
        <v>0</v>
      </c>
      <c r="BI145" s="124">
        <v>0</v>
      </c>
      <c r="BJ145" s="124">
        <v>0</v>
      </c>
      <c r="BK145" s="124">
        <v>0</v>
      </c>
      <c r="BL145" s="124">
        <v>0</v>
      </c>
      <c r="BM145" s="124">
        <v>0</v>
      </c>
      <c r="BN145" s="101">
        <v>2632483303.5657501</v>
      </c>
      <c r="BO145" s="124">
        <v>5.5</v>
      </c>
      <c r="BP145" s="101">
        <v>144786581.69611999</v>
      </c>
      <c r="BQ145" s="101">
        <v>2777269885.2618699</v>
      </c>
    </row>
    <row r="146" spans="3:69" x14ac:dyDescent="0.3">
      <c r="C146" s="124">
        <v>140</v>
      </c>
      <c r="D146" s="124">
        <v>2155</v>
      </c>
      <c r="E146" s="124">
        <v>5.5</v>
      </c>
      <c r="F146" s="124">
        <v>5.5999999999999995E-4</v>
      </c>
      <c r="G146" s="124">
        <v>0</v>
      </c>
      <c r="H146" s="124">
        <v>0</v>
      </c>
      <c r="I146" s="124">
        <v>0</v>
      </c>
      <c r="J146" s="124">
        <v>0</v>
      </c>
      <c r="K146" s="124">
        <v>0</v>
      </c>
      <c r="L146" s="124">
        <v>0</v>
      </c>
      <c r="M146" s="124">
        <v>0</v>
      </c>
      <c r="N146" s="124">
        <v>0</v>
      </c>
      <c r="O146" s="124">
        <v>0</v>
      </c>
      <c r="P146" s="124">
        <v>0</v>
      </c>
      <c r="Q146" s="124">
        <v>0</v>
      </c>
      <c r="R146" s="124">
        <v>0</v>
      </c>
      <c r="S146" s="124">
        <v>0</v>
      </c>
      <c r="T146" s="124">
        <v>0</v>
      </c>
      <c r="U146" s="124">
        <v>0</v>
      </c>
      <c r="V146" s="124">
        <v>0</v>
      </c>
      <c r="W146" s="124">
        <v>0</v>
      </c>
      <c r="X146" s="124">
        <v>0</v>
      </c>
      <c r="Y146" s="124">
        <v>0</v>
      </c>
      <c r="Z146" s="124">
        <v>0</v>
      </c>
      <c r="AA146" s="124">
        <v>0</v>
      </c>
      <c r="AB146" s="124">
        <v>0</v>
      </c>
      <c r="AC146" s="124">
        <v>0</v>
      </c>
      <c r="AD146" s="124">
        <v>0</v>
      </c>
      <c r="AE146" s="124">
        <v>0</v>
      </c>
      <c r="AF146" s="124">
        <v>0</v>
      </c>
      <c r="AG146" s="124">
        <v>0</v>
      </c>
      <c r="AH146" s="124">
        <v>0</v>
      </c>
      <c r="AI146" s="124">
        <v>0</v>
      </c>
      <c r="AJ146" s="124">
        <v>0</v>
      </c>
      <c r="AK146" s="124">
        <v>0</v>
      </c>
      <c r="AL146" s="124">
        <v>0</v>
      </c>
      <c r="AM146" s="124">
        <v>0</v>
      </c>
      <c r="AN146" s="124">
        <v>0</v>
      </c>
      <c r="AO146" s="124">
        <v>0</v>
      </c>
      <c r="AP146" s="124">
        <v>0</v>
      </c>
      <c r="AQ146" s="124">
        <v>0</v>
      </c>
      <c r="AR146" s="124">
        <v>0</v>
      </c>
      <c r="AS146" s="124">
        <v>0</v>
      </c>
      <c r="AT146" s="124">
        <v>0</v>
      </c>
      <c r="AU146" s="124">
        <v>0</v>
      </c>
      <c r="AV146" s="124">
        <v>0</v>
      </c>
      <c r="AW146" s="124">
        <v>0</v>
      </c>
      <c r="AX146" s="124">
        <v>0</v>
      </c>
      <c r="AY146" s="124">
        <v>0</v>
      </c>
      <c r="AZ146" s="124">
        <v>0</v>
      </c>
      <c r="BA146" s="124">
        <v>0</v>
      </c>
      <c r="BB146" s="124">
        <v>0</v>
      </c>
      <c r="BC146" s="124">
        <v>0</v>
      </c>
      <c r="BD146" s="124">
        <v>0</v>
      </c>
      <c r="BE146" s="124">
        <v>0</v>
      </c>
      <c r="BF146" s="124">
        <v>0</v>
      </c>
      <c r="BG146" s="124">
        <v>0</v>
      </c>
      <c r="BH146" s="124">
        <v>0</v>
      </c>
      <c r="BI146" s="124">
        <v>0</v>
      </c>
      <c r="BJ146" s="124">
        <v>0</v>
      </c>
      <c r="BK146" s="124">
        <v>0</v>
      </c>
      <c r="BL146" s="124">
        <v>0</v>
      </c>
      <c r="BM146" s="124">
        <v>0</v>
      </c>
      <c r="BN146" s="101">
        <v>2777269885.2618699</v>
      </c>
      <c r="BO146" s="124">
        <v>5.5</v>
      </c>
      <c r="BP146" s="101">
        <v>152749843.68939999</v>
      </c>
      <c r="BQ146" s="101">
        <v>2930019728.9512701</v>
      </c>
    </row>
    <row r="147" spans="3:69" x14ac:dyDescent="0.3">
      <c r="C147" s="124">
        <v>141</v>
      </c>
      <c r="D147" s="124">
        <v>2156</v>
      </c>
      <c r="E147" s="124">
        <v>5.5</v>
      </c>
      <c r="F147" s="124">
        <v>5.2999999999999998E-4</v>
      </c>
      <c r="G147" s="124">
        <v>0</v>
      </c>
      <c r="H147" s="124">
        <v>0</v>
      </c>
      <c r="I147" s="124">
        <v>0</v>
      </c>
      <c r="J147" s="124">
        <v>0</v>
      </c>
      <c r="K147" s="124">
        <v>0</v>
      </c>
      <c r="L147" s="124">
        <v>0</v>
      </c>
      <c r="M147" s="124">
        <v>0</v>
      </c>
      <c r="N147" s="124">
        <v>0</v>
      </c>
      <c r="O147" s="124">
        <v>0</v>
      </c>
      <c r="P147" s="124">
        <v>0</v>
      </c>
      <c r="Q147" s="124">
        <v>0</v>
      </c>
      <c r="R147" s="124">
        <v>0</v>
      </c>
      <c r="S147" s="124">
        <v>0</v>
      </c>
      <c r="T147" s="124">
        <v>0</v>
      </c>
      <c r="U147" s="124">
        <v>0</v>
      </c>
      <c r="V147" s="124">
        <v>0</v>
      </c>
      <c r="W147" s="124">
        <v>0</v>
      </c>
      <c r="X147" s="124">
        <v>0</v>
      </c>
      <c r="Y147" s="124">
        <v>0</v>
      </c>
      <c r="Z147" s="124">
        <v>0</v>
      </c>
      <c r="AA147" s="124">
        <v>0</v>
      </c>
      <c r="AB147" s="124">
        <v>0</v>
      </c>
      <c r="AC147" s="124">
        <v>0</v>
      </c>
      <c r="AD147" s="124">
        <v>0</v>
      </c>
      <c r="AE147" s="124">
        <v>0</v>
      </c>
      <c r="AF147" s="124">
        <v>0</v>
      </c>
      <c r="AG147" s="124">
        <v>0</v>
      </c>
      <c r="AH147" s="124">
        <v>0</v>
      </c>
      <c r="AI147" s="124">
        <v>0</v>
      </c>
      <c r="AJ147" s="124">
        <v>0</v>
      </c>
      <c r="AK147" s="124">
        <v>0</v>
      </c>
      <c r="AL147" s="124">
        <v>0</v>
      </c>
      <c r="AM147" s="124">
        <v>0</v>
      </c>
      <c r="AN147" s="124">
        <v>0</v>
      </c>
      <c r="AO147" s="124">
        <v>0</v>
      </c>
      <c r="AP147" s="124">
        <v>0</v>
      </c>
      <c r="AQ147" s="124">
        <v>0</v>
      </c>
      <c r="AR147" s="124">
        <v>0</v>
      </c>
      <c r="AS147" s="124">
        <v>0</v>
      </c>
      <c r="AT147" s="124">
        <v>0</v>
      </c>
      <c r="AU147" s="124">
        <v>0</v>
      </c>
      <c r="AV147" s="124">
        <v>0</v>
      </c>
      <c r="AW147" s="124">
        <v>0</v>
      </c>
      <c r="AX147" s="124">
        <v>0</v>
      </c>
      <c r="AY147" s="124">
        <v>0</v>
      </c>
      <c r="AZ147" s="124">
        <v>0</v>
      </c>
      <c r="BA147" s="124">
        <v>0</v>
      </c>
      <c r="BB147" s="124">
        <v>0</v>
      </c>
      <c r="BC147" s="124">
        <v>0</v>
      </c>
      <c r="BD147" s="124">
        <v>0</v>
      </c>
      <c r="BE147" s="124">
        <v>0</v>
      </c>
      <c r="BF147" s="124">
        <v>0</v>
      </c>
      <c r="BG147" s="124">
        <v>0</v>
      </c>
      <c r="BH147" s="124">
        <v>0</v>
      </c>
      <c r="BI147" s="124">
        <v>0</v>
      </c>
      <c r="BJ147" s="124">
        <v>0</v>
      </c>
      <c r="BK147" s="124">
        <v>0</v>
      </c>
      <c r="BL147" s="124">
        <v>0</v>
      </c>
      <c r="BM147" s="124">
        <v>0</v>
      </c>
      <c r="BN147" s="101">
        <v>2930019728.9512701</v>
      </c>
      <c r="BO147" s="124">
        <v>5.5</v>
      </c>
      <c r="BP147" s="101">
        <v>161151085.09232</v>
      </c>
      <c r="BQ147" s="101">
        <v>3091170814.0435901</v>
      </c>
    </row>
    <row r="148" spans="3:69" x14ac:dyDescent="0.3">
      <c r="C148" s="124">
        <v>142</v>
      </c>
      <c r="D148" s="124">
        <v>2157</v>
      </c>
      <c r="E148" s="124">
        <v>5.5</v>
      </c>
      <c r="F148" s="124">
        <v>5.0000000000000001E-4</v>
      </c>
      <c r="G148" s="124">
        <v>0</v>
      </c>
      <c r="H148" s="124">
        <v>0</v>
      </c>
      <c r="I148" s="124">
        <v>0</v>
      </c>
      <c r="J148" s="124">
        <v>0</v>
      </c>
      <c r="K148" s="124">
        <v>0</v>
      </c>
      <c r="L148" s="124">
        <v>0</v>
      </c>
      <c r="M148" s="124">
        <v>0</v>
      </c>
      <c r="N148" s="124">
        <v>0</v>
      </c>
      <c r="O148" s="124">
        <v>0</v>
      </c>
      <c r="P148" s="124">
        <v>0</v>
      </c>
      <c r="Q148" s="124">
        <v>0</v>
      </c>
      <c r="R148" s="124">
        <v>0</v>
      </c>
      <c r="S148" s="124">
        <v>0</v>
      </c>
      <c r="T148" s="124">
        <v>0</v>
      </c>
      <c r="U148" s="124">
        <v>0</v>
      </c>
      <c r="V148" s="124">
        <v>0</v>
      </c>
      <c r="W148" s="124">
        <v>0</v>
      </c>
      <c r="X148" s="124">
        <v>0</v>
      </c>
      <c r="Y148" s="124">
        <v>0</v>
      </c>
      <c r="Z148" s="124">
        <v>0</v>
      </c>
      <c r="AA148" s="124">
        <v>0</v>
      </c>
      <c r="AB148" s="124">
        <v>0</v>
      </c>
      <c r="AC148" s="124">
        <v>0</v>
      </c>
      <c r="AD148" s="124">
        <v>0</v>
      </c>
      <c r="AE148" s="124">
        <v>0</v>
      </c>
      <c r="AF148" s="124">
        <v>0</v>
      </c>
      <c r="AG148" s="124">
        <v>0</v>
      </c>
      <c r="AH148" s="124">
        <v>0</v>
      </c>
      <c r="AI148" s="124">
        <v>0</v>
      </c>
      <c r="AJ148" s="124">
        <v>0</v>
      </c>
      <c r="AK148" s="124">
        <v>0</v>
      </c>
      <c r="AL148" s="124">
        <v>0</v>
      </c>
      <c r="AM148" s="124">
        <v>0</v>
      </c>
      <c r="AN148" s="124">
        <v>0</v>
      </c>
      <c r="AO148" s="124">
        <v>0</v>
      </c>
      <c r="AP148" s="124">
        <v>0</v>
      </c>
      <c r="AQ148" s="124">
        <v>0</v>
      </c>
      <c r="AR148" s="124">
        <v>0</v>
      </c>
      <c r="AS148" s="124">
        <v>0</v>
      </c>
      <c r="AT148" s="124">
        <v>0</v>
      </c>
      <c r="AU148" s="124">
        <v>0</v>
      </c>
      <c r="AV148" s="124">
        <v>0</v>
      </c>
      <c r="AW148" s="124">
        <v>0</v>
      </c>
      <c r="AX148" s="124">
        <v>0</v>
      </c>
      <c r="AY148" s="124">
        <v>0</v>
      </c>
      <c r="AZ148" s="124">
        <v>0</v>
      </c>
      <c r="BA148" s="124">
        <v>0</v>
      </c>
      <c r="BB148" s="124">
        <v>0</v>
      </c>
      <c r="BC148" s="124">
        <v>0</v>
      </c>
      <c r="BD148" s="124">
        <v>0</v>
      </c>
      <c r="BE148" s="124">
        <v>0</v>
      </c>
      <c r="BF148" s="124">
        <v>0</v>
      </c>
      <c r="BG148" s="124">
        <v>0</v>
      </c>
      <c r="BH148" s="124">
        <v>0</v>
      </c>
      <c r="BI148" s="124">
        <v>0</v>
      </c>
      <c r="BJ148" s="124">
        <v>0</v>
      </c>
      <c r="BK148" s="124">
        <v>0</v>
      </c>
      <c r="BL148" s="124">
        <v>0</v>
      </c>
      <c r="BM148" s="124">
        <v>0</v>
      </c>
      <c r="BN148" s="101">
        <v>3091170814.0435901</v>
      </c>
      <c r="BO148" s="124">
        <v>5.5</v>
      </c>
      <c r="BP148" s="101">
        <v>170014394.77239999</v>
      </c>
      <c r="BQ148" s="101">
        <v>3261185208.81599</v>
      </c>
    </row>
    <row r="149" spans="3:69" x14ac:dyDescent="0.3">
      <c r="C149" s="124">
        <v>143</v>
      </c>
      <c r="D149" s="124">
        <v>2158</v>
      </c>
      <c r="E149" s="124">
        <v>5.5</v>
      </c>
      <c r="F149" s="124">
        <v>4.6999999999999999E-4</v>
      </c>
      <c r="G149" s="124">
        <v>0</v>
      </c>
      <c r="H149" s="124">
        <v>0</v>
      </c>
      <c r="I149" s="124">
        <v>0</v>
      </c>
      <c r="J149" s="124">
        <v>0</v>
      </c>
      <c r="K149" s="124">
        <v>0</v>
      </c>
      <c r="L149" s="124">
        <v>0</v>
      </c>
      <c r="M149" s="124">
        <v>0</v>
      </c>
      <c r="N149" s="124">
        <v>0</v>
      </c>
      <c r="O149" s="124">
        <v>0</v>
      </c>
      <c r="P149" s="124">
        <v>0</v>
      </c>
      <c r="Q149" s="124">
        <v>0</v>
      </c>
      <c r="R149" s="124">
        <v>0</v>
      </c>
      <c r="S149" s="124">
        <v>0</v>
      </c>
      <c r="T149" s="124">
        <v>0</v>
      </c>
      <c r="U149" s="124">
        <v>0</v>
      </c>
      <c r="V149" s="124">
        <v>0</v>
      </c>
      <c r="W149" s="124">
        <v>0</v>
      </c>
      <c r="X149" s="124">
        <v>0</v>
      </c>
      <c r="Y149" s="124">
        <v>0</v>
      </c>
      <c r="Z149" s="124">
        <v>0</v>
      </c>
      <c r="AA149" s="124">
        <v>0</v>
      </c>
      <c r="AB149" s="124">
        <v>0</v>
      </c>
      <c r="AC149" s="124">
        <v>0</v>
      </c>
      <c r="AD149" s="124">
        <v>0</v>
      </c>
      <c r="AE149" s="124">
        <v>0</v>
      </c>
      <c r="AF149" s="124">
        <v>0</v>
      </c>
      <c r="AG149" s="124">
        <v>0</v>
      </c>
      <c r="AH149" s="124">
        <v>0</v>
      </c>
      <c r="AI149" s="124">
        <v>0</v>
      </c>
      <c r="AJ149" s="124">
        <v>0</v>
      </c>
      <c r="AK149" s="124">
        <v>0</v>
      </c>
      <c r="AL149" s="124">
        <v>0</v>
      </c>
      <c r="AM149" s="124">
        <v>0</v>
      </c>
      <c r="AN149" s="124">
        <v>0</v>
      </c>
      <c r="AO149" s="124">
        <v>0</v>
      </c>
      <c r="AP149" s="124">
        <v>0</v>
      </c>
      <c r="AQ149" s="124">
        <v>0</v>
      </c>
      <c r="AR149" s="124">
        <v>0</v>
      </c>
      <c r="AS149" s="124">
        <v>0</v>
      </c>
      <c r="AT149" s="124">
        <v>0</v>
      </c>
      <c r="AU149" s="124">
        <v>0</v>
      </c>
      <c r="AV149" s="124">
        <v>0</v>
      </c>
      <c r="AW149" s="124">
        <v>0</v>
      </c>
      <c r="AX149" s="124">
        <v>0</v>
      </c>
      <c r="AY149" s="124">
        <v>0</v>
      </c>
      <c r="AZ149" s="124">
        <v>0</v>
      </c>
      <c r="BA149" s="124">
        <v>0</v>
      </c>
      <c r="BB149" s="124">
        <v>0</v>
      </c>
      <c r="BC149" s="124">
        <v>0</v>
      </c>
      <c r="BD149" s="124">
        <v>0</v>
      </c>
      <c r="BE149" s="124">
        <v>0</v>
      </c>
      <c r="BF149" s="124">
        <v>0</v>
      </c>
      <c r="BG149" s="124">
        <v>0</v>
      </c>
      <c r="BH149" s="124">
        <v>0</v>
      </c>
      <c r="BI149" s="124">
        <v>0</v>
      </c>
      <c r="BJ149" s="124">
        <v>0</v>
      </c>
      <c r="BK149" s="124">
        <v>0</v>
      </c>
      <c r="BL149" s="124">
        <v>0</v>
      </c>
      <c r="BM149" s="124">
        <v>0</v>
      </c>
      <c r="BN149" s="101">
        <v>3261185208.81599</v>
      </c>
      <c r="BO149" s="124">
        <v>5.5</v>
      </c>
      <c r="BP149" s="101">
        <v>179365186.48488</v>
      </c>
      <c r="BQ149" s="101">
        <v>3440550395.3008699</v>
      </c>
    </row>
    <row r="150" spans="3:69" x14ac:dyDescent="0.3">
      <c r="C150" s="124">
        <v>144</v>
      </c>
      <c r="D150" s="124">
        <v>2159</v>
      </c>
      <c r="E150" s="124">
        <v>5.5</v>
      </c>
      <c r="F150" s="124">
        <v>4.4999999999999999E-4</v>
      </c>
      <c r="G150" s="124">
        <v>0</v>
      </c>
      <c r="H150" s="124">
        <v>0</v>
      </c>
      <c r="I150" s="124">
        <v>0</v>
      </c>
      <c r="J150" s="124">
        <v>0</v>
      </c>
      <c r="K150" s="124">
        <v>0</v>
      </c>
      <c r="L150" s="124">
        <v>0</v>
      </c>
      <c r="M150" s="124">
        <v>0</v>
      </c>
      <c r="N150" s="124">
        <v>0</v>
      </c>
      <c r="O150" s="124">
        <v>0</v>
      </c>
      <c r="P150" s="124">
        <v>0</v>
      </c>
      <c r="Q150" s="124">
        <v>0</v>
      </c>
      <c r="R150" s="124">
        <v>0</v>
      </c>
      <c r="S150" s="124">
        <v>0</v>
      </c>
      <c r="T150" s="124">
        <v>0</v>
      </c>
      <c r="U150" s="124">
        <v>0</v>
      </c>
      <c r="V150" s="124">
        <v>0</v>
      </c>
      <c r="W150" s="124">
        <v>0</v>
      </c>
      <c r="X150" s="124">
        <v>0</v>
      </c>
      <c r="Y150" s="124">
        <v>0</v>
      </c>
      <c r="Z150" s="124">
        <v>0</v>
      </c>
      <c r="AA150" s="124">
        <v>0</v>
      </c>
      <c r="AB150" s="124">
        <v>0</v>
      </c>
      <c r="AC150" s="124">
        <v>0</v>
      </c>
      <c r="AD150" s="124">
        <v>0</v>
      </c>
      <c r="AE150" s="124">
        <v>0</v>
      </c>
      <c r="AF150" s="124">
        <v>0</v>
      </c>
      <c r="AG150" s="124">
        <v>0</v>
      </c>
      <c r="AH150" s="124">
        <v>0</v>
      </c>
      <c r="AI150" s="124">
        <v>0</v>
      </c>
      <c r="AJ150" s="124">
        <v>0</v>
      </c>
      <c r="AK150" s="124">
        <v>0</v>
      </c>
      <c r="AL150" s="124">
        <v>0</v>
      </c>
      <c r="AM150" s="124">
        <v>0</v>
      </c>
      <c r="AN150" s="124">
        <v>0</v>
      </c>
      <c r="AO150" s="124">
        <v>0</v>
      </c>
      <c r="AP150" s="124">
        <v>0</v>
      </c>
      <c r="AQ150" s="124">
        <v>0</v>
      </c>
      <c r="AR150" s="124">
        <v>0</v>
      </c>
      <c r="AS150" s="124">
        <v>0</v>
      </c>
      <c r="AT150" s="124">
        <v>0</v>
      </c>
      <c r="AU150" s="124">
        <v>0</v>
      </c>
      <c r="AV150" s="124">
        <v>0</v>
      </c>
      <c r="AW150" s="124">
        <v>0</v>
      </c>
      <c r="AX150" s="124">
        <v>0</v>
      </c>
      <c r="AY150" s="124">
        <v>0</v>
      </c>
      <c r="AZ150" s="124">
        <v>0</v>
      </c>
      <c r="BA150" s="124">
        <v>0</v>
      </c>
      <c r="BB150" s="124">
        <v>0</v>
      </c>
      <c r="BC150" s="124">
        <v>0</v>
      </c>
      <c r="BD150" s="124">
        <v>0</v>
      </c>
      <c r="BE150" s="124">
        <v>0</v>
      </c>
      <c r="BF150" s="124">
        <v>0</v>
      </c>
      <c r="BG150" s="124">
        <v>0</v>
      </c>
      <c r="BH150" s="124">
        <v>0</v>
      </c>
      <c r="BI150" s="124">
        <v>0</v>
      </c>
      <c r="BJ150" s="124">
        <v>0</v>
      </c>
      <c r="BK150" s="124">
        <v>0</v>
      </c>
      <c r="BL150" s="124">
        <v>0</v>
      </c>
      <c r="BM150" s="124">
        <v>0</v>
      </c>
      <c r="BN150" s="101">
        <v>3440550395.3008699</v>
      </c>
      <c r="BO150" s="124">
        <v>5.5</v>
      </c>
      <c r="BP150" s="101">
        <v>189230271.74155</v>
      </c>
      <c r="BQ150" s="101">
        <v>3629780667.0424199</v>
      </c>
    </row>
    <row r="151" spans="3:69" x14ac:dyDescent="0.3">
      <c r="C151" s="124">
        <v>145</v>
      </c>
      <c r="D151" s="124">
        <v>2160</v>
      </c>
      <c r="E151" s="124">
        <v>5.5</v>
      </c>
      <c r="F151" s="124">
        <v>4.2999999999999999E-4</v>
      </c>
      <c r="G151" s="124">
        <v>0</v>
      </c>
      <c r="H151" s="124">
        <v>0</v>
      </c>
      <c r="I151" s="124">
        <v>0</v>
      </c>
      <c r="J151" s="124">
        <v>0</v>
      </c>
      <c r="K151" s="124">
        <v>0</v>
      </c>
      <c r="L151" s="124">
        <v>0</v>
      </c>
      <c r="M151" s="124">
        <v>0</v>
      </c>
      <c r="N151" s="124">
        <v>0</v>
      </c>
      <c r="O151" s="124">
        <v>0</v>
      </c>
      <c r="P151" s="124">
        <v>0</v>
      </c>
      <c r="Q151" s="124">
        <v>0</v>
      </c>
      <c r="R151" s="124">
        <v>0</v>
      </c>
      <c r="S151" s="124">
        <v>0</v>
      </c>
      <c r="T151" s="124">
        <v>0</v>
      </c>
      <c r="U151" s="124">
        <v>0</v>
      </c>
      <c r="V151" s="124">
        <v>0</v>
      </c>
      <c r="W151" s="124">
        <v>0</v>
      </c>
      <c r="X151" s="124">
        <v>0</v>
      </c>
      <c r="Y151" s="124">
        <v>0</v>
      </c>
      <c r="Z151" s="124">
        <v>0</v>
      </c>
      <c r="AA151" s="124">
        <v>0</v>
      </c>
      <c r="AB151" s="124">
        <v>0</v>
      </c>
      <c r="AC151" s="124">
        <v>0</v>
      </c>
      <c r="AD151" s="124">
        <v>0</v>
      </c>
      <c r="AE151" s="124">
        <v>0</v>
      </c>
      <c r="AF151" s="124">
        <v>0</v>
      </c>
      <c r="AG151" s="124">
        <v>0</v>
      </c>
      <c r="AH151" s="124">
        <v>0</v>
      </c>
      <c r="AI151" s="124">
        <v>0</v>
      </c>
      <c r="AJ151" s="124">
        <v>0</v>
      </c>
      <c r="AK151" s="124">
        <v>0</v>
      </c>
      <c r="AL151" s="124">
        <v>0</v>
      </c>
      <c r="AM151" s="124">
        <v>0</v>
      </c>
      <c r="AN151" s="124">
        <v>0</v>
      </c>
      <c r="AO151" s="124">
        <v>0</v>
      </c>
      <c r="AP151" s="124">
        <v>0</v>
      </c>
      <c r="AQ151" s="124">
        <v>0</v>
      </c>
      <c r="AR151" s="124">
        <v>0</v>
      </c>
      <c r="AS151" s="124">
        <v>0</v>
      </c>
      <c r="AT151" s="124">
        <v>0</v>
      </c>
      <c r="AU151" s="124">
        <v>0</v>
      </c>
      <c r="AV151" s="124">
        <v>0</v>
      </c>
      <c r="AW151" s="124">
        <v>0</v>
      </c>
      <c r="AX151" s="124">
        <v>0</v>
      </c>
      <c r="AY151" s="124">
        <v>0</v>
      </c>
      <c r="AZ151" s="124">
        <v>0</v>
      </c>
      <c r="BA151" s="124">
        <v>0</v>
      </c>
      <c r="BB151" s="124">
        <v>0</v>
      </c>
      <c r="BC151" s="124">
        <v>0</v>
      </c>
      <c r="BD151" s="124">
        <v>0</v>
      </c>
      <c r="BE151" s="124">
        <v>0</v>
      </c>
      <c r="BF151" s="124">
        <v>0</v>
      </c>
      <c r="BG151" s="124">
        <v>0</v>
      </c>
      <c r="BH151" s="124">
        <v>0</v>
      </c>
      <c r="BI151" s="124">
        <v>0</v>
      </c>
      <c r="BJ151" s="124">
        <v>0</v>
      </c>
      <c r="BK151" s="124">
        <v>0</v>
      </c>
      <c r="BL151" s="124">
        <v>0</v>
      </c>
      <c r="BM151" s="124">
        <v>0</v>
      </c>
      <c r="BN151" s="101">
        <v>3629780667.0424199</v>
      </c>
      <c r="BO151" s="124">
        <v>5.5</v>
      </c>
      <c r="BP151" s="101">
        <v>199637936.68733001</v>
      </c>
      <c r="BQ151" s="101">
        <v>3829418603.7297502</v>
      </c>
    </row>
    <row r="152" spans="3:69" x14ac:dyDescent="0.3">
      <c r="C152" s="124">
        <v>146</v>
      </c>
      <c r="D152" s="124">
        <v>2161</v>
      </c>
      <c r="E152" s="124">
        <v>5.5</v>
      </c>
      <c r="F152" s="124">
        <v>4.0999999999999999E-4</v>
      </c>
      <c r="G152" s="124">
        <v>0</v>
      </c>
      <c r="H152" s="124">
        <v>0</v>
      </c>
      <c r="I152" s="124">
        <v>0</v>
      </c>
      <c r="J152" s="124">
        <v>0</v>
      </c>
      <c r="K152" s="124">
        <v>0</v>
      </c>
      <c r="L152" s="124">
        <v>0</v>
      </c>
      <c r="M152" s="124">
        <v>0</v>
      </c>
      <c r="N152" s="124">
        <v>0</v>
      </c>
      <c r="O152" s="124">
        <v>0</v>
      </c>
      <c r="P152" s="124">
        <v>0</v>
      </c>
      <c r="Q152" s="124">
        <v>0</v>
      </c>
      <c r="R152" s="124">
        <v>0</v>
      </c>
      <c r="S152" s="124">
        <v>0</v>
      </c>
      <c r="T152" s="124">
        <v>0</v>
      </c>
      <c r="U152" s="124">
        <v>0</v>
      </c>
      <c r="V152" s="124">
        <v>0</v>
      </c>
      <c r="W152" s="124">
        <v>0</v>
      </c>
      <c r="X152" s="124">
        <v>0</v>
      </c>
      <c r="Y152" s="124">
        <v>0</v>
      </c>
      <c r="Z152" s="124">
        <v>0</v>
      </c>
      <c r="AA152" s="124">
        <v>0</v>
      </c>
      <c r="AB152" s="124">
        <v>0</v>
      </c>
      <c r="AC152" s="124">
        <v>0</v>
      </c>
      <c r="AD152" s="124">
        <v>0</v>
      </c>
      <c r="AE152" s="124">
        <v>0</v>
      </c>
      <c r="AF152" s="124">
        <v>0</v>
      </c>
      <c r="AG152" s="124">
        <v>0</v>
      </c>
      <c r="AH152" s="124">
        <v>0</v>
      </c>
      <c r="AI152" s="124">
        <v>0</v>
      </c>
      <c r="AJ152" s="124">
        <v>0</v>
      </c>
      <c r="AK152" s="124">
        <v>0</v>
      </c>
      <c r="AL152" s="124">
        <v>0</v>
      </c>
      <c r="AM152" s="124">
        <v>0</v>
      </c>
      <c r="AN152" s="124">
        <v>0</v>
      </c>
      <c r="AO152" s="124">
        <v>0</v>
      </c>
      <c r="AP152" s="124">
        <v>0</v>
      </c>
      <c r="AQ152" s="124">
        <v>0</v>
      </c>
      <c r="AR152" s="124">
        <v>0</v>
      </c>
      <c r="AS152" s="124">
        <v>0</v>
      </c>
      <c r="AT152" s="124">
        <v>0</v>
      </c>
      <c r="AU152" s="124">
        <v>0</v>
      </c>
      <c r="AV152" s="124">
        <v>0</v>
      </c>
      <c r="AW152" s="124">
        <v>0</v>
      </c>
      <c r="AX152" s="124">
        <v>0</v>
      </c>
      <c r="AY152" s="124">
        <v>0</v>
      </c>
      <c r="AZ152" s="124">
        <v>0</v>
      </c>
      <c r="BA152" s="124">
        <v>0</v>
      </c>
      <c r="BB152" s="124">
        <v>0</v>
      </c>
      <c r="BC152" s="124">
        <v>0</v>
      </c>
      <c r="BD152" s="124">
        <v>0</v>
      </c>
      <c r="BE152" s="124">
        <v>0</v>
      </c>
      <c r="BF152" s="124">
        <v>0</v>
      </c>
      <c r="BG152" s="124">
        <v>0</v>
      </c>
      <c r="BH152" s="124">
        <v>0</v>
      </c>
      <c r="BI152" s="124">
        <v>0</v>
      </c>
      <c r="BJ152" s="124">
        <v>0</v>
      </c>
      <c r="BK152" s="124">
        <v>0</v>
      </c>
      <c r="BL152" s="124">
        <v>0</v>
      </c>
      <c r="BM152" s="124">
        <v>0</v>
      </c>
      <c r="BN152" s="101">
        <v>3829418603.7297502</v>
      </c>
      <c r="BO152" s="124">
        <v>5.5</v>
      </c>
      <c r="BP152" s="101">
        <v>210618023.20513999</v>
      </c>
      <c r="BQ152" s="101">
        <v>4040036626.9348898</v>
      </c>
    </row>
    <row r="153" spans="3:69" x14ac:dyDescent="0.3">
      <c r="C153" s="124">
        <v>147</v>
      </c>
      <c r="D153" s="124">
        <v>2162</v>
      </c>
      <c r="E153" s="124">
        <v>5.5</v>
      </c>
      <c r="F153" s="124">
        <v>3.8999999999999999E-4</v>
      </c>
      <c r="G153" s="124">
        <v>0</v>
      </c>
      <c r="H153" s="124">
        <v>0</v>
      </c>
      <c r="I153" s="124">
        <v>0</v>
      </c>
      <c r="J153" s="124">
        <v>0</v>
      </c>
      <c r="K153" s="124">
        <v>0</v>
      </c>
      <c r="L153" s="124">
        <v>0</v>
      </c>
      <c r="M153" s="124">
        <v>0</v>
      </c>
      <c r="N153" s="124">
        <v>0</v>
      </c>
      <c r="O153" s="124">
        <v>0</v>
      </c>
      <c r="P153" s="124">
        <v>0</v>
      </c>
      <c r="Q153" s="124">
        <v>0</v>
      </c>
      <c r="R153" s="124">
        <v>0</v>
      </c>
      <c r="S153" s="124">
        <v>0</v>
      </c>
      <c r="T153" s="124">
        <v>0</v>
      </c>
      <c r="U153" s="124">
        <v>0</v>
      </c>
      <c r="V153" s="124">
        <v>0</v>
      </c>
      <c r="W153" s="124">
        <v>0</v>
      </c>
      <c r="X153" s="124">
        <v>0</v>
      </c>
      <c r="Y153" s="124">
        <v>0</v>
      </c>
      <c r="Z153" s="124">
        <v>0</v>
      </c>
      <c r="AA153" s="124">
        <v>0</v>
      </c>
      <c r="AB153" s="124">
        <v>0</v>
      </c>
      <c r="AC153" s="124">
        <v>0</v>
      </c>
      <c r="AD153" s="124">
        <v>0</v>
      </c>
      <c r="AE153" s="124">
        <v>0</v>
      </c>
      <c r="AF153" s="124">
        <v>0</v>
      </c>
      <c r="AG153" s="124">
        <v>0</v>
      </c>
      <c r="AH153" s="124">
        <v>0</v>
      </c>
      <c r="AI153" s="124">
        <v>0</v>
      </c>
      <c r="AJ153" s="124">
        <v>0</v>
      </c>
      <c r="AK153" s="124">
        <v>0</v>
      </c>
      <c r="AL153" s="124">
        <v>0</v>
      </c>
      <c r="AM153" s="124">
        <v>0</v>
      </c>
      <c r="AN153" s="124">
        <v>0</v>
      </c>
      <c r="AO153" s="124">
        <v>0</v>
      </c>
      <c r="AP153" s="124">
        <v>0</v>
      </c>
      <c r="AQ153" s="124">
        <v>0</v>
      </c>
      <c r="AR153" s="124">
        <v>0</v>
      </c>
      <c r="AS153" s="124">
        <v>0</v>
      </c>
      <c r="AT153" s="124">
        <v>0</v>
      </c>
      <c r="AU153" s="124">
        <v>0</v>
      </c>
      <c r="AV153" s="124">
        <v>0</v>
      </c>
      <c r="AW153" s="124">
        <v>0</v>
      </c>
      <c r="AX153" s="124">
        <v>0</v>
      </c>
      <c r="AY153" s="124">
        <v>0</v>
      </c>
      <c r="AZ153" s="124">
        <v>0</v>
      </c>
      <c r="BA153" s="124">
        <v>0</v>
      </c>
      <c r="BB153" s="124">
        <v>0</v>
      </c>
      <c r="BC153" s="124">
        <v>0</v>
      </c>
      <c r="BD153" s="124">
        <v>0</v>
      </c>
      <c r="BE153" s="124">
        <v>0</v>
      </c>
      <c r="BF153" s="124">
        <v>0</v>
      </c>
      <c r="BG153" s="124">
        <v>0</v>
      </c>
      <c r="BH153" s="124">
        <v>0</v>
      </c>
      <c r="BI153" s="124">
        <v>0</v>
      </c>
      <c r="BJ153" s="124">
        <v>0</v>
      </c>
      <c r="BK153" s="124">
        <v>0</v>
      </c>
      <c r="BL153" s="124">
        <v>0</v>
      </c>
      <c r="BM153" s="124">
        <v>0</v>
      </c>
      <c r="BN153" s="101">
        <v>4040036626.9348898</v>
      </c>
      <c r="BO153" s="124">
        <v>5.5</v>
      </c>
      <c r="BP153" s="101">
        <v>222202014.48142001</v>
      </c>
      <c r="BQ153" s="101">
        <v>4262238641.4163098</v>
      </c>
    </row>
    <row r="154" spans="3:69" x14ac:dyDescent="0.3">
      <c r="C154" s="124">
        <v>148</v>
      </c>
      <c r="D154" s="124">
        <v>2163</v>
      </c>
      <c r="E154" s="124">
        <v>5.5</v>
      </c>
      <c r="F154" s="124">
        <v>3.6999999999999999E-4</v>
      </c>
      <c r="G154" s="124">
        <v>0</v>
      </c>
      <c r="H154" s="124">
        <v>0</v>
      </c>
      <c r="I154" s="124">
        <v>0</v>
      </c>
      <c r="J154" s="124">
        <v>0</v>
      </c>
      <c r="K154" s="124">
        <v>0</v>
      </c>
      <c r="L154" s="124">
        <v>0</v>
      </c>
      <c r="M154" s="124">
        <v>0</v>
      </c>
      <c r="N154" s="124">
        <v>0</v>
      </c>
      <c r="O154" s="124">
        <v>0</v>
      </c>
      <c r="P154" s="124">
        <v>0</v>
      </c>
      <c r="Q154" s="124">
        <v>0</v>
      </c>
      <c r="R154" s="124">
        <v>0</v>
      </c>
      <c r="S154" s="124">
        <v>0</v>
      </c>
      <c r="T154" s="124">
        <v>0</v>
      </c>
      <c r="U154" s="124">
        <v>0</v>
      </c>
      <c r="V154" s="124">
        <v>0</v>
      </c>
      <c r="W154" s="124">
        <v>0</v>
      </c>
      <c r="X154" s="124">
        <v>0</v>
      </c>
      <c r="Y154" s="124">
        <v>0</v>
      </c>
      <c r="Z154" s="124">
        <v>0</v>
      </c>
      <c r="AA154" s="124">
        <v>0</v>
      </c>
      <c r="AB154" s="124">
        <v>0</v>
      </c>
      <c r="AC154" s="124">
        <v>0</v>
      </c>
      <c r="AD154" s="124">
        <v>0</v>
      </c>
      <c r="AE154" s="124">
        <v>0</v>
      </c>
      <c r="AF154" s="124">
        <v>0</v>
      </c>
      <c r="AG154" s="124">
        <v>0</v>
      </c>
      <c r="AH154" s="124">
        <v>0</v>
      </c>
      <c r="AI154" s="124">
        <v>0</v>
      </c>
      <c r="AJ154" s="124">
        <v>0</v>
      </c>
      <c r="AK154" s="124">
        <v>0</v>
      </c>
      <c r="AL154" s="124">
        <v>0</v>
      </c>
      <c r="AM154" s="124">
        <v>0</v>
      </c>
      <c r="AN154" s="124">
        <v>0</v>
      </c>
      <c r="AO154" s="124">
        <v>0</v>
      </c>
      <c r="AP154" s="124">
        <v>0</v>
      </c>
      <c r="AQ154" s="124">
        <v>0</v>
      </c>
      <c r="AR154" s="124">
        <v>0</v>
      </c>
      <c r="AS154" s="124">
        <v>0</v>
      </c>
      <c r="AT154" s="124">
        <v>0</v>
      </c>
      <c r="AU154" s="124">
        <v>0</v>
      </c>
      <c r="AV154" s="124">
        <v>0</v>
      </c>
      <c r="AW154" s="124">
        <v>0</v>
      </c>
      <c r="AX154" s="124">
        <v>0</v>
      </c>
      <c r="AY154" s="124">
        <v>0</v>
      </c>
      <c r="AZ154" s="124">
        <v>0</v>
      </c>
      <c r="BA154" s="124">
        <v>0</v>
      </c>
      <c r="BB154" s="124">
        <v>0</v>
      </c>
      <c r="BC154" s="124">
        <v>0</v>
      </c>
      <c r="BD154" s="124">
        <v>0</v>
      </c>
      <c r="BE154" s="124">
        <v>0</v>
      </c>
      <c r="BF154" s="124">
        <v>0</v>
      </c>
      <c r="BG154" s="124">
        <v>0</v>
      </c>
      <c r="BH154" s="124">
        <v>0</v>
      </c>
      <c r="BI154" s="124">
        <v>0</v>
      </c>
      <c r="BJ154" s="124">
        <v>0</v>
      </c>
      <c r="BK154" s="124">
        <v>0</v>
      </c>
      <c r="BL154" s="124">
        <v>0</v>
      </c>
      <c r="BM154" s="124">
        <v>0</v>
      </c>
      <c r="BN154" s="101">
        <v>4262238641.4163098</v>
      </c>
      <c r="BO154" s="124">
        <v>5.5</v>
      </c>
      <c r="BP154" s="101">
        <v>234423125.27790001</v>
      </c>
      <c r="BQ154" s="101">
        <v>4496661766.6942101</v>
      </c>
    </row>
    <row r="155" spans="3:69" x14ac:dyDescent="0.3">
      <c r="C155" s="124">
        <v>149</v>
      </c>
      <c r="D155" s="124">
        <v>2164</v>
      </c>
      <c r="E155" s="124">
        <v>0</v>
      </c>
      <c r="F155" s="124">
        <v>3.6999999999999999E-4</v>
      </c>
      <c r="G155" s="124">
        <v>0</v>
      </c>
      <c r="H155" s="124">
        <v>0</v>
      </c>
      <c r="I155" s="124">
        <v>0</v>
      </c>
      <c r="J155" s="124">
        <v>0</v>
      </c>
      <c r="K155" s="124">
        <v>0</v>
      </c>
      <c r="L155" s="124">
        <v>0</v>
      </c>
      <c r="M155" s="124">
        <v>0</v>
      </c>
      <c r="N155" s="124">
        <v>0</v>
      </c>
      <c r="O155" s="124">
        <v>0</v>
      </c>
      <c r="P155" s="124">
        <v>0</v>
      </c>
      <c r="Q155" s="124">
        <v>0</v>
      </c>
      <c r="R155" s="124">
        <v>0</v>
      </c>
      <c r="S155" s="124">
        <v>0</v>
      </c>
      <c r="T155" s="124">
        <v>0</v>
      </c>
      <c r="U155" s="124">
        <v>0</v>
      </c>
      <c r="V155" s="124">
        <v>0</v>
      </c>
      <c r="W155" s="124">
        <v>0</v>
      </c>
      <c r="X155" s="124">
        <v>0</v>
      </c>
      <c r="Y155" s="124">
        <v>0</v>
      </c>
      <c r="Z155" s="124">
        <v>0</v>
      </c>
      <c r="AA155" s="124">
        <v>0</v>
      </c>
      <c r="AB155" s="124">
        <v>0</v>
      </c>
      <c r="AC155" s="124">
        <v>0</v>
      </c>
      <c r="AD155" s="124">
        <v>0</v>
      </c>
      <c r="AE155" s="124">
        <v>0</v>
      </c>
      <c r="AF155" s="124">
        <v>0</v>
      </c>
      <c r="AG155" s="124">
        <v>0</v>
      </c>
      <c r="AH155" s="124">
        <v>0</v>
      </c>
      <c r="AI155" s="124">
        <v>0</v>
      </c>
      <c r="AJ155" s="124">
        <v>0</v>
      </c>
      <c r="AK155" s="124">
        <v>0</v>
      </c>
      <c r="AL155" s="124">
        <v>0</v>
      </c>
      <c r="AM155" s="124">
        <v>0</v>
      </c>
      <c r="AN155" s="124">
        <v>0</v>
      </c>
      <c r="AO155" s="124">
        <v>0</v>
      </c>
      <c r="AP155" s="124">
        <v>0</v>
      </c>
      <c r="AQ155" s="124">
        <v>0</v>
      </c>
      <c r="AR155" s="124">
        <v>0</v>
      </c>
      <c r="AS155" s="124">
        <v>0</v>
      </c>
      <c r="AT155" s="124">
        <v>0</v>
      </c>
      <c r="AU155" s="124">
        <v>0</v>
      </c>
      <c r="AV155" s="124">
        <v>0</v>
      </c>
      <c r="AW155" s="124">
        <v>0</v>
      </c>
      <c r="AX155" s="124">
        <v>0</v>
      </c>
      <c r="AY155" s="124">
        <v>0</v>
      </c>
      <c r="AZ155" s="124">
        <v>0</v>
      </c>
      <c r="BA155" s="124">
        <v>0</v>
      </c>
      <c r="BB155" s="124">
        <v>0</v>
      </c>
      <c r="BC155" s="124">
        <v>0</v>
      </c>
      <c r="BD155" s="124">
        <v>0</v>
      </c>
      <c r="BE155" s="124">
        <v>0</v>
      </c>
      <c r="BF155" s="124">
        <v>0</v>
      </c>
      <c r="BG155" s="124">
        <v>0</v>
      </c>
      <c r="BH155" s="124">
        <v>0</v>
      </c>
      <c r="BI155" s="124">
        <v>0</v>
      </c>
      <c r="BJ155" s="124">
        <v>0</v>
      </c>
      <c r="BK155" s="124">
        <v>0</v>
      </c>
      <c r="BL155" s="124">
        <v>0</v>
      </c>
      <c r="BM155" s="124">
        <v>0</v>
      </c>
      <c r="BN155" s="101">
        <v>4496661766.6942101</v>
      </c>
      <c r="BO155" s="124">
        <v>0</v>
      </c>
      <c r="BP155" s="124">
        <v>0</v>
      </c>
      <c r="BQ155" s="101">
        <v>4496661766.6942101</v>
      </c>
    </row>
    <row r="156" spans="3:69" ht="15" thickBot="1" x14ac:dyDescent="0.35">
      <c r="C156" s="100"/>
      <c r="D156" s="100"/>
      <c r="E156" s="99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98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  <c r="BQ156" s="97"/>
    </row>
    <row r="157" spans="3:69" ht="15.6" thickTop="1" thickBot="1" x14ac:dyDescent="0.35">
      <c r="C157" s="96" t="s">
        <v>77</v>
      </c>
      <c r="D157" s="96"/>
      <c r="E157" s="96"/>
      <c r="F157" s="96"/>
      <c r="G157" s="95" t="s">
        <v>104</v>
      </c>
      <c r="H157" s="95" t="s">
        <v>89</v>
      </c>
      <c r="I157" s="94" t="s">
        <v>89</v>
      </c>
      <c r="J157" s="94" t="s">
        <v>89</v>
      </c>
      <c r="K157" s="94" t="s">
        <v>89</v>
      </c>
      <c r="L157" s="94" t="s">
        <v>89</v>
      </c>
      <c r="M157" s="94" t="s">
        <v>89</v>
      </c>
      <c r="N157" s="94" t="s">
        <v>89</v>
      </c>
      <c r="O157" s="94" t="s">
        <v>103</v>
      </c>
      <c r="P157" s="94" t="s">
        <v>103</v>
      </c>
      <c r="Q157" s="94" t="s">
        <v>89</v>
      </c>
      <c r="R157" s="94" t="s">
        <v>89</v>
      </c>
      <c r="S157" s="94" t="s">
        <v>89</v>
      </c>
      <c r="T157" s="94" t="s">
        <v>89</v>
      </c>
      <c r="U157" s="94" t="s">
        <v>89</v>
      </c>
      <c r="V157" s="94" t="s">
        <v>89</v>
      </c>
      <c r="W157" s="94" t="s">
        <v>102</v>
      </c>
      <c r="X157" s="94" t="s">
        <v>102</v>
      </c>
      <c r="Y157" s="94" t="s">
        <v>89</v>
      </c>
      <c r="Z157" s="94" t="s">
        <v>89</v>
      </c>
      <c r="AA157" s="94" t="s">
        <v>89</v>
      </c>
      <c r="AB157" s="94" t="s">
        <v>89</v>
      </c>
      <c r="AC157" s="94" t="s">
        <v>89</v>
      </c>
      <c r="AD157" s="94" t="s">
        <v>89</v>
      </c>
      <c r="AE157" s="94" t="s">
        <v>89</v>
      </c>
      <c r="AF157" s="94" t="s">
        <v>89</v>
      </c>
      <c r="AG157" s="94" t="s">
        <v>89</v>
      </c>
      <c r="AH157" s="94" t="s">
        <v>89</v>
      </c>
      <c r="AI157" s="94" t="s">
        <v>89</v>
      </c>
      <c r="AJ157" s="94" t="s">
        <v>89</v>
      </c>
      <c r="AK157" s="94" t="s">
        <v>89</v>
      </c>
      <c r="AL157" s="94" t="s">
        <v>89</v>
      </c>
      <c r="AM157" s="94" t="s">
        <v>89</v>
      </c>
      <c r="AN157" s="94" t="s">
        <v>89</v>
      </c>
      <c r="AO157" s="94" t="s">
        <v>89</v>
      </c>
      <c r="AP157" s="94" t="s">
        <v>89</v>
      </c>
      <c r="AQ157" s="94" t="s">
        <v>89</v>
      </c>
      <c r="AR157" s="94" t="s">
        <v>89</v>
      </c>
      <c r="AS157" s="94" t="s">
        <v>89</v>
      </c>
      <c r="AT157" s="94" t="s">
        <v>101</v>
      </c>
      <c r="AU157" s="94" t="s">
        <v>89</v>
      </c>
      <c r="AV157" s="94" t="s">
        <v>89</v>
      </c>
      <c r="AW157" s="94" t="s">
        <v>89</v>
      </c>
      <c r="AX157" s="94" t="s">
        <v>89</v>
      </c>
      <c r="AY157" s="94" t="s">
        <v>89</v>
      </c>
      <c r="AZ157" s="94" t="s">
        <v>89</v>
      </c>
      <c r="BA157" s="94" t="s">
        <v>89</v>
      </c>
      <c r="BB157" s="94" t="s">
        <v>98</v>
      </c>
      <c r="BC157" s="94" t="s">
        <v>100</v>
      </c>
      <c r="BD157" s="94" t="s">
        <v>89</v>
      </c>
      <c r="BE157" s="94" t="s">
        <v>89</v>
      </c>
      <c r="BF157" s="94" t="s">
        <v>89</v>
      </c>
      <c r="BG157" s="94" t="s">
        <v>89</v>
      </c>
      <c r="BH157" s="94" t="s">
        <v>99</v>
      </c>
      <c r="BI157" s="94" t="s">
        <v>89</v>
      </c>
      <c r="BJ157" s="94" t="s">
        <v>89</v>
      </c>
      <c r="BK157" s="94" t="s">
        <v>89</v>
      </c>
      <c r="BL157" s="94" t="s">
        <v>98</v>
      </c>
      <c r="BM157" s="94" t="s">
        <v>97</v>
      </c>
      <c r="BN157" s="94" t="s">
        <v>96</v>
      </c>
      <c r="BO157" s="94"/>
      <c r="BP157" s="94"/>
      <c r="BQ157" s="94"/>
    </row>
    <row r="158" spans="3:69" ht="15.6" thickTop="1" thickBot="1" x14ac:dyDescent="0.35">
      <c r="C158" s="96" t="s">
        <v>78</v>
      </c>
      <c r="D158" s="96"/>
      <c r="E158" s="96"/>
      <c r="F158" s="96"/>
      <c r="G158" s="95" t="s">
        <v>95</v>
      </c>
      <c r="H158" s="95" t="s">
        <v>89</v>
      </c>
      <c r="I158" s="94" t="s">
        <v>89</v>
      </c>
      <c r="J158" s="94" t="s">
        <v>89</v>
      </c>
      <c r="K158" s="94" t="s">
        <v>89</v>
      </c>
      <c r="L158" s="94" t="s">
        <v>89</v>
      </c>
      <c r="M158" s="94" t="s">
        <v>89</v>
      </c>
      <c r="N158" s="94" t="s">
        <v>89</v>
      </c>
      <c r="O158" s="94" t="s">
        <v>94</v>
      </c>
      <c r="P158" s="94" t="s">
        <v>94</v>
      </c>
      <c r="Q158" s="94" t="s">
        <v>89</v>
      </c>
      <c r="R158" s="94" t="s">
        <v>89</v>
      </c>
      <c r="S158" s="94" t="s">
        <v>89</v>
      </c>
      <c r="T158" s="94" t="s">
        <v>89</v>
      </c>
      <c r="U158" s="94" t="s">
        <v>89</v>
      </c>
      <c r="V158" s="94" t="s">
        <v>89</v>
      </c>
      <c r="W158" s="94" t="s">
        <v>93</v>
      </c>
      <c r="X158" s="94" t="s">
        <v>93</v>
      </c>
      <c r="Y158" s="94" t="s">
        <v>89</v>
      </c>
      <c r="Z158" s="94" t="s">
        <v>89</v>
      </c>
      <c r="AA158" s="94" t="s">
        <v>89</v>
      </c>
      <c r="AB158" s="94" t="s">
        <v>89</v>
      </c>
      <c r="AC158" s="94" t="s">
        <v>89</v>
      </c>
      <c r="AD158" s="94" t="s">
        <v>89</v>
      </c>
      <c r="AE158" s="94" t="s">
        <v>89</v>
      </c>
      <c r="AF158" s="94" t="s">
        <v>89</v>
      </c>
      <c r="AG158" s="94" t="s">
        <v>89</v>
      </c>
      <c r="AH158" s="94" t="s">
        <v>89</v>
      </c>
      <c r="AI158" s="94" t="s">
        <v>89</v>
      </c>
      <c r="AJ158" s="94" t="s">
        <v>89</v>
      </c>
      <c r="AK158" s="94" t="s">
        <v>89</v>
      </c>
      <c r="AL158" s="94" t="s">
        <v>89</v>
      </c>
      <c r="AM158" s="94" t="s">
        <v>89</v>
      </c>
      <c r="AN158" s="94" t="s">
        <v>89</v>
      </c>
      <c r="AO158" s="94" t="s">
        <v>89</v>
      </c>
      <c r="AP158" s="94" t="s">
        <v>89</v>
      </c>
      <c r="AQ158" s="94" t="s">
        <v>89</v>
      </c>
      <c r="AR158" s="94" t="s">
        <v>89</v>
      </c>
      <c r="AS158" s="94" t="s">
        <v>89</v>
      </c>
      <c r="AT158" s="94" t="s">
        <v>92</v>
      </c>
      <c r="AU158" s="94" t="s">
        <v>89</v>
      </c>
      <c r="AV158" s="94" t="s">
        <v>89</v>
      </c>
      <c r="AW158" s="94" t="s">
        <v>89</v>
      </c>
      <c r="AX158" s="94" t="s">
        <v>89</v>
      </c>
      <c r="AY158" s="94" t="s">
        <v>89</v>
      </c>
      <c r="AZ158" s="94" t="s">
        <v>89</v>
      </c>
      <c r="BA158" s="94" t="s">
        <v>89</v>
      </c>
      <c r="BB158" s="94" t="s">
        <v>88</v>
      </c>
      <c r="BC158" s="94" t="s">
        <v>91</v>
      </c>
      <c r="BD158" s="94" t="s">
        <v>89</v>
      </c>
      <c r="BE158" s="94" t="s">
        <v>89</v>
      </c>
      <c r="BF158" s="94" t="s">
        <v>89</v>
      </c>
      <c r="BG158" s="94" t="s">
        <v>89</v>
      </c>
      <c r="BH158" s="94" t="s">
        <v>90</v>
      </c>
      <c r="BI158" s="94" t="s">
        <v>89</v>
      </c>
      <c r="BJ158" s="94" t="s">
        <v>89</v>
      </c>
      <c r="BK158" s="94" t="s">
        <v>89</v>
      </c>
      <c r="BL158" s="94" t="s">
        <v>88</v>
      </c>
      <c r="BM158" s="94" t="s">
        <v>87</v>
      </c>
      <c r="BN158" s="94" t="s">
        <v>86</v>
      </c>
      <c r="BO158" s="94"/>
      <c r="BP158" s="94"/>
      <c r="BQ158" s="94"/>
    </row>
    <row r="159" spans="3:69" ht="15" thickTop="1" x14ac:dyDescent="0.3">
      <c r="C159" s="93"/>
    </row>
  </sheetData>
  <mergeCells count="15">
    <mergeCell ref="AJ2:AO2"/>
    <mergeCell ref="AP2:AS2"/>
    <mergeCell ref="AU2:BA2"/>
    <mergeCell ref="BB2:BK2"/>
    <mergeCell ref="BM2:BQ2"/>
    <mergeCell ref="C157:F157"/>
    <mergeCell ref="C158:F158"/>
    <mergeCell ref="A1:BQ1"/>
    <mergeCell ref="A2:B4"/>
    <mergeCell ref="C2:G2"/>
    <mergeCell ref="H2:L2"/>
    <mergeCell ref="M2:N2"/>
    <mergeCell ref="O2:V2"/>
    <mergeCell ref="W2:AD2"/>
    <mergeCell ref="AE2:AI2"/>
  </mergeCells>
  <dataValidations count="3">
    <dataValidation type="list" operator="equal" allowBlank="1" showInputMessage="1" showErrorMessage="1" sqref="B13" xr:uid="{00000000-0002-0000-0100-000002000000}">
      <formula1>"Geração Atual,Geração Futura"</formula1>
      <formula2>0</formula2>
    </dataValidation>
    <dataValidation type="list" operator="equal" allowBlank="1" showInputMessage="1" showErrorMessage="1" sqref="B12" xr:uid="{00000000-0002-0000-0100-000001000000}">
      <formula1>"Previdenciário,Financeiro"</formula1>
      <formula2>0</formula2>
    </dataValidation>
    <dataValidation type="list" operator="equal" allowBlank="1" showInputMessage="1" showErrorMessage="1" sqref="B11" xr:uid="{00000000-0002-0000-0100-000000000000}">
      <formula1>"Civil,Militar"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4624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Flx_CIVIL_PREV_GF</vt:lpstr>
      <vt:lpstr>2016 CV PREV GF 00394601000126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Da Silva Ricardo</cp:lastModifiedBy>
  <dcterms:created xsi:type="dcterms:W3CDTF">2015-01-12T15:23:01Z</dcterms:created>
  <dcterms:modified xsi:type="dcterms:W3CDTF">2025-08-28T23:01:05Z</dcterms:modified>
</cp:coreProperties>
</file>