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3\Passivo\"/>
    </mc:Choice>
  </mc:AlternateContent>
  <xr:revisionPtr revIDLastSave="0" documentId="13_ncr:1_{3642BA18-11BB-43EC-A6E8-45B8CD38DDEB}" xr6:coauthVersionLast="47" xr6:coauthVersionMax="47" xr10:uidLastSave="{00000000-0000-0000-0000-000000000000}"/>
  <bookViews>
    <workbookView xWindow="-108" yWindow="-108" windowWidth="23256" windowHeight="12576" tabRatio="411" xr2:uid="{00000000-000D-0000-FFFF-FFFF00000000}"/>
  </bookViews>
  <sheets>
    <sheet name="Flx_CIVIL_FIN_GA" sheetId="1" r:id="rId1"/>
    <sheet name="2023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F10" i="1" s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BJ155" i="1" s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BJ147" i="1" s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AH133" i="1"/>
  <c r="AC133" i="1"/>
  <c r="U133" i="1"/>
  <c r="M133" i="1"/>
  <c r="F133" i="1"/>
  <c r="AZ132" i="1"/>
  <c r="AS132" i="1"/>
  <c r="BJ132" i="1" s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AZ116" i="1"/>
  <c r="AS116" i="1"/>
  <c r="BJ116" i="1" s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AZ108" i="1"/>
  <c r="AS108" i="1"/>
  <c r="BJ108" i="1" s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AZ85" i="1"/>
  <c r="AS85" i="1"/>
  <c r="AH85" i="1"/>
  <c r="AC85" i="1"/>
  <c r="U85" i="1"/>
  <c r="M85" i="1"/>
  <c r="F85" i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BJ78" i="1" s="1"/>
  <c r="AH78" i="1"/>
  <c r="AC78" i="1"/>
  <c r="U78" i="1"/>
  <c r="M78" i="1"/>
  <c r="F78" i="1"/>
  <c r="AZ77" i="1"/>
  <c r="AS77" i="1"/>
  <c r="AH77" i="1"/>
  <c r="AC77" i="1"/>
  <c r="U77" i="1"/>
  <c r="M77" i="1"/>
  <c r="F77" i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BJ54" i="1" s="1"/>
  <c r="AH54" i="1"/>
  <c r="AC54" i="1"/>
  <c r="U54" i="1"/>
  <c r="M54" i="1"/>
  <c r="F54" i="1"/>
  <c r="AZ53" i="1"/>
  <c r="AS53" i="1"/>
  <c r="AH53" i="1"/>
  <c r="AC53" i="1"/>
  <c r="U53" i="1"/>
  <c r="M53" i="1"/>
  <c r="F53" i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BJ46" i="1" s="1"/>
  <c r="AH46" i="1"/>
  <c r="AC46" i="1"/>
  <c r="U46" i="1"/>
  <c r="M46" i="1"/>
  <c r="F46" i="1"/>
  <c r="AZ45" i="1"/>
  <c r="AS45" i="1"/>
  <c r="AH45" i="1"/>
  <c r="AC45" i="1"/>
  <c r="U45" i="1"/>
  <c r="M45" i="1"/>
  <c r="F45" i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BP37" i="1" s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BP29" i="1" s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BJ22" i="1" s="1"/>
  <c r="AH22" i="1"/>
  <c r="AC22" i="1"/>
  <c r="U22" i="1"/>
  <c r="M22" i="1"/>
  <c r="F22" i="1"/>
  <c r="AZ21" i="1"/>
  <c r="AS21" i="1"/>
  <c r="AH21" i="1"/>
  <c r="AC21" i="1"/>
  <c r="U21" i="1"/>
  <c r="M21" i="1"/>
  <c r="F21" i="1"/>
  <c r="BP21" i="1" s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BP13" i="1" s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P45" i="1" l="1"/>
  <c r="BP53" i="1"/>
  <c r="BJ58" i="1"/>
  <c r="BJ66" i="1"/>
  <c r="BJ144" i="1"/>
  <c r="BP61" i="1"/>
  <c r="BP69" i="1"/>
  <c r="BP77" i="1"/>
  <c r="BP11" i="1"/>
  <c r="BQ11" i="1" s="1"/>
  <c r="BP19" i="1"/>
  <c r="BP27" i="1"/>
  <c r="BP35" i="1"/>
  <c r="BP43" i="1"/>
  <c r="BP51" i="1"/>
  <c r="BJ104" i="1"/>
  <c r="BJ112" i="1"/>
  <c r="BP85" i="1"/>
  <c r="BJ133" i="1"/>
  <c r="BJ141" i="1"/>
  <c r="BJ92" i="1"/>
  <c r="BJ100" i="1"/>
  <c r="BJ111" i="1"/>
  <c r="BJ119" i="1"/>
  <c r="BJ151" i="1"/>
  <c r="BJ159" i="1"/>
  <c r="BP14" i="1"/>
  <c r="BP22" i="1"/>
  <c r="BP30" i="1"/>
  <c r="BP38" i="1"/>
  <c r="BP46" i="1"/>
  <c r="BP54" i="1"/>
  <c r="BP62" i="1"/>
  <c r="BP70" i="1"/>
  <c r="BP78" i="1"/>
  <c r="BP86" i="1"/>
  <c r="BP110" i="1"/>
  <c r="BP118" i="1"/>
  <c r="BP126" i="1"/>
  <c r="BP134" i="1"/>
  <c r="BP142" i="1"/>
  <c r="BJ106" i="1"/>
  <c r="BJ114" i="1"/>
  <c r="BP59" i="1"/>
  <c r="BP75" i="1"/>
  <c r="BP83" i="1"/>
  <c r="BJ89" i="1"/>
  <c r="BP91" i="1"/>
  <c r="BJ97" i="1"/>
  <c r="BP99" i="1"/>
  <c r="BP115" i="1"/>
  <c r="BP123" i="1"/>
  <c r="BP131" i="1"/>
  <c r="BJ32" i="1"/>
  <c r="BJ85" i="1"/>
  <c r="BP93" i="1"/>
  <c r="BP101" i="1"/>
  <c r="BP109" i="1"/>
  <c r="BP117" i="1"/>
  <c r="BP125" i="1"/>
  <c r="BP133" i="1"/>
  <c r="BP141" i="1"/>
  <c r="BP149" i="1"/>
  <c r="BP157" i="1"/>
  <c r="BP139" i="1"/>
  <c r="BP10" i="1"/>
  <c r="BQ10" i="1" s="1"/>
  <c r="BP26" i="1"/>
  <c r="BP34" i="1"/>
  <c r="BP42" i="1"/>
  <c r="BP50" i="1"/>
  <c r="BP58" i="1"/>
  <c r="BP66" i="1"/>
  <c r="BP74" i="1"/>
  <c r="BP82" i="1"/>
  <c r="BP90" i="1"/>
  <c r="BP98" i="1"/>
  <c r="BP106" i="1"/>
  <c r="BP114" i="1"/>
  <c r="BP122" i="1"/>
  <c r="BP130" i="1"/>
  <c r="BP138" i="1"/>
  <c r="BP18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7" i="1"/>
  <c r="BP25" i="1"/>
  <c r="BP150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94" i="1"/>
  <c r="BP102" i="1"/>
  <c r="BP158" i="1"/>
  <c r="BP67" i="1"/>
  <c r="BP107" i="1"/>
  <c r="BP147" i="1"/>
  <c r="BP155" i="1"/>
  <c r="BP146" i="1"/>
  <c r="BP154" i="1"/>
  <c r="BP33" i="1"/>
  <c r="BP153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AR113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K21" i="1" s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AR99" i="1"/>
  <c r="BK99" i="1" s="1"/>
  <c r="BJ101" i="1"/>
  <c r="AR104" i="1"/>
  <c r="AR107" i="1"/>
  <c r="BJ109" i="1"/>
  <c r="AR112" i="1"/>
  <c r="BK112" i="1" s="1"/>
  <c r="AR115" i="1"/>
  <c r="BJ117" i="1"/>
  <c r="AR121" i="1"/>
  <c r="BJ122" i="1"/>
  <c r="AR125" i="1"/>
  <c r="BJ126" i="1"/>
  <c r="AR147" i="1"/>
  <c r="BK147" i="1" s="1"/>
  <c r="BJ148" i="1"/>
  <c r="AR151" i="1"/>
  <c r="BK151" i="1" s="1"/>
  <c r="BJ152" i="1"/>
  <c r="AR155" i="1"/>
  <c r="BK155" i="1" s="1"/>
  <c r="BJ156" i="1"/>
  <c r="AR159" i="1"/>
  <c r="AR12" i="1"/>
  <c r="BK12" i="1" s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BK100" i="1" s="1"/>
  <c r="AR103" i="1"/>
  <c r="BK103" i="1" s="1"/>
  <c r="BJ105" i="1"/>
  <c r="AR108" i="1"/>
  <c r="BK108" i="1" s="1"/>
  <c r="AR111" i="1"/>
  <c r="BK111" i="1" s="1"/>
  <c r="BJ113" i="1"/>
  <c r="AR116" i="1"/>
  <c r="BK116" i="1" s="1"/>
  <c r="AR119" i="1"/>
  <c r="BK119" i="1" s="1"/>
  <c r="BJ120" i="1"/>
  <c r="AR123" i="1"/>
  <c r="BJ124" i="1"/>
  <c r="AR127" i="1"/>
  <c r="AR128" i="1"/>
  <c r="AR129" i="1"/>
  <c r="BK129" i="1" s="1"/>
  <c r="AR130" i="1"/>
  <c r="BK130" i="1" s="1"/>
  <c r="AR131" i="1"/>
  <c r="BK131" i="1" s="1"/>
  <c r="AR132" i="1"/>
  <c r="BK132" i="1" s="1"/>
  <c r="AR133" i="1"/>
  <c r="BK133" i="1" s="1"/>
  <c r="AR134" i="1"/>
  <c r="AR135" i="1"/>
  <c r="AR136" i="1"/>
  <c r="AR137" i="1"/>
  <c r="AR138" i="1"/>
  <c r="BK138" i="1" s="1"/>
  <c r="AR139" i="1"/>
  <c r="AR140" i="1"/>
  <c r="AR141" i="1"/>
  <c r="BK141" i="1" s="1"/>
  <c r="AR142" i="1"/>
  <c r="AR143" i="1"/>
  <c r="BK143" i="1" s="1"/>
  <c r="AR144" i="1"/>
  <c r="BK144" i="1" s="1"/>
  <c r="AR145" i="1"/>
  <c r="BJ146" i="1"/>
  <c r="AR149" i="1"/>
  <c r="BK149" i="1" s="1"/>
  <c r="BJ150" i="1"/>
  <c r="AR153" i="1"/>
  <c r="BJ154" i="1"/>
  <c r="AR157" i="1"/>
  <c r="BJ158" i="1"/>
  <c r="M160" i="1"/>
  <c r="AR11" i="1"/>
  <c r="AR19" i="1"/>
  <c r="BK19" i="1" s="1"/>
  <c r="AR23" i="1"/>
  <c r="AR27" i="1"/>
  <c r="AR37" i="1"/>
  <c r="AR41" i="1"/>
  <c r="AR45" i="1"/>
  <c r="AR49" i="1"/>
  <c r="AR53" i="1"/>
  <c r="AR57" i="1"/>
  <c r="BK57" i="1" s="1"/>
  <c r="AR61" i="1"/>
  <c r="AR65" i="1"/>
  <c r="BK65" i="1" s="1"/>
  <c r="AR69" i="1"/>
  <c r="AR73" i="1"/>
  <c r="AR78" i="1"/>
  <c r="BK78" i="1" s="1"/>
  <c r="AR84" i="1"/>
  <c r="AR85" i="1"/>
  <c r="AR86" i="1"/>
  <c r="AR87" i="1"/>
  <c r="AR88" i="1"/>
  <c r="AR89" i="1"/>
  <c r="BK89" i="1" s="1"/>
  <c r="AR90" i="1"/>
  <c r="BK90" i="1" s="1"/>
  <c r="AR91" i="1"/>
  <c r="AR92" i="1"/>
  <c r="AR93" i="1"/>
  <c r="AR94" i="1"/>
  <c r="BK94" i="1" s="1"/>
  <c r="AR95" i="1"/>
  <c r="AR96" i="1"/>
  <c r="BK96" i="1" s="1"/>
  <c r="AR97" i="1"/>
  <c r="AR98" i="1"/>
  <c r="BK98" i="1" s="1"/>
  <c r="AR101" i="1"/>
  <c r="AR106" i="1"/>
  <c r="AR109" i="1"/>
  <c r="AR114" i="1"/>
  <c r="BK114" i="1" s="1"/>
  <c r="AR117" i="1"/>
  <c r="AR122" i="1"/>
  <c r="AR126" i="1"/>
  <c r="AR148" i="1"/>
  <c r="AR152" i="1"/>
  <c r="AR156" i="1"/>
  <c r="AR28" i="1"/>
  <c r="AR32" i="1"/>
  <c r="BK32" i="1" s="1"/>
  <c r="AR36" i="1"/>
  <c r="BJ37" i="1"/>
  <c r="AR38" i="1"/>
  <c r="BJ41" i="1"/>
  <c r="BK41" i="1" s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BK43" i="1" s="1"/>
  <c r="AR44" i="1"/>
  <c r="BK44" i="1" s="1"/>
  <c r="BJ47" i="1"/>
  <c r="AR48" i="1"/>
  <c r="BJ51" i="1"/>
  <c r="AR52" i="1"/>
  <c r="BK52" i="1" s="1"/>
  <c r="BJ55" i="1"/>
  <c r="AR56" i="1"/>
  <c r="BK56" i="1" s="1"/>
  <c r="BJ59" i="1"/>
  <c r="AR60" i="1"/>
  <c r="BJ63" i="1"/>
  <c r="AR64" i="1"/>
  <c r="BJ67" i="1"/>
  <c r="AR68" i="1"/>
  <c r="BK68" i="1" s="1"/>
  <c r="BJ71" i="1"/>
  <c r="AR72" i="1"/>
  <c r="AR83" i="1"/>
  <c r="BK83" i="1" s="1"/>
  <c r="BK127" i="1" l="1"/>
  <c r="BK88" i="1"/>
  <c r="BK27" i="1"/>
  <c r="BK123" i="1"/>
  <c r="BK104" i="1"/>
  <c r="BK110" i="1"/>
  <c r="BK60" i="1"/>
  <c r="BK28" i="1"/>
  <c r="BK109" i="1"/>
  <c r="BK85" i="1"/>
  <c r="BK11" i="1"/>
  <c r="BK121" i="1"/>
  <c r="BK105" i="1"/>
  <c r="BK86" i="1"/>
  <c r="BK29" i="1"/>
  <c r="BK62" i="1"/>
  <c r="BK106" i="1"/>
  <c r="BK92" i="1"/>
  <c r="BK145" i="1"/>
  <c r="BK20" i="1"/>
  <c r="BK82" i="1"/>
  <c r="BK31" i="1"/>
  <c r="BK118" i="1"/>
  <c r="BK72" i="1"/>
  <c r="BK91" i="1"/>
  <c r="BK140" i="1"/>
  <c r="BK159" i="1"/>
  <c r="BK156" i="1"/>
  <c r="BK84" i="1"/>
  <c r="BK49" i="1"/>
  <c r="BK14" i="1"/>
  <c r="BK40" i="1"/>
  <c r="BK136" i="1"/>
  <c r="BK128" i="1"/>
  <c r="BK115" i="1"/>
  <c r="BK102" i="1"/>
  <c r="BK38" i="1"/>
  <c r="BK97" i="1"/>
  <c r="BK13" i="1"/>
  <c r="BK122" i="1"/>
  <c r="BK135" i="1"/>
  <c r="BK26" i="1"/>
  <c r="BK153" i="1"/>
  <c r="BK107" i="1"/>
  <c r="BK113" i="1"/>
  <c r="BK64" i="1"/>
  <c r="BK48" i="1"/>
  <c r="BK30" i="1"/>
  <c r="BK36" i="1"/>
  <c r="BK61" i="1"/>
  <c r="BK23" i="1"/>
  <c r="BK125" i="1"/>
  <c r="BK73" i="1"/>
  <c r="BP160" i="1"/>
  <c r="BQ12" i="1"/>
  <c r="BK124" i="1"/>
  <c r="BK37" i="1"/>
  <c r="BK158" i="1"/>
  <c r="BK17" i="1"/>
  <c r="BK146" i="1"/>
  <c r="BK51" i="1"/>
  <c r="BK150" i="1"/>
  <c r="BK25" i="1"/>
  <c r="BK154" i="1"/>
  <c r="BK80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<sst xmlns="http://schemas.openxmlformats.org/spreadsheetml/2006/main" count="373" uniqueCount="270">
  <si>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</si>
  <si>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</si>
  <si>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</si>
  <si>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</si>
  <si>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</si>
  <si>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</si>
  <si>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</si>
  <si>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</si>
  <si>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</si>
  <si>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</si>
  <si>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</si>
  <si>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</si>
  <si>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</si>
  <si>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</si>
  <si>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</si>
  <si>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</si>
  <si>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</si>
  <si>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</si>
  <si>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</si>
  <si>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</si>
  <si>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</si>
  <si>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</si>
  <si>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</si>
  <si>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</si>
  <si>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</si>
  <si>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</si>
  <si>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</si>
  <si>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</si>
  <si>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</si>
  <si>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</si>
  <si>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</si>
  <si>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</si>
  <si>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</si>
  <si>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</si>
  <si>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</si>
  <si>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</si>
  <si>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</si>
  <si>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</si>
  <si>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</si>
  <si>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</si>
  <si>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</si>
  <si>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</si>
  <si>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</si>
  <si>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</si>
  <si>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</si>
  <si>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</si>
  <si>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</si>
  <si>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</si>
  <si>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</si>
  <si>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</si>
  <si>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</si>
  <si>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</si>
  <si>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</si>
  <si>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</si>
  <si>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</si>
  <si>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</si>
  <si>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</si>
  <si>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</si>
  <si>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</si>
  <si>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</si>
  <si>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</si>
  <si>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</si>
  <si>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</si>
  <si>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</si>
  <si>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</si>
  <si>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</si>
  <si>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</si>
  <si>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</si>
  <si>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</si>
  <si>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</si>
  <si>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</si>
  <si>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</si>
  <si>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</si>
  <si>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</si>
  <si>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</si>
  <si>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</si>
  <si>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</si>
  <si>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</si>
  <si>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</si>
  <si>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</si>
  <si>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</si>
  <si>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</si>
  <si>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</si>
  <si>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</si>
  <si>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</si>
  <si>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</si>
  <si>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0,00 </t>
  </si>
  <si>
    <t>-121.118.890,59</t>
  </si>
  <si>
    <t>200.800.146.654,84</t>
  </si>
  <si>
    <t>0,00</t>
  </si>
  <si>
    <t>11.170.095.699,64</t>
  </si>
  <si>
    <t>991.897.717,76</t>
  </si>
  <si>
    <t>3.807.670.318,85</t>
  </si>
  <si>
    <t>24.245.547.356,29</t>
  </si>
  <si>
    <t>29.222.958.374,16</t>
  </si>
  <si>
    <t>26.502.435.740,12</t>
  </si>
  <si>
    <t>95.940.605.206,82</t>
  </si>
  <si>
    <t>12.513.869.893,54</t>
  </si>
  <si>
    <t>2.418.291.037,87</t>
  </si>
  <si>
    <t>15.600.264,60</t>
  </si>
  <si>
    <t>36.744.513.187,13</t>
  </si>
  <si>
    <t>53.167.267.064,88</t>
  </si>
  <si>
    <t>104.859.541.448,02</t>
  </si>
  <si>
    <t>200.679.027.764,25</t>
  </si>
  <si>
    <t>149.525.853.636,77</t>
  </si>
  <si>
    <t>6.014.055.408,21</t>
  </si>
  <si>
    <t>101.070.238,05</t>
  </si>
  <si>
    <t>48.840.992,00</t>
  </si>
  <si>
    <t>360.875.652,40</t>
  </si>
  <si>
    <t>383.461.329,03</t>
  </si>
  <si>
    <t>385.437.242,40</t>
  </si>
  <si>
    <t>1.279.685.453,88</t>
  </si>
  <si>
    <t>404.629.038,35</t>
  </si>
  <si>
    <t>2.534.410.187,58</t>
  </si>
  <si>
    <t>2.989.875.550,31</t>
  </si>
  <si>
    <t>2.843.390.163,26</t>
  </si>
  <si>
    <t>8.772.304.939,50</t>
  </si>
  <si>
    <t>788.293.487,15</t>
  </si>
  <si>
    <t>70.287.230,43</t>
  </si>
  <si>
    <t>268.505.318,07</t>
  </si>
  <si>
    <t>1.713.039.747,32</t>
  </si>
  <si>
    <t>2.069.849.923,79</t>
  </si>
  <si>
    <t>1.866.740.213,82</t>
  </si>
  <si>
    <t>6.776.715.920,58</t>
  </si>
  <si>
    <t>1.548.433.635,47</t>
  </si>
  <si>
    <t>138.064.202,63</t>
  </si>
  <si>
    <t>527.421.160,50</t>
  </si>
  <si>
    <t>3.364.899.503,68</t>
  </si>
  <si>
    <t>4.065.776.636,02</t>
  </si>
  <si>
    <t>3.666.811.134,29</t>
  </si>
  <si>
    <t>13.311.406.272,59</t>
  </si>
  <si>
    <t>3.841.635.101,70</t>
  </si>
  <si>
    <t>1.271.619.799,63</t>
  </si>
  <si>
    <t>289.022.262,95</t>
  </si>
  <si>
    <t>1.917.032,94</t>
  </si>
  <si>
    <t>3.877.922.696,85</t>
  </si>
  <si>
    <t>5.716.889.238,65</t>
  </si>
  <si>
    <t>9.885.751.231,39</t>
  </si>
  <si>
    <t>48.405.113.718,46</t>
  </si>
  <si>
    <t>EQUILÍBRIO ATUARIAL</t>
  </si>
  <si>
    <t>-126.920.423,11</t>
  </si>
  <si>
    <t>472.695.784.287,30</t>
  </si>
  <si>
    <t>62.566.178.493,07</t>
  </si>
  <si>
    <t>3.042.905.385,32</t>
  </si>
  <si>
    <t>10.546.788.605,86</t>
  </si>
  <si>
    <t>68.272.101.570,32</t>
  </si>
  <si>
    <t>71.545.013.442,22</t>
  </si>
  <si>
    <t>70.713.626.883,56</t>
  </si>
  <si>
    <t>286.686.614.380,34</t>
  </si>
  <si>
    <t>22.217.766.040,62</t>
  </si>
  <si>
    <t>4.463.671.085,46</t>
  </si>
  <si>
    <t>29.094.714,31</t>
  </si>
  <si>
    <t>66.997.674.070,06</t>
  </si>
  <si>
    <t>92.300.963.996,51</t>
  </si>
  <si>
    <t>186.009.169.906,96</t>
  </si>
  <si>
    <t>472.568.863.864,19</t>
  </si>
  <si>
    <t>370.074.751.289,06</t>
  </si>
  <si>
    <t>17.971.005.915,16</t>
  </si>
  <si>
    <t>309.177.351,90</t>
  </si>
  <si>
    <t>291.042.417,56</t>
  </si>
  <si>
    <t>2.093.193.919,58</t>
  </si>
  <si>
    <t>2.138.457.619,80</t>
  </si>
  <si>
    <t>2.090.299.995,30</t>
  </si>
  <si>
    <t>6.922.171.304,14</t>
  </si>
  <si>
    <t>1.117.099.650,81</t>
  </si>
  <si>
    <t>7.086.102.990,05</t>
  </si>
  <si>
    <t>7.251.310.800,50</t>
  </si>
  <si>
    <t>7.520.161.686,60</t>
  </si>
  <si>
    <t>22.974.675.127,96</t>
  </si>
  <si>
    <t>1.100.469.926,01</t>
  </si>
  <si>
    <t>98.122.063,08</t>
  </si>
  <si>
    <t>374.837.585,66</t>
  </si>
  <si>
    <t>2.391.430.038,07</t>
  </si>
  <si>
    <t>2.889.542.574,71</t>
  </si>
  <si>
    <t>2.605.998.271,54</t>
  </si>
  <si>
    <t>9.460.400.459,07</t>
  </si>
  <si>
    <t>2.161.637.354,66</t>
  </si>
  <si>
    <t>192.739.766,76</t>
  </si>
  <si>
    <t>736.288.114,69</t>
  </si>
  <si>
    <t>4.697.451.860,51</t>
  </si>
  <si>
    <t>5.675.887.200,33</t>
  </si>
  <si>
    <t>5.118.925.176,25</t>
  </si>
  <si>
    <t>18.582.929.473,21</t>
  </si>
  <si>
    <t>6.814.633.618,31</t>
  </si>
  <si>
    <t>2.253.416.010,98</t>
  </si>
  <si>
    <t>533.010.130,98</t>
  </si>
  <si>
    <t>3.611.541,44</t>
  </si>
  <si>
    <t>7.065.142.335,78</t>
  </si>
  <si>
    <t>9.913.116.658,12</t>
  </si>
  <si>
    <t>17.514.880.666,32</t>
  </si>
  <si>
    <t>67.574.288.993,39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</si>
  <si>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</si>
  <si>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</si>
  <si>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</si>
  <si>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</si>
  <si>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</si>
  <si>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</si>
  <si>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</si>
  <si>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</si>
  <si>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2023</t>
  </si>
  <si>
    <t>Exercício</t>
  </si>
  <si>
    <t>00.394.601/0001-26</t>
  </si>
  <si>
    <t>CNPJ</t>
  </si>
  <si>
    <t>DF</t>
  </si>
  <si>
    <t>UF</t>
  </si>
  <si>
    <t>121.118.890,59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</si>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</sst>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4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68E5543A-72C9-4195-8A80-F531049EBC8D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85" zoomScaleNormal="85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14.219697394526769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 t="str">
        <f>'2023 CV FIN GA 00394601000126'!BQ5</f>
        <v>121.118.890,59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2023</v>
      </c>
      <c r="C10" s="48">
        <f>'2023 CV FIN GA 00394601000126'!E6</f>
        <v>4.79</v>
      </c>
      <c r="D10" s="49">
        <f>ROUND(IF(A10=0,1,(1+C10/100)^-1),5)</f>
        <v>0.95428999999999997</v>
      </c>
      <c r="E10" s="123">
        <f>'2023 CV FIN GA 00394601000126'!G6</f>
        <v>6595242046.0018396</v>
      </c>
      <c r="F10" s="49">
        <f>ROUND(SUM(G10:J10),5)</f>
        <v>797808274.16262996</v>
      </c>
      <c r="G10" s="123">
        <f>'2023 CV FIN GA 00394601000126'!I6</f>
        <v>472480562.33204001</v>
      </c>
      <c r="H10" s="123">
        <f>'2023 CV FIN GA 00394601000126'!J6</f>
        <v>303459301.12775999</v>
      </c>
      <c r="I10" s="123">
        <f>'2023 CV FIN GA 00394601000126'!K6</f>
        <v>152644.8989</v>
      </c>
      <c r="J10" s="123">
        <f>'2023 CV FIN GA 00394601000126'!L6</f>
        <v>21715765.803929999</v>
      </c>
      <c r="K10" s="123">
        <f>'2023 CV FIN GA 00394601000126'!M6</f>
        <v>117292642.897</v>
      </c>
      <c r="L10" s="123">
        <f>'2023 CV FIN GA 00394601000126'!N6</f>
        <v>314498233.46254998</v>
      </c>
      <c r="M10" s="49">
        <f t="shared" ref="M10:M41" si="0">ROUND(SUM(N10:T10),5)</f>
        <v>1813691562.65272</v>
      </c>
      <c r="N10" s="123">
        <f>'2023 CV FIN GA 00394601000126'!P6</f>
        <v>499606448.77911001</v>
      </c>
      <c r="O10" s="123">
        <f>'2023 CV FIN GA 00394601000126'!Q6</f>
        <v>553965871.77772999</v>
      </c>
      <c r="P10" s="123">
        <f>'2023 CV FIN GA 00394601000126'!R6</f>
        <v>458470706.55158001</v>
      </c>
      <c r="Q10" s="123">
        <f>'2023 CV FIN GA 00394601000126'!S6</f>
        <v>71861626.726970002</v>
      </c>
      <c r="R10" s="123">
        <f>'2023 CV FIN GA 00394601000126'!T6</f>
        <v>18811376.820900001</v>
      </c>
      <c r="S10" s="123">
        <f>'2023 CV FIN GA 00394601000126'!U6</f>
        <v>210975531.99643001</v>
      </c>
      <c r="T10" s="123">
        <f>'2023 CV FIN GA 00394601000126'!V6</f>
        <v>0</v>
      </c>
      <c r="U10" s="49">
        <f t="shared" ref="U10:U41" si="1">ROUND(SUM(V10:AB10),5)</f>
        <v>923333886.43956995</v>
      </c>
      <c r="V10" s="123">
        <f>'2023 CV FIN GA 00394601000126'!X6</f>
        <v>254345101.19613999</v>
      </c>
      <c r="W10" s="123">
        <f>'2023 CV FIN GA 00394601000126'!Y6</f>
        <v>282018989.26810998</v>
      </c>
      <c r="X10" s="123">
        <f>'2023 CV FIN GA 00394601000126'!Z6</f>
        <v>233403268.78944001</v>
      </c>
      <c r="Y10" s="123">
        <f>'2023 CV FIN GA 00394601000126'!AA6</f>
        <v>36584100.879110001</v>
      </c>
      <c r="Z10" s="123">
        <f>'2023 CV FIN GA 00394601000126'!AB6</f>
        <v>9576700.92698</v>
      </c>
      <c r="AA10" s="123">
        <f>'2023 CV FIN GA 00394601000126'!AC6</f>
        <v>107405725.37978999</v>
      </c>
      <c r="AB10" s="123">
        <f>'2023 CV FIN GA 00394601000126'!AD6</f>
        <v>0</v>
      </c>
      <c r="AC10" s="49">
        <f t="shared" ref="AC10:AC41" si="2">ROUND(SUM(AD10:AG10),5)</f>
        <v>185082647.30441999</v>
      </c>
      <c r="AD10" s="123">
        <f>'2023 CV FIN GA 00394601000126'!AF6</f>
        <v>55445237.472929999</v>
      </c>
      <c r="AE10" s="123">
        <f>'2023 CV FIN GA 00394601000126'!AG6</f>
        <v>86372952.544819996</v>
      </c>
      <c r="AF10" s="123">
        <f>'2023 CV FIN GA 00394601000126'!AH6</f>
        <v>40028324.862669997</v>
      </c>
      <c r="AG10" s="123">
        <f>'2023 CV FIN GA 00394601000126'!AI6</f>
        <v>3236132.4240000001</v>
      </c>
      <c r="AH10" s="49">
        <f t="shared" ref="AH10:AH41" si="3">ROUND(SUM(AI10:AM10),5)</f>
        <v>711947.56321000005</v>
      </c>
      <c r="AI10" s="123">
        <f>'2023 CV FIN GA 00394601000126'!AK6</f>
        <v>0</v>
      </c>
      <c r="AJ10" s="123">
        <f>'2023 CV FIN GA 00394601000126'!AL6</f>
        <v>0</v>
      </c>
      <c r="AK10" s="123">
        <f>'2023 CV FIN GA 00394601000126'!AM6</f>
        <v>0</v>
      </c>
      <c r="AL10" s="123">
        <f>'2023 CV FIN GA 00394601000126'!AN6</f>
        <v>0</v>
      </c>
      <c r="AM10" s="123">
        <f>'2023 CV FIN GA 00394601000126'!AO6</f>
        <v>711947.56321000005</v>
      </c>
      <c r="AN10" s="123">
        <f>'2023 CV FIN GA 00394601000126'!AP6</f>
        <v>109917672.08774</v>
      </c>
      <c r="AO10" s="50">
        <v>0</v>
      </c>
      <c r="AP10" s="123">
        <f>'2023 CV FIN GA 00394601000126'!AR6</f>
        <v>0</v>
      </c>
      <c r="AQ10" s="123">
        <f>'2023 CV FIN GA 00394601000126'!AS6</f>
        <v>5948631840.8806896</v>
      </c>
      <c r="AR10" s="49">
        <f t="shared" ref="AR10:AR41" si="4">ROUND(F10+K10+L10+M10+U10+AC10+AH10+AN10+AO10+AP10+AQ10,5)</f>
        <v>10210968707.4505</v>
      </c>
      <c r="AS10" s="49">
        <f t="shared" ref="AS10:AS41" si="5">ROUND(SUM(AT10:AY10),5)</f>
        <v>8584402129.3214502</v>
      </c>
      <c r="AT10" s="123">
        <f>'2023 CV FIN GA 00394601000126'!AV6</f>
        <v>4382976054.4255505</v>
      </c>
      <c r="AU10" s="123">
        <f>'2023 CV FIN GA 00394601000126'!AW6</f>
        <v>2868581280.7266402</v>
      </c>
      <c r="AV10" s="123">
        <f>'2023 CV FIN GA 00394601000126'!AX6</f>
        <v>1272328.6127200001</v>
      </c>
      <c r="AW10" s="123">
        <f>'2023 CV FIN GA 00394601000126'!AY6</f>
        <v>182471191.42394999</v>
      </c>
      <c r="AX10" s="123">
        <f>'2023 CV FIN GA 00394601000126'!AZ6</f>
        <v>1149101274.1325901</v>
      </c>
      <c r="AY10" s="123">
        <f>'2023 CV FIN GA 00394601000126'!BA6</f>
        <v>0</v>
      </c>
      <c r="AZ10" s="49">
        <f t="shared" ref="AZ10:AZ41" si="6">ROUND(SUM(BA10:BI10),5)</f>
        <v>1753487001.23838</v>
      </c>
      <c r="BA10" s="123">
        <f>'2023 CV FIN GA 00394601000126'!BC6</f>
        <v>516489626.47035998</v>
      </c>
      <c r="BB10" s="123">
        <f>'2023 CV FIN GA 00394601000126'!BD6</f>
        <v>824147982.87961996</v>
      </c>
      <c r="BC10" s="123">
        <f>'2023 CV FIN GA 00394601000126'!BE6</f>
        <v>375544004.13770998</v>
      </c>
      <c r="BD10" s="123">
        <f>'2023 CV FIN GA 00394601000126'!BF6</f>
        <v>30341876.95834</v>
      </c>
      <c r="BE10" s="123">
        <f>'2023 CV FIN GA 00394601000126'!BG6</f>
        <v>6963510.7923499998</v>
      </c>
      <c r="BF10" s="123">
        <f>'2023 CV FIN GA 00394601000126'!BH6</f>
        <v>0</v>
      </c>
      <c r="BG10" s="123">
        <f>'2023 CV FIN GA 00394601000126'!BI6</f>
        <v>0</v>
      </c>
      <c r="BH10" s="123">
        <f>'2023 CV FIN GA 00394601000126'!BJ6</f>
        <v>0</v>
      </c>
      <c r="BI10" s="123">
        <f>'2023 CV FIN GA 00394601000126'!BK6</f>
        <v>0</v>
      </c>
      <c r="BJ10" s="49">
        <f t="shared" ref="BJ10:BJ41" si="7">ROUND(AS10+AZ10,5)</f>
        <v>10337889130.559799</v>
      </c>
      <c r="BK10" s="49">
        <f t="shared" ref="BK10:BK41" si="8">ROUND(AR10-BJ10,5)</f>
        <v>-126920423.1093</v>
      </c>
      <c r="BL10" s="49">
        <f>$BO$9+SUMPRODUCT($D$10:D10,$BK$10:BK10)</f>
        <v>2.1026104688644409E-2</v>
      </c>
      <c r="BM10" s="48">
        <f>'2023 CV FIN GA 00394601000126'!BO6</f>
        <v>4.79</v>
      </c>
      <c r="BN10" s="49">
        <f>IF($A$10=0,IF(BO9+BK10&lt;0,0,ROUND(BM10/100*(BO9+BK10),5)),ROUND(BM10/100*BO9,5))</f>
        <v>5801594.8592600003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9023410673.144495</v>
      </c>
      <c r="BQ10" s="79">
        <f>$BP10*($A10-0.5)</f>
        <v>4511705336.5722475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2024</v>
      </c>
      <c r="C11" s="48">
        <f>'2023 CV FIN GA 00394601000126'!E7</f>
        <v>4.79</v>
      </c>
      <c r="D11" s="49">
        <f>ROUND((1+C11/100)^-1*D10,5)</f>
        <v>0.91066999999999998</v>
      </c>
      <c r="E11" s="123">
        <f>'2023 CV FIN GA 00394601000126'!G7</f>
        <v>6204816360.5616398</v>
      </c>
      <c r="F11" s="49">
        <f t="shared" ref="F11:F41" si="11">ROUND(SUM(G11:J11),5)</f>
        <v>789068795.40257001</v>
      </c>
      <c r="G11" s="123">
        <f>'2023 CV FIN GA 00394601000126'!I7</f>
        <v>466865685.81102997</v>
      </c>
      <c r="H11" s="123">
        <f>'2023 CV FIN GA 00394601000126'!J7</f>
        <v>300488009.96138</v>
      </c>
      <c r="I11" s="123">
        <f>'2023 CV FIN GA 00394601000126'!K7</f>
        <v>150761.93205999999</v>
      </c>
      <c r="J11" s="123">
        <f>'2023 CV FIN GA 00394601000126'!L7</f>
        <v>21564337.698100001</v>
      </c>
      <c r="K11" s="123">
        <f>'2023 CV FIN GA 00394601000126'!M7</f>
        <v>113745427.89042</v>
      </c>
      <c r="L11" s="123">
        <f>'2023 CV FIN GA 00394601000126'!N7</f>
        <v>310334915.28166997</v>
      </c>
      <c r="M11" s="49">
        <f t="shared" si="0"/>
        <v>1706324499.1565399</v>
      </c>
      <c r="N11" s="123">
        <f>'2023 CV FIN GA 00394601000126'!P7</f>
        <v>470030704.80271</v>
      </c>
      <c r="O11" s="123">
        <f>'2023 CV FIN GA 00394601000126'!Q7</f>
        <v>521172154.17180997</v>
      </c>
      <c r="P11" s="123">
        <f>'2023 CV FIN GA 00394601000126'!R7</f>
        <v>431330119.65407002</v>
      </c>
      <c r="Q11" s="123">
        <f>'2023 CV FIN GA 00394601000126'!S7</f>
        <v>67607556.190060005</v>
      </c>
      <c r="R11" s="123">
        <f>'2023 CV FIN GA 00394601000126'!T7</f>
        <v>17697779.376230001</v>
      </c>
      <c r="S11" s="123">
        <f>'2023 CV FIN GA 00394601000126'!U7</f>
        <v>198486184.96166</v>
      </c>
      <c r="T11" s="123">
        <f>'2023 CV FIN GA 00394601000126'!V7</f>
        <v>0</v>
      </c>
      <c r="U11" s="49">
        <f t="shared" si="1"/>
        <v>868674290.47798002</v>
      </c>
      <c r="V11" s="123">
        <f>'2023 CV FIN GA 00394601000126'!X7</f>
        <v>239288358.80818</v>
      </c>
      <c r="W11" s="123">
        <f>'2023 CV FIN GA 00394601000126'!Y7</f>
        <v>265324005.75966999</v>
      </c>
      <c r="X11" s="123">
        <f>'2023 CV FIN GA 00394601000126'!Z7</f>
        <v>219586242.73255</v>
      </c>
      <c r="Y11" s="123">
        <f>'2023 CV FIN GA 00394601000126'!AA7</f>
        <v>34418392.242140003</v>
      </c>
      <c r="Z11" s="123">
        <f>'2023 CV FIN GA 00394601000126'!AB7</f>
        <v>9009778.5915200002</v>
      </c>
      <c r="AA11" s="123">
        <f>'2023 CV FIN GA 00394601000126'!AC7</f>
        <v>101047512.34392001</v>
      </c>
      <c r="AB11" s="123">
        <f>'2023 CV FIN GA 00394601000126'!AD7</f>
        <v>0</v>
      </c>
      <c r="AC11" s="49">
        <f t="shared" si="2"/>
        <v>227577969.42671999</v>
      </c>
      <c r="AD11" s="123">
        <f>'2023 CV FIN GA 00394601000126'!AF7</f>
        <v>68340874.923950002</v>
      </c>
      <c r="AE11" s="123">
        <f>'2023 CV FIN GA 00394601000126'!AG7</f>
        <v>102873128.69326</v>
      </c>
      <c r="AF11" s="123">
        <f>'2023 CV FIN GA 00394601000126'!AH7</f>
        <v>50023121.13352</v>
      </c>
      <c r="AG11" s="123">
        <f>'2023 CV FIN GA 00394601000126'!AI7</f>
        <v>6340844.6759900004</v>
      </c>
      <c r="AH11" s="49">
        <f t="shared" si="3"/>
        <v>2048665.2150699999</v>
      </c>
      <c r="AI11" s="123">
        <f>'2023 CV FIN GA 00394601000126'!AK7</f>
        <v>220772.7524</v>
      </c>
      <c r="AJ11" s="123">
        <f>'2023 CV FIN GA 00394601000126'!AL7</f>
        <v>256449.59343000001</v>
      </c>
      <c r="AK11" s="123">
        <f>'2023 CV FIN GA 00394601000126'!AM7</f>
        <v>161099.79595999999</v>
      </c>
      <c r="AL11" s="123">
        <f>'2023 CV FIN GA 00394601000126'!AN7</f>
        <v>10016.19126</v>
      </c>
      <c r="AM11" s="123">
        <f>'2023 CV FIN GA 00394601000126'!AO7</f>
        <v>1400326.8820199999</v>
      </c>
      <c r="AN11" s="123">
        <f>'2023 CV FIN GA 00394601000126'!AP7</f>
        <v>135862523.53823999</v>
      </c>
      <c r="AO11" s="50">
        <v>0</v>
      </c>
      <c r="AP11" s="123">
        <f>'2023 CV FIN GA 00394601000126'!AR7</f>
        <v>0</v>
      </c>
      <c r="AQ11" s="123">
        <f>'2023 CV FIN GA 00394601000126'!AS7</f>
        <v>6484503209.6246901</v>
      </c>
      <c r="AR11" s="49">
        <f t="shared" si="4"/>
        <v>10638140296.013901</v>
      </c>
      <c r="AS11" s="49">
        <f t="shared" si="5"/>
        <v>8470762071.4315996</v>
      </c>
      <c r="AT11" s="123">
        <f>'2023 CV FIN GA 00394601000126'!AV7</f>
        <v>4332328786.2637196</v>
      </c>
      <c r="AU11" s="123">
        <f>'2023 CV FIN GA 00394601000126'!AW7</f>
        <v>2841295054.1908698</v>
      </c>
      <c r="AV11" s="123">
        <f>'2023 CV FIN GA 00394601000126'!AX7</f>
        <v>1256640.9442799999</v>
      </c>
      <c r="AW11" s="123">
        <f>'2023 CV FIN GA 00394601000126'!AY7</f>
        <v>181119902.73113</v>
      </c>
      <c r="AX11" s="123">
        <f>'2023 CV FIN GA 00394601000126'!AZ7</f>
        <v>1114761687.3016</v>
      </c>
      <c r="AY11" s="123">
        <f>'2023 CV FIN GA 00394601000126'!BA7</f>
        <v>0</v>
      </c>
      <c r="AZ11" s="49">
        <f t="shared" si="6"/>
        <v>2167378224.5822902</v>
      </c>
      <c r="BA11" s="123">
        <f>'2023 CV FIN GA 00394601000126'!BC7</f>
        <v>633836209.32006001</v>
      </c>
      <c r="BB11" s="123">
        <f>'2023 CV FIN GA 00394601000126'!BD7</f>
        <v>983897985.36880004</v>
      </c>
      <c r="BC11" s="123">
        <f>'2023 CV FIN GA 00394601000126'!BE7</f>
        <v>470192252.92998999</v>
      </c>
      <c r="BD11" s="123">
        <f>'2023 CV FIN GA 00394601000126'!BF7</f>
        <v>59418362.527570002</v>
      </c>
      <c r="BE11" s="123">
        <f>'2023 CV FIN GA 00394601000126'!BG7</f>
        <v>13688250.000320001</v>
      </c>
      <c r="BF11" s="123">
        <f>'2023 CV FIN GA 00394601000126'!BH7</f>
        <v>6345164.4355499996</v>
      </c>
      <c r="BG11" s="123">
        <f>'2023 CV FIN GA 00394601000126'!BI7</f>
        <v>0</v>
      </c>
      <c r="BH11" s="123">
        <f>'2023 CV FIN GA 00394601000126'!BJ7</f>
        <v>0</v>
      </c>
      <c r="BI11" s="123">
        <f>'2023 CV FIN GA 00394601000126'!BK7</f>
        <v>0</v>
      </c>
      <c r="BJ11" s="49">
        <f t="shared" si="7"/>
        <v>10638140296.013901</v>
      </c>
      <c r="BK11" s="49">
        <f t="shared" si="8"/>
        <v>0</v>
      </c>
      <c r="BL11" s="49">
        <f>$BO$9+SUMPRODUCT($D$10:D11,$BK$10:BK11)</f>
        <v>2.1026104688644409E-2</v>
      </c>
      <c r="BM11" s="48">
        <f>'2023 CV FIN GA 00394601000126'!BO7</f>
        <v>4.79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8861440333.9771271</v>
      </c>
      <c r="BQ11" s="79">
        <f t="shared" ref="BQ11:BQ74" si="14">$BP11*($A11-0.5)</f>
        <v>13292160500.965691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2025</v>
      </c>
      <c r="C12" s="48">
        <f>'2023 CV FIN GA 00394601000126'!E8</f>
        <v>4.79</v>
      </c>
      <c r="D12" s="49">
        <f t="shared" ref="D12:D75" si="16">ROUND((1+C12/100)^-1*D11,5)</f>
        <v>0.86904000000000003</v>
      </c>
      <c r="E12" s="123">
        <f>'2023 CV FIN GA 00394601000126'!G8</f>
        <v>5799946921.1076097</v>
      </c>
      <c r="F12" s="49">
        <f t="shared" si="11"/>
        <v>779207157.37931001</v>
      </c>
      <c r="G12" s="123">
        <f>'2023 CV FIN GA 00394601000126'!I8</f>
        <v>460555775.71306002</v>
      </c>
      <c r="H12" s="123">
        <f>'2023 CV FIN GA 00394601000126'!J8</f>
        <v>297111892.90864003</v>
      </c>
      <c r="I12" s="123">
        <f>'2023 CV FIN GA 00394601000126'!K8</f>
        <v>148302.96866000001</v>
      </c>
      <c r="J12" s="123">
        <f>'2023 CV FIN GA 00394601000126'!L8</f>
        <v>21391185.78895</v>
      </c>
      <c r="K12" s="123">
        <f>'2023 CV FIN GA 00394601000126'!M8</f>
        <v>110074678.00099</v>
      </c>
      <c r="L12" s="123">
        <f>'2023 CV FIN GA 00394601000126'!N8</f>
        <v>305735765.51928002</v>
      </c>
      <c r="M12" s="49">
        <f t="shared" si="0"/>
        <v>1594985403.30655</v>
      </c>
      <c r="N12" s="123">
        <f>'2023 CV FIN GA 00394601000126'!P8</f>
        <v>439360809.52761</v>
      </c>
      <c r="O12" s="123">
        <f>'2023 CV FIN GA 00394601000126'!Q8</f>
        <v>487165236.69722003</v>
      </c>
      <c r="P12" s="123">
        <f>'2023 CV FIN GA 00394601000126'!R8</f>
        <v>403185469.81818002</v>
      </c>
      <c r="Q12" s="123">
        <f>'2023 CV FIN GA 00394601000126'!S8</f>
        <v>63196106.795440003</v>
      </c>
      <c r="R12" s="123">
        <f>'2023 CV FIN GA 00394601000126'!T8</f>
        <v>16542984.520230001</v>
      </c>
      <c r="S12" s="123">
        <f>'2023 CV FIN GA 00394601000126'!U8</f>
        <v>185534795.94786999</v>
      </c>
      <c r="T12" s="123">
        <f>'2023 CV FIN GA 00394601000126'!V8</f>
        <v>0</v>
      </c>
      <c r="U12" s="49">
        <f t="shared" si="1"/>
        <v>811992568.95446002</v>
      </c>
      <c r="V12" s="123">
        <f>'2023 CV FIN GA 00394601000126'!X8</f>
        <v>223674593.94089001</v>
      </c>
      <c r="W12" s="123">
        <f>'2023 CV FIN GA 00394601000126'!Y8</f>
        <v>248011393.22718999</v>
      </c>
      <c r="X12" s="123">
        <f>'2023 CV FIN GA 00394601000126'!Z8</f>
        <v>205258057.36158001</v>
      </c>
      <c r="Y12" s="123">
        <f>'2023 CV FIN GA 00394601000126'!AA8</f>
        <v>32172563.459430002</v>
      </c>
      <c r="Z12" s="123">
        <f>'2023 CV FIN GA 00394601000126'!AB8</f>
        <v>8421883.0284599997</v>
      </c>
      <c r="AA12" s="123">
        <f>'2023 CV FIN GA 00394601000126'!AC8</f>
        <v>94454077.936910003</v>
      </c>
      <c r="AB12" s="123">
        <f>'2023 CV FIN GA 00394601000126'!AD8</f>
        <v>0</v>
      </c>
      <c r="AC12" s="49">
        <f t="shared" si="2"/>
        <v>270728910.42641997</v>
      </c>
      <c r="AD12" s="123">
        <f>'2023 CV FIN GA 00394601000126'!AF8</f>
        <v>81485377.141230002</v>
      </c>
      <c r="AE12" s="123">
        <f>'2023 CV FIN GA 00394601000126'!AG8</f>
        <v>118007695.35515</v>
      </c>
      <c r="AF12" s="123">
        <f>'2023 CV FIN GA 00394601000126'!AH8</f>
        <v>61958026.041850001</v>
      </c>
      <c r="AG12" s="123">
        <f>'2023 CV FIN GA 00394601000126'!AI8</f>
        <v>9277811.8881899994</v>
      </c>
      <c r="AH12" s="49">
        <f t="shared" si="3"/>
        <v>3520661.1464499999</v>
      </c>
      <c r="AI12" s="123">
        <f>'2023 CV FIN GA 00394601000126'!AK8</f>
        <v>497393.58494999999</v>
      </c>
      <c r="AJ12" s="123">
        <f>'2023 CV FIN GA 00394601000126'!AL8</f>
        <v>569347.04162000003</v>
      </c>
      <c r="AK12" s="123">
        <f>'2023 CV FIN GA 00394601000126'!AM8</f>
        <v>368816.71402999997</v>
      </c>
      <c r="AL12" s="123">
        <f>'2023 CV FIN GA 00394601000126'!AN8</f>
        <v>30664.469249999998</v>
      </c>
      <c r="AM12" s="123">
        <f>'2023 CV FIN GA 00394601000126'!AO8</f>
        <v>2054439.3366</v>
      </c>
      <c r="AN12" s="123">
        <f>'2023 CV FIN GA 00394601000126'!AP8</f>
        <v>162117380.54398999</v>
      </c>
      <c r="AO12" s="50">
        <v>0</v>
      </c>
      <c r="AP12" s="123">
        <f>'2023 CV FIN GA 00394601000126'!AR8</f>
        <v>0</v>
      </c>
      <c r="AQ12" s="123">
        <f>'2023 CV FIN GA 00394601000126'!AS8</f>
        <v>6893078108.72155</v>
      </c>
      <c r="AR12" s="49">
        <f t="shared" si="4"/>
        <v>10931440633.999001</v>
      </c>
      <c r="AS12" s="49">
        <f t="shared" si="5"/>
        <v>8345225750.9929399</v>
      </c>
      <c r="AT12" s="123">
        <f>'2023 CV FIN GA 00394601000126'!AV8</f>
        <v>4275079548.6905298</v>
      </c>
      <c r="AU12" s="123">
        <f>'2023 CV FIN GA 00394601000126'!AW8</f>
        <v>2810175995.0823698</v>
      </c>
      <c r="AV12" s="123">
        <f>'2023 CV FIN GA 00394601000126'!AX8</f>
        <v>1235440.25957</v>
      </c>
      <c r="AW12" s="123">
        <f>'2023 CV FIN GA 00394601000126'!AY8</f>
        <v>179574022.39234999</v>
      </c>
      <c r="AX12" s="123">
        <f>'2023 CV FIN GA 00394601000126'!AZ8</f>
        <v>1079160744.56812</v>
      </c>
      <c r="AY12" s="123">
        <f>'2023 CV FIN GA 00394601000126'!BA8</f>
        <v>0</v>
      </c>
      <c r="AZ12" s="49">
        <f t="shared" si="6"/>
        <v>2586214883.0060802</v>
      </c>
      <c r="BA12" s="123">
        <f>'2023 CV FIN GA 00394601000126'!BC8</f>
        <v>753350629.12203002</v>
      </c>
      <c r="BB12" s="123">
        <f>'2023 CV FIN GA 00394601000126'!BD8</f>
        <v>1128893444.5050499</v>
      </c>
      <c r="BC12" s="123">
        <f>'2023 CV FIN GA 00394601000126'!BE8</f>
        <v>582627905.79542005</v>
      </c>
      <c r="BD12" s="123">
        <f>'2023 CV FIN GA 00394601000126'!BF8</f>
        <v>86931163.91832</v>
      </c>
      <c r="BE12" s="123">
        <f>'2023 CV FIN GA 00394601000126'!BG8</f>
        <v>20082948.651310001</v>
      </c>
      <c r="BF12" s="123">
        <f>'2023 CV FIN GA 00394601000126'!BH8</f>
        <v>14328791.01395</v>
      </c>
      <c r="BG12" s="123">
        <f>'2023 CV FIN GA 00394601000126'!BI8</f>
        <v>0</v>
      </c>
      <c r="BH12" s="123">
        <f>'2023 CV FIN GA 00394601000126'!BJ8</f>
        <v>0</v>
      </c>
      <c r="BI12" s="123">
        <f>'2023 CV FIN GA 00394601000126'!BK8</f>
        <v>0</v>
      </c>
      <c r="BJ12" s="49">
        <f t="shared" si="7"/>
        <v>10931440633.999001</v>
      </c>
      <c r="BK12" s="49">
        <f t="shared" si="8"/>
        <v>0</v>
      </c>
      <c r="BL12" s="49">
        <f>$BO$9+SUMPRODUCT($D$10:D12,$BK$10:BK12)</f>
        <v>2.1026104688644409E-2</v>
      </c>
      <c r="BM12" s="48">
        <f>'2023 CV FIN GA 00394601000126'!BO8</f>
        <v>4.79</v>
      </c>
      <c r="BN12" s="49">
        <f t="shared" si="12"/>
        <v>0</v>
      </c>
      <c r="BO12" s="51">
        <f t="shared" si="9"/>
        <v>0</v>
      </c>
      <c r="BP12" s="79">
        <f t="shared" si="13"/>
        <v>8689644593.659256</v>
      </c>
      <c r="BQ12" s="79">
        <f t="shared" si="14"/>
        <v>21724111484.14814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2026</v>
      </c>
      <c r="C13" s="48">
        <f>'2023 CV FIN GA 00394601000126'!E9</f>
        <v>4.79</v>
      </c>
      <c r="D13" s="49">
        <f t="shared" si="16"/>
        <v>0.82931999999999995</v>
      </c>
      <c r="E13" s="123">
        <f>'2023 CV FIN GA 00394601000126'!G9</f>
        <v>5275208908.0511303</v>
      </c>
      <c r="F13" s="49">
        <f t="shared" si="11"/>
        <v>768212653.05747998</v>
      </c>
      <c r="G13" s="123">
        <f>'2023 CV FIN GA 00394601000126'!I9</f>
        <v>453543542.59478003</v>
      </c>
      <c r="H13" s="123">
        <f>'2023 CV FIN GA 00394601000126'!J9</f>
        <v>293327822.09442002</v>
      </c>
      <c r="I13" s="123">
        <f>'2023 CV FIN GA 00394601000126'!K9</f>
        <v>145328.50403000001</v>
      </c>
      <c r="J13" s="123">
        <f>'2023 CV FIN GA 00394601000126'!L9</f>
        <v>21195959.864250001</v>
      </c>
      <c r="K13" s="123">
        <f>'2023 CV FIN GA 00394601000126'!M9</f>
        <v>106351715.64353</v>
      </c>
      <c r="L13" s="123">
        <f>'2023 CV FIN GA 00394601000126'!N9</f>
        <v>300732248.67398</v>
      </c>
      <c r="M13" s="49">
        <f t="shared" si="0"/>
        <v>1450682449.7158201</v>
      </c>
      <c r="N13" s="123">
        <f>'2023 CV FIN GA 00394601000126'!P9</f>
        <v>399610563.30252999</v>
      </c>
      <c r="O13" s="123">
        <f>'2023 CV FIN GA 00394601000126'!Q9</f>
        <v>443089985.35236001</v>
      </c>
      <c r="P13" s="123">
        <f>'2023 CV FIN GA 00394601000126'!R9</f>
        <v>366708111.45551997</v>
      </c>
      <c r="Q13" s="123">
        <f>'2023 CV FIN GA 00394601000126'!S9</f>
        <v>57478571.796609998</v>
      </c>
      <c r="R13" s="123">
        <f>'2023 CV FIN GA 00394601000126'!T9</f>
        <v>15046292.74955</v>
      </c>
      <c r="S13" s="123">
        <f>'2023 CV FIN GA 00394601000126'!U9</f>
        <v>168748925.05925</v>
      </c>
      <c r="T13" s="123">
        <f>'2023 CV FIN GA 00394601000126'!V9</f>
        <v>0</v>
      </c>
      <c r="U13" s="49">
        <f t="shared" si="1"/>
        <v>738529247.12662005</v>
      </c>
      <c r="V13" s="123">
        <f>'2023 CV FIN GA 00394601000126'!X9</f>
        <v>203438104.95361999</v>
      </c>
      <c r="W13" s="123">
        <f>'2023 CV FIN GA 00394601000126'!Y9</f>
        <v>225573083.45166999</v>
      </c>
      <c r="X13" s="123">
        <f>'2023 CV FIN GA 00394601000126'!Z9</f>
        <v>186687765.83153999</v>
      </c>
      <c r="Y13" s="123">
        <f>'2023 CV FIN GA 00394601000126'!AA9</f>
        <v>29261818.36913</v>
      </c>
      <c r="Z13" s="123">
        <f>'2023 CV FIN GA 00394601000126'!AB9</f>
        <v>7659930.8542999998</v>
      </c>
      <c r="AA13" s="123">
        <f>'2023 CV FIN GA 00394601000126'!AC9</f>
        <v>85908543.666360006</v>
      </c>
      <c r="AB13" s="123">
        <f>'2023 CV FIN GA 00394601000126'!AD9</f>
        <v>0</v>
      </c>
      <c r="AC13" s="49">
        <f t="shared" si="2"/>
        <v>325868093.66362</v>
      </c>
      <c r="AD13" s="123">
        <f>'2023 CV FIN GA 00394601000126'!AF9</f>
        <v>105244332.25281</v>
      </c>
      <c r="AE13" s="123">
        <f>'2023 CV FIN GA 00394601000126'!AG9</f>
        <v>132825636.01154</v>
      </c>
      <c r="AF13" s="123">
        <f>'2023 CV FIN GA 00394601000126'!AH9</f>
        <v>75972363.26974</v>
      </c>
      <c r="AG13" s="123">
        <f>'2023 CV FIN GA 00394601000126'!AI9</f>
        <v>11825762.12953</v>
      </c>
      <c r="AH13" s="49">
        <f t="shared" si="3"/>
        <v>5098411.6074000001</v>
      </c>
      <c r="AI13" s="123">
        <f>'2023 CV FIN GA 00394601000126'!AK9</f>
        <v>837174.28630000004</v>
      </c>
      <c r="AJ13" s="123">
        <f>'2023 CV FIN GA 00394601000126'!AL9</f>
        <v>939353.08455999999</v>
      </c>
      <c r="AK13" s="123">
        <f>'2023 CV FIN GA 00394601000126'!AM9</f>
        <v>637042.40131999995</v>
      </c>
      <c r="AL13" s="123">
        <f>'2023 CV FIN GA 00394601000126'!AN9</f>
        <v>62369.022360000003</v>
      </c>
      <c r="AM13" s="123">
        <f>'2023 CV FIN GA 00394601000126'!AO9</f>
        <v>2622472.8128599999</v>
      </c>
      <c r="AN13" s="123">
        <f>'2023 CV FIN GA 00394601000126'!AP9</f>
        <v>195523967.87261</v>
      </c>
      <c r="AO13" s="50">
        <v>0</v>
      </c>
      <c r="AP13" s="123">
        <f>'2023 CV FIN GA 00394601000126'!AR9</f>
        <v>0</v>
      </c>
      <c r="AQ13" s="123">
        <f>'2023 CV FIN GA 00394601000126'!AS9</f>
        <v>7436794389.38624</v>
      </c>
      <c r="AR13" s="49">
        <f t="shared" si="4"/>
        <v>11327793176.747299</v>
      </c>
      <c r="AS13" s="49">
        <f t="shared" si="5"/>
        <v>8208652008.7877598</v>
      </c>
      <c r="AT13" s="123">
        <f>'2023 CV FIN GA 00394601000126'!AV9</f>
        <v>4211266093.6002798</v>
      </c>
      <c r="AU13" s="123">
        <f>'2023 CV FIN GA 00394601000126'!AW9</f>
        <v>2775165541.0433502</v>
      </c>
      <c r="AV13" s="123">
        <f>'2023 CV FIN GA 00394601000126'!AX9</f>
        <v>1209242.8166199999</v>
      </c>
      <c r="AW13" s="123">
        <f>'2023 CV FIN GA 00394601000126'!AY9</f>
        <v>177833825.65180999</v>
      </c>
      <c r="AX13" s="123">
        <f>'2023 CV FIN GA 00394601000126'!AZ9</f>
        <v>1043177305.6756999</v>
      </c>
      <c r="AY13" s="123">
        <f>'2023 CV FIN GA 00394601000126'!BA9</f>
        <v>0</v>
      </c>
      <c r="AZ13" s="49">
        <f t="shared" si="6"/>
        <v>3119141167.9595699</v>
      </c>
      <c r="BA13" s="123">
        <f>'2023 CV FIN GA 00394601000126'!BC9</f>
        <v>972517289.76724994</v>
      </c>
      <c r="BB13" s="123">
        <f>'2023 CV FIN GA 00394601000126'!BD9</f>
        <v>1270783838.3596201</v>
      </c>
      <c r="BC13" s="123">
        <f>'2023 CV FIN GA 00394601000126'!BE9</f>
        <v>715271537.12042999</v>
      </c>
      <c r="BD13" s="123">
        <f>'2023 CV FIN GA 00394601000126'!BF9</f>
        <v>110773063.90521</v>
      </c>
      <c r="BE13" s="123">
        <f>'2023 CV FIN GA 00394601000126'!BG9</f>
        <v>25641858.8794</v>
      </c>
      <c r="BF13" s="123">
        <f>'2023 CV FIN GA 00394601000126'!BH9</f>
        <v>24153579.92766</v>
      </c>
      <c r="BG13" s="123">
        <f>'2023 CV FIN GA 00394601000126'!BI9</f>
        <v>0</v>
      </c>
      <c r="BH13" s="123">
        <f>'2023 CV FIN GA 00394601000126'!BJ9</f>
        <v>0</v>
      </c>
      <c r="BI13" s="123">
        <f>'2023 CV FIN GA 00394601000126'!BK9</f>
        <v>0</v>
      </c>
      <c r="BJ13" s="49">
        <f t="shared" si="7"/>
        <v>11327793176.747299</v>
      </c>
      <c r="BK13" s="49">
        <f t="shared" si="8"/>
        <v>0</v>
      </c>
      <c r="BL13" s="49">
        <f>$BO$9+SUMPRODUCT($D$10:D13,$BK$10:BK13)</f>
        <v>2.1026104688644409E-2</v>
      </c>
      <c r="BM13" s="48">
        <f>'2023 CV FIN GA 00394601000126'!BO9</f>
        <v>4.79</v>
      </c>
      <c r="BN13" s="49">
        <f t="shared" si="12"/>
        <v>0</v>
      </c>
      <c r="BO13" s="51">
        <f t="shared" si="9"/>
        <v>0</v>
      </c>
      <c r="BP13" s="79">
        <f t="shared" si="13"/>
        <v>8593263834.9686089</v>
      </c>
      <c r="BQ13" s="79">
        <f t="shared" si="14"/>
        <v>30076423422.390129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2027</v>
      </c>
      <c r="C14" s="48">
        <f>'2023 CV FIN GA 00394601000126'!E10</f>
        <v>4.79</v>
      </c>
      <c r="D14" s="49">
        <f t="shared" si="16"/>
        <v>0.79140999999999995</v>
      </c>
      <c r="E14" s="123">
        <f>'2023 CV FIN GA 00394601000126'!G10</f>
        <v>4867893500.4307499</v>
      </c>
      <c r="F14" s="49">
        <f t="shared" si="11"/>
        <v>756084618.92662001</v>
      </c>
      <c r="G14" s="123">
        <f>'2023 CV FIN GA 00394601000126'!I10</f>
        <v>445835935.27732998</v>
      </c>
      <c r="H14" s="123">
        <f>'2023 CV FIN GA 00394601000126'!J10</f>
        <v>289128998.95087999</v>
      </c>
      <c r="I14" s="123">
        <f>'2023 CV FIN GA 00394601000126'!K10</f>
        <v>141919.239</v>
      </c>
      <c r="J14" s="123">
        <f>'2023 CV FIN GA 00394601000126'!L10</f>
        <v>20977765.459410001</v>
      </c>
      <c r="K14" s="123">
        <f>'2023 CV FIN GA 00394601000126'!M10</f>
        <v>102556127.95528001</v>
      </c>
      <c r="L14" s="123">
        <f>'2023 CV FIN GA 00394601000126'!N10</f>
        <v>295302626.82959002</v>
      </c>
      <c r="M14" s="49">
        <f t="shared" si="0"/>
        <v>1338670712.62008</v>
      </c>
      <c r="N14" s="123">
        <f>'2023 CV FIN GA 00394601000126'!P10</f>
        <v>368755379.68458003</v>
      </c>
      <c r="O14" s="123">
        <f>'2023 CV FIN GA 00394601000126'!Q10</f>
        <v>408877619.33196002</v>
      </c>
      <c r="P14" s="123">
        <f>'2023 CV FIN GA 00394601000126'!R10</f>
        <v>338393429.23180002</v>
      </c>
      <c r="Q14" s="123">
        <f>'2023 CV FIN GA 00394601000126'!S10</f>
        <v>53040471.181290001</v>
      </c>
      <c r="R14" s="123">
        <f>'2023 CV FIN GA 00394601000126'!T10</f>
        <v>13884521.34461</v>
      </c>
      <c r="S14" s="123">
        <f>'2023 CV FIN GA 00394601000126'!U10</f>
        <v>155719291.84584001</v>
      </c>
      <c r="T14" s="123">
        <f>'2023 CV FIN GA 00394601000126'!V10</f>
        <v>0</v>
      </c>
      <c r="U14" s="49">
        <f t="shared" si="1"/>
        <v>681505090.05981004</v>
      </c>
      <c r="V14" s="123">
        <f>'2023 CV FIN GA 00394601000126'!X10</f>
        <v>187730011.47542</v>
      </c>
      <c r="W14" s="123">
        <f>'2023 CV FIN GA 00394601000126'!Y10</f>
        <v>208155878.93223</v>
      </c>
      <c r="X14" s="123">
        <f>'2023 CV FIN GA 00394601000126'!Z10</f>
        <v>172273018.51767001</v>
      </c>
      <c r="Y14" s="123">
        <f>'2023 CV FIN GA 00394601000126'!AA10</f>
        <v>27002421.69224</v>
      </c>
      <c r="Z14" s="123">
        <f>'2023 CV FIN GA 00394601000126'!AB10</f>
        <v>7068483.5936099999</v>
      </c>
      <c r="AA14" s="123">
        <f>'2023 CV FIN GA 00394601000126'!AC10</f>
        <v>79275275.848639995</v>
      </c>
      <c r="AB14" s="123">
        <f>'2023 CV FIN GA 00394601000126'!AD10</f>
        <v>0</v>
      </c>
      <c r="AC14" s="49">
        <f t="shared" si="2"/>
        <v>367407942.19406003</v>
      </c>
      <c r="AD14" s="123">
        <f>'2023 CV FIN GA 00394601000126'!AF10</f>
        <v>118128691.40949</v>
      </c>
      <c r="AE14" s="123">
        <f>'2023 CV FIN GA 00394601000126'!AG10</f>
        <v>146748952.79409999</v>
      </c>
      <c r="AF14" s="123">
        <f>'2023 CV FIN GA 00394601000126'!AH10</f>
        <v>88364141.235259995</v>
      </c>
      <c r="AG14" s="123">
        <f>'2023 CV FIN GA 00394601000126'!AI10</f>
        <v>14166156.755209999</v>
      </c>
      <c r="AH14" s="49">
        <f t="shared" si="3"/>
        <v>6898336.6978399996</v>
      </c>
      <c r="AI14" s="123">
        <f>'2023 CV FIN GA 00394601000126'!AK10</f>
        <v>1292839.5895</v>
      </c>
      <c r="AJ14" s="123">
        <f>'2023 CV FIN GA 00394601000126'!AL10</f>
        <v>1371287.21795</v>
      </c>
      <c r="AK14" s="123">
        <f>'2023 CV FIN GA 00394601000126'!AM10</f>
        <v>979214.02486999996</v>
      </c>
      <c r="AL14" s="123">
        <f>'2023 CV FIN GA 00394601000126'!AN10</f>
        <v>104057.17148</v>
      </c>
      <c r="AM14" s="123">
        <f>'2023 CV FIN GA 00394601000126'!AO10</f>
        <v>3150938.69404</v>
      </c>
      <c r="AN14" s="123">
        <f>'2023 CV FIN GA 00394601000126'!AP10</f>
        <v>221002944.83794001</v>
      </c>
      <c r="AO14" s="50">
        <v>0</v>
      </c>
      <c r="AP14" s="123">
        <f>'2023 CV FIN GA 00394601000126'!AR10</f>
        <v>0</v>
      </c>
      <c r="AQ14" s="123">
        <f>'2023 CV FIN GA 00394601000126'!AS10</f>
        <v>7816619517.5153799</v>
      </c>
      <c r="AR14" s="49">
        <f t="shared" si="4"/>
        <v>11586047917.6366</v>
      </c>
      <c r="AS14" s="49">
        <f t="shared" si="5"/>
        <v>8060447496.4469604</v>
      </c>
      <c r="AT14" s="123">
        <f>'2023 CV FIN GA 00394601000126'!AV10</f>
        <v>4140897062.2596798</v>
      </c>
      <c r="AU14" s="123">
        <f>'2023 CV FIN GA 00394601000126'!AW10</f>
        <v>2736234411.6956201</v>
      </c>
      <c r="AV14" s="123">
        <f>'2023 CV FIN GA 00394601000126'!AX10</f>
        <v>1178759.70884</v>
      </c>
      <c r="AW14" s="123">
        <f>'2023 CV FIN GA 00394601000126'!AY10</f>
        <v>175894614.34121001</v>
      </c>
      <c r="AX14" s="123">
        <f>'2023 CV FIN GA 00394601000126'!AZ10</f>
        <v>1006242648.44161</v>
      </c>
      <c r="AY14" s="123">
        <f>'2023 CV FIN GA 00394601000126'!BA10</f>
        <v>0</v>
      </c>
      <c r="AZ14" s="49">
        <f t="shared" si="6"/>
        <v>3525600421.18964</v>
      </c>
      <c r="BA14" s="123">
        <f>'2023 CV FIN GA 00394601000126'!BC10</f>
        <v>1088073151.04969</v>
      </c>
      <c r="BB14" s="123">
        <f>'2023 CV FIN GA 00394601000126'!BD10</f>
        <v>1405930226.385</v>
      </c>
      <c r="BC14" s="123">
        <f>'2023 CV FIN GA 00394601000126'!BE10</f>
        <v>831563462.05461001</v>
      </c>
      <c r="BD14" s="123">
        <f>'2023 CV FIN GA 00394601000126'!BF10</f>
        <v>132719657.59124</v>
      </c>
      <c r="BE14" s="123">
        <f>'2023 CV FIN GA 00394601000126'!BG10</f>
        <v>30822340.73395</v>
      </c>
      <c r="BF14" s="123">
        <f>'2023 CV FIN GA 00394601000126'!BH10</f>
        <v>36491583.375150003</v>
      </c>
      <c r="BG14" s="123">
        <f>'2023 CV FIN GA 00394601000126'!BI10</f>
        <v>0</v>
      </c>
      <c r="BH14" s="123">
        <f>'2023 CV FIN GA 00394601000126'!BJ10</f>
        <v>0</v>
      </c>
      <c r="BI14" s="123">
        <f>'2023 CV FIN GA 00394601000126'!BK10</f>
        <v>0</v>
      </c>
      <c r="BJ14" s="49">
        <f t="shared" si="7"/>
        <v>11586047917.6366</v>
      </c>
      <c r="BK14" s="49">
        <f t="shared" si="8"/>
        <v>0</v>
      </c>
      <c r="BL14" s="49">
        <f>$BO$9+SUMPRODUCT($D$10:D14,$BK$10:BK14)</f>
        <v>2.1026104688644409E-2</v>
      </c>
      <c r="BM14" s="48">
        <f>'2023 CV FIN GA 00394601000126'!BO10</f>
        <v>4.79</v>
      </c>
      <c r="BN14" s="49">
        <f t="shared" si="12"/>
        <v>0</v>
      </c>
      <c r="BO14" s="51">
        <f t="shared" si="9"/>
        <v>0</v>
      </c>
      <c r="BP14" s="79">
        <f t="shared" si="13"/>
        <v>8387473569.9861898</v>
      </c>
      <c r="BQ14" s="79">
        <f t="shared" si="14"/>
        <v>37743631064.937851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2028</v>
      </c>
      <c r="C15" s="48">
        <f>'2023 CV FIN GA 00394601000126'!E11</f>
        <v>4.79</v>
      </c>
      <c r="D15" s="49">
        <f t="shared" si="16"/>
        <v>0.75522999999999996</v>
      </c>
      <c r="E15" s="123">
        <f>'2023 CV FIN GA 00394601000126'!G11</f>
        <v>4515406500.0075102</v>
      </c>
      <c r="F15" s="49">
        <f t="shared" si="11"/>
        <v>742828646.04497004</v>
      </c>
      <c r="G15" s="123">
        <f>'2023 CV FIN GA 00394601000126'!I11</f>
        <v>437442278.19354999</v>
      </c>
      <c r="H15" s="123">
        <f>'2023 CV FIN GA 00394601000126'!J11</f>
        <v>284512565.71054</v>
      </c>
      <c r="I15" s="123">
        <f>'2023 CV FIN GA 00394601000126'!K11</f>
        <v>138170.33173000001</v>
      </c>
      <c r="J15" s="123">
        <f>'2023 CV FIN GA 00394601000126'!L11</f>
        <v>20735631.809149999</v>
      </c>
      <c r="K15" s="123">
        <f>'2023 CV FIN GA 00394601000126'!M11</f>
        <v>98793829.83427</v>
      </c>
      <c r="L15" s="123">
        <f>'2023 CV FIN GA 00394601000126'!N11</f>
        <v>289500498.80296999</v>
      </c>
      <c r="M15" s="49">
        <f t="shared" si="0"/>
        <v>1241736787.5035901</v>
      </c>
      <c r="N15" s="123">
        <f>'2023 CV FIN GA 00394601000126'!P11</f>
        <v>342053588.10606003</v>
      </c>
      <c r="O15" s="123">
        <f>'2023 CV FIN GA 00394601000126'!Q11</f>
        <v>379270553.03814</v>
      </c>
      <c r="P15" s="123">
        <f>'2023 CV FIN GA 00394601000126'!R11</f>
        <v>313890164.14963001</v>
      </c>
      <c r="Q15" s="123">
        <f>'2023 CV FIN GA 00394601000126'!S11</f>
        <v>49199779.805019997</v>
      </c>
      <c r="R15" s="123">
        <f>'2023 CV FIN GA 00394601000126'!T11</f>
        <v>12879135.076269999</v>
      </c>
      <c r="S15" s="123">
        <f>'2023 CV FIN GA 00394601000126'!U11</f>
        <v>144443567.32846999</v>
      </c>
      <c r="T15" s="123">
        <f>'2023 CV FIN GA 00394601000126'!V11</f>
        <v>0</v>
      </c>
      <c r="U15" s="49">
        <f t="shared" si="1"/>
        <v>632156910.00058997</v>
      </c>
      <c r="V15" s="123">
        <f>'2023 CV FIN GA 00394601000126'!X11</f>
        <v>174136372.12638</v>
      </c>
      <c r="W15" s="123">
        <f>'2023 CV FIN GA 00394601000126'!Y11</f>
        <v>193083190.63722</v>
      </c>
      <c r="X15" s="123">
        <f>'2023 CV FIN GA 00394601000126'!Z11</f>
        <v>159798629.02131999</v>
      </c>
      <c r="Y15" s="123">
        <f>'2023 CV FIN GA 00394601000126'!AA11</f>
        <v>25047160.62796</v>
      </c>
      <c r="Z15" s="123">
        <f>'2023 CV FIN GA 00394601000126'!AB11</f>
        <v>6556650.5842700005</v>
      </c>
      <c r="AA15" s="123">
        <f>'2023 CV FIN GA 00394601000126'!AC11</f>
        <v>73534907.003439993</v>
      </c>
      <c r="AB15" s="123">
        <f>'2023 CV FIN GA 00394601000126'!AD11</f>
        <v>0</v>
      </c>
      <c r="AC15" s="49">
        <f t="shared" si="2"/>
        <v>401976053.21640003</v>
      </c>
      <c r="AD15" s="123">
        <f>'2023 CV FIN GA 00394601000126'!AF11</f>
        <v>128186755.62361</v>
      </c>
      <c r="AE15" s="123">
        <f>'2023 CV FIN GA 00394601000126'!AG11</f>
        <v>159925107.86249</v>
      </c>
      <c r="AF15" s="123">
        <f>'2023 CV FIN GA 00394601000126'!AH11</f>
        <v>97501284.91708</v>
      </c>
      <c r="AG15" s="123">
        <f>'2023 CV FIN GA 00394601000126'!AI11</f>
        <v>16362904.81322</v>
      </c>
      <c r="AH15" s="49">
        <f t="shared" si="3"/>
        <v>8896832.8026700001</v>
      </c>
      <c r="AI15" s="123">
        <f>'2023 CV FIN GA 00394601000126'!AK11</f>
        <v>1824728.74918</v>
      </c>
      <c r="AJ15" s="123">
        <f>'2023 CV FIN GA 00394601000126'!AL11</f>
        <v>1870212.8176299999</v>
      </c>
      <c r="AK15" s="123">
        <f>'2023 CV FIN GA 00394601000126'!AM11</f>
        <v>1392175.95355</v>
      </c>
      <c r="AL15" s="123">
        <f>'2023 CV FIN GA 00394601000126'!AN11</f>
        <v>155801.64160999999</v>
      </c>
      <c r="AM15" s="123">
        <f>'2023 CV FIN GA 00394601000126'!AO11</f>
        <v>3653913.6406999999</v>
      </c>
      <c r="AN15" s="123">
        <f>'2023 CV FIN GA 00394601000126'!AP11</f>
        <v>242808185.68055999</v>
      </c>
      <c r="AO15" s="50">
        <v>0</v>
      </c>
      <c r="AP15" s="123">
        <f>'2023 CV FIN GA 00394601000126'!AR11</f>
        <v>0</v>
      </c>
      <c r="AQ15" s="123">
        <f>'2023 CV FIN GA 00394601000126'!AS11</f>
        <v>8116831031.3327799</v>
      </c>
      <c r="AR15" s="49">
        <f t="shared" si="4"/>
        <v>11775528775.2188</v>
      </c>
      <c r="AS15" s="49">
        <f t="shared" si="5"/>
        <v>7902075223.1341801</v>
      </c>
      <c r="AT15" s="123">
        <f>'2023 CV FIN GA 00394601000126'!AV11</f>
        <v>4064040418.9681501</v>
      </c>
      <c r="AU15" s="123">
        <f>'2023 CV FIN GA 00394601000126'!AW11</f>
        <v>2693311651.2856798</v>
      </c>
      <c r="AV15" s="123">
        <f>'2023 CV FIN GA 00394601000126'!AX11</f>
        <v>1144850.84916</v>
      </c>
      <c r="AW15" s="123">
        <f>'2023 CV FIN GA 00394601000126'!AY11</f>
        <v>173750784.28839001</v>
      </c>
      <c r="AX15" s="123">
        <f>'2023 CV FIN GA 00394601000126'!AZ11</f>
        <v>969827517.7428</v>
      </c>
      <c r="AY15" s="123">
        <f>'2023 CV FIN GA 00394601000126'!BA11</f>
        <v>0</v>
      </c>
      <c r="AZ15" s="49">
        <f t="shared" si="6"/>
        <v>3873453552.08461</v>
      </c>
      <c r="BA15" s="123">
        <f>'2023 CV FIN GA 00394601000126'!BC11</f>
        <v>1179317035.8158901</v>
      </c>
      <c r="BB15" s="123">
        <f>'2023 CV FIN GA 00394601000126'!BD11</f>
        <v>1535739809.0802</v>
      </c>
      <c r="BC15" s="123">
        <f>'2023 CV FIN GA 00394601000126'!BE11</f>
        <v>918362103.90427005</v>
      </c>
      <c r="BD15" s="123">
        <f>'2023 CV FIN GA 00394601000126'!BF11</f>
        <v>153314568.98835</v>
      </c>
      <c r="BE15" s="123">
        <f>'2023 CV FIN GA 00394601000126'!BG11</f>
        <v>35750796.718850002</v>
      </c>
      <c r="BF15" s="123">
        <f>'2023 CV FIN GA 00394601000126'!BH11</f>
        <v>50969237.57705</v>
      </c>
      <c r="BG15" s="123">
        <f>'2023 CV FIN GA 00394601000126'!BI11</f>
        <v>0</v>
      </c>
      <c r="BH15" s="123">
        <f>'2023 CV FIN GA 00394601000126'!BJ11</f>
        <v>0</v>
      </c>
      <c r="BI15" s="123">
        <f>'2023 CV FIN GA 00394601000126'!BK11</f>
        <v>0</v>
      </c>
      <c r="BJ15" s="49">
        <f t="shared" si="7"/>
        <v>11775528775.2188</v>
      </c>
      <c r="BK15" s="49">
        <f t="shared" si="8"/>
        <v>0</v>
      </c>
      <c r="BL15" s="49">
        <f>$BO$9+SUMPRODUCT($D$10:D15,$BK$10:BK15)</f>
        <v>2.1026104688644409E-2</v>
      </c>
      <c r="BM15" s="48">
        <f>'2023 CV FIN GA 00394601000126'!BO11</f>
        <v>4.79</v>
      </c>
      <c r="BN15" s="49">
        <f t="shared" si="12"/>
        <v>0</v>
      </c>
      <c r="BO15" s="51">
        <f t="shared" si="9"/>
        <v>0</v>
      </c>
      <c r="BP15" s="79">
        <f t="shared" si="13"/>
        <v>8135454629.8982677</v>
      </c>
      <c r="BQ15" s="79">
        <f t="shared" si="14"/>
        <v>44745000464.440475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2029</v>
      </c>
      <c r="C16" s="48">
        <f>'2023 CV FIN GA 00394601000126'!E12</f>
        <v>4.79</v>
      </c>
      <c r="D16" s="49">
        <f t="shared" si="16"/>
        <v>0.72070999999999996</v>
      </c>
      <c r="E16" s="123">
        <f>'2023 CV FIN GA 00394601000126'!G12</f>
        <v>4179399407.9812198</v>
      </c>
      <c r="F16" s="49">
        <f t="shared" si="11"/>
        <v>728455247.65992999</v>
      </c>
      <c r="G16" s="123">
        <f>'2023 CV FIN GA 00394601000126'!I12</f>
        <v>428372285.49804997</v>
      </c>
      <c r="H16" s="123">
        <f>'2023 CV FIN GA 00394601000126'!J12</f>
        <v>279480310.24765003</v>
      </c>
      <c r="I16" s="123">
        <f>'2023 CV FIN GA 00394601000126'!K12</f>
        <v>134185.60014</v>
      </c>
      <c r="J16" s="123">
        <f>'2023 CV FIN GA 00394601000126'!L12</f>
        <v>20468466.314089999</v>
      </c>
      <c r="K16" s="123">
        <f>'2023 CV FIN GA 00394601000126'!M12</f>
        <v>94990548.15174</v>
      </c>
      <c r="L16" s="123">
        <f>'2023 CV FIN GA 00394601000126'!N12</f>
        <v>283297927.90903002</v>
      </c>
      <c r="M16" s="49">
        <f t="shared" si="0"/>
        <v>1149334837.1962399</v>
      </c>
      <c r="N16" s="123">
        <f>'2023 CV FIN GA 00394601000126'!P12</f>
        <v>316600191.72713</v>
      </c>
      <c r="O16" s="123">
        <f>'2023 CV FIN GA 00394601000126'!Q12</f>
        <v>351047712.94226998</v>
      </c>
      <c r="P16" s="123">
        <f>'2023 CV FIN GA 00394601000126'!R12</f>
        <v>290532506.03592998</v>
      </c>
      <c r="Q16" s="123">
        <f>'2023 CV FIN GA 00394601000126'!S12</f>
        <v>45538653.184280001</v>
      </c>
      <c r="R16" s="123">
        <f>'2023 CV FIN GA 00394601000126'!T12</f>
        <v>11920753.87077</v>
      </c>
      <c r="S16" s="123">
        <f>'2023 CV FIN GA 00394601000126'!U12</f>
        <v>133695019.43585999</v>
      </c>
      <c r="T16" s="123">
        <f>'2023 CV FIN GA 00394601000126'!V12</f>
        <v>0</v>
      </c>
      <c r="U16" s="49">
        <f t="shared" si="1"/>
        <v>585115917.11695004</v>
      </c>
      <c r="V16" s="123">
        <f>'2023 CV FIN GA 00394601000126'!X12</f>
        <v>161178279.42440999</v>
      </c>
      <c r="W16" s="123">
        <f>'2023 CV FIN GA 00394601000126'!Y12</f>
        <v>178715199.31571999</v>
      </c>
      <c r="X16" s="123">
        <f>'2023 CV FIN GA 00394601000126'!Z12</f>
        <v>147907457.618</v>
      </c>
      <c r="Y16" s="123">
        <f>'2023 CV FIN GA 00394601000126'!AA12</f>
        <v>23183314.34832</v>
      </c>
      <c r="Z16" s="123">
        <f>'2023 CV FIN GA 00394601000126'!AB12</f>
        <v>6068747.4251100002</v>
      </c>
      <c r="AA16" s="123">
        <f>'2023 CV FIN GA 00394601000126'!AC12</f>
        <v>68062918.985389993</v>
      </c>
      <c r="AB16" s="123">
        <f>'2023 CV FIN GA 00394601000126'!AD12</f>
        <v>0</v>
      </c>
      <c r="AC16" s="49">
        <f t="shared" si="2"/>
        <v>433966357.17519999</v>
      </c>
      <c r="AD16" s="123">
        <f>'2023 CV FIN GA 00394601000126'!AF12</f>
        <v>136829850.14172</v>
      </c>
      <c r="AE16" s="123">
        <f>'2023 CV FIN GA 00394601000126'!AG12</f>
        <v>170872248.75683999</v>
      </c>
      <c r="AF16" s="123">
        <f>'2023 CV FIN GA 00394601000126'!AH12</f>
        <v>107846600.1936</v>
      </c>
      <c r="AG16" s="123">
        <f>'2023 CV FIN GA 00394601000126'!AI12</f>
        <v>18417658.083039999</v>
      </c>
      <c r="AH16" s="49">
        <f t="shared" si="3"/>
        <v>11096815.484069999</v>
      </c>
      <c r="AI16" s="123">
        <f>'2023 CV FIN GA 00394601000126'!AK12</f>
        <v>2432542.6409300002</v>
      </c>
      <c r="AJ16" s="123">
        <f>'2023 CV FIN GA 00394601000126'!AL12</f>
        <v>2441704.0211</v>
      </c>
      <c r="AK16" s="123">
        <f>'2023 CV FIN GA 00394601000126'!AM12</f>
        <v>1870284.31947</v>
      </c>
      <c r="AL16" s="123">
        <f>'2023 CV FIN GA 00394601000126'!AN12</f>
        <v>218026.44764</v>
      </c>
      <c r="AM16" s="123">
        <f>'2023 CV FIN GA 00394601000126'!AO12</f>
        <v>4134258.0549300001</v>
      </c>
      <c r="AN16" s="123">
        <f>'2023 CV FIN GA 00394601000126'!AP12</f>
        <v>263191506.41709</v>
      </c>
      <c r="AO16" s="50">
        <v>0</v>
      </c>
      <c r="AP16" s="123">
        <f>'2023 CV FIN GA 00394601000126'!AR12</f>
        <v>0</v>
      </c>
      <c r="AQ16" s="123">
        <f>'2023 CV FIN GA 00394601000126'!AS12</f>
        <v>8381946659.2842503</v>
      </c>
      <c r="AR16" s="49">
        <f t="shared" si="4"/>
        <v>11931395816.394501</v>
      </c>
      <c r="AS16" s="49">
        <f t="shared" si="5"/>
        <v>7732772641.67593</v>
      </c>
      <c r="AT16" s="123">
        <f>'2023 CV FIN GA 00394601000126'!AV12</f>
        <v>3980796233.3096099</v>
      </c>
      <c r="AU16" s="123">
        <f>'2023 CV FIN GA 00394601000126'!AW12</f>
        <v>2646429172.9275498</v>
      </c>
      <c r="AV16" s="123">
        <f>'2023 CV FIN GA 00394601000126'!AX12</f>
        <v>1108474.06238</v>
      </c>
      <c r="AW16" s="123">
        <f>'2023 CV FIN GA 00394601000126'!AY12</f>
        <v>171395649.1611</v>
      </c>
      <c r="AX16" s="123">
        <f>'2023 CV FIN GA 00394601000126'!AZ12</f>
        <v>933043112.21528995</v>
      </c>
      <c r="AY16" s="123">
        <f>'2023 CV FIN GA 00394601000126'!BA12</f>
        <v>0</v>
      </c>
      <c r="AZ16" s="49">
        <f t="shared" si="6"/>
        <v>4198623174.7185302</v>
      </c>
      <c r="BA16" s="123">
        <f>'2023 CV FIN GA 00394601000126'!BC12</f>
        <v>1258428863.95664</v>
      </c>
      <c r="BB16" s="123">
        <f>'2023 CV FIN GA 00394601000126'!BD12</f>
        <v>1643571133.7851901</v>
      </c>
      <c r="BC16" s="123">
        <f>'2023 CV FIN GA 00394601000126'!BE12</f>
        <v>1015981449.71868</v>
      </c>
      <c r="BD16" s="123">
        <f>'2023 CV FIN GA 00394601000126'!BF12</f>
        <v>172590772.71643001</v>
      </c>
      <c r="BE16" s="123">
        <f>'2023 CV FIN GA 00394601000126'!BG12</f>
        <v>40459696.106389999</v>
      </c>
      <c r="BF16" s="123">
        <f>'2023 CV FIN GA 00394601000126'!BH12</f>
        <v>67591258.435200006</v>
      </c>
      <c r="BG16" s="123">
        <f>'2023 CV FIN GA 00394601000126'!BI12</f>
        <v>0</v>
      </c>
      <c r="BH16" s="123">
        <f>'2023 CV FIN GA 00394601000126'!BJ12</f>
        <v>0</v>
      </c>
      <c r="BI16" s="123">
        <f>'2023 CV FIN GA 00394601000126'!BK12</f>
        <v>0</v>
      </c>
      <c r="BJ16" s="49">
        <f t="shared" si="7"/>
        <v>11931395816.394501</v>
      </c>
      <c r="BK16" s="49">
        <f t="shared" si="8"/>
        <v>0</v>
      </c>
      <c r="BL16" s="49">
        <f>$BO$9+SUMPRODUCT($D$10:D16,$BK$10:BK16)</f>
        <v>2.1026104688644409E-2</v>
      </c>
      <c r="BM16" s="48">
        <f>'2023 CV FIN GA 00394601000126'!BO12</f>
        <v>4.79</v>
      </c>
      <c r="BN16" s="49">
        <f t="shared" si="12"/>
        <v>0</v>
      </c>
      <c r="BO16" s="51">
        <f t="shared" si="9"/>
        <v>0</v>
      </c>
      <c r="BP16" s="79">
        <f t="shared" si="13"/>
        <v>7866758866.2664366</v>
      </c>
      <c r="BQ16" s="79">
        <f t="shared" si="14"/>
        <v>51133932630.731834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2030</v>
      </c>
      <c r="C17" s="48">
        <f>'2023 CV FIN GA 00394601000126'!E13</f>
        <v>4.79</v>
      </c>
      <c r="D17" s="49">
        <f t="shared" si="16"/>
        <v>0.68776999999999999</v>
      </c>
      <c r="E17" s="123">
        <f>'2023 CV FIN GA 00394601000126'!G13</f>
        <v>3862392315.5693102</v>
      </c>
      <c r="F17" s="49">
        <f t="shared" si="11"/>
        <v>712981238.25059998</v>
      </c>
      <c r="G17" s="123">
        <f>'2023 CV FIN GA 00394601000126'!I13</f>
        <v>418642646.81423998</v>
      </c>
      <c r="H17" s="123">
        <f>'2023 CV FIN GA 00394601000126'!J13</f>
        <v>274032994.39012003</v>
      </c>
      <c r="I17" s="123">
        <f>'2023 CV FIN GA 00394601000126'!K13</f>
        <v>130070.12637</v>
      </c>
      <c r="J17" s="123">
        <f>'2023 CV FIN GA 00394601000126'!L13</f>
        <v>20175526.91987</v>
      </c>
      <c r="K17" s="123">
        <f>'2023 CV FIN GA 00394601000126'!M13</f>
        <v>91284597.751650006</v>
      </c>
      <c r="L17" s="123">
        <f>'2023 CV FIN GA 00394601000126'!N13</f>
        <v>276745967.40232998</v>
      </c>
      <c r="M17" s="49">
        <f t="shared" si="0"/>
        <v>1062157886.78286</v>
      </c>
      <c r="N17" s="123">
        <f>'2023 CV FIN GA 00394601000126'!P13</f>
        <v>292586093.90130001</v>
      </c>
      <c r="O17" s="123">
        <f>'2023 CV FIN GA 00394601000126'!Q13</f>
        <v>324420773.53917003</v>
      </c>
      <c r="P17" s="123">
        <f>'2023 CV FIN GA 00394601000126'!R13</f>
        <v>268495639.97002</v>
      </c>
      <c r="Q17" s="123">
        <f>'2023 CV FIN GA 00394601000126'!S13</f>
        <v>42084550.183090001</v>
      </c>
      <c r="R17" s="123">
        <f>'2023 CV FIN GA 00394601000126'!T13</f>
        <v>11016565.69562</v>
      </c>
      <c r="S17" s="123">
        <f>'2023 CV FIN GA 00394601000126'!U13</f>
        <v>123554263.49366</v>
      </c>
      <c r="T17" s="123">
        <f>'2023 CV FIN GA 00394601000126'!V13</f>
        <v>0</v>
      </c>
      <c r="U17" s="49">
        <f t="shared" si="1"/>
        <v>540734924.17930996</v>
      </c>
      <c r="V17" s="123">
        <f>'2023 CV FIN GA 00394601000126'!X13</f>
        <v>148952920.53128001</v>
      </c>
      <c r="W17" s="123">
        <f>'2023 CV FIN GA 00394601000126'!Y13</f>
        <v>165159666.52871001</v>
      </c>
      <c r="X17" s="123">
        <f>'2023 CV FIN GA 00394601000126'!Z13</f>
        <v>136688689.43902001</v>
      </c>
      <c r="Y17" s="123">
        <f>'2023 CV FIN GA 00394601000126'!AA13</f>
        <v>21424861.911350001</v>
      </c>
      <c r="Z17" s="123">
        <f>'2023 CV FIN GA 00394601000126'!AB13</f>
        <v>5608433.4450300001</v>
      </c>
      <c r="AA17" s="123">
        <f>'2023 CV FIN GA 00394601000126'!AC13</f>
        <v>62900352.323919997</v>
      </c>
      <c r="AB17" s="123">
        <f>'2023 CV FIN GA 00394601000126'!AD13</f>
        <v>0</v>
      </c>
      <c r="AC17" s="49">
        <f t="shared" si="2"/>
        <v>462970608.94025999</v>
      </c>
      <c r="AD17" s="123">
        <f>'2023 CV FIN GA 00394601000126'!AF13</f>
        <v>146175093.76585001</v>
      </c>
      <c r="AE17" s="123">
        <f>'2023 CV FIN GA 00394601000126'!AG13</f>
        <v>179424584.09542999</v>
      </c>
      <c r="AF17" s="123">
        <f>'2023 CV FIN GA 00394601000126'!AH13</f>
        <v>117035482.83873001</v>
      </c>
      <c r="AG17" s="123">
        <f>'2023 CV FIN GA 00394601000126'!AI13</f>
        <v>20335448.240249999</v>
      </c>
      <c r="AH17" s="49">
        <f t="shared" si="3"/>
        <v>13512207.04604</v>
      </c>
      <c r="AI17" s="123">
        <f>'2023 CV FIN GA 00394601000126'!AK13</f>
        <v>3119220.7927700002</v>
      </c>
      <c r="AJ17" s="123">
        <f>'2023 CV FIN GA 00394601000126'!AL13</f>
        <v>3086538.8006000002</v>
      </c>
      <c r="AK17" s="123">
        <f>'2023 CV FIN GA 00394601000126'!AM13</f>
        <v>2421815.5628800001</v>
      </c>
      <c r="AL17" s="123">
        <f>'2023 CV FIN GA 00394601000126'!AN13</f>
        <v>291184.43536</v>
      </c>
      <c r="AM17" s="123">
        <f>'2023 CV FIN GA 00394601000126'!AO13</f>
        <v>4593447.4544299999</v>
      </c>
      <c r="AN17" s="123">
        <f>'2023 CV FIN GA 00394601000126'!AP13</f>
        <v>281947952.77398002</v>
      </c>
      <c r="AO17" s="50">
        <v>0</v>
      </c>
      <c r="AP17" s="123">
        <f>'2023 CV FIN GA 00394601000126'!AR13</f>
        <v>0</v>
      </c>
      <c r="AQ17" s="123">
        <f>'2023 CV FIN GA 00394601000126'!AS13</f>
        <v>8609437604.38587</v>
      </c>
      <c r="AR17" s="49">
        <f t="shared" si="4"/>
        <v>12051772987.512899</v>
      </c>
      <c r="AS17" s="49">
        <f t="shared" si="5"/>
        <v>7553933278.7144699</v>
      </c>
      <c r="AT17" s="123">
        <f>'2023 CV FIN GA 00394601000126'!AV13</f>
        <v>3891300305.7692099</v>
      </c>
      <c r="AU17" s="123">
        <f>'2023 CV FIN GA 00394601000126'!AW13</f>
        <v>2595585266.3037901</v>
      </c>
      <c r="AV17" s="123">
        <f>'2023 CV FIN GA 00394601000126'!AX13</f>
        <v>1070622.1043</v>
      </c>
      <c r="AW17" s="123">
        <f>'2023 CV FIN GA 00394601000126'!AY13</f>
        <v>168824554.42973</v>
      </c>
      <c r="AX17" s="123">
        <f>'2023 CV FIN GA 00394601000126'!AZ13</f>
        <v>897152530.10743999</v>
      </c>
      <c r="AY17" s="123">
        <f>'2023 CV FIN GA 00394601000126'!BA13</f>
        <v>0</v>
      </c>
      <c r="AZ17" s="49">
        <f t="shared" si="6"/>
        <v>4497839708.7984104</v>
      </c>
      <c r="BA17" s="123">
        <f>'2023 CV FIN GA 00394601000126'!BC13</f>
        <v>1343056344.10425</v>
      </c>
      <c r="BB17" s="123">
        <f>'2023 CV FIN GA 00394601000126'!BD13</f>
        <v>1729339133.0262301</v>
      </c>
      <c r="BC17" s="123">
        <f>'2023 CV FIN GA 00394601000126'!BE13</f>
        <v>1103408951.70678</v>
      </c>
      <c r="BD17" s="123">
        <f>'2023 CV FIN GA 00394601000126'!BF13</f>
        <v>190603681.77972001</v>
      </c>
      <c r="BE17" s="123">
        <f>'2023 CV FIN GA 00394601000126'!BG13</f>
        <v>44963882.436779998</v>
      </c>
      <c r="BF17" s="123">
        <f>'2023 CV FIN GA 00394601000126'!BH13</f>
        <v>86467715.744650006</v>
      </c>
      <c r="BG17" s="123">
        <f>'2023 CV FIN GA 00394601000126'!BI13</f>
        <v>0</v>
      </c>
      <c r="BH17" s="123">
        <f>'2023 CV FIN GA 00394601000126'!BJ13</f>
        <v>0</v>
      </c>
      <c r="BI17" s="123">
        <f>'2023 CV FIN GA 00394601000126'!BK13</f>
        <v>0</v>
      </c>
      <c r="BJ17" s="49">
        <f t="shared" si="7"/>
        <v>12051772987.512899</v>
      </c>
      <c r="BK17" s="49">
        <f t="shared" si="8"/>
        <v>0</v>
      </c>
      <c r="BL17" s="49">
        <f>$BO$9+SUMPRODUCT($D$10:D17,$BK$10:BK17)</f>
        <v>2.1026104688644409E-2</v>
      </c>
      <c r="BM17" s="48">
        <f>'2023 CV FIN GA 00394601000126'!BO13</f>
        <v>4.79</v>
      </c>
      <c r="BN17" s="49">
        <f t="shared" si="12"/>
        <v>0</v>
      </c>
      <c r="BO17" s="51">
        <f t="shared" si="9"/>
        <v>0</v>
      </c>
      <c r="BP17" s="79">
        <f t="shared" si="13"/>
        <v>7583299426.4498234</v>
      </c>
      <c r="BQ17" s="79">
        <f t="shared" si="14"/>
        <v>56874745698.373672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2031</v>
      </c>
      <c r="C18" s="48">
        <f>'2023 CV FIN GA 00394601000126'!E14</f>
        <v>4.79</v>
      </c>
      <c r="D18" s="49">
        <f t="shared" si="16"/>
        <v>0.65632999999999997</v>
      </c>
      <c r="E18" s="123">
        <f>'2023 CV FIN GA 00394601000126'!G14</f>
        <v>3563685722.1595802</v>
      </c>
      <c r="F18" s="49">
        <f t="shared" si="11"/>
        <v>696415518.79927003</v>
      </c>
      <c r="G18" s="123">
        <f>'2023 CV FIN GA 00394601000126'!I14</f>
        <v>408255884.82828999</v>
      </c>
      <c r="H18" s="123">
        <f>'2023 CV FIN GA 00394601000126'!J14</f>
        <v>268178164.30507001</v>
      </c>
      <c r="I18" s="123">
        <f>'2023 CV FIN GA 00394601000126'!K14</f>
        <v>125921.1819</v>
      </c>
      <c r="J18" s="123">
        <f>'2023 CV FIN GA 00394601000126'!L14</f>
        <v>19855548.48401</v>
      </c>
      <c r="K18" s="123">
        <f>'2023 CV FIN GA 00394601000126'!M14</f>
        <v>87529545.995770007</v>
      </c>
      <c r="L18" s="123">
        <f>'2023 CV FIN GA 00394601000126'!N14</f>
        <v>269795968.05688</v>
      </c>
      <c r="M18" s="49">
        <f t="shared" si="0"/>
        <v>980013573.59508002</v>
      </c>
      <c r="N18" s="123">
        <f>'2023 CV FIN GA 00394601000126'!P14</f>
        <v>269958305.66860002</v>
      </c>
      <c r="O18" s="123">
        <f>'2023 CV FIN GA 00394601000126'!Q14</f>
        <v>299330980.43229002</v>
      </c>
      <c r="P18" s="123">
        <f>'2023 CV FIN GA 00394601000126'!R14</f>
        <v>247730939.90641001</v>
      </c>
      <c r="Q18" s="123">
        <f>'2023 CV FIN GA 00394601000126'!S14</f>
        <v>38829849.056610003</v>
      </c>
      <c r="R18" s="123">
        <f>'2023 CV FIN GA 00394601000126'!T14</f>
        <v>10164575.389830001</v>
      </c>
      <c r="S18" s="123">
        <f>'2023 CV FIN GA 00394601000126'!U14</f>
        <v>113998923.14134</v>
      </c>
      <c r="T18" s="123">
        <f>'2023 CV FIN GA 00394601000126'!V14</f>
        <v>0</v>
      </c>
      <c r="U18" s="49">
        <f t="shared" si="1"/>
        <v>498916001.10197002</v>
      </c>
      <c r="V18" s="123">
        <f>'2023 CV FIN GA 00394601000126'!X14</f>
        <v>137433319.24919999</v>
      </c>
      <c r="W18" s="123">
        <f>'2023 CV FIN GA 00394601000126'!Y14</f>
        <v>152386680.94705001</v>
      </c>
      <c r="X18" s="123">
        <f>'2023 CV FIN GA 00394601000126'!Z14</f>
        <v>126117569.40665001</v>
      </c>
      <c r="Y18" s="123">
        <f>'2023 CV FIN GA 00394601000126'!AA14</f>
        <v>19767923.15605</v>
      </c>
      <c r="Z18" s="123">
        <f>'2023 CV FIN GA 00394601000126'!AB14</f>
        <v>5174692.9257199997</v>
      </c>
      <c r="AA18" s="123">
        <f>'2023 CV FIN GA 00394601000126'!AC14</f>
        <v>58035815.417300001</v>
      </c>
      <c r="AB18" s="123">
        <f>'2023 CV FIN GA 00394601000126'!AD14</f>
        <v>0</v>
      </c>
      <c r="AC18" s="49">
        <f t="shared" si="2"/>
        <v>488439569.38563001</v>
      </c>
      <c r="AD18" s="123">
        <f>'2023 CV FIN GA 00394601000126'!AF14</f>
        <v>154413369.47187999</v>
      </c>
      <c r="AE18" s="123">
        <f>'2023 CV FIN GA 00394601000126'!AG14</f>
        <v>186583147.29695001</v>
      </c>
      <c r="AF18" s="123">
        <f>'2023 CV FIN GA 00394601000126'!AH14</f>
        <v>125308071.10987</v>
      </c>
      <c r="AG18" s="123">
        <f>'2023 CV FIN GA 00394601000126'!AI14</f>
        <v>22134981.506930001</v>
      </c>
      <c r="AH18" s="49">
        <f t="shared" si="3"/>
        <v>16158842.8824</v>
      </c>
      <c r="AI18" s="123">
        <f>'2023 CV FIN GA 00394601000126'!AK14</f>
        <v>3892839.0157499998</v>
      </c>
      <c r="AJ18" s="123">
        <f>'2023 CV FIN GA 00394601000126'!AL14</f>
        <v>3806753.0904299999</v>
      </c>
      <c r="AK18" s="123">
        <f>'2023 CV FIN GA 00394601000126'!AM14</f>
        <v>3050159.1551899998</v>
      </c>
      <c r="AL18" s="123">
        <f>'2023 CV FIN GA 00394601000126'!AN14</f>
        <v>375775.03489000001</v>
      </c>
      <c r="AM18" s="123">
        <f>'2023 CV FIN GA 00394601000126'!AO14</f>
        <v>5033316.5861400003</v>
      </c>
      <c r="AN18" s="123">
        <f>'2023 CV FIN GA 00394601000126'!AP14</f>
        <v>299061449.05601001</v>
      </c>
      <c r="AO18" s="50">
        <v>0</v>
      </c>
      <c r="AP18" s="123">
        <f>'2023 CV FIN GA 00394601000126'!AR14</f>
        <v>0</v>
      </c>
      <c r="AQ18" s="123">
        <f>'2023 CV FIN GA 00394601000126'!AS14</f>
        <v>8798745461.1065903</v>
      </c>
      <c r="AR18" s="49">
        <f t="shared" si="4"/>
        <v>12135075929.979601</v>
      </c>
      <c r="AS18" s="49">
        <f t="shared" si="5"/>
        <v>7364229226.8888998</v>
      </c>
      <c r="AT18" s="123">
        <f>'2023 CV FIN GA 00394601000126'!AV14</f>
        <v>3795615924.4975801</v>
      </c>
      <c r="AU18" s="123">
        <f>'2023 CV FIN GA 00394601000126'!AW14</f>
        <v>2540819454.4801302</v>
      </c>
      <c r="AV18" s="123">
        <f>'2023 CV FIN GA 00394601000126'!AX14</f>
        <v>1032241.0017500001</v>
      </c>
      <c r="AW18" s="123">
        <f>'2023 CV FIN GA 00394601000126'!AY14</f>
        <v>166028922.08368999</v>
      </c>
      <c r="AX18" s="123">
        <f>'2023 CV FIN GA 00394601000126'!AZ14</f>
        <v>860732684.82574999</v>
      </c>
      <c r="AY18" s="123">
        <f>'2023 CV FIN GA 00394601000126'!BA14</f>
        <v>0</v>
      </c>
      <c r="AZ18" s="49">
        <f t="shared" si="6"/>
        <v>4770846703.0907202</v>
      </c>
      <c r="BA18" s="123">
        <f>'2023 CV FIN GA 00394601000126'!BC14</f>
        <v>1419744364.18959</v>
      </c>
      <c r="BB18" s="123">
        <f>'2023 CV FIN GA 00394601000126'!BD14</f>
        <v>1803686465.2021599</v>
      </c>
      <c r="BC18" s="123">
        <f>'2023 CV FIN GA 00394601000126'!BE14</f>
        <v>1182915567.3115799</v>
      </c>
      <c r="BD18" s="123">
        <f>'2023 CV FIN GA 00394601000126'!BF14</f>
        <v>207499979.96928</v>
      </c>
      <c r="BE18" s="123">
        <f>'2023 CV FIN GA 00394601000126'!BG14</f>
        <v>49273557.764260001</v>
      </c>
      <c r="BF18" s="123">
        <f>'2023 CV FIN GA 00394601000126'!BH14</f>
        <v>107726768.65385</v>
      </c>
      <c r="BG18" s="123">
        <f>'2023 CV FIN GA 00394601000126'!BI14</f>
        <v>0</v>
      </c>
      <c r="BH18" s="123">
        <f>'2023 CV FIN GA 00394601000126'!BJ14</f>
        <v>0</v>
      </c>
      <c r="BI18" s="123">
        <f>'2023 CV FIN GA 00394601000126'!BK14</f>
        <v>0</v>
      </c>
      <c r="BJ18" s="49">
        <f t="shared" si="7"/>
        <v>12135075929.979601</v>
      </c>
      <c r="BK18" s="49">
        <f t="shared" si="8"/>
        <v>0</v>
      </c>
      <c r="BL18" s="49">
        <f>$BO$9+SUMPRODUCT($D$10:D18,$BK$10:BK18)</f>
        <v>2.1026104688644409E-2</v>
      </c>
      <c r="BM18" s="48">
        <f>'2023 CV FIN GA 00394601000126'!BO14</f>
        <v>4.79</v>
      </c>
      <c r="BN18" s="49">
        <f t="shared" si="12"/>
        <v>0</v>
      </c>
      <c r="BO18" s="51">
        <f t="shared" si="9"/>
        <v>0</v>
      </c>
      <c r="BP18" s="79">
        <f t="shared" si="13"/>
        <v>7287394440.5824165</v>
      </c>
      <c r="BQ18" s="79">
        <f t="shared" si="14"/>
        <v>61942852744.950539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2032</v>
      </c>
      <c r="C19" s="48">
        <f>'2023 CV FIN GA 00394601000126'!E15</f>
        <v>4.79</v>
      </c>
      <c r="D19" s="49">
        <f t="shared" si="16"/>
        <v>0.62633000000000005</v>
      </c>
      <c r="E19" s="123">
        <f>'2023 CV FIN GA 00394601000126'!G15</f>
        <v>3276297548.2987199</v>
      </c>
      <c r="F19" s="49">
        <f t="shared" si="11"/>
        <v>678799795.09105003</v>
      </c>
      <c r="G19" s="123">
        <f>'2023 CV FIN GA 00394601000126'!I15</f>
        <v>397246254.70011997</v>
      </c>
      <c r="H19" s="123">
        <f>'2023 CV FIN GA 00394601000126'!J15</f>
        <v>261923635.59867999</v>
      </c>
      <c r="I19" s="123">
        <f>'2023 CV FIN GA 00394601000126'!K15</f>
        <v>121824.54164</v>
      </c>
      <c r="J19" s="123">
        <f>'2023 CV FIN GA 00394601000126'!L15</f>
        <v>19508080.250610001</v>
      </c>
      <c r="K19" s="123">
        <f>'2023 CV FIN GA 00394601000126'!M15</f>
        <v>83797940.321769997</v>
      </c>
      <c r="L19" s="123">
        <f>'2023 CV FIN GA 00394601000126'!N15</f>
        <v>262489562.07721001</v>
      </c>
      <c r="M19" s="49">
        <f t="shared" si="0"/>
        <v>900981825.78324997</v>
      </c>
      <c r="N19" s="123">
        <f>'2023 CV FIN GA 00394601000126'!P15</f>
        <v>248187916.65751001</v>
      </c>
      <c r="O19" s="123">
        <f>'2023 CV FIN GA 00394601000126'!Q15</f>
        <v>275191875.42886001</v>
      </c>
      <c r="P19" s="123">
        <f>'2023 CV FIN GA 00394601000126'!R15</f>
        <v>227753043.99212</v>
      </c>
      <c r="Q19" s="123">
        <f>'2023 CV FIN GA 00394601000126'!S15</f>
        <v>35698473.205399998</v>
      </c>
      <c r="R19" s="123">
        <f>'2023 CV FIN GA 00394601000126'!T15</f>
        <v>9344868.2138700001</v>
      </c>
      <c r="S19" s="123">
        <f>'2023 CV FIN GA 00394601000126'!U15</f>
        <v>104805648.28549001</v>
      </c>
      <c r="T19" s="123">
        <f>'2023 CV FIN GA 00394601000126'!V15</f>
        <v>0</v>
      </c>
      <c r="U19" s="49">
        <f t="shared" si="1"/>
        <v>458681656.76147997</v>
      </c>
      <c r="V19" s="123">
        <f>'2023 CV FIN GA 00394601000126'!X15</f>
        <v>126350212.1163</v>
      </c>
      <c r="W19" s="123">
        <f>'2023 CV FIN GA 00394601000126'!Y15</f>
        <v>140097682.03624001</v>
      </c>
      <c r="X19" s="123">
        <f>'2023 CV FIN GA 00394601000126'!Z15</f>
        <v>115947004.21393999</v>
      </c>
      <c r="Y19" s="123">
        <f>'2023 CV FIN GA 00394601000126'!AA15</f>
        <v>18173768.17726</v>
      </c>
      <c r="Z19" s="123">
        <f>'2023 CV FIN GA 00394601000126'!AB15</f>
        <v>4757387.4543199996</v>
      </c>
      <c r="AA19" s="123">
        <f>'2023 CV FIN GA 00394601000126'!AC15</f>
        <v>53355602.763420001</v>
      </c>
      <c r="AB19" s="123">
        <f>'2023 CV FIN GA 00394601000126'!AD15</f>
        <v>0</v>
      </c>
      <c r="AC19" s="49">
        <f t="shared" si="2"/>
        <v>511639109.74687999</v>
      </c>
      <c r="AD19" s="123">
        <f>'2023 CV FIN GA 00394601000126'!AF15</f>
        <v>161952385.29126999</v>
      </c>
      <c r="AE19" s="123">
        <f>'2023 CV FIN GA 00394601000126'!AG15</f>
        <v>192239725.10425001</v>
      </c>
      <c r="AF19" s="123">
        <f>'2023 CV FIN GA 00394601000126'!AH15</f>
        <v>133630082.50966001</v>
      </c>
      <c r="AG19" s="123">
        <f>'2023 CV FIN GA 00394601000126'!AI15</f>
        <v>23816916.841699999</v>
      </c>
      <c r="AH19" s="49">
        <f t="shared" si="3"/>
        <v>19049631.496929999</v>
      </c>
      <c r="AI19" s="123">
        <f>'2023 CV FIN GA 00394601000126'!AK15</f>
        <v>4758641.1262800004</v>
      </c>
      <c r="AJ19" s="123">
        <f>'2023 CV FIN GA 00394601000126'!AL15</f>
        <v>4606559.8084100001</v>
      </c>
      <c r="AK19" s="123">
        <f>'2023 CV FIN GA 00394601000126'!AM15</f>
        <v>3759385.9536799998</v>
      </c>
      <c r="AL19" s="123">
        <f>'2023 CV FIN GA 00394601000126'!AN15</f>
        <v>472432.79285000003</v>
      </c>
      <c r="AM19" s="123">
        <f>'2023 CV FIN GA 00394601000126'!AO15</f>
        <v>5452611.8157099998</v>
      </c>
      <c r="AN19" s="123">
        <f>'2023 CV FIN GA 00394601000126'!AP15</f>
        <v>314926365.46447998</v>
      </c>
      <c r="AO19" s="50">
        <v>0</v>
      </c>
      <c r="AP19" s="123">
        <f>'2023 CV FIN GA 00394601000126'!AR15</f>
        <v>0</v>
      </c>
      <c r="AQ19" s="123">
        <f>'2023 CV FIN GA 00394601000126'!AS15</f>
        <v>8958366412.4977493</v>
      </c>
      <c r="AR19" s="49">
        <f t="shared" si="4"/>
        <v>12188732299.240801</v>
      </c>
      <c r="AS19" s="49">
        <f t="shared" si="5"/>
        <v>7164796860.1024399</v>
      </c>
      <c r="AT19" s="123">
        <f>'2023 CV FIN GA 00394601000126'!AV15</f>
        <v>3694083256.8986702</v>
      </c>
      <c r="AU19" s="123">
        <f>'2023 CV FIN GA 00394601000126'!AW15</f>
        <v>2482256276.7505498</v>
      </c>
      <c r="AV19" s="123">
        <f>'2023 CV FIN GA 00394601000126'!AX15</f>
        <v>994190.80527999997</v>
      </c>
      <c r="AW19" s="123">
        <f>'2023 CV FIN GA 00394601000126'!AY15</f>
        <v>163006655.06242001</v>
      </c>
      <c r="AX19" s="123">
        <f>'2023 CV FIN GA 00394601000126'!AZ15</f>
        <v>824456480.58552003</v>
      </c>
      <c r="AY19" s="123">
        <f>'2023 CV FIN GA 00394601000126'!BA15</f>
        <v>0</v>
      </c>
      <c r="AZ19" s="49">
        <f t="shared" si="6"/>
        <v>5023935439.1383495</v>
      </c>
      <c r="BA19" s="123">
        <f>'2023 CV FIN GA 00394601000126'!BC15</f>
        <v>1488674538.14451</v>
      </c>
      <c r="BB19" s="123">
        <f>'2023 CV FIN GA 00394601000126'!BD15</f>
        <v>1863691626.2908499</v>
      </c>
      <c r="BC19" s="123">
        <f>'2023 CV FIN GA 00394601000126'!BE15</f>
        <v>1263373575.0122199</v>
      </c>
      <c r="BD19" s="123">
        <f>'2023 CV FIN GA 00394601000126'!BF15</f>
        <v>223305470.60337999</v>
      </c>
      <c r="BE19" s="123">
        <f>'2023 CV FIN GA 00394601000126'!BG15</f>
        <v>53382722.105329998</v>
      </c>
      <c r="BF19" s="123">
        <f>'2023 CV FIN GA 00394601000126'!BH15</f>
        <v>131507506.98206</v>
      </c>
      <c r="BG19" s="123">
        <f>'2023 CV FIN GA 00394601000126'!BI15</f>
        <v>0</v>
      </c>
      <c r="BH19" s="123">
        <f>'2023 CV FIN GA 00394601000126'!BJ15</f>
        <v>0</v>
      </c>
      <c r="BI19" s="123">
        <f>'2023 CV FIN GA 00394601000126'!BK15</f>
        <v>0</v>
      </c>
      <c r="BJ19" s="49">
        <f t="shared" si="7"/>
        <v>12188732299.240801</v>
      </c>
      <c r="BK19" s="49">
        <f t="shared" si="8"/>
        <v>0</v>
      </c>
      <c r="BL19" s="49">
        <f>$BO$9+SUMPRODUCT($D$10:D19,$BK$10:BK19)</f>
        <v>2.1026104688644409E-2</v>
      </c>
      <c r="BM19" s="48">
        <f>'2023 CV FIN GA 00394601000126'!BO15</f>
        <v>4.79</v>
      </c>
      <c r="BN19" s="49">
        <f t="shared" si="12"/>
        <v>0</v>
      </c>
      <c r="BO19" s="51">
        <f t="shared" si="9"/>
        <v>0</v>
      </c>
      <c r="BP19" s="79">
        <f t="shared" si="13"/>
        <v>6985645168.1470995</v>
      </c>
      <c r="BQ19" s="79">
        <f t="shared" si="14"/>
        <v>66363629097.397446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2033</v>
      </c>
      <c r="C20" s="48">
        <f>'2023 CV FIN GA 00394601000126'!E16</f>
        <v>4.79</v>
      </c>
      <c r="D20" s="49">
        <f t="shared" si="16"/>
        <v>0.59770000000000001</v>
      </c>
      <c r="E20" s="123">
        <f>'2023 CV FIN GA 00394601000126'!G16</f>
        <v>2980044267.5215001</v>
      </c>
      <c r="F20" s="49">
        <f t="shared" si="11"/>
        <v>660149938.17367005</v>
      </c>
      <c r="G20" s="123">
        <f>'2023 CV FIN GA 00394601000126'!I16</f>
        <v>385617938.31601</v>
      </c>
      <c r="H20" s="123">
        <f>'2023 CV FIN GA 00394601000126'!J16</f>
        <v>255288313.9725</v>
      </c>
      <c r="I20" s="123">
        <f>'2023 CV FIN GA 00394601000126'!K16</f>
        <v>117851.17113</v>
      </c>
      <c r="J20" s="123">
        <f>'2023 CV FIN GA 00394601000126'!L16</f>
        <v>19125834.714030001</v>
      </c>
      <c r="K20" s="123">
        <f>'2023 CV FIN GA 00394601000126'!M16</f>
        <v>80161411.642140001</v>
      </c>
      <c r="L20" s="123">
        <f>'2023 CV FIN GA 00394601000126'!N16</f>
        <v>254857571.85403001</v>
      </c>
      <c r="M20" s="49">
        <f t="shared" si="0"/>
        <v>819512173.56940997</v>
      </c>
      <c r="N20" s="123">
        <f>'2023 CV FIN GA 00394601000126'!P16</f>
        <v>225745973.12975001</v>
      </c>
      <c r="O20" s="123">
        <f>'2023 CV FIN GA 00394601000126'!Q16</f>
        <v>250308147.76458001</v>
      </c>
      <c r="P20" s="123">
        <f>'2023 CV FIN GA 00394601000126'!R16</f>
        <v>207158886.86963999</v>
      </c>
      <c r="Q20" s="123">
        <f>'2023 CV FIN GA 00394601000126'!S16</f>
        <v>32470503.324790001</v>
      </c>
      <c r="R20" s="123">
        <f>'2023 CV FIN GA 00394601000126'!T16</f>
        <v>8499875.4053700007</v>
      </c>
      <c r="S20" s="123">
        <f>'2023 CV FIN GA 00394601000126'!U16</f>
        <v>95328787.075279996</v>
      </c>
      <c r="T20" s="123">
        <f>'2023 CV FIN GA 00394601000126'!V16</f>
        <v>0</v>
      </c>
      <c r="U20" s="49">
        <f t="shared" si="1"/>
        <v>417206197.45269001</v>
      </c>
      <c r="V20" s="123">
        <f>'2023 CV FIN GA 00394601000126'!X16</f>
        <v>114925222.68401</v>
      </c>
      <c r="W20" s="123">
        <f>'2023 CV FIN GA 00394601000126'!Y16</f>
        <v>127429602.49808</v>
      </c>
      <c r="X20" s="123">
        <f>'2023 CV FIN GA 00394601000126'!Z16</f>
        <v>105462706.04252</v>
      </c>
      <c r="Y20" s="123">
        <f>'2023 CV FIN GA 00394601000126'!AA16</f>
        <v>16530438.056220001</v>
      </c>
      <c r="Z20" s="123">
        <f>'2023 CV FIN GA 00394601000126'!AB16</f>
        <v>4327209.29727</v>
      </c>
      <c r="AA20" s="123">
        <f>'2023 CV FIN GA 00394601000126'!AC16</f>
        <v>48531018.874590002</v>
      </c>
      <c r="AB20" s="123">
        <f>'2023 CV FIN GA 00394601000126'!AD16</f>
        <v>0</v>
      </c>
      <c r="AC20" s="49">
        <f t="shared" si="2"/>
        <v>534646948.32337999</v>
      </c>
      <c r="AD20" s="123">
        <f>'2023 CV FIN GA 00394601000126'!AF16</f>
        <v>169380791.35927999</v>
      </c>
      <c r="AE20" s="123">
        <f>'2023 CV FIN GA 00394601000126'!AG16</f>
        <v>196582779.12458</v>
      </c>
      <c r="AF20" s="123">
        <f>'2023 CV FIN GA 00394601000126'!AH16</f>
        <v>143324673.62863001</v>
      </c>
      <c r="AG20" s="123">
        <f>'2023 CV FIN GA 00394601000126'!AI16</f>
        <v>25358704.210889999</v>
      </c>
      <c r="AH20" s="49">
        <f t="shared" si="3"/>
        <v>22196479.035580002</v>
      </c>
      <c r="AI20" s="123">
        <f>'2023 CV FIN GA 00394601000126'!AK16</f>
        <v>5722477.6510800002</v>
      </c>
      <c r="AJ20" s="123">
        <f>'2023 CV FIN GA 00394601000126'!AL16</f>
        <v>5489830.6896200003</v>
      </c>
      <c r="AK20" s="123">
        <f>'2023 CV FIN GA 00394601000126'!AM16</f>
        <v>4556743.9143500002</v>
      </c>
      <c r="AL20" s="123">
        <f>'2023 CV FIN GA 00394601000126'!AN16</f>
        <v>581784.85744000005</v>
      </c>
      <c r="AM20" s="123">
        <f>'2023 CV FIN GA 00394601000126'!AO16</f>
        <v>5845641.9230899997</v>
      </c>
      <c r="AN20" s="123">
        <f>'2023 CV FIN GA 00394601000126'!AP16</f>
        <v>330847858.89033997</v>
      </c>
      <c r="AO20" s="50">
        <v>0</v>
      </c>
      <c r="AP20" s="123">
        <f>'2023 CV FIN GA 00394601000126'!AR16</f>
        <v>0</v>
      </c>
      <c r="AQ20" s="123">
        <f>'2023 CV FIN GA 00394601000126'!AS16</f>
        <v>9114825646.6062603</v>
      </c>
      <c r="AR20" s="49">
        <f t="shared" si="4"/>
        <v>12234404225.547501</v>
      </c>
      <c r="AS20" s="49">
        <f t="shared" si="5"/>
        <v>6956477492.4498501</v>
      </c>
      <c r="AT20" s="123">
        <f>'2023 CV FIN GA 00394601000126'!AV16</f>
        <v>3586699715.0764399</v>
      </c>
      <c r="AU20" s="123">
        <f>'2023 CV FIN GA 00394601000126'!AW16</f>
        <v>2420013956.4053402</v>
      </c>
      <c r="AV20" s="123">
        <f>'2023 CV FIN GA 00394601000126'!AX16</f>
        <v>957209.43209999998</v>
      </c>
      <c r="AW20" s="123">
        <f>'2023 CV FIN GA 00394601000126'!AY16</f>
        <v>159695051.33531001</v>
      </c>
      <c r="AX20" s="123">
        <f>'2023 CV FIN GA 00394601000126'!AZ16</f>
        <v>789111560.20065999</v>
      </c>
      <c r="AY20" s="123">
        <f>'2023 CV FIN GA 00394601000126'!BA16</f>
        <v>0</v>
      </c>
      <c r="AZ20" s="49">
        <f t="shared" si="6"/>
        <v>5277926733.09764</v>
      </c>
      <c r="BA20" s="123">
        <f>'2023 CV FIN GA 00394601000126'!BC16</f>
        <v>1557531636.06477</v>
      </c>
      <c r="BB20" s="123">
        <f>'2023 CV FIN GA 00394601000126'!BD16</f>
        <v>1910620584.2867301</v>
      </c>
      <c r="BC20" s="123">
        <f>'2023 CV FIN GA 00394601000126'!BE16</f>
        <v>1356745427.95825</v>
      </c>
      <c r="BD20" s="123">
        <f>'2023 CV FIN GA 00394601000126'!BF16</f>
        <v>237825777.69615</v>
      </c>
      <c r="BE20" s="123">
        <f>'2023 CV FIN GA 00394601000126'!BG16</f>
        <v>57236718.248190001</v>
      </c>
      <c r="BF20" s="123">
        <f>'2023 CV FIN GA 00394601000126'!BH16</f>
        <v>157966588.84355</v>
      </c>
      <c r="BG20" s="123">
        <f>'2023 CV FIN GA 00394601000126'!BI16</f>
        <v>0</v>
      </c>
      <c r="BH20" s="123">
        <f>'2023 CV FIN GA 00394601000126'!BJ16</f>
        <v>0</v>
      </c>
      <c r="BI20" s="123">
        <f>'2023 CV FIN GA 00394601000126'!BK16</f>
        <v>0</v>
      </c>
      <c r="BJ20" s="49">
        <f t="shared" si="7"/>
        <v>12234404225.547501</v>
      </c>
      <c r="BK20" s="49">
        <f t="shared" si="8"/>
        <v>0</v>
      </c>
      <c r="BL20" s="49">
        <f>$BO$9+SUMPRODUCT($D$10:D20,$BK$10:BK20)</f>
        <v>2.1026104688644409E-2</v>
      </c>
      <c r="BM20" s="48">
        <f>'2023 CV FIN GA 00394601000126'!BO16</f>
        <v>4.79</v>
      </c>
      <c r="BN20" s="49">
        <f t="shared" si="12"/>
        <v>0</v>
      </c>
      <c r="BO20" s="51">
        <f t="shared" si="9"/>
        <v>0</v>
      </c>
      <c r="BP20" s="79">
        <f t="shared" si="13"/>
        <v>6691905409.131093</v>
      </c>
      <c r="BQ20" s="79">
        <f t="shared" si="14"/>
        <v>70265006795.87648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2034</v>
      </c>
      <c r="C21" s="48">
        <f>'2023 CV FIN GA 00394601000126'!E17</f>
        <v>4.79</v>
      </c>
      <c r="D21" s="49">
        <f t="shared" si="16"/>
        <v>0.57038</v>
      </c>
      <c r="E21" s="123">
        <f>'2023 CV FIN GA 00394601000126'!G17</f>
        <v>2683352684.2727699</v>
      </c>
      <c r="F21" s="49">
        <f t="shared" si="11"/>
        <v>640555112.90754998</v>
      </c>
      <c r="G21" s="123">
        <f>'2023 CV FIN GA 00394601000126'!I17</f>
        <v>373432338.12153</v>
      </c>
      <c r="H21" s="123">
        <f>'2023 CV FIN GA 00394601000126'!J17</f>
        <v>248289777.83848</v>
      </c>
      <c r="I21" s="123">
        <f>'2023 CV FIN GA 00394601000126'!K17</f>
        <v>114051.86687</v>
      </c>
      <c r="J21" s="123">
        <f>'2023 CV FIN GA 00394601000126'!L17</f>
        <v>18718945.080669999</v>
      </c>
      <c r="K21" s="123">
        <f>'2023 CV FIN GA 00394601000126'!M17</f>
        <v>76543388.981470004</v>
      </c>
      <c r="L21" s="123">
        <f>'2023 CV FIN GA 00394601000126'!N17</f>
        <v>246907131.64229</v>
      </c>
      <c r="M21" s="49">
        <f t="shared" si="0"/>
        <v>737921988.17592001</v>
      </c>
      <c r="N21" s="123">
        <f>'2023 CV FIN GA 00394601000126'!P17</f>
        <v>203270827.06906</v>
      </c>
      <c r="O21" s="123">
        <f>'2023 CV FIN GA 00394601000126'!Q17</f>
        <v>225387604.98280999</v>
      </c>
      <c r="P21" s="123">
        <f>'2023 CV FIN GA 00394601000126'!R17</f>
        <v>186534260.98765001</v>
      </c>
      <c r="Q21" s="123">
        <f>'2023 CV FIN GA 00394601000126'!S17</f>
        <v>29237757.709120002</v>
      </c>
      <c r="R21" s="123">
        <f>'2023 CV FIN GA 00394601000126'!T17</f>
        <v>7653632.4421699997</v>
      </c>
      <c r="S21" s="123">
        <f>'2023 CV FIN GA 00394601000126'!U17</f>
        <v>85837904.98511</v>
      </c>
      <c r="T21" s="123">
        <f>'2023 CV FIN GA 00394601000126'!V17</f>
        <v>0</v>
      </c>
      <c r="U21" s="49">
        <f t="shared" si="1"/>
        <v>375669375.79790998</v>
      </c>
      <c r="V21" s="123">
        <f>'2023 CV FIN GA 00394601000126'!X17</f>
        <v>103483330.14404</v>
      </c>
      <c r="W21" s="123">
        <f>'2023 CV FIN GA 00394601000126'!Y17</f>
        <v>114742780.7183</v>
      </c>
      <c r="X21" s="123">
        <f>'2023 CV FIN GA 00394601000126'!Z17</f>
        <v>94962896.502619997</v>
      </c>
      <c r="Y21" s="123">
        <f>'2023 CV FIN GA 00394601000126'!AA17</f>
        <v>14884676.65189</v>
      </c>
      <c r="Z21" s="123">
        <f>'2023 CV FIN GA 00394601000126'!AB17</f>
        <v>3896394.6978199999</v>
      </c>
      <c r="AA21" s="123">
        <f>'2023 CV FIN GA 00394601000126'!AC17</f>
        <v>43699297.083240002</v>
      </c>
      <c r="AB21" s="123">
        <f>'2023 CV FIN GA 00394601000126'!AD17</f>
        <v>0</v>
      </c>
      <c r="AC21" s="49">
        <f t="shared" si="2"/>
        <v>556783153.48491001</v>
      </c>
      <c r="AD21" s="123">
        <f>'2023 CV FIN GA 00394601000126'!AF17</f>
        <v>177278018.49557</v>
      </c>
      <c r="AE21" s="123">
        <f>'2023 CV FIN GA 00394601000126'!AG17</f>
        <v>199717233.93731001</v>
      </c>
      <c r="AF21" s="123">
        <f>'2023 CV FIN GA 00394601000126'!AH17</f>
        <v>153040886.64052999</v>
      </c>
      <c r="AG21" s="123">
        <f>'2023 CV FIN GA 00394601000126'!AI17</f>
        <v>26747014.411499999</v>
      </c>
      <c r="AH21" s="49">
        <f t="shared" si="3"/>
        <v>25617910.009289999</v>
      </c>
      <c r="AI21" s="123">
        <f>'2023 CV FIN GA 00394601000126'!AK17</f>
        <v>6791983.40393</v>
      </c>
      <c r="AJ21" s="123">
        <f>'2023 CV FIN GA 00394601000126'!AL17</f>
        <v>6460683.19515</v>
      </c>
      <c r="AK21" s="123">
        <f>'2023 CV FIN GA 00394601000126'!AM17</f>
        <v>5452990.0748199997</v>
      </c>
      <c r="AL21" s="123">
        <f>'2023 CV FIN GA 00394601000126'!AN17</f>
        <v>704428.25751999998</v>
      </c>
      <c r="AM21" s="123">
        <f>'2023 CV FIN GA 00394601000126'!AO17</f>
        <v>6207825.0778700002</v>
      </c>
      <c r="AN21" s="123">
        <f>'2023 CV FIN GA 00394601000126'!AP17</f>
        <v>346327076.61116999</v>
      </c>
      <c r="AO21" s="50">
        <v>0</v>
      </c>
      <c r="AP21" s="123">
        <f>'2023 CV FIN GA 00394601000126'!AR17</f>
        <v>0</v>
      </c>
      <c r="AQ21" s="123">
        <f>'2023 CV FIN GA 00394601000126'!AS17</f>
        <v>9258003241.6526909</v>
      </c>
      <c r="AR21" s="49">
        <f t="shared" si="4"/>
        <v>12264328379.263201</v>
      </c>
      <c r="AS21" s="49">
        <f t="shared" si="5"/>
        <v>6739465857.3403301</v>
      </c>
      <c r="AT21" s="123">
        <f>'2023 CV FIN GA 00394601000126'!AV17</f>
        <v>3474059746.4375901</v>
      </c>
      <c r="AU21" s="123">
        <f>'2023 CV FIN GA 00394601000126'!AW17</f>
        <v>2354284766.43328</v>
      </c>
      <c r="AV21" s="123">
        <f>'2023 CV FIN GA 00394601000126'!AX17</f>
        <v>921858.01755999995</v>
      </c>
      <c r="AW21" s="123">
        <f>'2023 CV FIN GA 00394601000126'!AY17</f>
        <v>156188713.23561999</v>
      </c>
      <c r="AX21" s="123">
        <f>'2023 CV FIN GA 00394601000126'!AZ17</f>
        <v>754010773.21627998</v>
      </c>
      <c r="AY21" s="123">
        <f>'2023 CV FIN GA 00394601000126'!BA17</f>
        <v>0</v>
      </c>
      <c r="AZ21" s="49">
        <f t="shared" si="6"/>
        <v>5524862521.9228401</v>
      </c>
      <c r="BA21" s="123">
        <f>'2023 CV FIN GA 00394601000126'!BC17</f>
        <v>1630371634.10095</v>
      </c>
      <c r="BB21" s="123">
        <f>'2023 CV FIN GA 00394601000126'!BD17</f>
        <v>1945584135.91291</v>
      </c>
      <c r="BC21" s="123">
        <f>'2023 CV FIN GA 00394601000126'!BE17</f>
        <v>1449834348.4804499</v>
      </c>
      <c r="BD21" s="123">
        <f>'2023 CV FIN GA 00394601000126'!BF17</f>
        <v>250955641.63084</v>
      </c>
      <c r="BE21" s="123">
        <f>'2023 CV FIN GA 00394601000126'!BG17</f>
        <v>60797610.064369999</v>
      </c>
      <c r="BF21" s="123">
        <f>'2023 CV FIN GA 00394601000126'!BH17</f>
        <v>187319151.73332</v>
      </c>
      <c r="BG21" s="123">
        <f>'2023 CV FIN GA 00394601000126'!BI17</f>
        <v>0</v>
      </c>
      <c r="BH21" s="123">
        <f>'2023 CV FIN GA 00394601000126'!BJ17</f>
        <v>0</v>
      </c>
      <c r="BI21" s="123">
        <f>'2023 CV FIN GA 00394601000126'!BK17</f>
        <v>0</v>
      </c>
      <c r="BJ21" s="49">
        <f t="shared" si="7"/>
        <v>12264328379.263201</v>
      </c>
      <c r="BK21" s="49">
        <f t="shared" si="8"/>
        <v>0</v>
      </c>
      <c r="BL21" s="49">
        <f>$BO$9+SUMPRODUCT($D$10:D21,$BK$10:BK21)</f>
        <v>2.1026104688644409E-2</v>
      </c>
      <c r="BM21" s="48">
        <f>'2023 CV FIN GA 00394601000126'!BO17</f>
        <v>4.79</v>
      </c>
      <c r="BN21" s="49">
        <f t="shared" si="12"/>
        <v>0</v>
      </c>
      <c r="BO21" s="51">
        <f t="shared" si="9"/>
        <v>0</v>
      </c>
      <c r="BP21" s="79">
        <f t="shared" si="13"/>
        <v>6402118251.8920527</v>
      </c>
      <c r="BQ21" s="79">
        <f t="shared" si="14"/>
        <v>73624359896.758606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2035</v>
      </c>
      <c r="C22" s="48">
        <f>'2023 CV FIN GA 00394601000126'!E18</f>
        <v>4.79</v>
      </c>
      <c r="D22" s="49">
        <f t="shared" si="16"/>
        <v>0.54430999999999996</v>
      </c>
      <c r="E22" s="123">
        <f>'2023 CV FIN GA 00394601000126'!G18</f>
        <v>2409704355.1020298</v>
      </c>
      <c r="F22" s="49">
        <f t="shared" si="11"/>
        <v>620042026.72186005</v>
      </c>
      <c r="G22" s="123">
        <f>'2023 CV FIN GA 00394601000126'!I18</f>
        <v>360695356.82571</v>
      </c>
      <c r="H22" s="123">
        <f>'2023 CV FIN GA 00394601000126'!J18</f>
        <v>240952309.34828001</v>
      </c>
      <c r="I22" s="123">
        <f>'2023 CV FIN GA 00394601000126'!K18</f>
        <v>110457.26979000001</v>
      </c>
      <c r="J22" s="123">
        <f>'2023 CV FIN GA 00394601000126'!L18</f>
        <v>18283903.278080001</v>
      </c>
      <c r="K22" s="123">
        <f>'2023 CV FIN GA 00394601000126'!M18</f>
        <v>72967226.051660001</v>
      </c>
      <c r="L22" s="123">
        <f>'2023 CV FIN GA 00394601000126'!N18</f>
        <v>238650052.63468</v>
      </c>
      <c r="M22" s="49">
        <f t="shared" si="0"/>
        <v>662668697.65388</v>
      </c>
      <c r="N22" s="123">
        <f>'2023 CV FIN GA 00394601000126'!P18</f>
        <v>182541266.42552999</v>
      </c>
      <c r="O22" s="123">
        <f>'2023 CV FIN GA 00394601000126'!Q18</f>
        <v>202402575.14278001</v>
      </c>
      <c r="P22" s="123">
        <f>'2023 CV FIN GA 00394601000126'!R18</f>
        <v>167511495.493</v>
      </c>
      <c r="Q22" s="123">
        <f>'2023 CV FIN GA 00394601000126'!S18</f>
        <v>26256090.933570001</v>
      </c>
      <c r="R22" s="123">
        <f>'2023 CV FIN GA 00394601000126'!T18</f>
        <v>6873114.9417399997</v>
      </c>
      <c r="S22" s="123">
        <f>'2023 CV FIN GA 00394601000126'!U18</f>
        <v>77084154.717260003</v>
      </c>
      <c r="T22" s="123">
        <f>'2023 CV FIN GA 00394601000126'!V18</f>
        <v>0</v>
      </c>
      <c r="U22" s="49">
        <f t="shared" si="1"/>
        <v>337358609.71404999</v>
      </c>
      <c r="V22" s="123">
        <f>'2023 CV FIN GA 00394601000126'!X18</f>
        <v>92930099.270999998</v>
      </c>
      <c r="W22" s="123">
        <f>'2023 CV FIN GA 00394601000126'!Y18</f>
        <v>103041310.98158</v>
      </c>
      <c r="X22" s="123">
        <f>'2023 CV FIN GA 00394601000126'!Z18</f>
        <v>85278579.523540005</v>
      </c>
      <c r="Y22" s="123">
        <f>'2023 CV FIN GA 00394601000126'!AA18</f>
        <v>13366737.20252</v>
      </c>
      <c r="Z22" s="123">
        <f>'2023 CV FIN GA 00394601000126'!AB18</f>
        <v>3499040.33397</v>
      </c>
      <c r="AA22" s="123">
        <f>'2023 CV FIN GA 00394601000126'!AC18</f>
        <v>39242842.401440002</v>
      </c>
      <c r="AB22" s="123">
        <f>'2023 CV FIN GA 00394601000126'!AD18</f>
        <v>0</v>
      </c>
      <c r="AC22" s="49">
        <f t="shared" si="2"/>
        <v>575301917.29940999</v>
      </c>
      <c r="AD22" s="123">
        <f>'2023 CV FIN GA 00394601000126'!AF18</f>
        <v>183938492.16519001</v>
      </c>
      <c r="AE22" s="123">
        <f>'2023 CV FIN GA 00394601000126'!AG18</f>
        <v>202100708.99239999</v>
      </c>
      <c r="AF22" s="123">
        <f>'2023 CV FIN GA 00394601000126'!AH18</f>
        <v>161258712.62661999</v>
      </c>
      <c r="AG22" s="123">
        <f>'2023 CV FIN GA 00394601000126'!AI18</f>
        <v>28004003.5152</v>
      </c>
      <c r="AH22" s="49">
        <f t="shared" si="3"/>
        <v>29339377.765439998</v>
      </c>
      <c r="AI22" s="123">
        <f>'2023 CV FIN GA 00394601000126'!AK18</f>
        <v>7976569.7147599999</v>
      </c>
      <c r="AJ22" s="123">
        <f>'2023 CV FIN GA 00394601000126'!AL18</f>
        <v>7523988.51884</v>
      </c>
      <c r="AK22" s="123">
        <f>'2023 CV FIN GA 00394601000126'!AM18</f>
        <v>6456118.3415400004</v>
      </c>
      <c r="AL22" s="123">
        <f>'2023 CV FIN GA 00394601000126'!AN18</f>
        <v>840843.88185999996</v>
      </c>
      <c r="AM22" s="123">
        <f>'2023 CV FIN GA 00394601000126'!AO18</f>
        <v>6541857.3084399998</v>
      </c>
      <c r="AN22" s="123">
        <f>'2023 CV FIN GA 00394601000126'!AP18</f>
        <v>360149592.06242001</v>
      </c>
      <c r="AO22" s="50">
        <v>0</v>
      </c>
      <c r="AP22" s="123">
        <f>'2023 CV FIN GA 00394601000126'!AR18</f>
        <v>0</v>
      </c>
      <c r="AQ22" s="123">
        <f>'2023 CV FIN GA 00394601000126'!AS18</f>
        <v>9362976233.7710991</v>
      </c>
      <c r="AR22" s="49">
        <f t="shared" si="4"/>
        <v>12259453733.6745</v>
      </c>
      <c r="AS22" s="49">
        <f t="shared" si="5"/>
        <v>6514084347.7704802</v>
      </c>
      <c r="AT22" s="123">
        <f>'2023 CV FIN GA 00394601000126'!AV18</f>
        <v>3356198044.1626902</v>
      </c>
      <c r="AU22" s="123">
        <f>'2023 CV FIN GA 00394601000126'!AW18</f>
        <v>2285269050.9840798</v>
      </c>
      <c r="AV22" s="123">
        <f>'2023 CV FIN GA 00394601000126'!AX18</f>
        <v>888511.0564</v>
      </c>
      <c r="AW22" s="123">
        <f>'2023 CV FIN GA 00394601000126'!AY18</f>
        <v>152456193.66277999</v>
      </c>
      <c r="AX22" s="123">
        <f>'2023 CV FIN GA 00394601000126'!AZ18</f>
        <v>719272547.90453005</v>
      </c>
      <c r="AY22" s="123">
        <f>'2023 CV FIN GA 00394601000126'!BA18</f>
        <v>0</v>
      </c>
      <c r="AZ22" s="49">
        <f t="shared" si="6"/>
        <v>5745369385.9040298</v>
      </c>
      <c r="BA22" s="123">
        <f>'2023 CV FIN GA 00394601000126'!BC18</f>
        <v>1694135137.67313</v>
      </c>
      <c r="BB22" s="123">
        <f>'2023 CV FIN GA 00394601000126'!BD18</f>
        <v>1973327816.3117399</v>
      </c>
      <c r="BC22" s="123">
        <f>'2023 CV FIN GA 00394601000126'!BE18</f>
        <v>1531206934.8152101</v>
      </c>
      <c r="BD22" s="123">
        <f>'2023 CV FIN GA 00394601000126'!BF18</f>
        <v>262850412.55311</v>
      </c>
      <c r="BE22" s="123">
        <f>'2023 CV FIN GA 00394601000126'!BG18</f>
        <v>64080316.27798</v>
      </c>
      <c r="BF22" s="123">
        <f>'2023 CV FIN GA 00394601000126'!BH18</f>
        <v>219768768.27285999</v>
      </c>
      <c r="BG22" s="123">
        <f>'2023 CV FIN GA 00394601000126'!BI18</f>
        <v>0</v>
      </c>
      <c r="BH22" s="123">
        <f>'2023 CV FIN GA 00394601000126'!BJ18</f>
        <v>0</v>
      </c>
      <c r="BI22" s="123">
        <f>'2023 CV FIN GA 00394601000126'!BK18</f>
        <v>0</v>
      </c>
      <c r="BJ22" s="49">
        <f t="shared" si="7"/>
        <v>12259453733.6745</v>
      </c>
      <c r="BK22" s="49">
        <f t="shared" si="8"/>
        <v>0</v>
      </c>
      <c r="BL22" s="49">
        <f>$BO$9+SUMPRODUCT($D$10:D22,$BK$10:BK22)</f>
        <v>2.1026104688644409E-2</v>
      </c>
      <c r="BM22" s="48">
        <f>'2023 CV FIN GA 00394601000126'!BO18</f>
        <v>4.79</v>
      </c>
      <c r="BN22" s="49">
        <f t="shared" si="12"/>
        <v>0</v>
      </c>
      <c r="BO22" s="51">
        <f t="shared" si="9"/>
        <v>0</v>
      </c>
      <c r="BP22" s="79">
        <f t="shared" si="13"/>
        <v>6107788582.2722969</v>
      </c>
      <c r="BQ22" s="79">
        <f t="shared" si="14"/>
        <v>76347357278.403717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2036</v>
      </c>
      <c r="C23" s="48">
        <f>'2023 CV FIN GA 00394601000126'!E19</f>
        <v>4.79</v>
      </c>
      <c r="D23" s="49">
        <f t="shared" si="16"/>
        <v>0.51942999999999995</v>
      </c>
      <c r="E23" s="123">
        <f>'2023 CV FIN GA 00394601000126'!G19</f>
        <v>2122314387.6498499</v>
      </c>
      <c r="F23" s="49">
        <f t="shared" si="11"/>
        <v>598670052.52753997</v>
      </c>
      <c r="G23" s="123">
        <f>'2023 CV FIN GA 00394601000126'!I19</f>
        <v>347438665.53583002</v>
      </c>
      <c r="H23" s="123">
        <f>'2023 CV FIN GA 00394601000126'!J19</f>
        <v>233304763.1904</v>
      </c>
      <c r="I23" s="123">
        <f>'2023 CV FIN GA 00394601000126'!K19</f>
        <v>107079.22440000001</v>
      </c>
      <c r="J23" s="123">
        <f>'2023 CV FIN GA 00394601000126'!L19</f>
        <v>17819544.57691</v>
      </c>
      <c r="K23" s="123">
        <f>'2023 CV FIN GA 00394601000126'!M19</f>
        <v>69418210.791850001</v>
      </c>
      <c r="L23" s="123">
        <f>'2023 CV FIN GA 00394601000126'!N19</f>
        <v>230101793.12343001</v>
      </c>
      <c r="M23" s="49">
        <f t="shared" si="0"/>
        <v>583636456.60441005</v>
      </c>
      <c r="N23" s="123">
        <f>'2023 CV FIN GA 00394601000126'!P19</f>
        <v>160770741.54530999</v>
      </c>
      <c r="O23" s="123">
        <f>'2023 CV FIN GA 00394601000126'!Q19</f>
        <v>178263319.48705</v>
      </c>
      <c r="P23" s="123">
        <f>'2023 CV FIN GA 00394601000126'!R19</f>
        <v>147533474.89653999</v>
      </c>
      <c r="Q23" s="123">
        <f>'2023 CV FIN GA 00394601000126'!S19</f>
        <v>23124695.539420001</v>
      </c>
      <c r="R23" s="123">
        <f>'2023 CV FIN GA 00394601000126'!T19</f>
        <v>6053402.6499699997</v>
      </c>
      <c r="S23" s="123">
        <f>'2023 CV FIN GA 00394601000126'!U19</f>
        <v>67890822.48612</v>
      </c>
      <c r="T23" s="123">
        <f>'2023 CV FIN GA 00394601000126'!V19</f>
        <v>0</v>
      </c>
      <c r="U23" s="49">
        <f t="shared" si="1"/>
        <v>297124014.27074999</v>
      </c>
      <c r="V23" s="123">
        <f>'2023 CV FIN GA 00394601000126'!X19</f>
        <v>81846922.968360007</v>
      </c>
      <c r="W23" s="123">
        <f>'2023 CV FIN GA 00394601000126'!Y19</f>
        <v>90752235.375049993</v>
      </c>
      <c r="X23" s="123">
        <f>'2023 CV FIN GA 00394601000126'!Z19</f>
        <v>75107950.85627</v>
      </c>
      <c r="Y23" s="123">
        <f>'2023 CV FIN GA 00394601000126'!AA19</f>
        <v>11772572.274590001</v>
      </c>
      <c r="Z23" s="123">
        <f>'2023 CV FIN GA 00394601000126'!AB19</f>
        <v>3081732.2581600002</v>
      </c>
      <c r="AA23" s="123">
        <f>'2023 CV FIN GA 00394601000126'!AC19</f>
        <v>34562600.538319997</v>
      </c>
      <c r="AB23" s="123">
        <f>'2023 CV FIN GA 00394601000126'!AD19</f>
        <v>0</v>
      </c>
      <c r="AC23" s="49">
        <f t="shared" si="2"/>
        <v>593893060.04488003</v>
      </c>
      <c r="AD23" s="123">
        <f>'2023 CV FIN GA 00394601000126'!AF19</f>
        <v>190809335.51938999</v>
      </c>
      <c r="AE23" s="123">
        <f>'2023 CV FIN GA 00394601000126'!AG19</f>
        <v>204110276.37244999</v>
      </c>
      <c r="AF23" s="123">
        <f>'2023 CV FIN GA 00394601000126'!AH19</f>
        <v>169869095.42656001</v>
      </c>
      <c r="AG23" s="123">
        <f>'2023 CV FIN GA 00394601000126'!AI19</f>
        <v>29104352.72648</v>
      </c>
      <c r="AH23" s="49">
        <f t="shared" si="3"/>
        <v>33368847.285330001</v>
      </c>
      <c r="AI23" s="123">
        <f>'2023 CV FIN GA 00394601000126'!AK19</f>
        <v>9281532.8345199991</v>
      </c>
      <c r="AJ23" s="123">
        <f>'2023 CV FIN GA 00394601000126'!AL19</f>
        <v>8685586.7861800008</v>
      </c>
      <c r="AK23" s="123">
        <f>'2023 CV FIN GA 00394601000126'!AM19</f>
        <v>7569938.8798399996</v>
      </c>
      <c r="AL23" s="123">
        <f>'2023 CV FIN GA 00394601000126'!AN19</f>
        <v>991710.14873000002</v>
      </c>
      <c r="AM23" s="123">
        <f>'2023 CV FIN GA 00394601000126'!AO19</f>
        <v>6840078.6360600004</v>
      </c>
      <c r="AN23" s="123">
        <f>'2023 CV FIN GA 00394601000126'!AP19</f>
        <v>374260223.08990997</v>
      </c>
      <c r="AO23" s="50">
        <v>0</v>
      </c>
      <c r="AP23" s="123">
        <f>'2023 CV FIN GA 00394601000126'!AR19</f>
        <v>0</v>
      </c>
      <c r="AQ23" s="123">
        <f>'2023 CV FIN GA 00394601000126'!AS19</f>
        <v>9470754728.6130009</v>
      </c>
      <c r="AR23" s="49">
        <f t="shared" si="4"/>
        <v>12251227386.351101</v>
      </c>
      <c r="AS23" s="49">
        <f t="shared" si="5"/>
        <v>6280754906.32199</v>
      </c>
      <c r="AT23" s="123">
        <f>'2023 CV FIN GA 00394601000126'!AV19</f>
        <v>3233437121.5925999</v>
      </c>
      <c r="AU23" s="123">
        <f>'2023 CV FIN GA 00394601000126'!AW19</f>
        <v>2213237898.57339</v>
      </c>
      <c r="AV23" s="123">
        <f>'2023 CV FIN GA 00394601000126'!AX19</f>
        <v>857362.54576000001</v>
      </c>
      <c r="AW23" s="123">
        <f>'2023 CV FIN GA 00394601000126'!AY19</f>
        <v>148490496.00926</v>
      </c>
      <c r="AX23" s="123">
        <f>'2023 CV FIN GA 00394601000126'!AZ19</f>
        <v>684732027.60098004</v>
      </c>
      <c r="AY23" s="123">
        <f>'2023 CV FIN GA 00394601000126'!BA19</f>
        <v>0</v>
      </c>
      <c r="AZ23" s="49">
        <f t="shared" si="6"/>
        <v>5970472480.0290804</v>
      </c>
      <c r="BA23" s="123">
        <f>'2023 CV FIN GA 00394601000126'!BC19</f>
        <v>1760479157.9360399</v>
      </c>
      <c r="BB23" s="123">
        <f>'2023 CV FIN GA 00394601000126'!BD19</f>
        <v>1997479394.5190899</v>
      </c>
      <c r="BC23" s="123">
        <f>'2023 CV FIN GA 00394601000126'!BE19</f>
        <v>1616756937.24472</v>
      </c>
      <c r="BD23" s="123">
        <f>'2023 CV FIN GA 00394601000126'!BF19</f>
        <v>273279265.80778998</v>
      </c>
      <c r="BE23" s="123">
        <f>'2023 CV FIN GA 00394601000126'!BG19</f>
        <v>67012224.317900002</v>
      </c>
      <c r="BF23" s="123">
        <f>'2023 CV FIN GA 00394601000126'!BH19</f>
        <v>255465500.20354</v>
      </c>
      <c r="BG23" s="123">
        <f>'2023 CV FIN GA 00394601000126'!BI19</f>
        <v>0</v>
      </c>
      <c r="BH23" s="123">
        <f>'2023 CV FIN GA 00394601000126'!BJ19</f>
        <v>0</v>
      </c>
      <c r="BI23" s="123">
        <f>'2023 CV FIN GA 00394601000126'!BK19</f>
        <v>0</v>
      </c>
      <c r="BJ23" s="49">
        <f t="shared" si="7"/>
        <v>12251227386.351101</v>
      </c>
      <c r="BK23" s="49">
        <f t="shared" si="8"/>
        <v>0</v>
      </c>
      <c r="BL23" s="49">
        <f>$BO$9+SUMPRODUCT($D$10:D23,$BK$10:BK23)</f>
        <v>2.1026104688644409E-2</v>
      </c>
      <c r="BM23" s="48">
        <f>'2023 CV FIN GA 00394601000126'!BO19</f>
        <v>4.79</v>
      </c>
      <c r="BN23" s="49">
        <f t="shared" si="12"/>
        <v>0</v>
      </c>
      <c r="BO23" s="51">
        <f t="shared" si="9"/>
        <v>0</v>
      </c>
      <c r="BP23" s="79">
        <f t="shared" si="13"/>
        <v>5825447753.5956964</v>
      </c>
      <c r="BQ23" s="79">
        <f t="shared" si="14"/>
        <v>78643544673.541901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2037</v>
      </c>
      <c r="C24" s="48">
        <f>'2023 CV FIN GA 00394601000126'!E20</f>
        <v>4.79</v>
      </c>
      <c r="D24" s="49">
        <f t="shared" si="16"/>
        <v>0.49569000000000002</v>
      </c>
      <c r="E24" s="123">
        <f>'2023 CV FIN GA 00394601000126'!G20</f>
        <v>1843032567.52297</v>
      </c>
      <c r="F24" s="49">
        <f t="shared" si="11"/>
        <v>576499083.32609999</v>
      </c>
      <c r="G24" s="123">
        <f>'2023 CV FIN GA 00394601000126'!I20</f>
        <v>333691346.43826002</v>
      </c>
      <c r="H24" s="123">
        <f>'2023 CV FIN GA 00394601000126'!J20</f>
        <v>225377792.83327001</v>
      </c>
      <c r="I24" s="123">
        <f>'2023 CV FIN GA 00394601000126'!K20</f>
        <v>103912.70137</v>
      </c>
      <c r="J24" s="123">
        <f>'2023 CV FIN GA 00394601000126'!L20</f>
        <v>17326031.3532</v>
      </c>
      <c r="K24" s="123">
        <f>'2023 CV FIN GA 00394601000126'!M20</f>
        <v>65988909.040480003</v>
      </c>
      <c r="L24" s="123">
        <f>'2023 CV FIN GA 00394601000126'!N20</f>
        <v>221318268.59345999</v>
      </c>
      <c r="M24" s="49">
        <f t="shared" si="0"/>
        <v>506833956.06942999</v>
      </c>
      <c r="N24" s="123">
        <f>'2023 CV FIN GA 00394601000126'!P20</f>
        <v>139614429.55723</v>
      </c>
      <c r="O24" s="123">
        <f>'2023 CV FIN GA 00394601000126'!Q20</f>
        <v>154805105.84165001</v>
      </c>
      <c r="P24" s="123">
        <f>'2023 CV FIN GA 00394601000126'!R20</f>
        <v>128119095.18045001</v>
      </c>
      <c r="Q24" s="123">
        <f>'2023 CV FIN GA 00394601000126'!S20</f>
        <v>20081646.357960001</v>
      </c>
      <c r="R24" s="123">
        <f>'2023 CV FIN GA 00394601000126'!T20</f>
        <v>5256816.9415199999</v>
      </c>
      <c r="S24" s="123">
        <f>'2023 CV FIN GA 00394601000126'!U20</f>
        <v>58956862.190619998</v>
      </c>
      <c r="T24" s="123">
        <f>'2023 CV FIN GA 00394601000126'!V20</f>
        <v>0</v>
      </c>
      <c r="U24" s="49">
        <f t="shared" si="1"/>
        <v>258024559.45302999</v>
      </c>
      <c r="V24" s="123">
        <f>'2023 CV FIN GA 00394601000126'!X20</f>
        <v>71076436.865360007</v>
      </c>
      <c r="W24" s="123">
        <f>'2023 CV FIN GA 00394601000126'!Y20</f>
        <v>78809872.064689994</v>
      </c>
      <c r="X24" s="123">
        <f>'2023 CV FIN GA 00394601000126'!Z20</f>
        <v>65224266.637189999</v>
      </c>
      <c r="Y24" s="123">
        <f>'2023 CV FIN GA 00394601000126'!AA20</f>
        <v>10223383.600400001</v>
      </c>
      <c r="Z24" s="123">
        <f>'2023 CV FIN GA 00394601000126'!AB20</f>
        <v>2676197.7156799999</v>
      </c>
      <c r="AA24" s="123">
        <f>'2023 CV FIN GA 00394601000126'!AC20</f>
        <v>30014402.569710001</v>
      </c>
      <c r="AB24" s="123">
        <f>'2023 CV FIN GA 00394601000126'!AD20</f>
        <v>0</v>
      </c>
      <c r="AC24" s="49">
        <f t="shared" si="2"/>
        <v>610722033.98397994</v>
      </c>
      <c r="AD24" s="123">
        <f>'2023 CV FIN GA 00394601000126'!AF20</f>
        <v>197320977.23806</v>
      </c>
      <c r="AE24" s="123">
        <f>'2023 CV FIN GA 00394601000126'!AG20</f>
        <v>205485712.62551001</v>
      </c>
      <c r="AF24" s="123">
        <f>'2023 CV FIN GA 00394601000126'!AH20</f>
        <v>177871154.06352001</v>
      </c>
      <c r="AG24" s="123">
        <f>'2023 CV FIN GA 00394601000126'!AI20</f>
        <v>30044190.05689</v>
      </c>
      <c r="AH24" s="49">
        <f t="shared" si="3"/>
        <v>37730140.010219999</v>
      </c>
      <c r="AI24" s="123">
        <f>'2023 CV FIN GA 00394601000126'!AK20</f>
        <v>10716283.969049999</v>
      </c>
      <c r="AJ24" s="123">
        <f>'2023 CV FIN GA 00394601000126'!AL20</f>
        <v>9952207.3355800007</v>
      </c>
      <c r="AK24" s="123">
        <f>'2023 CV FIN GA 00394601000126'!AM20</f>
        <v>8804193.9075399991</v>
      </c>
      <c r="AL24" s="123">
        <f>'2023 CV FIN GA 00394601000126'!AN20</f>
        <v>1157503.1685299999</v>
      </c>
      <c r="AM24" s="123">
        <f>'2023 CV FIN GA 00394601000126'!AO20</f>
        <v>7099951.62952</v>
      </c>
      <c r="AN24" s="123">
        <f>'2023 CV FIN GA 00394601000126'!AP20</f>
        <v>387556096.73967999</v>
      </c>
      <c r="AO24" s="50">
        <v>0</v>
      </c>
      <c r="AP24" s="123">
        <f>'2023 CV FIN GA 00394601000126'!AR20</f>
        <v>0</v>
      </c>
      <c r="AQ24" s="123">
        <f>'2023 CV FIN GA 00394601000126'!AS20</f>
        <v>9558908698.9457207</v>
      </c>
      <c r="AR24" s="49">
        <f t="shared" si="4"/>
        <v>12223581746.1621</v>
      </c>
      <c r="AS24" s="49">
        <f t="shared" si="5"/>
        <v>6041003776.8867702</v>
      </c>
      <c r="AT24" s="123">
        <f>'2023 CV FIN GA 00394601000126'!AV20</f>
        <v>3106060878.6095099</v>
      </c>
      <c r="AU24" s="123">
        <f>'2023 CV FIN GA 00394601000126'!AW20</f>
        <v>2138488135.7522099</v>
      </c>
      <c r="AV24" s="123">
        <f>'2023 CV FIN GA 00394601000126'!AX20</f>
        <v>828439.88494999998</v>
      </c>
      <c r="AW24" s="123">
        <f>'2023 CV FIN GA 00394601000126'!AY20</f>
        <v>144295218.66762999</v>
      </c>
      <c r="AX24" s="123">
        <f>'2023 CV FIN GA 00394601000126'!AZ20</f>
        <v>651331103.97247005</v>
      </c>
      <c r="AY24" s="123">
        <f>'2023 CV FIN GA 00394601000126'!BA20</f>
        <v>0</v>
      </c>
      <c r="AZ24" s="49">
        <f t="shared" si="6"/>
        <v>6182577969.2752895</v>
      </c>
      <c r="BA24" s="123">
        <f>'2023 CV FIN GA 00394601000126'!BC20</f>
        <v>1824885894.59866</v>
      </c>
      <c r="BB24" s="123">
        <f>'2023 CV FIN GA 00394601000126'!BD20</f>
        <v>2015147806.3197</v>
      </c>
      <c r="BC24" s="123">
        <f>'2023 CV FIN GA 00394601000126'!BE20</f>
        <v>1696129115.6739399</v>
      </c>
      <c r="BD24" s="123">
        <f>'2023 CV FIN GA 00394601000126'!BF20</f>
        <v>282199688.11054999</v>
      </c>
      <c r="BE24" s="123">
        <f>'2023 CV FIN GA 00394601000126'!BG20</f>
        <v>69567889.54366</v>
      </c>
      <c r="BF24" s="123">
        <f>'2023 CV FIN GA 00394601000126'!BH20</f>
        <v>294647575.02877998</v>
      </c>
      <c r="BG24" s="123">
        <f>'2023 CV FIN GA 00394601000126'!BI20</f>
        <v>0</v>
      </c>
      <c r="BH24" s="123">
        <f>'2023 CV FIN GA 00394601000126'!BJ20</f>
        <v>0</v>
      </c>
      <c r="BI24" s="123">
        <f>'2023 CV FIN GA 00394601000126'!BK20</f>
        <v>0</v>
      </c>
      <c r="BJ24" s="49">
        <f t="shared" si="7"/>
        <v>12223581746.1621</v>
      </c>
      <c r="BK24" s="49">
        <f t="shared" si="8"/>
        <v>0</v>
      </c>
      <c r="BL24" s="49">
        <f>$BO$9+SUMPRODUCT($D$10:D24,$BK$10:BK24)</f>
        <v>2.1026104688644409E-2</v>
      </c>
      <c r="BM24" s="48">
        <f>'2023 CV FIN GA 00394601000126'!BO20</f>
        <v>4.79</v>
      </c>
      <c r="BN24" s="49">
        <f t="shared" si="12"/>
        <v>0</v>
      </c>
      <c r="BO24" s="51">
        <f t="shared" si="9"/>
        <v>0</v>
      </c>
      <c r="BP24" s="79">
        <f t="shared" si="13"/>
        <v>5547373723.8256636</v>
      </c>
      <c r="BQ24" s="79">
        <f t="shared" si="14"/>
        <v>80436918995.472122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2038</v>
      </c>
      <c r="C25" s="48">
        <f>'2023 CV FIN GA 00394601000126'!E21</f>
        <v>4.79</v>
      </c>
      <c r="D25" s="49">
        <f t="shared" si="16"/>
        <v>0.47303000000000001</v>
      </c>
      <c r="E25" s="123">
        <f>'2023 CV FIN GA 00394601000126'!G21</f>
        <v>1588034359.54685</v>
      </c>
      <c r="F25" s="49">
        <f t="shared" si="11"/>
        <v>553596799.00215995</v>
      </c>
      <c r="G25" s="123">
        <f>'2023 CV FIN GA 00394601000126'!I21</f>
        <v>319485114.83949</v>
      </c>
      <c r="H25" s="123">
        <f>'2023 CV FIN GA 00394601000126'!J21</f>
        <v>217207024.44521001</v>
      </c>
      <c r="I25" s="123">
        <f>'2023 CV FIN GA 00394601000126'!K21</f>
        <v>100936.89579</v>
      </c>
      <c r="J25" s="123">
        <f>'2023 CV FIN GA 00394601000126'!L21</f>
        <v>16803722.82167</v>
      </c>
      <c r="K25" s="123">
        <f>'2023 CV FIN GA 00394601000126'!M21</f>
        <v>62571347.625399999</v>
      </c>
      <c r="L25" s="123">
        <f>'2023 CV FIN GA 00394601000126'!N21</f>
        <v>212286278.09322</v>
      </c>
      <c r="M25" s="49">
        <f t="shared" si="0"/>
        <v>436709448.87592</v>
      </c>
      <c r="N25" s="123">
        <f>'2023 CV FIN GA 00394601000126'!P21</f>
        <v>120297663.28188001</v>
      </c>
      <c r="O25" s="123">
        <f>'2023 CV FIN GA 00394601000126'!Q21</f>
        <v>133386588.73523</v>
      </c>
      <c r="P25" s="123">
        <f>'2023 CV FIN GA 00394601000126'!R21</f>
        <v>110392799.80497999</v>
      </c>
      <c r="Q25" s="123">
        <f>'2023 CV FIN GA 00394601000126'!S21</f>
        <v>17303190.93361</v>
      </c>
      <c r="R25" s="123">
        <f>'2023 CV FIN GA 00394601000126'!T21</f>
        <v>4529494.5255399998</v>
      </c>
      <c r="S25" s="123">
        <f>'2023 CV FIN GA 00394601000126'!U21</f>
        <v>50799711.594679996</v>
      </c>
      <c r="T25" s="123">
        <f>'2023 CV FIN GA 00394601000126'!V21</f>
        <v>0</v>
      </c>
      <c r="U25" s="49">
        <f t="shared" si="1"/>
        <v>222324810.33638999</v>
      </c>
      <c r="V25" s="123">
        <f>'2023 CV FIN GA 00394601000126'!X21</f>
        <v>61242446.76156</v>
      </c>
      <c r="W25" s="123">
        <f>'2023 CV FIN GA 00394601000126'!Y21</f>
        <v>67905899.719620004</v>
      </c>
      <c r="X25" s="123">
        <f>'2023 CV FIN GA 00394601000126'!Z21</f>
        <v>56199970.809699997</v>
      </c>
      <c r="Y25" s="123">
        <f>'2023 CV FIN GA 00394601000126'!AA21</f>
        <v>8808897.2025499996</v>
      </c>
      <c r="Z25" s="123">
        <f>'2023 CV FIN GA 00394601000126'!AB21</f>
        <v>2305924.4857200002</v>
      </c>
      <c r="AA25" s="123">
        <f>'2023 CV FIN GA 00394601000126'!AC21</f>
        <v>25861671.357239999</v>
      </c>
      <c r="AB25" s="123">
        <f>'2023 CV FIN GA 00394601000126'!AD21</f>
        <v>0</v>
      </c>
      <c r="AC25" s="49">
        <f t="shared" si="2"/>
        <v>624492584.41735995</v>
      </c>
      <c r="AD25" s="123">
        <f>'2023 CV FIN GA 00394601000126'!AF21</f>
        <v>202758180.89182001</v>
      </c>
      <c r="AE25" s="123">
        <f>'2023 CV FIN GA 00394601000126'!AG21</f>
        <v>206082794.04918</v>
      </c>
      <c r="AF25" s="123">
        <f>'2023 CV FIN GA 00394601000126'!AH21</f>
        <v>184818637.11675999</v>
      </c>
      <c r="AG25" s="123">
        <f>'2023 CV FIN GA 00394601000126'!AI21</f>
        <v>30832972.3596</v>
      </c>
      <c r="AH25" s="49">
        <f t="shared" si="3"/>
        <v>42445859.298280001</v>
      </c>
      <c r="AI25" s="123">
        <f>'2023 CV FIN GA 00394601000126'!AK21</f>
        <v>12288186.98772</v>
      </c>
      <c r="AJ25" s="123">
        <f>'2023 CV FIN GA 00394601000126'!AL21</f>
        <v>11330570.361339999</v>
      </c>
      <c r="AK25" s="123">
        <f>'2023 CV FIN GA 00394601000126'!AM21</f>
        <v>10164995.13617</v>
      </c>
      <c r="AL25" s="123">
        <f>'2023 CV FIN GA 00394601000126'!AN21</f>
        <v>1338641.2138199999</v>
      </c>
      <c r="AM25" s="123">
        <f>'2023 CV FIN GA 00394601000126'!AO21</f>
        <v>7323465.5992299998</v>
      </c>
      <c r="AN25" s="123">
        <f>'2023 CV FIN GA 00394601000126'!AP21</f>
        <v>399244399.79787999</v>
      </c>
      <c r="AO25" s="50">
        <v>0</v>
      </c>
      <c r="AP25" s="123">
        <f>'2023 CV FIN GA 00394601000126'!AR21</f>
        <v>0</v>
      </c>
      <c r="AQ25" s="123">
        <f>'2023 CV FIN GA 00394601000126'!AS21</f>
        <v>9609837422.8868904</v>
      </c>
      <c r="AR25" s="49">
        <f t="shared" si="4"/>
        <v>12163508950.3335</v>
      </c>
      <c r="AS25" s="49">
        <f t="shared" si="5"/>
        <v>5794470632.2370901</v>
      </c>
      <c r="AT25" s="123">
        <f>'2023 CV FIN GA 00394601000126'!AV21</f>
        <v>2974399028.5422602</v>
      </c>
      <c r="AU25" s="123">
        <f>'2023 CV FIN GA 00394601000126'!AW21</f>
        <v>2061338253.09231</v>
      </c>
      <c r="AV25" s="123">
        <f>'2023 CV FIN GA 00394601000126'!AX21</f>
        <v>801609.01751999999</v>
      </c>
      <c r="AW25" s="123">
        <f>'2023 CV FIN GA 00394601000126'!AY21</f>
        <v>139875292.41258001</v>
      </c>
      <c r="AX25" s="123">
        <f>'2023 CV FIN GA 00394601000126'!AZ21</f>
        <v>618056449.17242002</v>
      </c>
      <c r="AY25" s="123">
        <f>'2023 CV FIN GA 00394601000126'!BA21</f>
        <v>0</v>
      </c>
      <c r="AZ25" s="49">
        <f t="shared" si="6"/>
        <v>6369038318.0964298</v>
      </c>
      <c r="BA25" s="123">
        <f>'2023 CV FIN GA 00394601000126'!BC21</f>
        <v>1879640650.2130001</v>
      </c>
      <c r="BB25" s="123">
        <f>'2023 CV FIN GA 00394601000126'!BD21</f>
        <v>2024533310.9442699</v>
      </c>
      <c r="BC25" s="123">
        <f>'2023 CV FIN GA 00394601000126'!BE21</f>
        <v>1765913528.0278101</v>
      </c>
      <c r="BD25" s="123">
        <f>'2023 CV FIN GA 00394601000126'!BF21</f>
        <v>289686645.94357997</v>
      </c>
      <c r="BE25" s="123">
        <f>'2023 CV FIN GA 00394601000126'!BG21</f>
        <v>71764903.509749994</v>
      </c>
      <c r="BF25" s="123">
        <f>'2023 CV FIN GA 00394601000126'!BH21</f>
        <v>337499279.45801997</v>
      </c>
      <c r="BG25" s="123">
        <f>'2023 CV FIN GA 00394601000126'!BI21</f>
        <v>0</v>
      </c>
      <c r="BH25" s="123">
        <f>'2023 CV FIN GA 00394601000126'!BJ21</f>
        <v>0</v>
      </c>
      <c r="BI25" s="123">
        <f>'2023 CV FIN GA 00394601000126'!BK21</f>
        <v>0</v>
      </c>
      <c r="BJ25" s="49">
        <f t="shared" si="7"/>
        <v>12163508950.3335</v>
      </c>
      <c r="BK25" s="49">
        <f t="shared" si="8"/>
        <v>0</v>
      </c>
      <c r="BL25" s="49">
        <f>$BO$9+SUMPRODUCT($D$10:D25,$BK$10:BK25)</f>
        <v>2.1026104688644409E-2</v>
      </c>
      <c r="BM25" s="48">
        <f>'2023 CV FIN GA 00394601000126'!BO21</f>
        <v>4.79</v>
      </c>
      <c r="BN25" s="49">
        <f t="shared" si="12"/>
        <v>0</v>
      </c>
      <c r="BO25" s="51">
        <f t="shared" si="9"/>
        <v>0</v>
      </c>
      <c r="BP25" s="79">
        <f t="shared" si="13"/>
        <v>5268505411.1344614</v>
      </c>
      <c r="BQ25" s="79">
        <f t="shared" si="14"/>
        <v>81661833872.584152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2039</v>
      </c>
      <c r="C26" s="48">
        <f>'2023 CV FIN GA 00394601000126'!E22</f>
        <v>4.79</v>
      </c>
      <c r="D26" s="49">
        <f t="shared" si="16"/>
        <v>0.45140999999999998</v>
      </c>
      <c r="E26" s="123">
        <f>'2023 CV FIN GA 00394601000126'!G22</f>
        <v>1343771685.9711699</v>
      </c>
      <c r="F26" s="49">
        <f t="shared" si="11"/>
        <v>530048574.05987</v>
      </c>
      <c r="G26" s="123">
        <f>'2023 CV FIN GA 00394601000126'!I22</f>
        <v>304868461.3775</v>
      </c>
      <c r="H26" s="123">
        <f>'2023 CV FIN GA 00394601000126'!J22</f>
        <v>208829209.35279</v>
      </c>
      <c r="I26" s="123">
        <f>'2023 CV FIN GA 00394601000126'!K22</f>
        <v>98118.912490000002</v>
      </c>
      <c r="J26" s="123">
        <f>'2023 CV FIN GA 00394601000126'!L22</f>
        <v>16252784.417090001</v>
      </c>
      <c r="K26" s="123">
        <f>'2023 CV FIN GA 00394601000126'!M22</f>
        <v>59313518.071910001</v>
      </c>
      <c r="L26" s="123">
        <f>'2023 CV FIN GA 00394601000126'!N22</f>
        <v>203083078.9623</v>
      </c>
      <c r="M26" s="49">
        <f t="shared" si="0"/>
        <v>369537213.64252001</v>
      </c>
      <c r="N26" s="123">
        <f>'2023 CV FIN GA 00394601000126'!P22</f>
        <v>101794141.18773</v>
      </c>
      <c r="O26" s="123">
        <f>'2023 CV FIN GA 00394601000126'!Q22</f>
        <v>112869800.42536999</v>
      </c>
      <c r="P26" s="123">
        <f>'2023 CV FIN GA 00394601000126'!R22</f>
        <v>93412789.100700006</v>
      </c>
      <c r="Q26" s="123">
        <f>'2023 CV FIN GA 00394601000126'!S22</f>
        <v>14641709.67949</v>
      </c>
      <c r="R26" s="123">
        <f>'2023 CV FIN GA 00394601000126'!T22</f>
        <v>3832792.6965700001</v>
      </c>
      <c r="S26" s="123">
        <f>'2023 CV FIN GA 00394601000126'!U22</f>
        <v>42985980.552660003</v>
      </c>
      <c r="T26" s="123">
        <f>'2023 CV FIN GA 00394601000126'!V22</f>
        <v>0</v>
      </c>
      <c r="U26" s="49">
        <f t="shared" si="1"/>
        <v>188128036.03582001</v>
      </c>
      <c r="V26" s="123">
        <f>'2023 CV FIN GA 00394601000126'!X22</f>
        <v>51822471.877290003</v>
      </c>
      <c r="W26" s="123">
        <f>'2023 CV FIN GA 00394601000126'!Y22</f>
        <v>57460989.307350002</v>
      </c>
      <c r="X26" s="123">
        <f>'2023 CV FIN GA 00394601000126'!Z22</f>
        <v>47555601.723899998</v>
      </c>
      <c r="Y26" s="123">
        <f>'2023 CV FIN GA 00394601000126'!AA22</f>
        <v>7453961.2913600001</v>
      </c>
      <c r="Z26" s="123">
        <f>'2023 CV FIN GA 00394601000126'!AB22</f>
        <v>1951239.9182500001</v>
      </c>
      <c r="AA26" s="123">
        <f>'2023 CV FIN GA 00394601000126'!AC22</f>
        <v>21883771.91767</v>
      </c>
      <c r="AB26" s="123">
        <f>'2023 CV FIN GA 00394601000126'!AD22</f>
        <v>0</v>
      </c>
      <c r="AC26" s="49">
        <f t="shared" si="2"/>
        <v>636590957.92139995</v>
      </c>
      <c r="AD26" s="123">
        <f>'2023 CV FIN GA 00394601000126'!AF22</f>
        <v>208155622.93221</v>
      </c>
      <c r="AE26" s="123">
        <f>'2023 CV FIN GA 00394601000126'!AG22</f>
        <v>206092278.81628001</v>
      </c>
      <c r="AF26" s="123">
        <f>'2023 CV FIN GA 00394601000126'!AH22</f>
        <v>190882465.78077999</v>
      </c>
      <c r="AG26" s="123">
        <f>'2023 CV FIN GA 00394601000126'!AI22</f>
        <v>31460590.392129999</v>
      </c>
      <c r="AH26" s="49">
        <f t="shared" si="3"/>
        <v>47529378.769239999</v>
      </c>
      <c r="AI26" s="123">
        <f>'2023 CV FIN GA 00394601000126'!AK22</f>
        <v>14000971.29534</v>
      </c>
      <c r="AJ26" s="123">
        <f>'2023 CV FIN GA 00394601000126'!AL22</f>
        <v>12826973.667020001</v>
      </c>
      <c r="AK26" s="123">
        <f>'2023 CV FIN GA 00394601000126'!AM22</f>
        <v>11656265.08556</v>
      </c>
      <c r="AL26" s="123">
        <f>'2023 CV FIN GA 00394601000126'!AN22</f>
        <v>1535582.1513799999</v>
      </c>
      <c r="AM26" s="123">
        <f>'2023 CV FIN GA 00394601000126'!AO22</f>
        <v>7509586.5699399998</v>
      </c>
      <c r="AN26" s="123">
        <f>'2023 CV FIN GA 00394601000126'!AP22</f>
        <v>410048717.74281001</v>
      </c>
      <c r="AO26" s="50">
        <v>0</v>
      </c>
      <c r="AP26" s="123">
        <f>'2023 CV FIN GA 00394601000126'!AR22</f>
        <v>0</v>
      </c>
      <c r="AQ26" s="123">
        <f>'2023 CV FIN GA 00394601000126'!AS22</f>
        <v>9640381469.3412304</v>
      </c>
      <c r="AR26" s="49">
        <f t="shared" si="4"/>
        <v>12084660944.5471</v>
      </c>
      <c r="AS26" s="49">
        <f t="shared" si="5"/>
        <v>5543264253.9174995</v>
      </c>
      <c r="AT26" s="123">
        <f>'2023 CV FIN GA 00394601000126'!AV22</f>
        <v>2838864712.3385301</v>
      </c>
      <c r="AU26" s="123">
        <f>'2023 CV FIN GA 00394601000126'!AW22</f>
        <v>1982153630.7669699</v>
      </c>
      <c r="AV26" s="123">
        <f>'2023 CV FIN GA 00394601000126'!AX22</f>
        <v>776609.09953999997</v>
      </c>
      <c r="AW26" s="123">
        <f>'2023 CV FIN GA 00394601000126'!AY22</f>
        <v>135232802.29401001</v>
      </c>
      <c r="AX26" s="123">
        <f>'2023 CV FIN GA 00394601000126'!AZ22</f>
        <v>586236499.41845</v>
      </c>
      <c r="AY26" s="123">
        <f>'2023 CV FIN GA 00394601000126'!BA22</f>
        <v>0</v>
      </c>
      <c r="AZ26" s="49">
        <f t="shared" si="6"/>
        <v>6541396690.6295795</v>
      </c>
      <c r="BA26" s="123">
        <f>'2023 CV FIN GA 00394601000126'!BC22</f>
        <v>1933627543.76337</v>
      </c>
      <c r="BB26" s="123">
        <f>'2023 CV FIN GA 00394601000126'!BD22</f>
        <v>2027778993.78493</v>
      </c>
      <c r="BC26" s="123">
        <f>'2023 CV FIN GA 00394601000126'!BE22</f>
        <v>1826582649.49664</v>
      </c>
      <c r="BD26" s="123">
        <f>'2023 CV FIN GA 00394601000126'!BF22</f>
        <v>295662442.68682998</v>
      </c>
      <c r="BE26" s="123">
        <f>'2023 CV FIN GA 00394601000126'!BG22</f>
        <v>73596329.051210001</v>
      </c>
      <c r="BF26" s="123">
        <f>'2023 CV FIN GA 00394601000126'!BH22</f>
        <v>384148731.8466</v>
      </c>
      <c r="BG26" s="123">
        <f>'2023 CV FIN GA 00394601000126'!BI22</f>
        <v>0</v>
      </c>
      <c r="BH26" s="123">
        <f>'2023 CV FIN GA 00394601000126'!BJ22</f>
        <v>0</v>
      </c>
      <c r="BI26" s="123">
        <f>'2023 CV FIN GA 00394601000126'!BK22</f>
        <v>0</v>
      </c>
      <c r="BJ26" s="49">
        <f t="shared" si="7"/>
        <v>12084660944.5471</v>
      </c>
      <c r="BK26" s="49">
        <f t="shared" si="8"/>
        <v>0</v>
      </c>
      <c r="BL26" s="49">
        <f>$BO$9+SUMPRODUCT($D$10:D26,$BK$10:BK26)</f>
        <v>2.1026104688644409E-2</v>
      </c>
      <c r="BM26" s="48">
        <f>'2023 CV FIN GA 00394601000126'!BO22</f>
        <v>4.79</v>
      </c>
      <c r="BN26" s="49">
        <f t="shared" si="12"/>
        <v>0</v>
      </c>
      <c r="BO26" s="51">
        <f t="shared" si="9"/>
        <v>0</v>
      </c>
      <c r="BP26" s="79">
        <f t="shared" si="13"/>
        <v>4995692203.9085054</v>
      </c>
      <c r="BQ26" s="79">
        <f t="shared" si="14"/>
        <v>82428921364.490341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2040</v>
      </c>
      <c r="C27" s="48">
        <f>'2023 CV FIN GA 00394601000126'!E23</f>
        <v>4.79</v>
      </c>
      <c r="D27" s="49">
        <f t="shared" si="16"/>
        <v>0.43078</v>
      </c>
      <c r="E27" s="123">
        <f>'2023 CV FIN GA 00394601000126'!G23</f>
        <v>1118805486.2482901</v>
      </c>
      <c r="F27" s="49">
        <f t="shared" si="11"/>
        <v>505904345.78473002</v>
      </c>
      <c r="G27" s="123">
        <f>'2023 CV FIN GA 00394601000126'!I23</f>
        <v>289855197.60216999</v>
      </c>
      <c r="H27" s="123">
        <f>'2023 CV FIN GA 00394601000126'!J23</f>
        <v>200281939.75663999</v>
      </c>
      <c r="I27" s="123">
        <f>'2023 CV FIN GA 00394601000126'!K23</f>
        <v>95417.87126</v>
      </c>
      <c r="J27" s="123">
        <f>'2023 CV FIN GA 00394601000126'!L23</f>
        <v>15671790.55466</v>
      </c>
      <c r="K27" s="123">
        <f>'2023 CV FIN GA 00394601000126'!M23</f>
        <v>56135031.36112</v>
      </c>
      <c r="L27" s="123">
        <f>'2023 CV FIN GA 00394601000126'!N23</f>
        <v>193702180.42140001</v>
      </c>
      <c r="M27" s="49">
        <f t="shared" si="0"/>
        <v>307671508.71864998</v>
      </c>
      <c r="N27" s="123">
        <f>'2023 CV FIN GA 00394601000126'!P23</f>
        <v>84752376.328319997</v>
      </c>
      <c r="O27" s="123">
        <f>'2023 CV FIN GA 00394601000126'!Q23</f>
        <v>93973815.095229998</v>
      </c>
      <c r="P27" s="123">
        <f>'2023 CV FIN GA 00394601000126'!R23</f>
        <v>77774179.961290002</v>
      </c>
      <c r="Q27" s="123">
        <f>'2023 CV FIN GA 00394601000126'!S23</f>
        <v>12190482.42234</v>
      </c>
      <c r="R27" s="123">
        <f>'2023 CV FIN GA 00394601000126'!T23</f>
        <v>3191129.5209900001</v>
      </c>
      <c r="S27" s="123">
        <f>'2023 CV FIN GA 00394601000126'!U23</f>
        <v>35789525.390479997</v>
      </c>
      <c r="T27" s="123">
        <f>'2023 CV FIN GA 00394601000126'!V23</f>
        <v>0</v>
      </c>
      <c r="U27" s="49">
        <f t="shared" si="1"/>
        <v>156632768.07464999</v>
      </c>
      <c r="V27" s="123">
        <f>'2023 CV FIN GA 00394601000126'!X23</f>
        <v>43146664.312509999</v>
      </c>
      <c r="W27" s="123">
        <f>'2023 CV FIN GA 00394601000126'!Y23</f>
        <v>47841214.957479998</v>
      </c>
      <c r="X27" s="123">
        <f>'2023 CV FIN GA 00394601000126'!Z23</f>
        <v>39594127.980219997</v>
      </c>
      <c r="Y27" s="123">
        <f>'2023 CV FIN GA 00394601000126'!AA23</f>
        <v>6206063.7786299996</v>
      </c>
      <c r="Z27" s="123">
        <f>'2023 CV FIN GA 00394601000126'!AB23</f>
        <v>1624575.02887</v>
      </c>
      <c r="AA27" s="123">
        <f>'2023 CV FIN GA 00394601000126'!AC23</f>
        <v>18220122.016940001</v>
      </c>
      <c r="AB27" s="123">
        <f>'2023 CV FIN GA 00394601000126'!AD23</f>
        <v>0</v>
      </c>
      <c r="AC27" s="49">
        <f t="shared" si="2"/>
        <v>646143081.62311995</v>
      </c>
      <c r="AD27" s="123">
        <f>'2023 CV FIN GA 00394601000126'!AF23</f>
        <v>212363878.82870001</v>
      </c>
      <c r="AE27" s="123">
        <f>'2023 CV FIN GA 00394601000126'!AG23</f>
        <v>205379248.37610999</v>
      </c>
      <c r="AF27" s="123">
        <f>'2023 CV FIN GA 00394601000126'!AH23</f>
        <v>196469704.35229999</v>
      </c>
      <c r="AG27" s="123">
        <f>'2023 CV FIN GA 00394601000126'!AI23</f>
        <v>31930250.066009998</v>
      </c>
      <c r="AH27" s="49">
        <f t="shared" si="3"/>
        <v>52998883.867480002</v>
      </c>
      <c r="AI27" s="123">
        <f>'2023 CV FIN GA 00394601000126'!AK23</f>
        <v>15860107.641690001</v>
      </c>
      <c r="AJ27" s="123">
        <f>'2023 CV FIN GA 00394601000126'!AL23</f>
        <v>14448999.147430001</v>
      </c>
      <c r="AK27" s="123">
        <f>'2023 CV FIN GA 00394601000126'!AM23</f>
        <v>13281887.752730001</v>
      </c>
      <c r="AL27" s="123">
        <f>'2023 CV FIN GA 00394601000126'!AN23</f>
        <v>1748637.8051400001</v>
      </c>
      <c r="AM27" s="123">
        <f>'2023 CV FIN GA 00394601000126'!AO23</f>
        <v>7659251.52049</v>
      </c>
      <c r="AN27" s="123">
        <f>'2023 CV FIN GA 00394601000126'!AP23</f>
        <v>419557303.26640999</v>
      </c>
      <c r="AO27" s="50">
        <v>0</v>
      </c>
      <c r="AP27" s="123">
        <f>'2023 CV FIN GA 00394601000126'!AR23</f>
        <v>0</v>
      </c>
      <c r="AQ27" s="123">
        <f>'2023 CV FIN GA 00394601000126'!AS23</f>
        <v>9641546962.4524403</v>
      </c>
      <c r="AR27" s="49">
        <f t="shared" si="4"/>
        <v>11980292065.57</v>
      </c>
      <c r="AS27" s="49">
        <f t="shared" si="5"/>
        <v>5287207472.5394402</v>
      </c>
      <c r="AT27" s="123">
        <f>'2023 CV FIN GA 00394601000126'!AV23</f>
        <v>2699631754.6193099</v>
      </c>
      <c r="AU27" s="123">
        <f>'2023 CV FIN GA 00394601000126'!AW23</f>
        <v>1901293691.66401</v>
      </c>
      <c r="AV27" s="123">
        <f>'2023 CV FIN GA 00394601000126'!AX23</f>
        <v>753091.62182999996</v>
      </c>
      <c r="AW27" s="123">
        <f>'2023 CV FIN GA 00394601000126'!AY23</f>
        <v>130359384.09100001</v>
      </c>
      <c r="AX27" s="123">
        <f>'2023 CV FIN GA 00394601000126'!AZ23</f>
        <v>555169550.54329002</v>
      </c>
      <c r="AY27" s="123">
        <f>'2023 CV FIN GA 00394601000126'!BA23</f>
        <v>0</v>
      </c>
      <c r="AZ27" s="49">
        <f t="shared" si="6"/>
        <v>6693084593.0305901</v>
      </c>
      <c r="BA27" s="123">
        <f>'2023 CV FIN GA 00394601000126'!BC23</f>
        <v>1976962554.7309999</v>
      </c>
      <c r="BB27" s="123">
        <f>'2023 CV FIN GA 00394601000126'!BD23</f>
        <v>2023192114.6056001</v>
      </c>
      <c r="BC27" s="123">
        <f>'2023 CV FIN GA 00394601000126'!BE23</f>
        <v>1882978468.9986899</v>
      </c>
      <c r="BD27" s="123">
        <f>'2023 CV FIN GA 00394601000126'!BF23</f>
        <v>300146140.67312002</v>
      </c>
      <c r="BE27" s="123">
        <f>'2023 CV FIN GA 00394601000126'!BG23</f>
        <v>75069715.344150007</v>
      </c>
      <c r="BF27" s="123">
        <f>'2023 CV FIN GA 00394601000126'!BH23</f>
        <v>434735598.67803001</v>
      </c>
      <c r="BG27" s="123">
        <f>'2023 CV FIN GA 00394601000126'!BI23</f>
        <v>0</v>
      </c>
      <c r="BH27" s="123">
        <f>'2023 CV FIN GA 00394601000126'!BJ23</f>
        <v>0</v>
      </c>
      <c r="BI27" s="123">
        <f>'2023 CV FIN GA 00394601000126'!BK23</f>
        <v>0</v>
      </c>
      <c r="BJ27" s="49">
        <f t="shared" si="7"/>
        <v>11980292065.57</v>
      </c>
      <c r="BK27" s="49">
        <f t="shared" si="8"/>
        <v>0</v>
      </c>
      <c r="BL27" s="49">
        <f>$BO$9+SUMPRODUCT($D$10:D27,$BK$10:BK27)</f>
        <v>2.1026104688644409E-2</v>
      </c>
      <c r="BM27" s="48">
        <f>'2023 CV FIN GA 00394601000126'!BO23</f>
        <v>4.79</v>
      </c>
      <c r="BN27" s="49">
        <f t="shared" si="12"/>
        <v>0</v>
      </c>
      <c r="BO27" s="51">
        <f t="shared" si="9"/>
        <v>0</v>
      </c>
      <c r="BP27" s="79">
        <f t="shared" si="13"/>
        <v>4726738222.2643757</v>
      </c>
      <c r="BQ27" s="79">
        <f t="shared" si="14"/>
        <v>82717918889.626572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2041</v>
      </c>
      <c r="C28" s="48">
        <f>'2023 CV FIN GA 00394601000126'!E24</f>
        <v>4.79</v>
      </c>
      <c r="D28" s="49">
        <f t="shared" si="16"/>
        <v>0.41109000000000001</v>
      </c>
      <c r="E28" s="123">
        <f>'2023 CV FIN GA 00394601000126'!G24</f>
        <v>900308802.42112994</v>
      </c>
      <c r="F28" s="49">
        <f t="shared" si="11"/>
        <v>481292462.88681</v>
      </c>
      <c r="G28" s="123">
        <f>'2023 CV FIN GA 00394601000126'!I24</f>
        <v>274528423.03323001</v>
      </c>
      <c r="H28" s="123">
        <f>'2023 CV FIN GA 00394601000126'!J24</f>
        <v>191604564.71208999</v>
      </c>
      <c r="I28" s="123">
        <f>'2023 CV FIN GA 00394601000126'!K24</f>
        <v>92787.655480000001</v>
      </c>
      <c r="J28" s="123">
        <f>'2023 CV FIN GA 00394601000126'!L24</f>
        <v>15066687.48601</v>
      </c>
      <c r="K28" s="123">
        <f>'2023 CV FIN GA 00394601000126'!M24</f>
        <v>53027173.585859999</v>
      </c>
      <c r="L28" s="123">
        <f>'2023 CV FIN GA 00394601000126'!N24</f>
        <v>184181864.08011001</v>
      </c>
      <c r="M28" s="49">
        <f t="shared" si="0"/>
        <v>247584920.6661</v>
      </c>
      <c r="N28" s="123">
        <f>'2023 CV FIN GA 00394601000126'!P24</f>
        <v>68200693.840320006</v>
      </c>
      <c r="O28" s="123">
        <f>'2023 CV FIN GA 00394601000126'!Q24</f>
        <v>75621235.297150001</v>
      </c>
      <c r="P28" s="123">
        <f>'2023 CV FIN GA 00394601000126'!R24</f>
        <v>62585301.628289998</v>
      </c>
      <c r="Q28" s="123">
        <f>'2023 CV FIN GA 00394601000126'!S24</f>
        <v>9809746.8822700009</v>
      </c>
      <c r="R28" s="123">
        <f>'2023 CV FIN GA 00394601000126'!T24</f>
        <v>2567919.1179599999</v>
      </c>
      <c r="S28" s="123">
        <f>'2023 CV FIN GA 00394601000126'!U24</f>
        <v>28800023.900109999</v>
      </c>
      <c r="T28" s="123">
        <f>'2023 CV FIN GA 00394601000126'!V24</f>
        <v>0</v>
      </c>
      <c r="U28" s="49">
        <f t="shared" si="1"/>
        <v>126043232.33886001</v>
      </c>
      <c r="V28" s="123">
        <f>'2023 CV FIN GA 00394601000126'!X24</f>
        <v>34720353.227729999</v>
      </c>
      <c r="W28" s="123">
        <f>'2023 CV FIN GA 00394601000126'!Y24</f>
        <v>38498083.423929997</v>
      </c>
      <c r="X28" s="123">
        <f>'2023 CV FIN GA 00394601000126'!Z24</f>
        <v>31861608.101610001</v>
      </c>
      <c r="Y28" s="123">
        <f>'2023 CV FIN GA 00394601000126'!AA24</f>
        <v>4994052.9582399996</v>
      </c>
      <c r="Z28" s="123">
        <f>'2023 CV FIN GA 00394601000126'!AB24</f>
        <v>1307304.2782300001</v>
      </c>
      <c r="AA28" s="123">
        <f>'2023 CV FIN GA 00394601000126'!AC24</f>
        <v>14661830.34912</v>
      </c>
      <c r="AB28" s="123">
        <f>'2023 CV FIN GA 00394601000126'!AD24</f>
        <v>0</v>
      </c>
      <c r="AC28" s="49">
        <f t="shared" si="2"/>
        <v>654346930.93308997</v>
      </c>
      <c r="AD28" s="123">
        <f>'2023 CV FIN GA 00394601000126'!AF24</f>
        <v>216669766.56229001</v>
      </c>
      <c r="AE28" s="123">
        <f>'2023 CV FIN GA 00394601000126'!AG24</f>
        <v>204265059.20315</v>
      </c>
      <c r="AF28" s="123">
        <f>'2023 CV FIN GA 00394601000126'!AH24</f>
        <v>201185004.53411001</v>
      </c>
      <c r="AG28" s="123">
        <f>'2023 CV FIN GA 00394601000126'!AI24</f>
        <v>32227100.633540001</v>
      </c>
      <c r="AH28" s="49">
        <f t="shared" si="3"/>
        <v>58863662.374070004</v>
      </c>
      <c r="AI28" s="123">
        <f>'2023 CV FIN GA 00394601000126'!AK24</f>
        <v>17866760.563960001</v>
      </c>
      <c r="AJ28" s="123">
        <f>'2023 CV FIN GA 00394601000126'!AL24</f>
        <v>16202182.866289999</v>
      </c>
      <c r="AK28" s="123">
        <f>'2023 CV FIN GA 00394601000126'!AM24</f>
        <v>15045876.3862</v>
      </c>
      <c r="AL28" s="123">
        <f>'2023 CV FIN GA 00394601000126'!AN24</f>
        <v>1978053.3283500001</v>
      </c>
      <c r="AM28" s="123">
        <f>'2023 CV FIN GA 00394601000126'!AO24</f>
        <v>7770789.22927</v>
      </c>
      <c r="AN28" s="123">
        <f>'2023 CV FIN GA 00394601000126'!AP24</f>
        <v>428400650.56779999</v>
      </c>
      <c r="AO28" s="50">
        <v>0</v>
      </c>
      <c r="AP28" s="123">
        <f>'2023 CV FIN GA 00394601000126'!AR24</f>
        <v>0</v>
      </c>
      <c r="AQ28" s="123">
        <f>'2023 CV FIN GA 00394601000126'!AS24</f>
        <v>9627764437.5909004</v>
      </c>
      <c r="AR28" s="49">
        <f t="shared" si="4"/>
        <v>11861505335.0236</v>
      </c>
      <c r="AS28" s="49">
        <f t="shared" si="5"/>
        <v>5027345205.6766005</v>
      </c>
      <c r="AT28" s="123">
        <f>'2023 CV FIN GA 00394601000126'!AV24</f>
        <v>2557422921.4384298</v>
      </c>
      <c r="AU28" s="123">
        <f>'2023 CV FIN GA 00394601000126'!AW24</f>
        <v>1819122829.4814899</v>
      </c>
      <c r="AV28" s="123">
        <f>'2023 CV FIN GA 00394601000126'!AX24</f>
        <v>730648.32213999995</v>
      </c>
      <c r="AW28" s="123">
        <f>'2023 CV FIN GA 00394601000126'!AY24</f>
        <v>125301756.05301</v>
      </c>
      <c r="AX28" s="123">
        <f>'2023 CV FIN GA 00394601000126'!AZ24</f>
        <v>524767050.38152999</v>
      </c>
      <c r="AY28" s="123">
        <f>'2023 CV FIN GA 00394601000126'!BA24</f>
        <v>0</v>
      </c>
      <c r="AZ28" s="49">
        <f t="shared" si="6"/>
        <v>6834160129.3470402</v>
      </c>
      <c r="BA28" s="123">
        <f>'2023 CV FIN GA 00394601000126'!BC24</f>
        <v>2020543953.8996201</v>
      </c>
      <c r="BB28" s="123">
        <f>'2023 CV FIN GA 00394601000126'!BD24</f>
        <v>2014517282.1048601</v>
      </c>
      <c r="BC28" s="123">
        <f>'2023 CV FIN GA 00394601000126'!BE24</f>
        <v>1930562642.81635</v>
      </c>
      <c r="BD28" s="123">
        <f>'2023 CV FIN GA 00394601000126'!BF24</f>
        <v>303018177.07525003</v>
      </c>
      <c r="BE28" s="123">
        <f>'2023 CV FIN GA 00394601000126'!BG24</f>
        <v>76172089.450179994</v>
      </c>
      <c r="BF28" s="123">
        <f>'2023 CV FIN GA 00394601000126'!BH24</f>
        <v>489345984.00077999</v>
      </c>
      <c r="BG28" s="123">
        <f>'2023 CV FIN GA 00394601000126'!BI24</f>
        <v>0</v>
      </c>
      <c r="BH28" s="123">
        <f>'2023 CV FIN GA 00394601000126'!BJ24</f>
        <v>0</v>
      </c>
      <c r="BI28" s="123">
        <f>'2023 CV FIN GA 00394601000126'!BK24</f>
        <v>0</v>
      </c>
      <c r="BJ28" s="49">
        <f t="shared" si="7"/>
        <v>11861505335.0236</v>
      </c>
      <c r="BK28" s="49">
        <f t="shared" si="8"/>
        <v>0</v>
      </c>
      <c r="BL28" s="49">
        <f>$BO$9+SUMPRODUCT($D$10:D28,$BK$10:BK28)</f>
        <v>2.1026104688644409E-2</v>
      </c>
      <c r="BM28" s="48">
        <f>'2023 CV FIN GA 00394601000126'!BO24</f>
        <v>4.79</v>
      </c>
      <c r="BN28" s="49">
        <f t="shared" si="12"/>
        <v>0</v>
      </c>
      <c r="BO28" s="51">
        <f t="shared" si="9"/>
        <v>0</v>
      </c>
      <c r="BP28" s="79">
        <f t="shared" si="13"/>
        <v>4466434999.7308788</v>
      </c>
      <c r="BQ28" s="79">
        <f t="shared" si="14"/>
        <v>82629047495.021255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2042</v>
      </c>
      <c r="C29" s="48">
        <f>'2023 CV FIN GA 00394601000126'!E25</f>
        <v>4.79</v>
      </c>
      <c r="D29" s="49">
        <f t="shared" si="16"/>
        <v>0.39229999999999998</v>
      </c>
      <c r="E29" s="123">
        <f>'2023 CV FIN GA 00394601000126'!G25</f>
        <v>699318344.90006995</v>
      </c>
      <c r="F29" s="49">
        <f t="shared" si="11"/>
        <v>456285078.93115002</v>
      </c>
      <c r="G29" s="123">
        <f>'2023 CV FIN GA 00394601000126'!I25</f>
        <v>258922840.45973</v>
      </c>
      <c r="H29" s="123">
        <f>'2023 CV FIN GA 00394601000126'!J25</f>
        <v>182835696.30063</v>
      </c>
      <c r="I29" s="123">
        <f>'2023 CV FIN GA 00394601000126'!K25</f>
        <v>90180.483590000003</v>
      </c>
      <c r="J29" s="123">
        <f>'2023 CV FIN GA 00394601000126'!L25</f>
        <v>14436361.687200001</v>
      </c>
      <c r="K29" s="123">
        <f>'2023 CV FIN GA 00394601000126'!M25</f>
        <v>50031580.790550001</v>
      </c>
      <c r="L29" s="123">
        <f>'2023 CV FIN GA 00394601000126'!N25</f>
        <v>174564179.58728001</v>
      </c>
      <c r="M29" s="49">
        <f t="shared" si="0"/>
        <v>192312544.84775001</v>
      </c>
      <c r="N29" s="123">
        <f>'2023 CV FIN GA 00394601000126'!P25</f>
        <v>52975152.757799998</v>
      </c>
      <c r="O29" s="123">
        <f>'2023 CV FIN GA 00394601000126'!Q25</f>
        <v>58739087.038900003</v>
      </c>
      <c r="P29" s="123">
        <f>'2023 CV FIN GA 00394601000126'!R25</f>
        <v>48613375.135360003</v>
      </c>
      <c r="Q29" s="123">
        <f>'2023 CV FIN GA 00394601000126'!S25</f>
        <v>7619758.8373600002</v>
      </c>
      <c r="R29" s="123">
        <f>'2023 CV FIN GA 00394601000126'!T25</f>
        <v>1994641.1082299999</v>
      </c>
      <c r="S29" s="123">
        <f>'2023 CV FIN GA 00394601000126'!U25</f>
        <v>22370529.970100001</v>
      </c>
      <c r="T29" s="123">
        <f>'2023 CV FIN GA 00394601000126'!V25</f>
        <v>0</v>
      </c>
      <c r="U29" s="49">
        <f t="shared" si="1"/>
        <v>97904568.285950005</v>
      </c>
      <c r="V29" s="123">
        <f>'2023 CV FIN GA 00394601000126'!X25</f>
        <v>26969168.676649999</v>
      </c>
      <c r="W29" s="123">
        <f>'2023 CV FIN GA 00394601000126'!Y25</f>
        <v>29903535.219749998</v>
      </c>
      <c r="X29" s="123">
        <f>'2023 CV FIN GA 00394601000126'!Z25</f>
        <v>24748627.341589998</v>
      </c>
      <c r="Y29" s="123">
        <f>'2023 CV FIN GA 00394601000126'!AA25</f>
        <v>3879149.9535599998</v>
      </c>
      <c r="Z29" s="123">
        <f>'2023 CV FIN GA 00394601000126'!AB25</f>
        <v>1015453.6551</v>
      </c>
      <c r="AA29" s="123">
        <f>'2023 CV FIN GA 00394601000126'!AC25</f>
        <v>11388633.439300001</v>
      </c>
      <c r="AB29" s="123">
        <f>'2023 CV FIN GA 00394601000126'!AD25</f>
        <v>0</v>
      </c>
      <c r="AC29" s="49">
        <f t="shared" si="2"/>
        <v>660170812.33374</v>
      </c>
      <c r="AD29" s="123">
        <f>'2023 CV FIN GA 00394601000126'!AF25</f>
        <v>219669489.35782999</v>
      </c>
      <c r="AE29" s="123">
        <f>'2023 CV FIN GA 00394601000126'!AG25</f>
        <v>202407769.5192</v>
      </c>
      <c r="AF29" s="123">
        <f>'2023 CV FIN GA 00394601000126'!AH25</f>
        <v>205740521.21375</v>
      </c>
      <c r="AG29" s="123">
        <f>'2023 CV FIN GA 00394601000126'!AI25</f>
        <v>32353032.242959999</v>
      </c>
      <c r="AH29" s="49">
        <f t="shared" si="3"/>
        <v>65132346.939680003</v>
      </c>
      <c r="AI29" s="123">
        <f>'2023 CV FIN GA 00394601000126'!AK25</f>
        <v>20022769.27795</v>
      </c>
      <c r="AJ29" s="123">
        <f>'2023 CV FIN GA 00394601000126'!AL25</f>
        <v>18092319.516789999</v>
      </c>
      <c r="AK29" s="123">
        <f>'2023 CV FIN GA 00394601000126'!AM25</f>
        <v>16949476.361960001</v>
      </c>
      <c r="AL29" s="123">
        <f>'2023 CV FIN GA 00394601000126'!AN25</f>
        <v>2223913.27788</v>
      </c>
      <c r="AM29" s="123">
        <f>'2023 CV FIN GA 00394601000126'!AO25</f>
        <v>7843868.5050999997</v>
      </c>
      <c r="AN29" s="123">
        <f>'2023 CV FIN GA 00394601000126'!AP25</f>
        <v>436011949.23311001</v>
      </c>
      <c r="AO29" s="50">
        <v>0</v>
      </c>
      <c r="AP29" s="123">
        <f>'2023 CV FIN GA 00394601000126'!AR25</f>
        <v>0</v>
      </c>
      <c r="AQ29" s="123">
        <f>'2023 CV FIN GA 00394601000126'!AS25</f>
        <v>9587993286.4500904</v>
      </c>
      <c r="AR29" s="49">
        <f t="shared" si="4"/>
        <v>11720406347.3993</v>
      </c>
      <c r="AS29" s="49">
        <f t="shared" si="5"/>
        <v>4764825221.6040297</v>
      </c>
      <c r="AT29" s="123">
        <f>'2023 CV FIN GA 00394601000126'!AV25</f>
        <v>2412630496.83884</v>
      </c>
      <c r="AU29" s="123">
        <f>'2023 CV FIN GA 00394601000126'!AW25</f>
        <v>1736005361.0492401</v>
      </c>
      <c r="AV29" s="123">
        <f>'2023 CV FIN GA 00394601000126'!AX25</f>
        <v>708846.36647000001</v>
      </c>
      <c r="AW29" s="123">
        <f>'2023 CV FIN GA 00394601000126'!AY25</f>
        <v>120051393.81703</v>
      </c>
      <c r="AX29" s="123">
        <f>'2023 CV FIN GA 00394601000126'!AZ25</f>
        <v>495429123.53245002</v>
      </c>
      <c r="AY29" s="123">
        <f>'2023 CV FIN GA 00394601000126'!BA25</f>
        <v>0</v>
      </c>
      <c r="AZ29" s="49">
        <f t="shared" si="6"/>
        <v>6955581125.79527</v>
      </c>
      <c r="BA29" s="123">
        <f>'2023 CV FIN GA 00394601000126'!BC25</f>
        <v>2051751827.80655</v>
      </c>
      <c r="BB29" s="123">
        <f>'2023 CV FIN GA 00394601000126'!BD25</f>
        <v>1997986929.61531</v>
      </c>
      <c r="BC29" s="123">
        <f>'2023 CV FIN GA 00394601000126'!BE25</f>
        <v>1976587249.25179</v>
      </c>
      <c r="BD29" s="123">
        <f>'2023 CV FIN GA 00394601000126'!BF25</f>
        <v>304298067.78785002</v>
      </c>
      <c r="BE29" s="123">
        <f>'2023 CV FIN GA 00394601000126'!BG25</f>
        <v>76902258.567469999</v>
      </c>
      <c r="BF29" s="123">
        <f>'2023 CV FIN GA 00394601000126'!BH25</f>
        <v>548054792.76629996</v>
      </c>
      <c r="BG29" s="123">
        <f>'2023 CV FIN GA 00394601000126'!BI25</f>
        <v>0</v>
      </c>
      <c r="BH29" s="123">
        <f>'2023 CV FIN GA 00394601000126'!BJ25</f>
        <v>0</v>
      </c>
      <c r="BI29" s="123">
        <f>'2023 CV FIN GA 00394601000126'!BK25</f>
        <v>0</v>
      </c>
      <c r="BJ29" s="49">
        <f t="shared" si="7"/>
        <v>11720406347.3993</v>
      </c>
      <c r="BK29" s="49">
        <f t="shared" si="8"/>
        <v>0</v>
      </c>
      <c r="BL29" s="49">
        <f>$BO$9+SUMPRODUCT($D$10:D29,$BK$10:BK29)</f>
        <v>2.1026104688644409E-2</v>
      </c>
      <c r="BM29" s="48">
        <f>'2023 CV FIN GA 00394601000126'!BO25</f>
        <v>4.79</v>
      </c>
      <c r="BN29" s="49">
        <f t="shared" si="12"/>
        <v>0</v>
      </c>
      <c r="BO29" s="51">
        <f t="shared" si="9"/>
        <v>0</v>
      </c>
      <c r="BP29" s="79">
        <f t="shared" si="13"/>
        <v>4211999971.8873038</v>
      </c>
      <c r="BQ29" s="79">
        <f t="shared" si="14"/>
        <v>82133999451.802429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2043</v>
      </c>
      <c r="C30" s="48">
        <f>'2023 CV FIN GA 00394601000126'!E26</f>
        <v>4.79</v>
      </c>
      <c r="D30" s="49">
        <f t="shared" si="16"/>
        <v>0.37436999999999998</v>
      </c>
      <c r="E30" s="123">
        <f>'2023 CV FIN GA 00394601000126'!G26</f>
        <v>527179437.10369003</v>
      </c>
      <c r="F30" s="49">
        <f t="shared" si="11"/>
        <v>430975563.1164</v>
      </c>
      <c r="G30" s="123">
        <f>'2023 CV FIN GA 00394601000126'!I26</f>
        <v>243096358.02706</v>
      </c>
      <c r="H30" s="123">
        <f>'2023 CV FIN GA 00394601000126'!J26</f>
        <v>174009178.30921</v>
      </c>
      <c r="I30" s="123">
        <f>'2023 CV FIN GA 00394601000126'!K26</f>
        <v>87549.513460000002</v>
      </c>
      <c r="J30" s="123">
        <f>'2023 CV FIN GA 00394601000126'!L26</f>
        <v>13782477.26667</v>
      </c>
      <c r="K30" s="123">
        <f>'2023 CV FIN GA 00394601000126'!M26</f>
        <v>47125380.71441</v>
      </c>
      <c r="L30" s="123">
        <f>'2023 CV FIN GA 00394601000126'!N26</f>
        <v>164873556.48864999</v>
      </c>
      <c r="M30" s="49">
        <f t="shared" si="0"/>
        <v>144974345.20370001</v>
      </c>
      <c r="N30" s="123">
        <f>'2023 CV FIN GA 00394601000126'!P26</f>
        <v>39935190.33929</v>
      </c>
      <c r="O30" s="123">
        <f>'2023 CV FIN GA 00394601000126'!Q26</f>
        <v>44280318.208410002</v>
      </c>
      <c r="P30" s="123">
        <f>'2023 CV FIN GA 00394601000126'!R26</f>
        <v>36647074.864359997</v>
      </c>
      <c r="Q30" s="123">
        <f>'2023 CV FIN GA 00394601000126'!S26</f>
        <v>5744136.70689</v>
      </c>
      <c r="R30" s="123">
        <f>'2023 CV FIN GA 00394601000126'!T26</f>
        <v>1503655.35858</v>
      </c>
      <c r="S30" s="123">
        <f>'2023 CV FIN GA 00394601000126'!U26</f>
        <v>16863969.72617</v>
      </c>
      <c r="T30" s="123">
        <f>'2023 CV FIN GA 00394601000126'!V26</f>
        <v>0</v>
      </c>
      <c r="U30" s="49">
        <f t="shared" si="1"/>
        <v>73805121.194470003</v>
      </c>
      <c r="V30" s="123">
        <f>'2023 CV FIN GA 00394601000126'!X26</f>
        <v>20330642.354510002</v>
      </c>
      <c r="W30" s="123">
        <f>'2023 CV FIN GA 00394601000126'!Y26</f>
        <v>22542707.451510001</v>
      </c>
      <c r="X30" s="123">
        <f>'2023 CV FIN GA 00394601000126'!Z26</f>
        <v>18656692.658179998</v>
      </c>
      <c r="Y30" s="123">
        <f>'2023 CV FIN GA 00394601000126'!AA26</f>
        <v>2924287.7780499998</v>
      </c>
      <c r="Z30" s="123">
        <f>'2023 CV FIN GA 00394601000126'!AB26</f>
        <v>765497.27346000005</v>
      </c>
      <c r="AA30" s="123">
        <f>'2023 CV FIN GA 00394601000126'!AC26</f>
        <v>8585293.6787599996</v>
      </c>
      <c r="AB30" s="123">
        <f>'2023 CV FIN GA 00394601000126'!AD26</f>
        <v>0</v>
      </c>
      <c r="AC30" s="49">
        <f t="shared" si="2"/>
        <v>662687285.87364995</v>
      </c>
      <c r="AD30" s="123">
        <f>'2023 CV FIN GA 00394601000126'!AF26</f>
        <v>221358888.64574999</v>
      </c>
      <c r="AE30" s="123">
        <f>'2023 CV FIN GA 00394601000126'!AG26</f>
        <v>200063792.93200999</v>
      </c>
      <c r="AF30" s="123">
        <f>'2023 CV FIN GA 00394601000126'!AH26</f>
        <v>208944362.79462001</v>
      </c>
      <c r="AG30" s="123">
        <f>'2023 CV FIN GA 00394601000126'!AI26</f>
        <v>32320241.50127</v>
      </c>
      <c r="AH30" s="49">
        <f t="shared" si="3"/>
        <v>71813290.828810006</v>
      </c>
      <c r="AI30" s="123">
        <f>'2023 CV FIN GA 00394601000126'!AK26</f>
        <v>22325217.78853</v>
      </c>
      <c r="AJ30" s="123">
        <f>'2023 CV FIN GA 00394601000126'!AL26</f>
        <v>20124905.559489999</v>
      </c>
      <c r="AK30" s="123">
        <f>'2023 CV FIN GA 00394601000126'!AM26</f>
        <v>18995041.665830001</v>
      </c>
      <c r="AL30" s="123">
        <f>'2023 CV FIN GA 00394601000126'!AN26</f>
        <v>2486211.9484299999</v>
      </c>
      <c r="AM30" s="123">
        <f>'2023 CV FIN GA 00394601000126'!AO26</f>
        <v>7881913.8665300002</v>
      </c>
      <c r="AN30" s="123">
        <f>'2023 CV FIN GA 00394601000126'!AP26</f>
        <v>441833364.18076003</v>
      </c>
      <c r="AO30" s="50">
        <v>0</v>
      </c>
      <c r="AP30" s="123">
        <f>'2023 CV FIN GA 00394601000126'!AR26</f>
        <v>0</v>
      </c>
      <c r="AQ30" s="123">
        <f>'2023 CV FIN GA 00394601000126'!AS26</f>
        <v>9510675020.2479496</v>
      </c>
      <c r="AR30" s="49">
        <f t="shared" si="4"/>
        <v>11548762927.848801</v>
      </c>
      <c r="AS30" s="49">
        <f t="shared" si="5"/>
        <v>4500314338.1996202</v>
      </c>
      <c r="AT30" s="123">
        <f>'2023 CV FIN GA 00394601000126'!AV26</f>
        <v>2265776005.9290199</v>
      </c>
      <c r="AU30" s="123">
        <f>'2023 CV FIN GA 00394601000126'!AW26</f>
        <v>1652294508.55369</v>
      </c>
      <c r="AV30" s="123">
        <f>'2023 CV FIN GA 00394601000126'!AX26</f>
        <v>687255.63569999998</v>
      </c>
      <c r="AW30" s="123">
        <f>'2023 CV FIN GA 00394601000126'!AY26</f>
        <v>114620897.36204</v>
      </c>
      <c r="AX30" s="123">
        <f>'2023 CV FIN GA 00394601000126'!AZ26</f>
        <v>466935670.71916997</v>
      </c>
      <c r="AY30" s="123">
        <f>'2023 CV FIN GA 00394601000126'!BA26</f>
        <v>0</v>
      </c>
      <c r="AZ30" s="49">
        <f t="shared" si="6"/>
        <v>7048448589.6491699</v>
      </c>
      <c r="BA30" s="123">
        <f>'2023 CV FIN GA 00394601000126'!BC26</f>
        <v>2070600935.1460099</v>
      </c>
      <c r="BB30" s="123">
        <f>'2023 CV FIN GA 00394601000126'!BD26</f>
        <v>1976381431.1454699</v>
      </c>
      <c r="BC30" s="123">
        <f>'2023 CV FIN GA 00394601000126'!BE26</f>
        <v>2009193009.89434</v>
      </c>
      <c r="BD30" s="123">
        <f>'2023 CV FIN GA 00394601000126'!BF26</f>
        <v>304102557.63634998</v>
      </c>
      <c r="BE30" s="123">
        <f>'2023 CV FIN GA 00394601000126'!BG26</f>
        <v>77293453.294760004</v>
      </c>
      <c r="BF30" s="123">
        <f>'2023 CV FIN GA 00394601000126'!BH26</f>
        <v>610877202.53224003</v>
      </c>
      <c r="BG30" s="123">
        <f>'2023 CV FIN GA 00394601000126'!BI26</f>
        <v>0</v>
      </c>
      <c r="BH30" s="123">
        <f>'2023 CV FIN GA 00394601000126'!BJ26</f>
        <v>0</v>
      </c>
      <c r="BI30" s="123">
        <f>'2023 CV FIN GA 00394601000126'!BK26</f>
        <v>0</v>
      </c>
      <c r="BJ30" s="49">
        <f t="shared" si="7"/>
        <v>11548762927.848801</v>
      </c>
      <c r="BK30" s="49">
        <f t="shared" si="8"/>
        <v>0</v>
      </c>
      <c r="BL30" s="49">
        <f>$BO$9+SUMPRODUCT($D$10:D30,$BK$10:BK30)</f>
        <v>2.1026104688644409E-2</v>
      </c>
      <c r="BM30" s="48">
        <f>'2023 CV FIN GA 00394601000126'!BO26</f>
        <v>4.79</v>
      </c>
      <c r="BN30" s="49">
        <f t="shared" si="12"/>
        <v>0</v>
      </c>
      <c r="BO30" s="51">
        <f t="shared" si="9"/>
        <v>0</v>
      </c>
      <c r="BP30" s="79">
        <f t="shared" si="13"/>
        <v>3960979139.7923489</v>
      </c>
      <c r="BQ30" s="79">
        <f t="shared" si="14"/>
        <v>81200072365.743149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2044</v>
      </c>
      <c r="C31" s="48">
        <f>'2023 CV FIN GA 00394601000126'!E27</f>
        <v>4.79</v>
      </c>
      <c r="D31" s="49">
        <f t="shared" si="16"/>
        <v>0.35726000000000002</v>
      </c>
      <c r="E31" s="123">
        <f>'2023 CV FIN GA 00394601000126'!G27</f>
        <v>392370141.75427997</v>
      </c>
      <c r="F31" s="49">
        <f t="shared" si="11"/>
        <v>405480584.66803002</v>
      </c>
      <c r="G31" s="123">
        <f>'2023 CV FIN GA 00394601000126'!I27</f>
        <v>227130213.12279999</v>
      </c>
      <c r="H31" s="123">
        <f>'2023 CV FIN GA 00394601000126'!J27</f>
        <v>165158444.75321001</v>
      </c>
      <c r="I31" s="123">
        <f>'2023 CV FIN GA 00394601000126'!K27</f>
        <v>84851.388630000001</v>
      </c>
      <c r="J31" s="123">
        <f>'2023 CV FIN GA 00394601000126'!L27</f>
        <v>13107075.40339</v>
      </c>
      <c r="K31" s="123">
        <f>'2023 CV FIN GA 00394601000126'!M27</f>
        <v>44315299.581090003</v>
      </c>
      <c r="L31" s="123">
        <f>'2023 CV FIN GA 00394601000126'!N27</f>
        <v>155151345.20796001</v>
      </c>
      <c r="M31" s="49">
        <f t="shared" si="0"/>
        <v>107901788.98255999</v>
      </c>
      <c r="N31" s="123">
        <f>'2023 CV FIN GA 00394601000126'!P27</f>
        <v>29723041.514090002</v>
      </c>
      <c r="O31" s="123">
        <f>'2023 CV FIN GA 00394601000126'!Q27</f>
        <v>32957041.77654</v>
      </c>
      <c r="P31" s="123">
        <f>'2023 CV FIN GA 00394601000126'!R27</f>
        <v>27275756.5022</v>
      </c>
      <c r="Q31" s="123">
        <f>'2023 CV FIN GA 00394601000126'!S27</f>
        <v>4275257.2944099996</v>
      </c>
      <c r="R31" s="123">
        <f>'2023 CV FIN GA 00394601000126'!T27</f>
        <v>1119143.54899</v>
      </c>
      <c r="S31" s="123">
        <f>'2023 CV FIN GA 00394601000126'!U27</f>
        <v>12551548.34633</v>
      </c>
      <c r="T31" s="123">
        <f>'2023 CV FIN GA 00394601000126'!V27</f>
        <v>0</v>
      </c>
      <c r="U31" s="49">
        <f t="shared" si="1"/>
        <v>54931819.845559999</v>
      </c>
      <c r="V31" s="123">
        <f>'2023 CV FIN GA 00394601000126'!X27</f>
        <v>15131730.225330001</v>
      </c>
      <c r="W31" s="123">
        <f>'2023 CV FIN GA 00394601000126'!Y27</f>
        <v>16778130.358929999</v>
      </c>
      <c r="X31" s="123">
        <f>'2023 CV FIN GA 00394601000126'!Z27</f>
        <v>13885839.67382</v>
      </c>
      <c r="Y31" s="123">
        <f>'2023 CV FIN GA 00394601000126'!AA27</f>
        <v>2176494.6225999999</v>
      </c>
      <c r="Z31" s="123">
        <f>'2023 CV FIN GA 00394601000126'!AB27</f>
        <v>569745.80675999995</v>
      </c>
      <c r="AA31" s="123">
        <f>'2023 CV FIN GA 00394601000126'!AC27</f>
        <v>6389879.1581199998</v>
      </c>
      <c r="AB31" s="123">
        <f>'2023 CV FIN GA 00394601000126'!AD27</f>
        <v>0</v>
      </c>
      <c r="AC31" s="49">
        <f t="shared" si="2"/>
        <v>661007255.31449997</v>
      </c>
      <c r="AD31" s="123">
        <f>'2023 CV FIN GA 00394601000126'!AF27</f>
        <v>221312261.42106</v>
      </c>
      <c r="AE31" s="123">
        <f>'2023 CV FIN GA 00394601000126'!AG27</f>
        <v>197197251.97830999</v>
      </c>
      <c r="AF31" s="123">
        <f>'2023 CV FIN GA 00394601000126'!AH27</f>
        <v>210341573.95374</v>
      </c>
      <c r="AG31" s="123">
        <f>'2023 CV FIN GA 00394601000126'!AI27</f>
        <v>32156167.96139</v>
      </c>
      <c r="AH31" s="49">
        <f t="shared" si="3"/>
        <v>78903480.906880006</v>
      </c>
      <c r="AI31" s="123">
        <f>'2023 CV FIN GA 00394601000126'!AK27</f>
        <v>24767116.454330001</v>
      </c>
      <c r="AJ31" s="123">
        <f>'2023 CV FIN GA 00394601000126'!AL27</f>
        <v>22302735.12142</v>
      </c>
      <c r="AK31" s="123">
        <f>'2023 CV FIN GA 00394601000126'!AM27</f>
        <v>21178354.852639999</v>
      </c>
      <c r="AL31" s="123">
        <f>'2023 CV FIN GA 00394601000126'!AN27</f>
        <v>2764570.4623599998</v>
      </c>
      <c r="AM31" s="123">
        <f>'2023 CV FIN GA 00394601000126'!AO27</f>
        <v>7890704.0161300004</v>
      </c>
      <c r="AN31" s="123">
        <f>'2023 CV FIN GA 00394601000126'!AP27</f>
        <v>445427816.04549003</v>
      </c>
      <c r="AO31" s="50">
        <v>0</v>
      </c>
      <c r="AP31" s="123">
        <f>'2023 CV FIN GA 00394601000126'!AR27</f>
        <v>0</v>
      </c>
      <c r="AQ31" s="123">
        <f>'2023 CV FIN GA 00394601000126'!AS27</f>
        <v>9387611759.0360298</v>
      </c>
      <c r="AR31" s="49">
        <f t="shared" si="4"/>
        <v>11340731149.5881</v>
      </c>
      <c r="AS31" s="49">
        <f t="shared" si="5"/>
        <v>4234941238.0051599</v>
      </c>
      <c r="AT31" s="123">
        <f>'2023 CV FIN GA 00394601000126'!AV27</f>
        <v>2117600560.6396401</v>
      </c>
      <c r="AU31" s="123">
        <f>'2023 CV FIN GA 00394601000126'!AW27</f>
        <v>1568298103.50969</v>
      </c>
      <c r="AV31" s="123">
        <f>'2023 CV FIN GA 00394601000126'!AX27</f>
        <v>665472.12138999999</v>
      </c>
      <c r="AW31" s="123">
        <f>'2023 CV FIN GA 00394601000126'!AY27</f>
        <v>109025276.80535001</v>
      </c>
      <c r="AX31" s="123">
        <f>'2023 CV FIN GA 00394601000126'!AZ27</f>
        <v>439351824.92909002</v>
      </c>
      <c r="AY31" s="123">
        <f>'2023 CV FIN GA 00394601000126'!BA27</f>
        <v>0</v>
      </c>
      <c r="AZ31" s="49">
        <f t="shared" si="6"/>
        <v>7105789911.5829296</v>
      </c>
      <c r="BA31" s="123">
        <f>'2023 CV FIN GA 00394601000126'!BC27</f>
        <v>2073600639.7494099</v>
      </c>
      <c r="BB31" s="123">
        <f>'2023 CV FIN GA 00394601000126'!BD27</f>
        <v>1949304966.71521</v>
      </c>
      <c r="BC31" s="123">
        <f>'2023 CV FIN GA 00394601000126'!BE27</f>
        <v>2025095253.6120701</v>
      </c>
      <c r="BD31" s="123">
        <f>'2023 CV FIN GA 00394601000126'!BF27</f>
        <v>302666493.48514003</v>
      </c>
      <c r="BE31" s="123">
        <f>'2023 CV FIN GA 00394601000126'!BG27</f>
        <v>77397251.332340002</v>
      </c>
      <c r="BF31" s="123">
        <f>'2023 CV FIN GA 00394601000126'!BH27</f>
        <v>677725306.68876004</v>
      </c>
      <c r="BG31" s="123">
        <f>'2023 CV FIN GA 00394601000126'!BI27</f>
        <v>0</v>
      </c>
      <c r="BH31" s="123">
        <f>'2023 CV FIN GA 00394601000126'!BJ27</f>
        <v>0</v>
      </c>
      <c r="BI31" s="123">
        <f>'2023 CV FIN GA 00394601000126'!BK27</f>
        <v>0</v>
      </c>
      <c r="BJ31" s="49">
        <f t="shared" si="7"/>
        <v>11340731149.5881</v>
      </c>
      <c r="BK31" s="49">
        <f t="shared" si="8"/>
        <v>0</v>
      </c>
      <c r="BL31" s="49">
        <f>$BO$9+SUMPRODUCT($D$10:D31,$BK$10:BK31)</f>
        <v>2.1026104688644409E-2</v>
      </c>
      <c r="BM31" s="48">
        <f>'2023 CV FIN GA 00394601000126'!BO27</f>
        <v>4.79</v>
      </c>
      <c r="BN31" s="49">
        <f t="shared" si="12"/>
        <v>0</v>
      </c>
      <c r="BO31" s="51">
        <f t="shared" si="9"/>
        <v>0</v>
      </c>
      <c r="BP31" s="79">
        <f t="shared" si="13"/>
        <v>3712216609.225338</v>
      </c>
      <c r="BQ31" s="79">
        <f t="shared" si="14"/>
        <v>79812657098.344772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2045</v>
      </c>
      <c r="C32" s="48">
        <f>'2023 CV FIN GA 00394601000126'!E28</f>
        <v>4.79</v>
      </c>
      <c r="D32" s="49">
        <f t="shared" si="16"/>
        <v>0.34093000000000001</v>
      </c>
      <c r="E32" s="123">
        <f>'2023 CV FIN GA 00394601000126'!G28</f>
        <v>284230634.8233</v>
      </c>
      <c r="F32" s="49">
        <f t="shared" si="11"/>
        <v>379903592.23468</v>
      </c>
      <c r="G32" s="123">
        <f>'2023 CV FIN GA 00394601000126'!I28</f>
        <v>211097605.15505999</v>
      </c>
      <c r="H32" s="123">
        <f>'2023 CV FIN GA 00394601000126'!J28</f>
        <v>156311300.65384999</v>
      </c>
      <c r="I32" s="123">
        <f>'2023 CV FIN GA 00394601000126'!K28</f>
        <v>82048.054069999998</v>
      </c>
      <c r="J32" s="123">
        <f>'2023 CV FIN GA 00394601000126'!L28</f>
        <v>12412638.3717</v>
      </c>
      <c r="K32" s="123">
        <f>'2023 CV FIN GA 00394601000126'!M28</f>
        <v>41600923.839680001</v>
      </c>
      <c r="L32" s="123">
        <f>'2023 CV FIN GA 00394601000126'!N28</f>
        <v>145434032.17668</v>
      </c>
      <c r="M32" s="49">
        <f t="shared" si="0"/>
        <v>78163424.576519996</v>
      </c>
      <c r="N32" s="123">
        <f>'2023 CV FIN GA 00394601000126'!P28</f>
        <v>21531197.355280001</v>
      </c>
      <c r="O32" s="123">
        <f>'2023 CV FIN GA 00394601000126'!Q28</f>
        <v>23873888.22239</v>
      </c>
      <c r="P32" s="123">
        <f>'2023 CV FIN GA 00394601000126'!R28</f>
        <v>19758398.412390001</v>
      </c>
      <c r="Q32" s="123">
        <f>'2023 CV FIN GA 00394601000126'!S28</f>
        <v>3096971.36839</v>
      </c>
      <c r="R32" s="123">
        <f>'2023 CV FIN GA 00394601000126'!T28</f>
        <v>810701.03847999999</v>
      </c>
      <c r="S32" s="123">
        <f>'2023 CV FIN GA 00394601000126'!U28</f>
        <v>9092268.1795899998</v>
      </c>
      <c r="T32" s="123">
        <f>'2023 CV FIN GA 00394601000126'!V28</f>
        <v>0</v>
      </c>
      <c r="U32" s="49">
        <f t="shared" si="1"/>
        <v>39792288.875229999</v>
      </c>
      <c r="V32" s="123">
        <f>'2023 CV FIN GA 00394601000126'!X28</f>
        <v>10961336.83539</v>
      </c>
      <c r="W32" s="123">
        <f>'2023 CV FIN GA 00394601000126'!Y28</f>
        <v>12153979.45865</v>
      </c>
      <c r="X32" s="123">
        <f>'2023 CV FIN GA 00394601000126'!Z28</f>
        <v>10058821.009919999</v>
      </c>
      <c r="Y32" s="123">
        <f>'2023 CV FIN GA 00394601000126'!AA28</f>
        <v>1576639.96936</v>
      </c>
      <c r="Z32" s="123">
        <f>'2023 CV FIN GA 00394601000126'!AB28</f>
        <v>412720.52867999999</v>
      </c>
      <c r="AA32" s="123">
        <f>'2023 CV FIN GA 00394601000126'!AC28</f>
        <v>4628791.0732300002</v>
      </c>
      <c r="AB32" s="123">
        <f>'2023 CV FIN GA 00394601000126'!AD28</f>
        <v>0</v>
      </c>
      <c r="AC32" s="49">
        <f t="shared" si="2"/>
        <v>656210664.85565996</v>
      </c>
      <c r="AD32" s="123">
        <f>'2023 CV FIN GA 00394601000126'!AF28</f>
        <v>220283512.02013999</v>
      </c>
      <c r="AE32" s="123">
        <f>'2023 CV FIN GA 00394601000126'!AG28</f>
        <v>193843049.94505</v>
      </c>
      <c r="AF32" s="123">
        <f>'2023 CV FIN GA 00394601000126'!AH28</f>
        <v>210212502.81575999</v>
      </c>
      <c r="AG32" s="123">
        <f>'2023 CV FIN GA 00394601000126'!AI28</f>
        <v>31871600.07471</v>
      </c>
      <c r="AH32" s="49">
        <f t="shared" si="3"/>
        <v>86394519.157100007</v>
      </c>
      <c r="AI32" s="123">
        <f>'2023 CV FIN GA 00394601000126'!AK28</f>
        <v>27339701.916299999</v>
      </c>
      <c r="AJ32" s="123">
        <f>'2023 CV FIN GA 00394601000126'!AL28</f>
        <v>24627028.549279999</v>
      </c>
      <c r="AK32" s="123">
        <f>'2023 CV FIN GA 00394601000126'!AM28</f>
        <v>23494481.809560001</v>
      </c>
      <c r="AL32" s="123">
        <f>'2023 CV FIN GA 00394601000126'!AN28</f>
        <v>3058874.2733</v>
      </c>
      <c r="AM32" s="123">
        <f>'2023 CV FIN GA 00394601000126'!AO28</f>
        <v>7874432.6086600004</v>
      </c>
      <c r="AN32" s="123">
        <f>'2023 CV FIN GA 00394601000126'!AP28</f>
        <v>447319657.13660997</v>
      </c>
      <c r="AO32" s="50">
        <v>0</v>
      </c>
      <c r="AP32" s="123">
        <f>'2023 CV FIN GA 00394601000126'!AR28</f>
        <v>0</v>
      </c>
      <c r="AQ32" s="123">
        <f>'2023 CV FIN GA 00394601000126'!AS28</f>
        <v>9230852678.0475407</v>
      </c>
      <c r="AR32" s="49">
        <f t="shared" si="4"/>
        <v>11105671780.8997</v>
      </c>
      <c r="AS32" s="49">
        <f t="shared" si="5"/>
        <v>3969701838.22013</v>
      </c>
      <c r="AT32" s="123">
        <f>'2023 CV FIN GA 00394601000126'!AV28</f>
        <v>1968802329.2007899</v>
      </c>
      <c r="AU32" s="123">
        <f>'2023 CV FIN GA 00394601000126'!AW28</f>
        <v>1484298662.1718299</v>
      </c>
      <c r="AV32" s="123">
        <f>'2023 CV FIN GA 00394601000126'!AX28</f>
        <v>643135.50386000006</v>
      </c>
      <c r="AW32" s="123">
        <f>'2023 CV FIN GA 00394601000126'!AY28</f>
        <v>103283379.26852</v>
      </c>
      <c r="AX32" s="123">
        <f>'2023 CV FIN GA 00394601000126'!AZ28</f>
        <v>412674332.07512999</v>
      </c>
      <c r="AY32" s="123">
        <f>'2023 CV FIN GA 00394601000126'!BA28</f>
        <v>0</v>
      </c>
      <c r="AZ32" s="49">
        <f t="shared" si="6"/>
        <v>7135969942.6795502</v>
      </c>
      <c r="BA32" s="123">
        <f>'2023 CV FIN GA 00394601000126'!BC28</f>
        <v>2067172818.4460499</v>
      </c>
      <c r="BB32" s="123">
        <f>'2023 CV FIN GA 00394601000126'!BD28</f>
        <v>1917338454.9282</v>
      </c>
      <c r="BC32" s="123">
        <f>'2023 CV FIN GA 00394601000126'!BE28</f>
        <v>2025652710.49999</v>
      </c>
      <c r="BD32" s="123">
        <f>'2023 CV FIN GA 00394601000126'!BF28</f>
        <v>300097059.20508999</v>
      </c>
      <c r="BE32" s="123">
        <f>'2023 CV FIN GA 00394601000126'!BG28</f>
        <v>77255341.193560004</v>
      </c>
      <c r="BF32" s="123">
        <f>'2023 CV FIN GA 00394601000126'!BH28</f>
        <v>748453558.40665996</v>
      </c>
      <c r="BG32" s="123">
        <f>'2023 CV FIN GA 00394601000126'!BI28</f>
        <v>0</v>
      </c>
      <c r="BH32" s="123">
        <f>'2023 CV FIN GA 00394601000126'!BJ28</f>
        <v>0</v>
      </c>
      <c r="BI32" s="123">
        <f>'2023 CV FIN GA 00394601000126'!BK28</f>
        <v>0</v>
      </c>
      <c r="BJ32" s="49">
        <f t="shared" si="7"/>
        <v>11105671780.8997</v>
      </c>
      <c r="BK32" s="49">
        <f t="shared" si="8"/>
        <v>0</v>
      </c>
      <c r="BL32" s="49">
        <f>$BO$9+SUMPRODUCT($D$10:D32,$BK$10:BK32)</f>
        <v>2.1026104688644409E-2</v>
      </c>
      <c r="BM32" s="48">
        <f>'2023 CV FIN GA 00394601000126'!BO28</f>
        <v>4.79</v>
      </c>
      <c r="BN32" s="49">
        <f t="shared" si="12"/>
        <v>0</v>
      </c>
      <c r="BO32" s="51">
        <f t="shared" si="9"/>
        <v>0</v>
      </c>
      <c r="BP32" s="79">
        <f t="shared" si="13"/>
        <v>3469430729.4497161</v>
      </c>
      <c r="BQ32" s="79">
        <f t="shared" si="14"/>
        <v>78062191412.618607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2046</v>
      </c>
      <c r="C33" s="48">
        <f>'2023 CV FIN GA 00394601000126'!E29</f>
        <v>4.79</v>
      </c>
      <c r="D33" s="49">
        <f t="shared" si="16"/>
        <v>0.32534999999999997</v>
      </c>
      <c r="E33" s="123">
        <f>'2023 CV FIN GA 00394601000126'!G29</f>
        <v>202089579.88642001</v>
      </c>
      <c r="F33" s="49">
        <f t="shared" si="11"/>
        <v>354358991.30316001</v>
      </c>
      <c r="G33" s="123">
        <f>'2023 CV FIN GA 00394601000126'!I29</f>
        <v>195087344.18206</v>
      </c>
      <c r="H33" s="123">
        <f>'2023 CV FIN GA 00394601000126'!J29</f>
        <v>147490420.6886</v>
      </c>
      <c r="I33" s="123">
        <f>'2023 CV FIN GA 00394601000126'!K29</f>
        <v>79108.241810000007</v>
      </c>
      <c r="J33" s="123">
        <f>'2023 CV FIN GA 00394601000126'!L29</f>
        <v>11702118.19069</v>
      </c>
      <c r="K33" s="123">
        <f>'2023 CV FIN GA 00394601000126'!M29</f>
        <v>38983549.936420001</v>
      </c>
      <c r="L33" s="123">
        <f>'2023 CV FIN GA 00394601000126'!N29</f>
        <v>135761563.08930001</v>
      </c>
      <c r="M33" s="49">
        <f t="shared" si="0"/>
        <v>55574634.468840003</v>
      </c>
      <c r="N33" s="123">
        <f>'2023 CV FIN GA 00394601000126'!P29</f>
        <v>15308802.41212</v>
      </c>
      <c r="O33" s="123">
        <f>'2023 CV FIN GA 00394601000126'!Q29</f>
        <v>16974468.794039998</v>
      </c>
      <c r="P33" s="123">
        <f>'2023 CV FIN GA 00394601000126'!R29</f>
        <v>14048332.393409999</v>
      </c>
      <c r="Q33" s="123">
        <f>'2023 CV FIN GA 00394601000126'!S29</f>
        <v>2201964.0604400001</v>
      </c>
      <c r="R33" s="123">
        <f>'2023 CV FIN GA 00394601000126'!T29</f>
        <v>576412.99777999998</v>
      </c>
      <c r="S33" s="123">
        <f>'2023 CV FIN GA 00394601000126'!U29</f>
        <v>6464653.8110499997</v>
      </c>
      <c r="T33" s="123">
        <f>'2023 CV FIN GA 00394601000126'!V29</f>
        <v>0</v>
      </c>
      <c r="U33" s="49">
        <f t="shared" si="1"/>
        <v>28292541.184069999</v>
      </c>
      <c r="V33" s="123">
        <f>'2023 CV FIN GA 00394601000126'!X29</f>
        <v>7793572.1370599996</v>
      </c>
      <c r="W33" s="123">
        <f>'2023 CV FIN GA 00394601000126'!Y29</f>
        <v>8641547.7496700007</v>
      </c>
      <c r="X33" s="123">
        <f>'2023 CV FIN GA 00394601000126'!Z29</f>
        <v>7151878.3093600003</v>
      </c>
      <c r="Y33" s="123">
        <f>'2023 CV FIN GA 00394601000126'!AA29</f>
        <v>1120999.88531</v>
      </c>
      <c r="Z33" s="123">
        <f>'2023 CV FIN GA 00394601000126'!AB29</f>
        <v>293446.61705</v>
      </c>
      <c r="AA33" s="123">
        <f>'2023 CV FIN GA 00394601000126'!AC29</f>
        <v>3291096.4856199999</v>
      </c>
      <c r="AB33" s="123">
        <f>'2023 CV FIN GA 00394601000126'!AD29</f>
        <v>0</v>
      </c>
      <c r="AC33" s="49">
        <f t="shared" si="2"/>
        <v>648282288.47285998</v>
      </c>
      <c r="AD33" s="123">
        <f>'2023 CV FIN GA 00394601000126'!AF29</f>
        <v>217924935.59965</v>
      </c>
      <c r="AE33" s="123">
        <f>'2023 CV FIN GA 00394601000126'!AG29</f>
        <v>190156906.94251999</v>
      </c>
      <c r="AF33" s="123">
        <f>'2023 CV FIN GA 00394601000126'!AH29</f>
        <v>208716742.84053999</v>
      </c>
      <c r="AG33" s="123">
        <f>'2023 CV FIN GA 00394601000126'!AI29</f>
        <v>31483703.090149999</v>
      </c>
      <c r="AH33" s="49">
        <f t="shared" si="3"/>
        <v>94266481.238810003</v>
      </c>
      <c r="AI33" s="123">
        <f>'2023 CV FIN GA 00394601000126'!AK29</f>
        <v>30029754.38157</v>
      </c>
      <c r="AJ33" s="123">
        <f>'2023 CV FIN GA 00394601000126'!AL29</f>
        <v>27097036.185970001</v>
      </c>
      <c r="AK33" s="123">
        <f>'2023 CV FIN GA 00394601000126'!AM29</f>
        <v>25933486.742290001</v>
      </c>
      <c r="AL33" s="123">
        <f>'2023 CV FIN GA 00394601000126'!AN29</f>
        <v>3368465.91512</v>
      </c>
      <c r="AM33" s="123">
        <f>'2023 CV FIN GA 00394601000126'!AO29</f>
        <v>7837738.0138600003</v>
      </c>
      <c r="AN33" s="123">
        <f>'2023 CV FIN GA 00394601000126'!AP29</f>
        <v>447531623.96377999</v>
      </c>
      <c r="AO33" s="50">
        <v>0</v>
      </c>
      <c r="AP33" s="123">
        <f>'2023 CV FIN GA 00394601000126'!AR29</f>
        <v>0</v>
      </c>
      <c r="AQ33" s="123">
        <f>'2023 CV FIN GA 00394601000126'!AS29</f>
        <v>9041986197.2236595</v>
      </c>
      <c r="AR33" s="49">
        <f t="shared" si="4"/>
        <v>10845037870.880899</v>
      </c>
      <c r="AS33" s="49">
        <f t="shared" si="5"/>
        <v>3705686478.53016</v>
      </c>
      <c r="AT33" s="123">
        <f>'2023 CV FIN GA 00394601000126'!AV29</f>
        <v>1820199957.9333601</v>
      </c>
      <c r="AU33" s="123">
        <f>'2023 CV FIN GA 00394601000126'!AW29</f>
        <v>1400532195.5342</v>
      </c>
      <c r="AV33" s="123">
        <f>'2023 CV FIN GA 00394601000126'!AX29</f>
        <v>619942.62662999996</v>
      </c>
      <c r="AW33" s="123">
        <f>'2023 CV FIN GA 00394601000126'!AY29</f>
        <v>97417533.361990005</v>
      </c>
      <c r="AX33" s="123">
        <f>'2023 CV FIN GA 00394601000126'!AZ29</f>
        <v>386916849.07397997</v>
      </c>
      <c r="AY33" s="123">
        <f>'2023 CV FIN GA 00394601000126'!BA29</f>
        <v>0</v>
      </c>
      <c r="AZ33" s="49">
        <f t="shared" si="6"/>
        <v>7139351392.3507099</v>
      </c>
      <c r="BA33" s="123">
        <f>'2023 CV FIN GA 00394601000126'!BC29</f>
        <v>2047723114.2439401</v>
      </c>
      <c r="BB33" s="123">
        <f>'2023 CV FIN GA 00394601000126'!BD29</f>
        <v>1882001016.3813901</v>
      </c>
      <c r="BC33" s="123">
        <f>'2023 CV FIN GA 00394601000126'!BE29</f>
        <v>2013343384.19701</v>
      </c>
      <c r="BD33" s="123">
        <f>'2023 CV FIN GA 00394601000126'!BF29</f>
        <v>296552182.16592997</v>
      </c>
      <c r="BE33" s="123">
        <f>'2023 CV FIN GA 00394601000126'!BG29</f>
        <v>76912579.397389993</v>
      </c>
      <c r="BF33" s="123">
        <f>'2023 CV FIN GA 00394601000126'!BH29</f>
        <v>822819115.96504998</v>
      </c>
      <c r="BG33" s="123">
        <f>'2023 CV FIN GA 00394601000126'!BI29</f>
        <v>0</v>
      </c>
      <c r="BH33" s="123">
        <f>'2023 CV FIN GA 00394601000126'!BJ29</f>
        <v>0</v>
      </c>
      <c r="BI33" s="123">
        <f>'2023 CV FIN GA 00394601000126'!BK29</f>
        <v>0</v>
      </c>
      <c r="BJ33" s="49">
        <f t="shared" si="7"/>
        <v>10845037870.880899</v>
      </c>
      <c r="BK33" s="49">
        <f t="shared" si="8"/>
        <v>0</v>
      </c>
      <c r="BL33" s="49">
        <f>$BO$9+SUMPRODUCT($D$10:D33,$BK$10:BK33)</f>
        <v>2.1026104688644409E-2</v>
      </c>
      <c r="BM33" s="48">
        <f>'2023 CV FIN GA 00394601000126'!BO29</f>
        <v>4.79</v>
      </c>
      <c r="BN33" s="49">
        <f t="shared" si="12"/>
        <v>0</v>
      </c>
      <c r="BO33" s="51">
        <f t="shared" si="9"/>
        <v>0</v>
      </c>
      <c r="BP33" s="79">
        <f t="shared" si="13"/>
        <v>3233440014.0027905</v>
      </c>
      <c r="BQ33" s="79">
        <f t="shared" si="14"/>
        <v>75985840329.065582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2047</v>
      </c>
      <c r="C34" s="48">
        <f>'2023 CV FIN GA 00394601000126'!E30</f>
        <v>4.79</v>
      </c>
      <c r="D34" s="49">
        <f t="shared" si="16"/>
        <v>0.31047999999999998</v>
      </c>
      <c r="E34" s="123">
        <f>'2023 CV FIN GA 00394601000126'!G30</f>
        <v>138932577.21507999</v>
      </c>
      <c r="F34" s="49">
        <f t="shared" si="11"/>
        <v>328967210.21899003</v>
      </c>
      <c r="G34" s="123">
        <f>'2023 CV FIN GA 00394601000126'!I30</f>
        <v>179195698.52715001</v>
      </c>
      <c r="H34" s="123">
        <f>'2023 CV FIN GA 00394601000126'!J30</f>
        <v>138716506.58450001</v>
      </c>
      <c r="I34" s="123">
        <f>'2023 CV FIN GA 00394601000126'!K30</f>
        <v>76008.477880000006</v>
      </c>
      <c r="J34" s="123">
        <f>'2023 CV FIN GA 00394601000126'!L30</f>
        <v>10978996.62946</v>
      </c>
      <c r="K34" s="123">
        <f>'2023 CV FIN GA 00394601000126'!M30</f>
        <v>36463820.68163</v>
      </c>
      <c r="L34" s="123">
        <f>'2023 CV FIN GA 00394601000126'!N30</f>
        <v>126174957.31313001</v>
      </c>
      <c r="M34" s="49">
        <f t="shared" si="0"/>
        <v>38206458.734190002</v>
      </c>
      <c r="N34" s="123">
        <f>'2023 CV FIN GA 00394601000126'!P30</f>
        <v>10524497.969599999</v>
      </c>
      <c r="O34" s="123">
        <f>'2023 CV FIN GA 00394601000126'!Q30</f>
        <v>11669610.564470001</v>
      </c>
      <c r="P34" s="123">
        <f>'2023 CV FIN GA 00394601000126'!R30</f>
        <v>9657949.8363400009</v>
      </c>
      <c r="Q34" s="123">
        <f>'2023 CV FIN GA 00394601000126'!S30</f>
        <v>1513806.6100399999</v>
      </c>
      <c r="R34" s="123">
        <f>'2023 CV FIN GA 00394601000126'!T30</f>
        <v>396272.50137000001</v>
      </c>
      <c r="S34" s="123">
        <f>'2023 CV FIN GA 00394601000126'!U30</f>
        <v>4444321.2523699999</v>
      </c>
      <c r="T34" s="123">
        <f>'2023 CV FIN GA 00394601000126'!V30</f>
        <v>0</v>
      </c>
      <c r="U34" s="49">
        <f t="shared" si="1"/>
        <v>19450560.8101</v>
      </c>
      <c r="V34" s="123">
        <f>'2023 CV FIN GA 00394601000126'!X30</f>
        <v>5357926.2390599996</v>
      </c>
      <c r="W34" s="123">
        <f>'2023 CV FIN GA 00394601000126'!Y30</f>
        <v>5940892.65099</v>
      </c>
      <c r="X34" s="123">
        <f>'2023 CV FIN GA 00394601000126'!Z30</f>
        <v>4916774.4621299999</v>
      </c>
      <c r="Y34" s="123">
        <f>'2023 CV FIN GA 00394601000126'!AA30</f>
        <v>770665.18328999996</v>
      </c>
      <c r="Z34" s="123">
        <f>'2023 CV FIN GA 00394601000126'!AB30</f>
        <v>201738.72797000001</v>
      </c>
      <c r="AA34" s="123">
        <f>'2023 CV FIN GA 00394601000126'!AC30</f>
        <v>2262563.54666</v>
      </c>
      <c r="AB34" s="123">
        <f>'2023 CV FIN GA 00394601000126'!AD30</f>
        <v>0</v>
      </c>
      <c r="AC34" s="49">
        <f t="shared" si="2"/>
        <v>637924558.11430001</v>
      </c>
      <c r="AD34" s="123">
        <f>'2023 CV FIN GA 00394601000126'!AF30</f>
        <v>214669226.0711</v>
      </c>
      <c r="AE34" s="123">
        <f>'2023 CV FIN GA 00394601000126'!AG30</f>
        <v>186000041.02434</v>
      </c>
      <c r="AF34" s="123">
        <f>'2023 CV FIN GA 00394601000126'!AH30</f>
        <v>206254400.33827999</v>
      </c>
      <c r="AG34" s="123">
        <f>'2023 CV FIN GA 00394601000126'!AI30</f>
        <v>31000890.680580001</v>
      </c>
      <c r="AH34" s="49">
        <f t="shared" si="3"/>
        <v>102490824.94691999</v>
      </c>
      <c r="AI34" s="123">
        <f>'2023 CV FIN GA 00394601000126'!AK30</f>
        <v>32821374.20761</v>
      </c>
      <c r="AJ34" s="123">
        <f>'2023 CV FIN GA 00394601000126'!AL30</f>
        <v>29708657.465369999</v>
      </c>
      <c r="AK34" s="123">
        <f>'2023 CV FIN GA 00394601000126'!AM30</f>
        <v>28484596.049520001</v>
      </c>
      <c r="AL34" s="123">
        <f>'2023 CV FIN GA 00394601000126'!AN30</f>
        <v>3692890.7098400001</v>
      </c>
      <c r="AM34" s="123">
        <f>'2023 CV FIN GA 00394601000126'!AO30</f>
        <v>7783306.5145800002</v>
      </c>
      <c r="AN34" s="123">
        <f>'2023 CV FIN GA 00394601000126'!AP30</f>
        <v>446388492.29128999</v>
      </c>
      <c r="AO34" s="50">
        <v>0</v>
      </c>
      <c r="AP34" s="123">
        <f>'2023 CV FIN GA 00394601000126'!AR30</f>
        <v>0</v>
      </c>
      <c r="AQ34" s="123">
        <f>'2023 CV FIN GA 00394601000126'!AS30</f>
        <v>8829063242.8399506</v>
      </c>
      <c r="AR34" s="49">
        <f t="shared" si="4"/>
        <v>10565130125.9505</v>
      </c>
      <c r="AS34" s="49">
        <f t="shared" si="5"/>
        <v>3444014805.1098399</v>
      </c>
      <c r="AT34" s="123">
        <f>'2023 CV FIN GA 00394601000126'!AV30</f>
        <v>1672675970.6317301</v>
      </c>
      <c r="AU34" s="123">
        <f>'2023 CV FIN GA 00394601000126'!AW30</f>
        <v>1317200380.1286399</v>
      </c>
      <c r="AV34" s="123">
        <f>'2023 CV FIN GA 00394601000126'!AX30</f>
        <v>595656.47942999995</v>
      </c>
      <c r="AW34" s="123">
        <f>'2023 CV FIN GA 00394601000126'!AY30</f>
        <v>91454377.119609997</v>
      </c>
      <c r="AX34" s="123">
        <f>'2023 CV FIN GA 00394601000126'!AZ30</f>
        <v>362088420.75042999</v>
      </c>
      <c r="AY34" s="123">
        <f>'2023 CV FIN GA 00394601000126'!BA30</f>
        <v>0</v>
      </c>
      <c r="AZ34" s="49">
        <f t="shared" si="6"/>
        <v>7121115320.8406801</v>
      </c>
      <c r="BA34" s="123">
        <f>'2023 CV FIN GA 00394601000126'!BC30</f>
        <v>2019466569.2204199</v>
      </c>
      <c r="BB34" s="123">
        <f>'2023 CV FIN GA 00394601000126'!BD30</f>
        <v>1841861262.71578</v>
      </c>
      <c r="BC34" s="123">
        <f>'2023 CV FIN GA 00394601000126'!BE30</f>
        <v>1990765534.8362401</v>
      </c>
      <c r="BD34" s="123">
        <f>'2023 CV FIN GA 00394601000126'!BF30</f>
        <v>292115760.33815002</v>
      </c>
      <c r="BE34" s="123">
        <f>'2023 CV FIN GA 00394601000126'!BG30</f>
        <v>76396472.700749993</v>
      </c>
      <c r="BF34" s="123">
        <f>'2023 CV FIN GA 00394601000126'!BH30</f>
        <v>900509721.02934003</v>
      </c>
      <c r="BG34" s="123">
        <f>'2023 CV FIN GA 00394601000126'!BI30</f>
        <v>0</v>
      </c>
      <c r="BH34" s="123">
        <f>'2023 CV FIN GA 00394601000126'!BJ30</f>
        <v>0</v>
      </c>
      <c r="BI34" s="123">
        <f>'2023 CV FIN GA 00394601000126'!BK30</f>
        <v>0</v>
      </c>
      <c r="BJ34" s="49">
        <f t="shared" si="7"/>
        <v>10565130125.9505</v>
      </c>
      <c r="BK34" s="49">
        <f t="shared" si="8"/>
        <v>0</v>
      </c>
      <c r="BL34" s="49">
        <f>$BO$9+SUMPRODUCT($D$10:D34,$BK$10:BK34)</f>
        <v>2.1026104688644409E-2</v>
      </c>
      <c r="BM34" s="48">
        <f>'2023 CV FIN GA 00394601000126'!BO30</f>
        <v>4.79</v>
      </c>
      <c r="BN34" s="49">
        <f t="shared" si="12"/>
        <v>0</v>
      </c>
      <c r="BO34" s="51">
        <f t="shared" si="9"/>
        <v>0</v>
      </c>
      <c r="BP34" s="79">
        <f t="shared" si="13"/>
        <v>3006229711.0578909</v>
      </c>
      <c r="BQ34" s="79">
        <f t="shared" si="14"/>
        <v>73652627920.91832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2048</v>
      </c>
      <c r="C35" s="48">
        <f>'2023 CV FIN GA 00394601000126'!E31</f>
        <v>4.79</v>
      </c>
      <c r="D35" s="49">
        <f t="shared" si="16"/>
        <v>0.29629</v>
      </c>
      <c r="E35" s="123">
        <f>'2023 CV FIN GA 00394601000126'!G31</f>
        <v>90177824.984699994</v>
      </c>
      <c r="F35" s="49">
        <f t="shared" si="11"/>
        <v>303852997.23404002</v>
      </c>
      <c r="G35" s="123">
        <f>'2023 CV FIN GA 00394601000126'!I31</f>
        <v>163526447.17732999</v>
      </c>
      <c r="H35" s="123">
        <f>'2023 CV FIN GA 00394601000126'!J31</f>
        <v>130006522.92888001</v>
      </c>
      <c r="I35" s="123">
        <f>'2023 CV FIN GA 00394601000126'!K31</f>
        <v>72734.121799999994</v>
      </c>
      <c r="J35" s="123">
        <f>'2023 CV FIN GA 00394601000126'!L31</f>
        <v>10247293.006030001</v>
      </c>
      <c r="K35" s="123">
        <f>'2023 CV FIN GA 00394601000126'!M31</f>
        <v>34042144.053259999</v>
      </c>
      <c r="L35" s="123">
        <f>'2023 CV FIN GA 00394601000126'!N31</f>
        <v>116716419.34276</v>
      </c>
      <c r="M35" s="49">
        <f t="shared" si="0"/>
        <v>24798901.870820001</v>
      </c>
      <c r="N35" s="123">
        <f>'2023 CV FIN GA 00394601000126'!P31</f>
        <v>6831200.8240200002</v>
      </c>
      <c r="O35" s="123">
        <f>'2023 CV FIN GA 00394601000126'!Q31</f>
        <v>7574466.1203100001</v>
      </c>
      <c r="P35" s="123">
        <f>'2023 CV FIN GA 00394601000126'!R31</f>
        <v>6268745.0813199999</v>
      </c>
      <c r="Q35" s="123">
        <f>'2023 CV FIN GA 00394601000126'!S31</f>
        <v>982575.79523000005</v>
      </c>
      <c r="R35" s="123">
        <f>'2023 CV FIN GA 00394601000126'!T31</f>
        <v>257211.03711</v>
      </c>
      <c r="S35" s="123">
        <f>'2023 CV FIN GA 00394601000126'!U31</f>
        <v>2884703.0128299999</v>
      </c>
      <c r="T35" s="123">
        <f>'2023 CV FIN GA 00394601000126'!V31</f>
        <v>0</v>
      </c>
      <c r="U35" s="49">
        <f t="shared" si="1"/>
        <v>12624895.49783</v>
      </c>
      <c r="V35" s="123">
        <f>'2023 CV FIN GA 00394601000126'!X31</f>
        <v>3477702.2376700002</v>
      </c>
      <c r="W35" s="123">
        <f>'2023 CV FIN GA 00394601000126'!Y31</f>
        <v>3856091.8430599999</v>
      </c>
      <c r="X35" s="123">
        <f>'2023 CV FIN GA 00394601000126'!Z31</f>
        <v>3191361.1323000002</v>
      </c>
      <c r="Y35" s="123">
        <f>'2023 CV FIN GA 00394601000126'!AA31</f>
        <v>500220.40483999997</v>
      </c>
      <c r="Z35" s="123">
        <f>'2023 CV FIN GA 00394601000126'!AB31</f>
        <v>130943.80071</v>
      </c>
      <c r="AA35" s="123">
        <f>'2023 CV FIN GA 00394601000126'!AC31</f>
        <v>1468576.07925</v>
      </c>
      <c r="AB35" s="123">
        <f>'2023 CV FIN GA 00394601000126'!AD31</f>
        <v>0</v>
      </c>
      <c r="AC35" s="49">
        <f t="shared" si="2"/>
        <v>625358388.99494004</v>
      </c>
      <c r="AD35" s="123">
        <f>'2023 CV FIN GA 00394601000126'!AF31</f>
        <v>210598378.23003</v>
      </c>
      <c r="AE35" s="123">
        <f>'2023 CV FIN GA 00394601000126'!AG31</f>
        <v>181419271.58570999</v>
      </c>
      <c r="AF35" s="123">
        <f>'2023 CV FIN GA 00394601000126'!AH31</f>
        <v>202908915.66161999</v>
      </c>
      <c r="AG35" s="123">
        <f>'2023 CV FIN GA 00394601000126'!AI31</f>
        <v>30431823.517579999</v>
      </c>
      <c r="AH35" s="49">
        <f t="shared" si="3"/>
        <v>111026749.37435</v>
      </c>
      <c r="AI35" s="123">
        <f>'2023 CV FIN GA 00394601000126'!AK31</f>
        <v>35695416.889009997</v>
      </c>
      <c r="AJ35" s="123">
        <f>'2023 CV FIN GA 00394601000126'!AL31</f>
        <v>32453859.180259999</v>
      </c>
      <c r="AK35" s="123">
        <f>'2023 CV FIN GA 00394601000126'!AM31</f>
        <v>31133107.340429999</v>
      </c>
      <c r="AL35" s="123">
        <f>'2023 CV FIN GA 00394601000126'!AN31</f>
        <v>4031013.2533399998</v>
      </c>
      <c r="AM35" s="123">
        <f>'2023 CV FIN GA 00394601000126'!AO31</f>
        <v>7713352.7113100002</v>
      </c>
      <c r="AN35" s="123">
        <f>'2023 CV FIN GA 00394601000126'!AP31</f>
        <v>444095196.24430001</v>
      </c>
      <c r="AO35" s="50">
        <v>0</v>
      </c>
      <c r="AP35" s="123">
        <f>'2023 CV FIN GA 00394601000126'!AR31</f>
        <v>0</v>
      </c>
      <c r="AQ35" s="123">
        <f>'2023 CV FIN GA 00394601000126'!AS31</f>
        <v>8597854107.2423992</v>
      </c>
      <c r="AR35" s="49">
        <f t="shared" si="4"/>
        <v>10270369799.8547</v>
      </c>
      <c r="AS35" s="49">
        <f t="shared" si="5"/>
        <v>3185838812.8341198</v>
      </c>
      <c r="AT35" s="123">
        <f>'2023 CV FIN GA 00394601000126'!AV31</f>
        <v>1527187325.12976</v>
      </c>
      <c r="AU35" s="123">
        <f>'2023 CV FIN GA 00394601000126'!AW31</f>
        <v>1234460360.1769199</v>
      </c>
      <c r="AV35" s="123">
        <f>'2023 CV FIN GA 00394601000126'!AX31</f>
        <v>570115.31876000005</v>
      </c>
      <c r="AW35" s="123">
        <f>'2023 CV FIN GA 00394601000126'!AY31</f>
        <v>85425175.079960003</v>
      </c>
      <c r="AX35" s="123">
        <f>'2023 CV FIN GA 00394601000126'!AZ31</f>
        <v>338195837.12871999</v>
      </c>
      <c r="AY35" s="123">
        <f>'2023 CV FIN GA 00394601000126'!BA31</f>
        <v>0</v>
      </c>
      <c r="AZ35" s="49">
        <f t="shared" si="6"/>
        <v>7084530987.0205603</v>
      </c>
      <c r="BA35" s="123">
        <f>'2023 CV FIN GA 00394601000126'!BC31</f>
        <v>1983497786.5313001</v>
      </c>
      <c r="BB35" s="123">
        <f>'2023 CV FIN GA 00394601000126'!BD31</f>
        <v>1797452351.7606399</v>
      </c>
      <c r="BC35" s="123">
        <f>'2023 CV FIN GA 00394601000126'!BE31</f>
        <v>1959862438.7348299</v>
      </c>
      <c r="BD35" s="123">
        <f>'2023 CV FIN GA 00394601000126'!BF31</f>
        <v>286870200.39723998</v>
      </c>
      <c r="BE35" s="123">
        <f>'2023 CV FIN GA 00394601000126'!BG31</f>
        <v>75728291.190180004</v>
      </c>
      <c r="BF35" s="123">
        <f>'2023 CV FIN GA 00394601000126'!BH31</f>
        <v>981119918.40637004</v>
      </c>
      <c r="BG35" s="123">
        <f>'2023 CV FIN GA 00394601000126'!BI31</f>
        <v>0</v>
      </c>
      <c r="BH35" s="123">
        <f>'2023 CV FIN GA 00394601000126'!BJ31</f>
        <v>0</v>
      </c>
      <c r="BI35" s="123">
        <f>'2023 CV FIN GA 00394601000126'!BK31</f>
        <v>0</v>
      </c>
      <c r="BJ35" s="49">
        <f t="shared" si="7"/>
        <v>10270369799.8547</v>
      </c>
      <c r="BK35" s="49">
        <f t="shared" si="8"/>
        <v>0</v>
      </c>
      <c r="BL35" s="49">
        <f>$BO$9+SUMPRODUCT($D$10:D35,$BK$10:BK35)</f>
        <v>2.1026104688644409E-2</v>
      </c>
      <c r="BM35" s="48">
        <f>'2023 CV FIN GA 00394601000126'!BO31</f>
        <v>4.79</v>
      </c>
      <c r="BN35" s="49">
        <f t="shared" si="12"/>
        <v>0</v>
      </c>
      <c r="BO35" s="51">
        <f t="shared" si="9"/>
        <v>0</v>
      </c>
      <c r="BP35" s="79">
        <f t="shared" si="13"/>
        <v>2788991952.8503222</v>
      </c>
      <c r="BQ35" s="79">
        <f t="shared" si="14"/>
        <v>71119294797.683212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2049</v>
      </c>
      <c r="C36" s="48">
        <f>'2023 CV FIN GA 00394601000126'!E32</f>
        <v>4.79</v>
      </c>
      <c r="D36" s="49">
        <f t="shared" si="16"/>
        <v>0.28275</v>
      </c>
      <c r="E36" s="123">
        <f>'2023 CV FIN GA 00394601000126'!G32</f>
        <v>53434147.642130002</v>
      </c>
      <c r="F36" s="49">
        <f t="shared" si="11"/>
        <v>279142580.80922002</v>
      </c>
      <c r="G36" s="123">
        <f>'2023 CV FIN GA 00394601000126'!I32</f>
        <v>148186856.24542999</v>
      </c>
      <c r="H36" s="123">
        <f>'2023 CV FIN GA 00394601000126'!J32</f>
        <v>121374886.35250001</v>
      </c>
      <c r="I36" s="123">
        <f>'2023 CV FIN GA 00394601000126'!K32</f>
        <v>69280.661819999994</v>
      </c>
      <c r="J36" s="123">
        <f>'2023 CV FIN GA 00394601000126'!L32</f>
        <v>9511557.54947</v>
      </c>
      <c r="K36" s="123">
        <f>'2023 CV FIN GA 00394601000126'!M32</f>
        <v>31718726.762729999</v>
      </c>
      <c r="L36" s="123">
        <f>'2023 CV FIN GA 00394601000126'!N32</f>
        <v>107429850.20611</v>
      </c>
      <c r="M36" s="49">
        <f t="shared" si="0"/>
        <v>14694390.601609999</v>
      </c>
      <c r="N36" s="123">
        <f>'2023 CV FIN GA 00394601000126'!P32</f>
        <v>4047773.3130700001</v>
      </c>
      <c r="O36" s="123">
        <f>'2023 CV FIN GA 00394601000126'!Q32</f>
        <v>4488189.2089499999</v>
      </c>
      <c r="P36" s="123">
        <f>'2023 CV FIN GA 00394601000126'!R32</f>
        <v>3714494.6694299998</v>
      </c>
      <c r="Q36" s="123">
        <f>'2023 CV FIN GA 00394601000126'!S32</f>
        <v>582217.41454999999</v>
      </c>
      <c r="R36" s="123">
        <f>'2023 CV FIN GA 00394601000126'!T32</f>
        <v>152408.33913000001</v>
      </c>
      <c r="S36" s="123">
        <f>'2023 CV FIN GA 00394601000126'!U32</f>
        <v>1709307.6564799999</v>
      </c>
      <c r="T36" s="123">
        <f>'2023 CV FIN GA 00394601000126'!V32</f>
        <v>0</v>
      </c>
      <c r="U36" s="49">
        <f t="shared" si="1"/>
        <v>7480780.6698899996</v>
      </c>
      <c r="V36" s="123">
        <f>'2023 CV FIN GA 00394601000126'!X32</f>
        <v>2060684.59574</v>
      </c>
      <c r="W36" s="123">
        <f>'2023 CV FIN GA 00394601000126'!Y32</f>
        <v>2284896.32455</v>
      </c>
      <c r="X36" s="123">
        <f>'2023 CV FIN GA 00394601000126'!Z32</f>
        <v>1891015.4680699999</v>
      </c>
      <c r="Y36" s="123">
        <f>'2023 CV FIN GA 00394601000126'!AA32</f>
        <v>296401.59285999998</v>
      </c>
      <c r="Z36" s="123">
        <f>'2023 CV FIN GA 00394601000126'!AB32</f>
        <v>77589.699919999999</v>
      </c>
      <c r="AA36" s="123">
        <f>'2023 CV FIN GA 00394601000126'!AC32</f>
        <v>870192.98875000002</v>
      </c>
      <c r="AB36" s="123">
        <f>'2023 CV FIN GA 00394601000126'!AD32</f>
        <v>0</v>
      </c>
      <c r="AC36" s="49">
        <f t="shared" si="2"/>
        <v>610871357.93895996</v>
      </c>
      <c r="AD36" s="123">
        <f>'2023 CV FIN GA 00394601000126'!AF32</f>
        <v>205667649.40379</v>
      </c>
      <c r="AE36" s="123">
        <f>'2023 CV FIN GA 00394601000126'!AG32</f>
        <v>176483139.69374999</v>
      </c>
      <c r="AF36" s="123">
        <f>'2023 CV FIN GA 00394601000126'!AH32</f>
        <v>198935283.96685001</v>
      </c>
      <c r="AG36" s="123">
        <f>'2023 CV FIN GA 00394601000126'!AI32</f>
        <v>29785284.874570001</v>
      </c>
      <c r="AH36" s="49">
        <f t="shared" si="3"/>
        <v>119822665.60059001</v>
      </c>
      <c r="AI36" s="123">
        <f>'2023 CV FIN GA 00394601000126'!AK32</f>
        <v>38627990.668480001</v>
      </c>
      <c r="AJ36" s="123">
        <f>'2023 CV FIN GA 00394601000126'!AL32</f>
        <v>35320765.962530002</v>
      </c>
      <c r="AK36" s="123">
        <f>'2023 CV FIN GA 00394601000126'!AM32</f>
        <v>33863026.402989998</v>
      </c>
      <c r="AL36" s="123">
        <f>'2023 CV FIN GA 00394601000126'!AN32</f>
        <v>4381599.5681800004</v>
      </c>
      <c r="AM36" s="123">
        <f>'2023 CV FIN GA 00394601000126'!AO32</f>
        <v>7629282.9984099995</v>
      </c>
      <c r="AN36" s="123">
        <f>'2023 CV FIN GA 00394601000126'!AP32</f>
        <v>440745329.10666001</v>
      </c>
      <c r="AO36" s="50">
        <v>0</v>
      </c>
      <c r="AP36" s="123">
        <f>'2023 CV FIN GA 00394601000126'!AR32</f>
        <v>0</v>
      </c>
      <c r="AQ36" s="123">
        <f>'2023 CV FIN GA 00394601000126'!AS32</f>
        <v>8351542582.0178003</v>
      </c>
      <c r="AR36" s="49">
        <f t="shared" si="4"/>
        <v>9963448263.7135696</v>
      </c>
      <c r="AS36" s="49">
        <f t="shared" si="5"/>
        <v>2932356804.38831</v>
      </c>
      <c r="AT36" s="123">
        <f>'2023 CV FIN GA 00394601000126'!AV32</f>
        <v>1384727773.5060101</v>
      </c>
      <c r="AU36" s="123">
        <f>'2023 CV FIN GA 00394601000126'!AW32</f>
        <v>1152477363.8731</v>
      </c>
      <c r="AV36" s="123">
        <f>'2023 CV FIN GA 00394601000126'!AX32</f>
        <v>543243.40240000002</v>
      </c>
      <c r="AW36" s="123">
        <f>'2023 CV FIN GA 00394601000126'!AY32</f>
        <v>79365738.215310007</v>
      </c>
      <c r="AX36" s="123">
        <f>'2023 CV FIN GA 00394601000126'!AZ32</f>
        <v>315242685.39148998</v>
      </c>
      <c r="AY36" s="123">
        <f>'2023 CV FIN GA 00394601000126'!BA32</f>
        <v>0</v>
      </c>
      <c r="AZ36" s="49">
        <f t="shared" si="6"/>
        <v>7031091459.3252602</v>
      </c>
      <c r="BA36" s="123">
        <f>'2023 CV FIN GA 00394601000126'!BC32</f>
        <v>1939100969.50616</v>
      </c>
      <c r="BB36" s="123">
        <f>'2023 CV FIN GA 00394601000126'!BD32</f>
        <v>1749502174.11639</v>
      </c>
      <c r="BC36" s="123">
        <f>'2023 CV FIN GA 00394601000126'!BE32</f>
        <v>1922525213.1333001</v>
      </c>
      <c r="BD36" s="123">
        <f>'2023 CV FIN GA 00394601000126'!BF32</f>
        <v>280895631.56061</v>
      </c>
      <c r="BE36" s="123">
        <f>'2023 CV FIN GA 00394601000126'!BG32</f>
        <v>74923258.095489994</v>
      </c>
      <c r="BF36" s="123">
        <f>'2023 CV FIN GA 00394601000126'!BH32</f>
        <v>1064144212.9133101</v>
      </c>
      <c r="BG36" s="123">
        <f>'2023 CV FIN GA 00394601000126'!BI32</f>
        <v>0</v>
      </c>
      <c r="BH36" s="123">
        <f>'2023 CV FIN GA 00394601000126'!BJ32</f>
        <v>0</v>
      </c>
      <c r="BI36" s="123">
        <f>'2023 CV FIN GA 00394601000126'!BK32</f>
        <v>0</v>
      </c>
      <c r="BJ36" s="49">
        <f t="shared" si="7"/>
        <v>9963448263.7135696</v>
      </c>
      <c r="BK36" s="49">
        <f t="shared" si="8"/>
        <v>0</v>
      </c>
      <c r="BL36" s="49">
        <f>$BO$9+SUMPRODUCT($D$10:D36,$BK$10:BK36)</f>
        <v>2.1026104688644409E-2</v>
      </c>
      <c r="BM36" s="48">
        <f>'2023 CV FIN GA 00394601000126'!BO32</f>
        <v>4.79</v>
      </c>
      <c r="BN36" s="49">
        <f t="shared" si="12"/>
        <v>0</v>
      </c>
      <c r="BO36" s="51">
        <f t="shared" si="9"/>
        <v>0</v>
      </c>
      <c r="BP36" s="79">
        <f t="shared" si="13"/>
        <v>2582148634.8142695</v>
      </c>
      <c r="BQ36" s="79">
        <f t="shared" si="14"/>
        <v>68426938822.57814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2050</v>
      </c>
      <c r="C37" s="48">
        <f>'2023 CV FIN GA 00394601000126'!E33</f>
        <v>4.79</v>
      </c>
      <c r="D37" s="49">
        <f t="shared" si="16"/>
        <v>0.26983000000000001</v>
      </c>
      <c r="E37" s="123">
        <f>'2023 CV FIN GA 00394601000126'!G33</f>
        <v>27767936.31921</v>
      </c>
      <c r="F37" s="49">
        <f t="shared" si="11"/>
        <v>254965572.07734001</v>
      </c>
      <c r="G37" s="123">
        <f>'2023 CV FIN GA 00394601000126'!I33</f>
        <v>133287504.41527</v>
      </c>
      <c r="H37" s="123">
        <f>'2023 CV FIN GA 00394601000126'!J33</f>
        <v>112835585.68255</v>
      </c>
      <c r="I37" s="123">
        <f>'2023 CV FIN GA 00394601000126'!K33</f>
        <v>65653.76195</v>
      </c>
      <c r="J37" s="123">
        <f>'2023 CV FIN GA 00394601000126'!L33</f>
        <v>8776828.2175699994</v>
      </c>
      <c r="K37" s="123">
        <f>'2023 CV FIN GA 00394601000126'!M33</f>
        <v>29493257.173530001</v>
      </c>
      <c r="L37" s="123">
        <f>'2023 CV FIN GA 00394601000126'!N33</f>
        <v>98358258.153870001</v>
      </c>
      <c r="M37" s="49">
        <f t="shared" si="0"/>
        <v>7636182.4877899997</v>
      </c>
      <c r="N37" s="123">
        <f>'2023 CV FIN GA 00394601000126'!P33</f>
        <v>2103492.1777900001</v>
      </c>
      <c r="O37" s="123">
        <f>'2023 CV FIN GA 00394601000126'!Q33</f>
        <v>2332361.5635700002</v>
      </c>
      <c r="P37" s="123">
        <f>'2023 CV FIN GA 00394601000126'!R33</f>
        <v>1930298.4325600001</v>
      </c>
      <c r="Q37" s="123">
        <f>'2023 CV FIN GA 00394601000126'!S33</f>
        <v>302558.88423999998</v>
      </c>
      <c r="R37" s="123">
        <f>'2023 CV FIN GA 00394601000126'!T33</f>
        <v>79201.507689999999</v>
      </c>
      <c r="S37" s="123">
        <f>'2023 CV FIN GA 00394601000126'!U33</f>
        <v>888269.92194000003</v>
      </c>
      <c r="T37" s="123">
        <f>'2023 CV FIN GA 00394601000126'!V33</f>
        <v>0</v>
      </c>
      <c r="U37" s="49">
        <f t="shared" si="1"/>
        <v>3887511.0846799999</v>
      </c>
      <c r="V37" s="123">
        <f>'2023 CV FIN GA 00394601000126'!X33</f>
        <v>1070868.74505</v>
      </c>
      <c r="W37" s="123">
        <f>'2023 CV FIN GA 00394601000126'!Y33</f>
        <v>1187384.0687200001</v>
      </c>
      <c r="X37" s="123">
        <f>'2023 CV FIN GA 00394601000126'!Z33</f>
        <v>982697.38384999998</v>
      </c>
      <c r="Y37" s="123">
        <f>'2023 CV FIN GA 00394601000126'!AA33</f>
        <v>154029.97743</v>
      </c>
      <c r="Z37" s="123">
        <f>'2023 CV FIN GA 00394601000126'!AB33</f>
        <v>40320.767549999997</v>
      </c>
      <c r="AA37" s="123">
        <f>'2023 CV FIN GA 00394601000126'!AC33</f>
        <v>452210.14208000002</v>
      </c>
      <c r="AB37" s="123">
        <f>'2023 CV FIN GA 00394601000126'!AD33</f>
        <v>0</v>
      </c>
      <c r="AC37" s="49">
        <f t="shared" si="2"/>
        <v>594468563.96675003</v>
      </c>
      <c r="AD37" s="123">
        <f>'2023 CV FIN GA 00394601000126'!AF33</f>
        <v>199974948.15498999</v>
      </c>
      <c r="AE37" s="123">
        <f>'2023 CV FIN GA 00394601000126'!AG33</f>
        <v>171243067.09896001</v>
      </c>
      <c r="AF37" s="123">
        <f>'2023 CV FIN GA 00394601000126'!AH33</f>
        <v>194180442.31573999</v>
      </c>
      <c r="AG37" s="123">
        <f>'2023 CV FIN GA 00394601000126'!AI33</f>
        <v>29070106.397059999</v>
      </c>
      <c r="AH37" s="49">
        <f t="shared" si="3"/>
        <v>128818466.10981999</v>
      </c>
      <c r="AI37" s="123">
        <f>'2023 CV FIN GA 00394601000126'!AK33</f>
        <v>41592271.747359999</v>
      </c>
      <c r="AJ37" s="123">
        <f>'2023 CV FIN GA 00394601000126'!AL33</f>
        <v>38295641.689209998</v>
      </c>
      <c r="AK37" s="123">
        <f>'2023 CV FIN GA 00394601000126'!AM33</f>
        <v>36654562.81549</v>
      </c>
      <c r="AL37" s="123">
        <f>'2023 CV FIN GA 00394601000126'!AN33</f>
        <v>4743117.0390999997</v>
      </c>
      <c r="AM37" s="123">
        <f>'2023 CV FIN GA 00394601000126'!AO33</f>
        <v>7532872.8186600003</v>
      </c>
      <c r="AN37" s="123">
        <f>'2023 CV FIN GA 00394601000126'!AP33</f>
        <v>436361245.61799002</v>
      </c>
      <c r="AO37" s="50">
        <v>0</v>
      </c>
      <c r="AP37" s="123">
        <f>'2023 CV FIN GA 00394601000126'!AR33</f>
        <v>0</v>
      </c>
      <c r="AQ37" s="123">
        <f>'2023 CV FIN GA 00394601000126'!AS33</f>
        <v>8091907013.8320999</v>
      </c>
      <c r="AR37" s="49">
        <f t="shared" si="4"/>
        <v>9645896070.50387</v>
      </c>
      <c r="AS37" s="49">
        <f t="shared" si="5"/>
        <v>2684742713.6121402</v>
      </c>
      <c r="AT37" s="123">
        <f>'2023 CV FIN GA 00394601000126'!AV33</f>
        <v>1246298037.2223799</v>
      </c>
      <c r="AU37" s="123">
        <f>'2023 CV FIN GA 00394601000126'!AW33</f>
        <v>1071381670.00337</v>
      </c>
      <c r="AV37" s="123">
        <f>'2023 CV FIN GA 00394601000126'!AX33</f>
        <v>515051.43988000002</v>
      </c>
      <c r="AW37" s="123">
        <f>'2023 CV FIN GA 00394601000126'!AY33</f>
        <v>73316068.416219994</v>
      </c>
      <c r="AX37" s="123">
        <f>'2023 CV FIN GA 00394601000126'!AZ33</f>
        <v>293231886.53029001</v>
      </c>
      <c r="AY37" s="123">
        <f>'2023 CV FIN GA 00394601000126'!BA33</f>
        <v>0</v>
      </c>
      <c r="AZ37" s="49">
        <f t="shared" si="6"/>
        <v>6961153356.8917303</v>
      </c>
      <c r="BA37" s="123">
        <f>'2023 CV FIN GA 00394601000126'!BC33</f>
        <v>1887438160.3341801</v>
      </c>
      <c r="BB37" s="123">
        <f>'2023 CV FIN GA 00394601000126'!BD33</f>
        <v>1698576787.20154</v>
      </c>
      <c r="BC37" s="123">
        <f>'2023 CV FIN GA 00394601000126'!BE33</f>
        <v>1877880365.8002501</v>
      </c>
      <c r="BD37" s="123">
        <f>'2023 CV FIN GA 00394601000126'!BF33</f>
        <v>274275773.34197003</v>
      </c>
      <c r="BE37" s="123">
        <f>'2023 CV FIN GA 00394601000126'!BG33</f>
        <v>73996598.396880001</v>
      </c>
      <c r="BF37" s="123">
        <f>'2023 CV FIN GA 00394601000126'!BH33</f>
        <v>1148985671.81691</v>
      </c>
      <c r="BG37" s="123">
        <f>'2023 CV FIN GA 00394601000126'!BI33</f>
        <v>0</v>
      </c>
      <c r="BH37" s="123">
        <f>'2023 CV FIN GA 00394601000126'!BJ33</f>
        <v>0</v>
      </c>
      <c r="BI37" s="123">
        <f>'2023 CV FIN GA 00394601000126'!BK33</f>
        <v>0</v>
      </c>
      <c r="BJ37" s="49">
        <f t="shared" si="7"/>
        <v>9645896070.50387</v>
      </c>
      <c r="BK37" s="49">
        <f t="shared" si="8"/>
        <v>0</v>
      </c>
      <c r="BL37" s="49">
        <f>$BO$9+SUMPRODUCT($D$10:D37,$BK$10:BK37)</f>
        <v>2.1026104688644409E-2</v>
      </c>
      <c r="BM37" s="48">
        <f>'2023 CV FIN GA 00394601000126'!BO33</f>
        <v>4.79</v>
      </c>
      <c r="BN37" s="49">
        <f t="shared" si="12"/>
        <v>0</v>
      </c>
      <c r="BO37" s="51">
        <f t="shared" si="9"/>
        <v>0</v>
      </c>
      <c r="BP37" s="79">
        <f t="shared" si="13"/>
        <v>2385751150.9681649</v>
      </c>
      <c r="BQ37" s="79">
        <f t="shared" si="14"/>
        <v>65608156651.624535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2051</v>
      </c>
      <c r="C38" s="48">
        <f>'2023 CV FIN GA 00394601000126'!E34</f>
        <v>4.79</v>
      </c>
      <c r="D38" s="49">
        <f t="shared" si="16"/>
        <v>0.25750000000000001</v>
      </c>
      <c r="E38" s="123">
        <f>'2023 CV FIN GA 00394601000126'!G34</f>
        <v>14715589.19194</v>
      </c>
      <c r="F38" s="49">
        <f t="shared" si="11"/>
        <v>231454036.78615999</v>
      </c>
      <c r="G38" s="123">
        <f>'2023 CV FIN GA 00394601000126'!I34</f>
        <v>118937550.10258</v>
      </c>
      <c r="H38" s="123">
        <f>'2023 CV FIN GA 00394601000126'!J34</f>
        <v>104406132.93607999</v>
      </c>
      <c r="I38" s="123">
        <f>'2023 CV FIN GA 00394601000126'!K34</f>
        <v>61869.500599999999</v>
      </c>
      <c r="J38" s="123">
        <f>'2023 CV FIN GA 00394601000126'!L34</f>
        <v>8048484.2468999997</v>
      </c>
      <c r="K38" s="123">
        <f>'2023 CV FIN GA 00394601000126'!M34</f>
        <v>27365760.524069998</v>
      </c>
      <c r="L38" s="123">
        <f>'2023 CV FIN GA 00394601000126'!N34</f>
        <v>89547155.348140001</v>
      </c>
      <c r="M38" s="49">
        <f t="shared" si="0"/>
        <v>4046787.0277800001</v>
      </c>
      <c r="N38" s="123">
        <f>'2023 CV FIN GA 00394601000126'!P34</f>
        <v>1114743.5085199999</v>
      </c>
      <c r="O38" s="123">
        <f>'2023 CV FIN GA 00394601000126'!Q34</f>
        <v>1236032.60329</v>
      </c>
      <c r="P38" s="123">
        <f>'2023 CV FIN GA 00394601000126'!R34</f>
        <v>1022959.6619900001</v>
      </c>
      <c r="Q38" s="123">
        <f>'2023 CV FIN GA 00394601000126'!S34</f>
        <v>160340.76842000001</v>
      </c>
      <c r="R38" s="123">
        <f>'2023 CV FIN GA 00394601000126'!T34</f>
        <v>41972.757250000002</v>
      </c>
      <c r="S38" s="123">
        <f>'2023 CV FIN GA 00394601000126'!U34</f>
        <v>470737.72830999998</v>
      </c>
      <c r="T38" s="123">
        <f>'2023 CV FIN GA 00394601000126'!V34</f>
        <v>0</v>
      </c>
      <c r="U38" s="49">
        <f t="shared" si="1"/>
        <v>2060182.4868699999</v>
      </c>
      <c r="V38" s="123">
        <f>'2023 CV FIN GA 00394601000126'!X34</f>
        <v>567505.78615000006</v>
      </c>
      <c r="W38" s="123">
        <f>'2023 CV FIN GA 00394601000126'!Y34</f>
        <v>629252.96166999999</v>
      </c>
      <c r="X38" s="123">
        <f>'2023 CV FIN GA 00394601000126'!Z34</f>
        <v>520779.46428999997</v>
      </c>
      <c r="Y38" s="123">
        <f>'2023 CV FIN GA 00394601000126'!AA34</f>
        <v>81628.027560000002</v>
      </c>
      <c r="Z38" s="123">
        <f>'2023 CV FIN GA 00394601000126'!AB34</f>
        <v>21367.94915</v>
      </c>
      <c r="AA38" s="123">
        <f>'2023 CV FIN GA 00394601000126'!AC34</f>
        <v>239648.29805000001</v>
      </c>
      <c r="AB38" s="123">
        <f>'2023 CV FIN GA 00394601000126'!AD34</f>
        <v>0</v>
      </c>
      <c r="AC38" s="49">
        <f t="shared" si="2"/>
        <v>576119104.14701998</v>
      </c>
      <c r="AD38" s="123">
        <f>'2023 CV FIN GA 00394601000126'!AF34</f>
        <v>193480211.80313</v>
      </c>
      <c r="AE38" s="123">
        <f>'2023 CV FIN GA 00394601000126'!AG34</f>
        <v>165685969.2965</v>
      </c>
      <c r="AF38" s="123">
        <f>'2023 CV FIN GA 00394601000126'!AH34</f>
        <v>188654675.49111</v>
      </c>
      <c r="AG38" s="123">
        <f>'2023 CV FIN GA 00394601000126'!AI34</f>
        <v>28298247.556279998</v>
      </c>
      <c r="AH38" s="49">
        <f t="shared" si="3"/>
        <v>137936950.62768</v>
      </c>
      <c r="AI38" s="123">
        <f>'2023 CV FIN GA 00394601000126'!AK34</f>
        <v>44556159.677419998</v>
      </c>
      <c r="AJ38" s="123">
        <f>'2023 CV FIN GA 00394601000126'!AL34</f>
        <v>41357427.516429998</v>
      </c>
      <c r="AK38" s="123">
        <f>'2023 CV FIN GA 00394601000126'!AM34</f>
        <v>39483815.517719999</v>
      </c>
      <c r="AL38" s="123">
        <f>'2023 CV FIN GA 00394601000126'!AN34</f>
        <v>5113415.0492000002</v>
      </c>
      <c r="AM38" s="123">
        <f>'2023 CV FIN GA 00394601000126'!AO34</f>
        <v>7426132.8669100003</v>
      </c>
      <c r="AN38" s="123">
        <f>'2023 CV FIN GA 00394601000126'!AP34</f>
        <v>430834074.43229997</v>
      </c>
      <c r="AO38" s="50">
        <v>0</v>
      </c>
      <c r="AP38" s="123">
        <f>'2023 CV FIN GA 00394601000126'!AR34</f>
        <v>0</v>
      </c>
      <c r="AQ38" s="123">
        <f>'2023 CV FIN GA 00394601000126'!AS34</f>
        <v>7817854653.0800695</v>
      </c>
      <c r="AR38" s="49">
        <f t="shared" si="4"/>
        <v>9317218704.4600906</v>
      </c>
      <c r="AS38" s="49">
        <f t="shared" si="5"/>
        <v>2444238819.9830699</v>
      </c>
      <c r="AT38" s="123">
        <f>'2023 CV FIN GA 00394601000126'!AV34</f>
        <v>1112929149.434</v>
      </c>
      <c r="AU38" s="123">
        <f>'2023 CV FIN GA 00394601000126'!AW34</f>
        <v>991339083.27328002</v>
      </c>
      <c r="AV38" s="123">
        <f>'2023 CV FIN GA 00394601000126'!AX34</f>
        <v>485638.41901000001</v>
      </c>
      <c r="AW38" s="123">
        <f>'2023 CV FIN GA 00394601000126'!AY34</f>
        <v>67319202.265670002</v>
      </c>
      <c r="AX38" s="123">
        <f>'2023 CV FIN GA 00394601000126'!AZ34</f>
        <v>272165746.59110999</v>
      </c>
      <c r="AY38" s="123">
        <f>'2023 CV FIN GA 00394601000126'!BA34</f>
        <v>0</v>
      </c>
      <c r="AZ38" s="49">
        <f t="shared" si="6"/>
        <v>6872979884.4770203</v>
      </c>
      <c r="BA38" s="123">
        <f>'2023 CV FIN GA 00394601000126'!BC34</f>
        <v>1827926595.57493</v>
      </c>
      <c r="BB38" s="123">
        <f>'2023 CV FIN GA 00394601000126'!BD34</f>
        <v>1644546232.51406</v>
      </c>
      <c r="BC38" s="123">
        <f>'2023 CV FIN GA 00394601000126'!BE34</f>
        <v>1825506524.9854801</v>
      </c>
      <c r="BD38" s="123">
        <f>'2023 CV FIN GA 00394601000126'!BF34</f>
        <v>267122520.68882</v>
      </c>
      <c r="BE38" s="123">
        <f>'2023 CV FIN GA 00394601000126'!BG34</f>
        <v>72969227.483750001</v>
      </c>
      <c r="BF38" s="123">
        <f>'2023 CV FIN GA 00394601000126'!BH34</f>
        <v>1234908783.22998</v>
      </c>
      <c r="BG38" s="123">
        <f>'2023 CV FIN GA 00394601000126'!BI34</f>
        <v>0</v>
      </c>
      <c r="BH38" s="123">
        <f>'2023 CV FIN GA 00394601000126'!BJ34</f>
        <v>0</v>
      </c>
      <c r="BI38" s="123">
        <f>'2023 CV FIN GA 00394601000126'!BK34</f>
        <v>0</v>
      </c>
      <c r="BJ38" s="49">
        <f t="shared" si="7"/>
        <v>9317218704.4600906</v>
      </c>
      <c r="BK38" s="49">
        <f t="shared" si="8"/>
        <v>0</v>
      </c>
      <c r="BL38" s="49">
        <f>$BO$9+SUMPRODUCT($D$10:D38,$BK$10:BK38)</f>
        <v>2.1026104688644409E-2</v>
      </c>
      <c r="BM38" s="48">
        <f>'2023 CV FIN GA 00394601000126'!BO34</f>
        <v>4.79</v>
      </c>
      <c r="BN38" s="49">
        <f t="shared" si="12"/>
        <v>0</v>
      </c>
      <c r="BO38" s="51">
        <f t="shared" si="9"/>
        <v>0</v>
      </c>
      <c r="BP38" s="79">
        <f t="shared" si="13"/>
        <v>2199260579.9117908</v>
      </c>
      <c r="BQ38" s="79">
        <f t="shared" si="14"/>
        <v>62678926527.486038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2052</v>
      </c>
      <c r="C39" s="48">
        <f>'2023 CV FIN GA 00394601000126'!E35</f>
        <v>4.79</v>
      </c>
      <c r="D39" s="49">
        <f t="shared" si="16"/>
        <v>0.24573</v>
      </c>
      <c r="E39" s="123">
        <f>'2023 CV FIN GA 00394601000126'!G35</f>
        <v>7409687.2362500001</v>
      </c>
      <c r="F39" s="49">
        <f t="shared" si="11"/>
        <v>208735860.14133</v>
      </c>
      <c r="G39" s="123">
        <f>'2023 CV FIN GA 00394601000126'!I35</f>
        <v>105241689.78035</v>
      </c>
      <c r="H39" s="123">
        <f>'2023 CV FIN GA 00394601000126'!J35</f>
        <v>96104035.870350003</v>
      </c>
      <c r="I39" s="123">
        <f>'2023 CV FIN GA 00394601000126'!K35</f>
        <v>57955.205119999999</v>
      </c>
      <c r="J39" s="123">
        <f>'2023 CV FIN GA 00394601000126'!L35</f>
        <v>7332179.2855099998</v>
      </c>
      <c r="K39" s="123">
        <f>'2023 CV FIN GA 00394601000126'!M35</f>
        <v>25335939.14223</v>
      </c>
      <c r="L39" s="123">
        <f>'2023 CV FIN GA 00394601000126'!N35</f>
        <v>81039380.271579996</v>
      </c>
      <c r="M39" s="49">
        <f t="shared" si="0"/>
        <v>2037663.9899800001</v>
      </c>
      <c r="N39" s="123">
        <f>'2023 CV FIN GA 00394601000126'!P35</f>
        <v>561302.75445000001</v>
      </c>
      <c r="O39" s="123">
        <f>'2023 CV FIN GA 00394601000126'!Q35</f>
        <v>622375.01228999998</v>
      </c>
      <c r="P39" s="123">
        <f>'2023 CV FIN GA 00394601000126'!R35</f>
        <v>515087.16720999999</v>
      </c>
      <c r="Q39" s="123">
        <f>'2023 CV FIN GA 00394601000126'!S35</f>
        <v>80735.805389999994</v>
      </c>
      <c r="R39" s="123">
        <f>'2023 CV FIN GA 00394601000126'!T35</f>
        <v>21134.390179999999</v>
      </c>
      <c r="S39" s="123">
        <f>'2023 CV FIN GA 00394601000126'!U35</f>
        <v>237028.86046</v>
      </c>
      <c r="T39" s="123">
        <f>'2023 CV FIN GA 00394601000126'!V35</f>
        <v>0</v>
      </c>
      <c r="U39" s="49">
        <f t="shared" si="1"/>
        <v>1037356.2130700001</v>
      </c>
      <c r="V39" s="123">
        <f>'2023 CV FIN GA 00394601000126'!X35</f>
        <v>285754.12953999999</v>
      </c>
      <c r="W39" s="123">
        <f>'2023 CV FIN GA 00394601000126'!Y35</f>
        <v>316845.4608</v>
      </c>
      <c r="X39" s="123">
        <f>'2023 CV FIN GA 00394601000126'!Z35</f>
        <v>262226.19420999999</v>
      </c>
      <c r="Y39" s="123">
        <f>'2023 CV FIN GA 00394601000126'!AA35</f>
        <v>41101.864560000002</v>
      </c>
      <c r="Z39" s="123">
        <f>'2023 CV FIN GA 00394601000126'!AB35</f>
        <v>10759.32591</v>
      </c>
      <c r="AA39" s="123">
        <f>'2023 CV FIN GA 00394601000126'!AC35</f>
        <v>120669.23805</v>
      </c>
      <c r="AB39" s="123">
        <f>'2023 CV FIN GA 00394601000126'!AD35</f>
        <v>0</v>
      </c>
      <c r="AC39" s="49">
        <f t="shared" si="2"/>
        <v>556400750.19053996</v>
      </c>
      <c r="AD39" s="123">
        <f>'2023 CV FIN GA 00394601000126'!AF35</f>
        <v>186528740.24182999</v>
      </c>
      <c r="AE39" s="123">
        <f>'2023 CV FIN GA 00394601000126'!AG35</f>
        <v>159839092.98820999</v>
      </c>
      <c r="AF39" s="123">
        <f>'2023 CV FIN GA 00394601000126'!AH35</f>
        <v>182557507.09919</v>
      </c>
      <c r="AG39" s="123">
        <f>'2023 CV FIN GA 00394601000126'!AI35</f>
        <v>27475409.861310001</v>
      </c>
      <c r="AH39" s="49">
        <f t="shared" si="3"/>
        <v>147085579.17032999</v>
      </c>
      <c r="AI39" s="123">
        <f>'2023 CV FIN GA 00394601000126'!AK35</f>
        <v>47481108.13154</v>
      </c>
      <c r="AJ39" s="123">
        <f>'2023 CV FIN GA 00394601000126'!AL35</f>
        <v>44482204.911140002</v>
      </c>
      <c r="AK39" s="123">
        <f>'2023 CV FIN GA 00394601000126'!AM35</f>
        <v>42322219.783059999</v>
      </c>
      <c r="AL39" s="123">
        <f>'2023 CV FIN GA 00394601000126'!AN35</f>
        <v>5490220.7152100001</v>
      </c>
      <c r="AM39" s="123">
        <f>'2023 CV FIN GA 00394601000126'!AO35</f>
        <v>7309825.6293799998</v>
      </c>
      <c r="AN39" s="123">
        <f>'2023 CV FIN GA 00394601000126'!AP35</f>
        <v>424477287.81787002</v>
      </c>
      <c r="AO39" s="50">
        <v>0</v>
      </c>
      <c r="AP39" s="123">
        <f>'2023 CV FIN GA 00394601000126'!AR35</f>
        <v>0</v>
      </c>
      <c r="AQ39" s="123">
        <f>'2023 CV FIN GA 00394601000126'!AS35</f>
        <v>7537436387.1921396</v>
      </c>
      <c r="AR39" s="49">
        <f t="shared" si="4"/>
        <v>8983586204.1290703</v>
      </c>
      <c r="AS39" s="49">
        <f t="shared" si="5"/>
        <v>2212014423.4295502</v>
      </c>
      <c r="AT39" s="123">
        <f>'2023 CV FIN GA 00394601000126'!AV35</f>
        <v>985572738.44629002</v>
      </c>
      <c r="AU39" s="123">
        <f>'2023 CV FIN GA 00394601000126'!AW35</f>
        <v>912521647.52389002</v>
      </c>
      <c r="AV39" s="123">
        <f>'2023 CV FIN GA 00394601000126'!AX35</f>
        <v>455198.21178999997</v>
      </c>
      <c r="AW39" s="123">
        <f>'2023 CV FIN GA 00394601000126'!AY35</f>
        <v>61420445.55996</v>
      </c>
      <c r="AX39" s="123">
        <f>'2023 CV FIN GA 00394601000126'!AZ35</f>
        <v>252044393.68762001</v>
      </c>
      <c r="AY39" s="123">
        <f>'2023 CV FIN GA 00394601000126'!BA35</f>
        <v>0</v>
      </c>
      <c r="AZ39" s="49">
        <f t="shared" si="6"/>
        <v>6771571780.6995201</v>
      </c>
      <c r="BA39" s="123">
        <f>'2023 CV FIN GA 00394601000126'!BC35</f>
        <v>1763937406.9700699</v>
      </c>
      <c r="BB39" s="123">
        <f>'2023 CV FIN GA 00394601000126'!BD35</f>
        <v>1587674014.2406199</v>
      </c>
      <c r="BC39" s="123">
        <f>'2023 CV FIN GA 00394601000126'!BE35</f>
        <v>1767571677.7744501</v>
      </c>
      <c r="BD39" s="123">
        <f>'2023 CV FIN GA 00394601000126'!BF35</f>
        <v>259487255.66034001</v>
      </c>
      <c r="BE39" s="123">
        <f>'2023 CV FIN GA 00394601000126'!BG35</f>
        <v>71848890.028919995</v>
      </c>
      <c r="BF39" s="123">
        <f>'2023 CV FIN GA 00394601000126'!BH35</f>
        <v>1321052536.02512</v>
      </c>
      <c r="BG39" s="123">
        <f>'2023 CV FIN GA 00394601000126'!BI35</f>
        <v>0</v>
      </c>
      <c r="BH39" s="123">
        <f>'2023 CV FIN GA 00394601000126'!BJ35</f>
        <v>0</v>
      </c>
      <c r="BI39" s="123">
        <f>'2023 CV FIN GA 00394601000126'!BK35</f>
        <v>0</v>
      </c>
      <c r="BJ39" s="49">
        <f t="shared" si="7"/>
        <v>8983586204.1290703</v>
      </c>
      <c r="BK39" s="49">
        <f t="shared" si="8"/>
        <v>0</v>
      </c>
      <c r="BL39" s="49">
        <f>$BO$9+SUMPRODUCT($D$10:D39,$BK$10:BK39)</f>
        <v>2.1026104688644409E-2</v>
      </c>
      <c r="BM39" s="48">
        <f>'2023 CV FIN GA 00394601000126'!BO35</f>
        <v>4.79</v>
      </c>
      <c r="BN39" s="49">
        <f t="shared" si="12"/>
        <v>0</v>
      </c>
      <c r="BO39" s="51">
        <f t="shared" si="9"/>
        <v>0</v>
      </c>
      <c r="BP39" s="79">
        <f t="shared" si="13"/>
        <v>2023700565.7948976</v>
      </c>
      <c r="BQ39" s="79">
        <f t="shared" si="14"/>
        <v>59699166690.949478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2053</v>
      </c>
      <c r="C40" s="48">
        <f>'2023 CV FIN GA 00394601000126'!E36</f>
        <v>4.79</v>
      </c>
      <c r="D40" s="49">
        <f t="shared" si="16"/>
        <v>0.23449999999999999</v>
      </c>
      <c r="E40" s="123">
        <f>'2023 CV FIN GA 00394601000126'!G36</f>
        <v>4014160.5508599998</v>
      </c>
      <c r="F40" s="49">
        <f t="shared" si="11"/>
        <v>186937745.7886</v>
      </c>
      <c r="G40" s="123">
        <f>'2023 CV FIN GA 00394601000126'!I36</f>
        <v>92297497.250200003</v>
      </c>
      <c r="H40" s="123">
        <f>'2023 CV FIN GA 00394601000126'!J36</f>
        <v>87952621.101239994</v>
      </c>
      <c r="I40" s="123">
        <f>'2023 CV FIN GA 00394601000126'!K36</f>
        <v>53947.53155</v>
      </c>
      <c r="J40" s="123">
        <f>'2023 CV FIN GA 00394601000126'!L36</f>
        <v>6633679.9056099998</v>
      </c>
      <c r="K40" s="123">
        <f>'2023 CV FIN GA 00394601000126'!M36</f>
        <v>23403450.067740001</v>
      </c>
      <c r="L40" s="123">
        <f>'2023 CV FIN GA 00394601000126'!N36</f>
        <v>72877935.466509998</v>
      </c>
      <c r="M40" s="49">
        <f t="shared" si="0"/>
        <v>1103894.1514900001</v>
      </c>
      <c r="N40" s="123">
        <f>'2023 CV FIN GA 00394601000126'!P36</f>
        <v>304082.92579000001</v>
      </c>
      <c r="O40" s="123">
        <f>'2023 CV FIN GA 00394601000126'!Q36</f>
        <v>337168.51231999998</v>
      </c>
      <c r="P40" s="123">
        <f>'2023 CV FIN GA 00394601000126'!R36</f>
        <v>279045.86536</v>
      </c>
      <c r="Q40" s="123">
        <f>'2023 CV FIN GA 00394601000126'!S36</f>
        <v>43738.21387</v>
      </c>
      <c r="R40" s="123">
        <f>'2023 CV FIN GA 00394601000126'!T36</f>
        <v>11449.44889</v>
      </c>
      <c r="S40" s="123">
        <f>'2023 CV FIN GA 00394601000126'!U36</f>
        <v>128409.18526</v>
      </c>
      <c r="T40" s="123">
        <f>'2023 CV FIN GA 00394601000126'!V36</f>
        <v>0</v>
      </c>
      <c r="U40" s="49">
        <f t="shared" si="1"/>
        <v>561982.47712000005</v>
      </c>
      <c r="V40" s="123">
        <f>'2023 CV FIN GA 00394601000126'!X36</f>
        <v>154805.85313</v>
      </c>
      <c r="W40" s="123">
        <f>'2023 CV FIN GA 00394601000126'!Y36</f>
        <v>171649.42444999999</v>
      </c>
      <c r="X40" s="123">
        <f>'2023 CV FIN GA 00394601000126'!Z36</f>
        <v>142059.71327000001</v>
      </c>
      <c r="Y40" s="123">
        <f>'2023 CV FIN GA 00394601000126'!AA36</f>
        <v>22266.727060000001</v>
      </c>
      <c r="Z40" s="123">
        <f>'2023 CV FIN GA 00394601000126'!AB36</f>
        <v>5828.8103499999997</v>
      </c>
      <c r="AA40" s="123">
        <f>'2023 CV FIN GA 00394601000126'!AC36</f>
        <v>65371.948859999997</v>
      </c>
      <c r="AB40" s="123">
        <f>'2023 CV FIN GA 00394601000126'!AD36</f>
        <v>0</v>
      </c>
      <c r="AC40" s="49">
        <f t="shared" si="2"/>
        <v>535499294.09502</v>
      </c>
      <c r="AD40" s="123">
        <f>'2023 CV FIN GA 00394601000126'!AF36</f>
        <v>179035913.11405</v>
      </c>
      <c r="AE40" s="123">
        <f>'2023 CV FIN GA 00394601000126'!AG36</f>
        <v>153715622.35139999</v>
      </c>
      <c r="AF40" s="123">
        <f>'2023 CV FIN GA 00394601000126'!AH36</f>
        <v>176141487.36256</v>
      </c>
      <c r="AG40" s="123">
        <f>'2023 CV FIN GA 00394601000126'!AI36</f>
        <v>26606271.26701</v>
      </c>
      <c r="AH40" s="49">
        <f t="shared" si="3"/>
        <v>156159060.37421</v>
      </c>
      <c r="AI40" s="123">
        <f>'2023 CV FIN GA 00394601000126'!AK36</f>
        <v>50327694.324940003</v>
      </c>
      <c r="AJ40" s="123">
        <f>'2023 CV FIN GA 00394601000126'!AL36</f>
        <v>47637658.962849997</v>
      </c>
      <c r="AK40" s="123">
        <f>'2023 CV FIN GA 00394601000126'!AM36</f>
        <v>45138777.614739999</v>
      </c>
      <c r="AL40" s="123">
        <f>'2023 CV FIN GA 00394601000126'!AN36</f>
        <v>5870605.6170499995</v>
      </c>
      <c r="AM40" s="123">
        <f>'2023 CV FIN GA 00394601000126'!AO36</f>
        <v>7184323.85463</v>
      </c>
      <c r="AN40" s="123">
        <f>'2023 CV FIN GA 00394601000126'!AP36</f>
        <v>417350878.83192998</v>
      </c>
      <c r="AO40" s="50">
        <v>0</v>
      </c>
      <c r="AP40" s="123">
        <f>'2023 CV FIN GA 00394601000126'!AR36</f>
        <v>0</v>
      </c>
      <c r="AQ40" s="123">
        <f>'2023 CV FIN GA 00394601000126'!AS36</f>
        <v>7253235159.3594198</v>
      </c>
      <c r="AR40" s="49">
        <f t="shared" si="4"/>
        <v>8647129400.6120396</v>
      </c>
      <c r="AS40" s="49">
        <f t="shared" si="5"/>
        <v>1989243301.9780099</v>
      </c>
      <c r="AT40" s="123">
        <f>'2023 CV FIN GA 00394601000126'!AV36</f>
        <v>865120398.50109005</v>
      </c>
      <c r="AU40" s="123">
        <f>'2023 CV FIN GA 00394601000126'!AW36</f>
        <v>835163452.04430997</v>
      </c>
      <c r="AV40" s="123">
        <f>'2023 CV FIN GA 00394601000126'!AX36</f>
        <v>424003.68531999999</v>
      </c>
      <c r="AW40" s="123">
        <f>'2023 CV FIN GA 00394601000126'!AY36</f>
        <v>55666338.79084</v>
      </c>
      <c r="AX40" s="123">
        <f>'2023 CV FIN GA 00394601000126'!AZ36</f>
        <v>232869108.95644999</v>
      </c>
      <c r="AY40" s="123">
        <f>'2023 CV FIN GA 00394601000126'!BA36</f>
        <v>0</v>
      </c>
      <c r="AZ40" s="49">
        <f t="shared" si="6"/>
        <v>6657886098.6340303</v>
      </c>
      <c r="BA40" s="123">
        <f>'2023 CV FIN GA 00394601000126'!BC36</f>
        <v>1694744548.75594</v>
      </c>
      <c r="BB40" s="123">
        <f>'2023 CV FIN GA 00394601000126'!BD36</f>
        <v>1528086708.6824801</v>
      </c>
      <c r="BC40" s="123">
        <f>'2023 CV FIN GA 00394601000126'!BE36</f>
        <v>1706554180.8192899</v>
      </c>
      <c r="BD40" s="123">
        <f>'2023 CV FIN GA 00394601000126'!BF36</f>
        <v>251416978.32319999</v>
      </c>
      <c r="BE40" s="123">
        <f>'2023 CV FIN GA 00394601000126'!BG36</f>
        <v>70638586.859809995</v>
      </c>
      <c r="BF40" s="123">
        <f>'2023 CV FIN GA 00394601000126'!BH36</f>
        <v>1406445095.19331</v>
      </c>
      <c r="BG40" s="123">
        <f>'2023 CV FIN GA 00394601000126'!BI36</f>
        <v>0</v>
      </c>
      <c r="BH40" s="123">
        <f>'2023 CV FIN GA 00394601000126'!BJ36</f>
        <v>0</v>
      </c>
      <c r="BI40" s="123">
        <f>'2023 CV FIN GA 00394601000126'!BK36</f>
        <v>0</v>
      </c>
      <c r="BJ40" s="49">
        <f t="shared" si="7"/>
        <v>8647129400.6120396</v>
      </c>
      <c r="BK40" s="49">
        <f t="shared" si="8"/>
        <v>0</v>
      </c>
      <c r="BL40" s="49">
        <f>$BO$9+SUMPRODUCT($D$10:D40,$BK$10:BK40)</f>
        <v>2.1026104688644409E-2</v>
      </c>
      <c r="BM40" s="48">
        <f>'2023 CV FIN GA 00394601000126'!BO36</f>
        <v>4.79</v>
      </c>
      <c r="BN40" s="49">
        <f t="shared" si="12"/>
        <v>0</v>
      </c>
      <c r="BO40" s="51">
        <f t="shared" si="9"/>
        <v>0</v>
      </c>
      <c r="BP40" s="79">
        <f t="shared" si="13"/>
        <v>1858975098.8043008</v>
      </c>
      <c r="BQ40" s="79">
        <f t="shared" si="14"/>
        <v>56698740513.531174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2054</v>
      </c>
      <c r="C41" s="48">
        <f>'2023 CV FIN GA 00394601000126'!E37</f>
        <v>4.79</v>
      </c>
      <c r="D41" s="49">
        <f t="shared" si="16"/>
        <v>0.22378000000000001</v>
      </c>
      <c r="E41" s="123">
        <f>'2023 CV FIN GA 00394601000126'!G37</f>
        <v>1973361.8096700001</v>
      </c>
      <c r="F41" s="49">
        <f t="shared" si="11"/>
        <v>166179400.72887999</v>
      </c>
      <c r="G41" s="123">
        <f>'2023 CV FIN GA 00394601000126'!I37</f>
        <v>80190494.981519997</v>
      </c>
      <c r="H41" s="123">
        <f>'2023 CV FIN GA 00394601000126'!J37</f>
        <v>79980260.937279999</v>
      </c>
      <c r="I41" s="123">
        <f>'2023 CV FIN GA 00394601000126'!K37</f>
        <v>49889.44025</v>
      </c>
      <c r="J41" s="123">
        <f>'2023 CV FIN GA 00394601000126'!L37</f>
        <v>5958755.3698300002</v>
      </c>
      <c r="K41" s="123">
        <f>'2023 CV FIN GA 00394601000126'!M37</f>
        <v>21568202.019609999</v>
      </c>
      <c r="L41" s="123">
        <f>'2023 CV FIN GA 00394601000126'!N37</f>
        <v>65103381.530479997</v>
      </c>
      <c r="M41" s="49">
        <f t="shared" si="0"/>
        <v>542674.49765999999</v>
      </c>
      <c r="N41" s="123">
        <f>'2023 CV FIN GA 00394601000126'!P37</f>
        <v>149487.2029</v>
      </c>
      <c r="O41" s="123">
        <f>'2023 CV FIN GA 00394601000126'!Q37</f>
        <v>165752.08121</v>
      </c>
      <c r="P41" s="123">
        <f>'2023 CV FIN GA 00394601000126'!R37</f>
        <v>137178.98097999999</v>
      </c>
      <c r="Q41" s="123">
        <f>'2023 CV FIN GA 00394601000126'!S37</f>
        <v>21501.711200000002</v>
      </c>
      <c r="R41" s="123">
        <f>'2023 CV FIN GA 00394601000126'!T37</f>
        <v>5628.5504499999997</v>
      </c>
      <c r="S41" s="123">
        <f>'2023 CV FIN GA 00394601000126'!U37</f>
        <v>63125.97092</v>
      </c>
      <c r="T41" s="123">
        <f>'2023 CV FIN GA 00394601000126'!V37</f>
        <v>0</v>
      </c>
      <c r="U41" s="49">
        <f t="shared" si="1"/>
        <v>276270.65334999998</v>
      </c>
      <c r="V41" s="123">
        <f>'2023 CV FIN GA 00394601000126'!X37</f>
        <v>76102.576019999993</v>
      </c>
      <c r="W41" s="123">
        <f>'2023 CV FIN GA 00394601000126'!Y37</f>
        <v>84382.877710000001</v>
      </c>
      <c r="X41" s="123">
        <f>'2023 CV FIN GA 00394601000126'!Z37</f>
        <v>69836.57213</v>
      </c>
      <c r="Y41" s="123">
        <f>'2023 CV FIN GA 00394601000126'!AA37</f>
        <v>10946.325699999999</v>
      </c>
      <c r="Z41" s="123">
        <f>'2023 CV FIN GA 00394601000126'!AB37</f>
        <v>2865.4438700000001</v>
      </c>
      <c r="AA41" s="123">
        <f>'2023 CV FIN GA 00394601000126'!AC37</f>
        <v>32136.857919999999</v>
      </c>
      <c r="AB41" s="123">
        <f>'2023 CV FIN GA 00394601000126'!AD37</f>
        <v>0</v>
      </c>
      <c r="AC41" s="49">
        <f t="shared" si="2"/>
        <v>513704880.96796</v>
      </c>
      <c r="AD41" s="123">
        <f>'2023 CV FIN GA 00394601000126'!AF37</f>
        <v>171246635.83322001</v>
      </c>
      <c r="AE41" s="123">
        <f>'2023 CV FIN GA 00394601000126'!AG37</f>
        <v>147333972.57242</v>
      </c>
      <c r="AF41" s="123">
        <f>'2023 CV FIN GA 00394601000126'!AH37</f>
        <v>169430738.65990001</v>
      </c>
      <c r="AG41" s="123">
        <f>'2023 CV FIN GA 00394601000126'!AI37</f>
        <v>25693533.902419999</v>
      </c>
      <c r="AH41" s="49">
        <f t="shared" si="3"/>
        <v>165040894.31900001</v>
      </c>
      <c r="AI41" s="123">
        <f>'2023 CV FIN GA 00394601000126'!AK37</f>
        <v>53050731.575029999</v>
      </c>
      <c r="AJ41" s="123">
        <f>'2023 CV FIN GA 00394601000126'!AL37</f>
        <v>50790672.76952</v>
      </c>
      <c r="AK41" s="123">
        <f>'2023 CV FIN GA 00394601000126'!AM37</f>
        <v>47898745.900040001</v>
      </c>
      <c r="AL41" s="123">
        <f>'2023 CV FIN GA 00394601000126'!AN37</f>
        <v>6251210.6778899999</v>
      </c>
      <c r="AM41" s="123">
        <f>'2023 CV FIN GA 00394601000126'!AO37</f>
        <v>7049533.39652</v>
      </c>
      <c r="AN41" s="123">
        <f>'2023 CV FIN GA 00394601000126'!AP37</f>
        <v>409559169.94761997</v>
      </c>
      <c r="AO41" s="50">
        <v>0</v>
      </c>
      <c r="AP41" s="123">
        <f>'2023 CV FIN GA 00394601000126'!AR37</f>
        <v>0</v>
      </c>
      <c r="AQ41" s="123">
        <f>'2023 CV FIN GA 00394601000126'!AS37</f>
        <v>6968644771.3464203</v>
      </c>
      <c r="AR41" s="49">
        <f t="shared" si="4"/>
        <v>8310619646.0109797</v>
      </c>
      <c r="AS41" s="49">
        <f t="shared" si="5"/>
        <v>1777032579.4304099</v>
      </c>
      <c r="AT41" s="123">
        <f>'2023 CV FIN GA 00394601000126'!AV37</f>
        <v>752372686.26979005</v>
      </c>
      <c r="AU41" s="123">
        <f>'2023 CV FIN GA 00394601000126'!AW37</f>
        <v>759523773.27025998</v>
      </c>
      <c r="AV41" s="123">
        <f>'2023 CV FIN GA 00394601000126'!AX37</f>
        <v>392382.26760999998</v>
      </c>
      <c r="AW41" s="123">
        <f>'2023 CV FIN GA 00394601000126'!AY37</f>
        <v>50103601.80917</v>
      </c>
      <c r="AX41" s="123">
        <f>'2023 CV FIN GA 00394601000126'!AZ37</f>
        <v>214640135.81358001</v>
      </c>
      <c r="AY41" s="123">
        <f>'2023 CV FIN GA 00394601000126'!BA37</f>
        <v>0</v>
      </c>
      <c r="AZ41" s="49">
        <f t="shared" si="6"/>
        <v>6533587066.5805702</v>
      </c>
      <c r="BA41" s="123">
        <f>'2023 CV FIN GA 00394601000126'!BC37</f>
        <v>1622756045.3844099</v>
      </c>
      <c r="BB41" s="123">
        <f>'2023 CV FIN GA 00394601000126'!BD37</f>
        <v>1465946046.5306399</v>
      </c>
      <c r="BC41" s="123">
        <f>'2023 CV FIN GA 00394601000126'!BE37</f>
        <v>1642587457.0457101</v>
      </c>
      <c r="BD41" s="123">
        <f>'2023 CV FIN GA 00394601000126'!BF37</f>
        <v>242932560.30765</v>
      </c>
      <c r="BE41" s="123">
        <f>'2023 CV FIN GA 00394601000126'!BG37</f>
        <v>69337961.178029999</v>
      </c>
      <c r="BF41" s="123">
        <f>'2023 CV FIN GA 00394601000126'!BH37</f>
        <v>1490026996.13413</v>
      </c>
      <c r="BG41" s="123">
        <f>'2023 CV FIN GA 00394601000126'!BI37</f>
        <v>0</v>
      </c>
      <c r="BH41" s="123">
        <f>'2023 CV FIN GA 00394601000126'!BJ37</f>
        <v>0</v>
      </c>
      <c r="BI41" s="123">
        <f>'2023 CV FIN GA 00394601000126'!BK37</f>
        <v>0</v>
      </c>
      <c r="BJ41" s="49">
        <f t="shared" si="7"/>
        <v>8310619646.0109797</v>
      </c>
      <c r="BK41" s="49">
        <f t="shared" si="8"/>
        <v>0</v>
      </c>
      <c r="BL41" s="49">
        <f>$BO$9+SUMPRODUCT($D$10:D41,$BK$10:BK41)</f>
        <v>2.1026104688644409E-2</v>
      </c>
      <c r="BM41" s="48">
        <f>'2023 CV FIN GA 00394601000126'!BO37</f>
        <v>4.79</v>
      </c>
      <c r="BN41" s="49">
        <f t="shared" si="12"/>
        <v>0</v>
      </c>
      <c r="BO41" s="51">
        <f t="shared" si="9"/>
        <v>0</v>
      </c>
      <c r="BP41" s="79">
        <f t="shared" si="13"/>
        <v>1705056441.6724348</v>
      </c>
      <c r="BQ41" s="79">
        <f t="shared" si="14"/>
        <v>53709277912.681694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2055</v>
      </c>
      <c r="C42" s="48">
        <f>'2023 CV FIN GA 00394601000126'!E38</f>
        <v>4.79</v>
      </c>
      <c r="D42" s="49">
        <f t="shared" si="16"/>
        <v>0.21354999999999999</v>
      </c>
      <c r="E42" s="123">
        <f>'2023 CV FIN GA 00394601000126'!G38</f>
        <v>679396.10005000001</v>
      </c>
      <c r="F42" s="49">
        <f t="shared" ref="F42:F73" si="17">ROUND(SUM(G42:J42),5)</f>
        <v>146570539.71599999</v>
      </c>
      <c r="G42" s="123">
        <f>'2023 CV FIN GA 00394601000126'!I38</f>
        <v>68990636.558660001</v>
      </c>
      <c r="H42" s="123">
        <f>'2023 CV FIN GA 00394601000126'!J38</f>
        <v>72221080.310870007</v>
      </c>
      <c r="I42" s="123">
        <f>'2023 CV FIN GA 00394601000126'!K38</f>
        <v>45826.696320000003</v>
      </c>
      <c r="J42" s="123">
        <f>'2023 CV FIN GA 00394601000126'!L38</f>
        <v>5312996.1501500001</v>
      </c>
      <c r="K42" s="123">
        <f>'2023 CV FIN GA 00394601000126'!M38</f>
        <v>19829517.949159998</v>
      </c>
      <c r="L42" s="123">
        <f>'2023 CV FIN GA 00394601000126'!N38</f>
        <v>57753134.793119997</v>
      </c>
      <c r="M42" s="49">
        <f t="shared" ref="M42:M73" si="18">ROUND(SUM(N42:T42),5)</f>
        <v>186833.92752</v>
      </c>
      <c r="N42" s="123">
        <f>'2023 CV FIN GA 00394601000126'!P38</f>
        <v>51465.991770000001</v>
      </c>
      <c r="O42" s="123">
        <f>'2023 CV FIN GA 00394601000126'!Q38</f>
        <v>57065.722569999998</v>
      </c>
      <c r="P42" s="123">
        <f>'2023 CV FIN GA 00394601000126'!R38</f>
        <v>47228.472869999998</v>
      </c>
      <c r="Q42" s="123">
        <f>'2023 CV FIN GA 00394601000126'!S38</f>
        <v>7402.6864500000001</v>
      </c>
      <c r="R42" s="123">
        <f>'2023 CV FIN GA 00394601000126'!T38</f>
        <v>1937.8175900000001</v>
      </c>
      <c r="S42" s="123">
        <f>'2023 CV FIN GA 00394601000126'!U38</f>
        <v>21733.236270000001</v>
      </c>
      <c r="T42" s="123">
        <f>'2023 CV FIN GA 00394601000126'!V38</f>
        <v>0</v>
      </c>
      <c r="U42" s="49">
        <f t="shared" ref="U42:U73" si="19">ROUND(SUM(V42:AB42),5)</f>
        <v>95115.454020000005</v>
      </c>
      <c r="V42" s="123">
        <f>'2023 CV FIN GA 00394601000126'!X38</f>
        <v>26200.868539999999</v>
      </c>
      <c r="W42" s="123">
        <f>'2023 CV FIN GA 00394601000126'!Y38</f>
        <v>29051.640579999999</v>
      </c>
      <c r="X42" s="123">
        <f>'2023 CV FIN GA 00394601000126'!Z38</f>
        <v>24043.586190000002</v>
      </c>
      <c r="Y42" s="123">
        <f>'2023 CV FIN GA 00394601000126'!AA38</f>
        <v>3768.6403799999998</v>
      </c>
      <c r="Z42" s="123">
        <f>'2023 CV FIN GA 00394601000126'!AB38</f>
        <v>986.52531999999997</v>
      </c>
      <c r="AA42" s="123">
        <f>'2023 CV FIN GA 00394601000126'!AC38</f>
        <v>11064.193010000001</v>
      </c>
      <c r="AB42" s="123">
        <f>'2023 CV FIN GA 00394601000126'!AD38</f>
        <v>0</v>
      </c>
      <c r="AC42" s="49">
        <f t="shared" ref="AC42:AC73" si="20">ROUND(SUM(AD42:AG42),5)</f>
        <v>491133228.42075002</v>
      </c>
      <c r="AD42" s="123">
        <f>'2023 CV FIN GA 00394601000126'!AF38</f>
        <v>163246019.68794</v>
      </c>
      <c r="AE42" s="123">
        <f>'2023 CV FIN GA 00394601000126'!AG38</f>
        <v>140706529.80853999</v>
      </c>
      <c r="AF42" s="123">
        <f>'2023 CV FIN GA 00394601000126'!AH38</f>
        <v>162441350.33592001</v>
      </c>
      <c r="AG42" s="123">
        <f>'2023 CV FIN GA 00394601000126'!AI38</f>
        <v>24739328.588350002</v>
      </c>
      <c r="AH42" s="49">
        <f t="shared" ref="AH42:AH73" si="21">ROUND(SUM(AI42:AM42),5)</f>
        <v>173601658.19560999</v>
      </c>
      <c r="AI42" s="123">
        <f>'2023 CV FIN GA 00394601000126'!AK38</f>
        <v>55603373.614759997</v>
      </c>
      <c r="AJ42" s="123">
        <f>'2023 CV FIN GA 00394601000126'!AL38</f>
        <v>53900156.243129998</v>
      </c>
      <c r="AK42" s="123">
        <f>'2023 CV FIN GA 00394601000126'!AM38</f>
        <v>50564478.604000002</v>
      </c>
      <c r="AL42" s="123">
        <f>'2023 CV FIN GA 00394601000126'!AN38</f>
        <v>6628335.2902300004</v>
      </c>
      <c r="AM42" s="123">
        <f>'2023 CV FIN GA 00394601000126'!AO38</f>
        <v>6905314.4434900004</v>
      </c>
      <c r="AN42" s="123">
        <f>'2023 CV FIN GA 00394601000126'!AP38</f>
        <v>401101893.25297999</v>
      </c>
      <c r="AO42" s="50">
        <v>0</v>
      </c>
      <c r="AP42" s="123">
        <f>'2023 CV FIN GA 00394601000126'!AR38</f>
        <v>0</v>
      </c>
      <c r="AQ42" s="123">
        <f>'2023 CV FIN GA 00394601000126'!AS38</f>
        <v>6684802043.9711704</v>
      </c>
      <c r="AR42" s="49">
        <f t="shared" ref="AR42:AR73" si="22">ROUND(F42+K42+L42+M42+U42+AC42+AH42+AN42+AO42+AP42+AQ42,5)</f>
        <v>7975073965.6803303</v>
      </c>
      <c r="AS42" s="49">
        <f t="shared" ref="AS42:AS73" si="23">ROUND(SUM(AT42:AY42),5)</f>
        <v>1576403555.0682499</v>
      </c>
      <c r="AT42" s="123">
        <f>'2023 CV FIN GA 00394601000126'!AV38</f>
        <v>647986837.66640997</v>
      </c>
      <c r="AU42" s="123">
        <f>'2023 CV FIN GA 00394601000126'!AW38</f>
        <v>685923292.51721001</v>
      </c>
      <c r="AV42" s="123">
        <f>'2023 CV FIN GA 00394601000126'!AX38</f>
        <v>360687.43476999999</v>
      </c>
      <c r="AW42" s="123">
        <f>'2023 CV FIN GA 00394601000126'!AY38</f>
        <v>44777530.802720003</v>
      </c>
      <c r="AX42" s="123">
        <f>'2023 CV FIN GA 00394601000126'!AZ38</f>
        <v>197355206.64714</v>
      </c>
      <c r="AY42" s="123">
        <f>'2023 CV FIN GA 00394601000126'!BA38</f>
        <v>0</v>
      </c>
      <c r="AZ42" s="49">
        <f t="shared" ref="AZ42:AZ73" si="24">ROUND(SUM(BA42:BI42),5)</f>
        <v>6398670410.6120796</v>
      </c>
      <c r="BA42" s="123">
        <f>'2023 CV FIN GA 00394601000126'!BC38</f>
        <v>1548748368.1577599</v>
      </c>
      <c r="BB42" s="123">
        <f>'2023 CV FIN GA 00394601000126'!BD38</f>
        <v>1401405661.69244</v>
      </c>
      <c r="BC42" s="123">
        <f>'2023 CV FIN GA 00394601000126'!BE38</f>
        <v>1575911137.55968</v>
      </c>
      <c r="BD42" s="123">
        <f>'2023 CV FIN GA 00394601000126'!BF38</f>
        <v>234056181.20442</v>
      </c>
      <c r="BE42" s="123">
        <f>'2023 CV FIN GA 00394601000126'!BG38</f>
        <v>67944702.593140006</v>
      </c>
      <c r="BF42" s="123">
        <f>'2023 CV FIN GA 00394601000126'!BH38</f>
        <v>1570604359.40464</v>
      </c>
      <c r="BG42" s="123">
        <f>'2023 CV FIN GA 00394601000126'!BI38</f>
        <v>0</v>
      </c>
      <c r="BH42" s="123">
        <f>'2023 CV FIN GA 00394601000126'!BJ38</f>
        <v>0</v>
      </c>
      <c r="BI42" s="123">
        <f>'2023 CV FIN GA 00394601000126'!BK38</f>
        <v>0</v>
      </c>
      <c r="BJ42" s="49">
        <f t="shared" ref="BJ42:BJ73" si="25">ROUND(AS42+AZ42,5)</f>
        <v>7975073965.6803303</v>
      </c>
      <c r="BK42" s="49">
        <f t="shared" ref="BK42:BK73" si="26">ROUND(AR42-BJ42,5)</f>
        <v>0</v>
      </c>
      <c r="BL42" s="49">
        <f>$BO$9+SUMPRODUCT($D$10:D42,$BK$10:BK42)</f>
        <v>2.1026104688644409E-2</v>
      </c>
      <c r="BM42" s="48">
        <f>'2023 CV FIN GA 00394601000126'!BO38</f>
        <v>4.79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1561503375.1057014</v>
      </c>
      <c r="BQ42" s="79">
        <f t="shared" si="14"/>
        <v>50748859690.935295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2056</v>
      </c>
      <c r="C43" s="48">
        <f>'2023 CV FIN GA 00394601000126'!E39</f>
        <v>4.79</v>
      </c>
      <c r="D43" s="49">
        <f t="shared" si="16"/>
        <v>0.20379</v>
      </c>
      <c r="E43" s="123">
        <f>'2023 CV FIN GA 00394601000126'!G39</f>
        <v>244911.71601999999</v>
      </c>
      <c r="F43" s="49">
        <f t="shared" si="17"/>
        <v>128208243.62222999</v>
      </c>
      <c r="G43" s="123">
        <f>'2023 CV FIN GA 00394601000126'!I39</f>
        <v>58750826.968079999</v>
      </c>
      <c r="H43" s="123">
        <f>'2023 CV FIN GA 00394601000126'!J39</f>
        <v>64713999.961319998</v>
      </c>
      <c r="I43" s="123">
        <f>'2023 CV FIN GA 00394601000126'!K39</f>
        <v>41804.495860000003</v>
      </c>
      <c r="J43" s="123">
        <f>'2023 CV FIN GA 00394601000126'!L39</f>
        <v>4701612.1969699999</v>
      </c>
      <c r="K43" s="123">
        <f>'2023 CV FIN GA 00394601000126'!M39</f>
        <v>18186799.08512</v>
      </c>
      <c r="L43" s="123">
        <f>'2023 CV FIN GA 00394601000126'!N39</f>
        <v>50860320.578120001</v>
      </c>
      <c r="M43" s="49">
        <f t="shared" si="18"/>
        <v>67350.721900000004</v>
      </c>
      <c r="N43" s="123">
        <f>'2023 CV FIN GA 00394601000126'!P39</f>
        <v>18552.688719999998</v>
      </c>
      <c r="O43" s="123">
        <f>'2023 CV FIN GA 00394601000126'!Q39</f>
        <v>20571.304479999999</v>
      </c>
      <c r="P43" s="123">
        <f>'2023 CV FIN GA 00394601000126'!R39</f>
        <v>17025.129130000001</v>
      </c>
      <c r="Q43" s="123">
        <f>'2023 CV FIN GA 00394601000126'!S39</f>
        <v>2668.55321</v>
      </c>
      <c r="R43" s="123">
        <f>'2023 CV FIN GA 00394601000126'!T39</f>
        <v>698.55307000000005</v>
      </c>
      <c r="S43" s="123">
        <f>'2023 CV FIN GA 00394601000126'!U39</f>
        <v>7834.4932900000003</v>
      </c>
      <c r="T43" s="123">
        <f>'2023 CV FIN GA 00394601000126'!V39</f>
        <v>0</v>
      </c>
      <c r="U43" s="49">
        <f t="shared" si="19"/>
        <v>34287.640249999997</v>
      </c>
      <c r="V43" s="123">
        <f>'2023 CV FIN GA 00394601000126'!X39</f>
        <v>9445.0051700000004</v>
      </c>
      <c r="W43" s="123">
        <f>'2023 CV FIN GA 00394601000126'!Y39</f>
        <v>10472.6641</v>
      </c>
      <c r="X43" s="123">
        <f>'2023 CV FIN GA 00394601000126'!Z39</f>
        <v>8667.3384700000006</v>
      </c>
      <c r="Y43" s="123">
        <f>'2023 CV FIN GA 00394601000126'!AA39</f>
        <v>1358.5361800000001</v>
      </c>
      <c r="Z43" s="123">
        <f>'2023 CV FIN GA 00394601000126'!AB39</f>
        <v>355.62702000000002</v>
      </c>
      <c r="AA43" s="123">
        <f>'2023 CV FIN GA 00394601000126'!AC39</f>
        <v>3988.46931</v>
      </c>
      <c r="AB43" s="123">
        <f>'2023 CV FIN GA 00394601000126'!AD39</f>
        <v>0</v>
      </c>
      <c r="AC43" s="49">
        <f t="shared" si="20"/>
        <v>467883311.33416998</v>
      </c>
      <c r="AD43" s="123">
        <f>'2023 CV FIN GA 00394601000126'!AF39</f>
        <v>155036602.60992</v>
      </c>
      <c r="AE43" s="123">
        <f>'2023 CV FIN GA 00394601000126'!AG39</f>
        <v>133866321.63454001</v>
      </c>
      <c r="AF43" s="123">
        <f>'2023 CV FIN GA 00394601000126'!AH39</f>
        <v>155233034.21336001</v>
      </c>
      <c r="AG43" s="123">
        <f>'2023 CV FIN GA 00394601000126'!AI39</f>
        <v>23747352.876350001</v>
      </c>
      <c r="AH43" s="49">
        <f t="shared" si="21"/>
        <v>181702924.32003999</v>
      </c>
      <c r="AI43" s="123">
        <f>'2023 CV FIN GA 00394601000126'!AK39</f>
        <v>57937212.05517</v>
      </c>
      <c r="AJ43" s="123">
        <f>'2023 CV FIN GA 00394601000126'!AL39</f>
        <v>56920621.281640001</v>
      </c>
      <c r="AK43" s="123">
        <f>'2023 CV FIN GA 00394601000126'!AM39</f>
        <v>53095870.556780003</v>
      </c>
      <c r="AL43" s="123">
        <f>'2023 CV FIN GA 00394601000126'!AN39</f>
        <v>6997847.9623999996</v>
      </c>
      <c r="AM43" s="123">
        <f>'2023 CV FIN GA 00394601000126'!AO39</f>
        <v>6751372.4640499996</v>
      </c>
      <c r="AN43" s="123">
        <f>'2023 CV FIN GA 00394601000126'!AP39</f>
        <v>391955981.24691999</v>
      </c>
      <c r="AO43" s="50">
        <v>0</v>
      </c>
      <c r="AP43" s="123">
        <f>'2023 CV FIN GA 00394601000126'!AR39</f>
        <v>0</v>
      </c>
      <c r="AQ43" s="123">
        <f>'2023 CV FIN GA 00394601000126'!AS39</f>
        <v>6402129325.3579597</v>
      </c>
      <c r="AR43" s="49">
        <f t="shared" si="22"/>
        <v>7641028543.9067097</v>
      </c>
      <c r="AS43" s="49">
        <f t="shared" si="23"/>
        <v>1388260402.8068299</v>
      </c>
      <c r="AT43" s="123">
        <f>'2023 CV FIN GA 00394601000126'!AV39</f>
        <v>552454514.50405002</v>
      </c>
      <c r="AU43" s="123">
        <f>'2023 CV FIN GA 00394601000126'!AW39</f>
        <v>614735537.98752999</v>
      </c>
      <c r="AV43" s="123">
        <f>'2023 CV FIN GA 00394601000126'!AX39</f>
        <v>329271.21161</v>
      </c>
      <c r="AW43" s="123">
        <f>'2023 CV FIN GA 00394601000126'!AY39</f>
        <v>39730396.074620001</v>
      </c>
      <c r="AX43" s="123">
        <f>'2023 CV FIN GA 00394601000126'!AZ39</f>
        <v>181010683.02902001</v>
      </c>
      <c r="AY43" s="123">
        <f>'2023 CV FIN GA 00394601000126'!BA39</f>
        <v>0</v>
      </c>
      <c r="AZ43" s="49">
        <f t="shared" si="24"/>
        <v>6252768141.0998802</v>
      </c>
      <c r="BA43" s="123">
        <f>'2023 CV FIN GA 00394601000126'!BC39</f>
        <v>1472742835.1898899</v>
      </c>
      <c r="BB43" s="123">
        <f>'2023 CV FIN GA 00394601000126'!BD39</f>
        <v>1334736027.7379601</v>
      </c>
      <c r="BC43" s="123">
        <f>'2023 CV FIN GA 00394601000126'!BE39</f>
        <v>1507078271.7386601</v>
      </c>
      <c r="BD43" s="123">
        <f>'2023 CV FIN GA 00394601000126'!BF39</f>
        <v>224817398.02502999</v>
      </c>
      <c r="BE43" s="123">
        <f>'2023 CV FIN GA 00394601000126'!BG39</f>
        <v>66457158.219109997</v>
      </c>
      <c r="BF43" s="123">
        <f>'2023 CV FIN GA 00394601000126'!BH39</f>
        <v>1646936450.18923</v>
      </c>
      <c r="BG43" s="123">
        <f>'2023 CV FIN GA 00394601000126'!BI39</f>
        <v>0</v>
      </c>
      <c r="BH43" s="123">
        <f>'2023 CV FIN GA 00394601000126'!BJ39</f>
        <v>0</v>
      </c>
      <c r="BI43" s="123">
        <f>'2023 CV FIN GA 00394601000126'!BK39</f>
        <v>0</v>
      </c>
      <c r="BJ43" s="49">
        <f t="shared" si="25"/>
        <v>7641028543.9067097</v>
      </c>
      <c r="BK43" s="49">
        <f t="shared" si="26"/>
        <v>0</v>
      </c>
      <c r="BL43" s="49">
        <f>$BO$9+SUMPRODUCT($D$10:D43,$BK$10:BK43)</f>
        <v>2.1026104688644409E-2</v>
      </c>
      <c r="BM43" s="48">
        <f>'2023 CV FIN GA 00394601000126'!BO39</f>
        <v>4.79</v>
      </c>
      <c r="BN43" s="49">
        <f t="shared" si="12"/>
        <v>0</v>
      </c>
      <c r="BO43" s="51">
        <f t="shared" si="27"/>
        <v>0</v>
      </c>
      <c r="BP43" s="79">
        <f t="shared" si="13"/>
        <v>1427781660.8002758</v>
      </c>
      <c r="BQ43" s="79">
        <f t="shared" si="14"/>
        <v>47830685636.809242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2057</v>
      </c>
      <c r="C44" s="48">
        <f>'2023 CV FIN GA 00394601000126'!E40</f>
        <v>4.79</v>
      </c>
      <c r="D44" s="49">
        <f t="shared" si="16"/>
        <v>0.19447</v>
      </c>
      <c r="E44" s="123">
        <f>'2023 CV FIN GA 00394601000126'!G40</f>
        <v>93435.732600000003</v>
      </c>
      <c r="F44" s="49">
        <f t="shared" si="17"/>
        <v>111171934.95319</v>
      </c>
      <c r="G44" s="123">
        <f>'2023 CV FIN GA 00394601000126'!I40</f>
        <v>49502972.62985</v>
      </c>
      <c r="H44" s="123">
        <f>'2023 CV FIN GA 00394601000126'!J40</f>
        <v>57501928.646229997</v>
      </c>
      <c r="I44" s="123">
        <f>'2023 CV FIN GA 00394601000126'!K40</f>
        <v>37864.147770000003</v>
      </c>
      <c r="J44" s="123">
        <f>'2023 CV FIN GA 00394601000126'!L40</f>
        <v>4129169.5293399999</v>
      </c>
      <c r="K44" s="123">
        <f>'2023 CV FIN GA 00394601000126'!M40</f>
        <v>16639300.92698</v>
      </c>
      <c r="L44" s="123">
        <f>'2023 CV FIN GA 00394601000126'!N40</f>
        <v>44452303.066909999</v>
      </c>
      <c r="M44" s="49">
        <f t="shared" si="18"/>
        <v>25694.82646</v>
      </c>
      <c r="N44" s="123">
        <f>'2023 CV FIN GA 00394601000126'!P40</f>
        <v>7077.9956599999996</v>
      </c>
      <c r="O44" s="123">
        <f>'2023 CV FIN GA 00394601000126'!Q40</f>
        <v>7848.1133399999999</v>
      </c>
      <c r="P44" s="123">
        <f>'2023 CV FIN GA 00394601000126'!R40</f>
        <v>6495.2197399999995</v>
      </c>
      <c r="Q44" s="123">
        <f>'2023 CV FIN GA 00394601000126'!S40</f>
        <v>1018.07389</v>
      </c>
      <c r="R44" s="123">
        <f>'2023 CV FIN GA 00394601000126'!T40</f>
        <v>266.50344999999999</v>
      </c>
      <c r="S44" s="123">
        <f>'2023 CV FIN GA 00394601000126'!U40</f>
        <v>2988.92038</v>
      </c>
      <c r="T44" s="123">
        <f>'2023 CV FIN GA 00394601000126'!V40</f>
        <v>0</v>
      </c>
      <c r="U44" s="49">
        <f t="shared" si="19"/>
        <v>13081.002549999999</v>
      </c>
      <c r="V44" s="123">
        <f>'2023 CV FIN GA 00394601000126'!X40</f>
        <v>3603.3432400000002</v>
      </c>
      <c r="W44" s="123">
        <f>'2023 CV FIN GA 00394601000126'!Y40</f>
        <v>3995.4031500000001</v>
      </c>
      <c r="X44" s="123">
        <f>'2023 CV FIN GA 00394601000126'!Z40</f>
        <v>3306.6573199999998</v>
      </c>
      <c r="Y44" s="123">
        <f>'2023 CV FIN GA 00394601000126'!AA40</f>
        <v>518.29215999999997</v>
      </c>
      <c r="Z44" s="123">
        <f>'2023 CV FIN GA 00394601000126'!AB40</f>
        <v>135.67447999999999</v>
      </c>
      <c r="AA44" s="123">
        <f>'2023 CV FIN GA 00394601000126'!AC40</f>
        <v>1521.6322</v>
      </c>
      <c r="AB44" s="123">
        <f>'2023 CV FIN GA 00394601000126'!AD40</f>
        <v>0</v>
      </c>
      <c r="AC44" s="49">
        <f t="shared" si="20"/>
        <v>444111901.84201002</v>
      </c>
      <c r="AD44" s="123">
        <f>'2023 CV FIN GA 00394601000126'!AF40</f>
        <v>146690363.98083001</v>
      </c>
      <c r="AE44" s="123">
        <f>'2023 CV FIN GA 00394601000126'!AG40</f>
        <v>126840886.97957</v>
      </c>
      <c r="AF44" s="123">
        <f>'2023 CV FIN GA 00394601000126'!AH40</f>
        <v>147860107.94646001</v>
      </c>
      <c r="AG44" s="123">
        <f>'2023 CV FIN GA 00394601000126'!AI40</f>
        <v>22720542.935150001</v>
      </c>
      <c r="AH44" s="49">
        <f t="shared" si="21"/>
        <v>189205531.96033001</v>
      </c>
      <c r="AI44" s="123">
        <f>'2023 CV FIN GA 00394601000126'!AK40</f>
        <v>60005016.960819997</v>
      </c>
      <c r="AJ44" s="123">
        <f>'2023 CV FIN GA 00394601000126'!AL40</f>
        <v>59800046.242320001</v>
      </c>
      <c r="AK44" s="123">
        <f>'2023 CV FIN GA 00394601000126'!AM40</f>
        <v>55457730.542300001</v>
      </c>
      <c r="AL44" s="123">
        <f>'2023 CV FIN GA 00394601000126'!AN40</f>
        <v>7355112.3521299995</v>
      </c>
      <c r="AM44" s="123">
        <f>'2023 CV FIN GA 00394601000126'!AO40</f>
        <v>6587625.8627599999</v>
      </c>
      <c r="AN44" s="123">
        <f>'2023 CV FIN GA 00394601000126'!AP40</f>
        <v>382135349.97438002</v>
      </c>
      <c r="AO44" s="50">
        <v>0</v>
      </c>
      <c r="AP44" s="123">
        <f>'2023 CV FIN GA 00394601000126'!AR40</f>
        <v>0</v>
      </c>
      <c r="AQ44" s="123">
        <f>'2023 CV FIN GA 00394601000126'!AS40</f>
        <v>6121697201.4237204</v>
      </c>
      <c r="AR44" s="49">
        <f t="shared" si="22"/>
        <v>7309452299.9765301</v>
      </c>
      <c r="AS44" s="49">
        <f t="shared" si="23"/>
        <v>1213350043.01774</v>
      </c>
      <c r="AT44" s="123">
        <f>'2023 CV FIN GA 00394601000126'!AV40</f>
        <v>466088544.73049998</v>
      </c>
      <c r="AU44" s="123">
        <f>'2023 CV FIN GA 00394601000126'!AW40</f>
        <v>546361588.72730994</v>
      </c>
      <c r="AV44" s="123">
        <f>'2023 CV FIN GA 00394601000126'!AX40</f>
        <v>298457.17271999997</v>
      </c>
      <c r="AW44" s="123">
        <f>'2023 CV FIN GA 00394601000126'!AY40</f>
        <v>34999345.783529997</v>
      </c>
      <c r="AX44" s="123">
        <f>'2023 CV FIN GA 00394601000126'!AZ40</f>
        <v>165602106.60368001</v>
      </c>
      <c r="AY44" s="123">
        <f>'2023 CV FIN GA 00394601000126'!BA40</f>
        <v>0</v>
      </c>
      <c r="AZ44" s="49">
        <f t="shared" si="24"/>
        <v>6096102256.9587898</v>
      </c>
      <c r="BA44" s="123">
        <f>'2023 CV FIN GA 00394601000126'!BC40</f>
        <v>1395432285.18242</v>
      </c>
      <c r="BB44" s="123">
        <f>'2023 CV FIN GA 00394601000126'!BD40</f>
        <v>1266228526.3873999</v>
      </c>
      <c r="BC44" s="123">
        <f>'2023 CV FIN GA 00394601000126'!BE40</f>
        <v>1436568588.0081899</v>
      </c>
      <c r="BD44" s="123">
        <f>'2023 CV FIN GA 00394601000126'!BF40</f>
        <v>215246668.50825</v>
      </c>
      <c r="BE44" s="123">
        <f>'2023 CV FIN GA 00394601000126'!BG40</f>
        <v>64873256.504550003</v>
      </c>
      <c r="BF44" s="123">
        <f>'2023 CV FIN GA 00394601000126'!BH40</f>
        <v>1717752932.36798</v>
      </c>
      <c r="BG44" s="123">
        <f>'2023 CV FIN GA 00394601000126'!BI40</f>
        <v>0</v>
      </c>
      <c r="BH44" s="123">
        <f>'2023 CV FIN GA 00394601000126'!BJ40</f>
        <v>0</v>
      </c>
      <c r="BI44" s="123">
        <f>'2023 CV FIN GA 00394601000126'!BK40</f>
        <v>0</v>
      </c>
      <c r="BJ44" s="49">
        <f t="shared" si="25"/>
        <v>7309452299.9765301</v>
      </c>
      <c r="BK44" s="49">
        <f t="shared" si="26"/>
        <v>0</v>
      </c>
      <c r="BL44" s="49">
        <f>$BO$9+SUMPRODUCT($D$10:D44,$BK$10:BK44)</f>
        <v>2.1026104688644409E-2</v>
      </c>
      <c r="BM44" s="48">
        <f>'2023 CV FIN GA 00394601000126'!BO40</f>
        <v>4.79</v>
      </c>
      <c r="BN44" s="49">
        <f t="shared" si="12"/>
        <v>0</v>
      </c>
      <c r="BO44" s="51">
        <f t="shared" si="27"/>
        <v>0</v>
      </c>
      <c r="BP44" s="79">
        <f t="shared" si="13"/>
        <v>1303453800.1976299</v>
      </c>
      <c r="BQ44" s="79">
        <f t="shared" si="14"/>
        <v>44969156106.81823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2058</v>
      </c>
      <c r="C45" s="48">
        <f>'2023 CV FIN GA 00394601000126'!E41</f>
        <v>4.79</v>
      </c>
      <c r="D45" s="49">
        <f t="shared" si="16"/>
        <v>0.18557999999999999</v>
      </c>
      <c r="E45" s="123">
        <f>'2023 CV FIN GA 00394601000126'!G41</f>
        <v>0</v>
      </c>
      <c r="F45" s="49">
        <f t="shared" si="17"/>
        <v>95522613.311440006</v>
      </c>
      <c r="G45" s="123">
        <f>'2023 CV FIN GA 00394601000126'!I41</f>
        <v>41257593.405429997</v>
      </c>
      <c r="H45" s="123">
        <f>'2023 CV FIN GA 00394601000126'!J41</f>
        <v>50631610.189730003</v>
      </c>
      <c r="I45" s="123">
        <f>'2023 CV FIN GA 00394601000126'!K41</f>
        <v>34039.948859999997</v>
      </c>
      <c r="J45" s="123">
        <f>'2023 CV FIN GA 00394601000126'!L41</f>
        <v>3599369.7674199999</v>
      </c>
      <c r="K45" s="123">
        <f>'2023 CV FIN GA 00394601000126'!M41</f>
        <v>15185858.72934</v>
      </c>
      <c r="L45" s="123">
        <f>'2023 CV FIN GA 00394601000126'!N41</f>
        <v>38549658.127109997</v>
      </c>
      <c r="M45" s="49">
        <f t="shared" si="18"/>
        <v>0</v>
      </c>
      <c r="N45" s="123">
        <f>'2023 CV FIN GA 00394601000126'!P41</f>
        <v>0</v>
      </c>
      <c r="O45" s="123">
        <f>'2023 CV FIN GA 00394601000126'!Q41</f>
        <v>0</v>
      </c>
      <c r="P45" s="123">
        <f>'2023 CV FIN GA 00394601000126'!R41</f>
        <v>0</v>
      </c>
      <c r="Q45" s="123">
        <f>'2023 CV FIN GA 00394601000126'!S41</f>
        <v>0</v>
      </c>
      <c r="R45" s="123">
        <f>'2023 CV FIN GA 00394601000126'!T41</f>
        <v>0</v>
      </c>
      <c r="S45" s="123">
        <f>'2023 CV FIN GA 00394601000126'!U41</f>
        <v>0</v>
      </c>
      <c r="T45" s="123">
        <f>'2023 CV FIN GA 00394601000126'!V41</f>
        <v>0</v>
      </c>
      <c r="U45" s="49">
        <f t="shared" si="19"/>
        <v>0</v>
      </c>
      <c r="V45" s="123">
        <f>'2023 CV FIN GA 00394601000126'!X41</f>
        <v>0</v>
      </c>
      <c r="W45" s="123">
        <f>'2023 CV FIN GA 00394601000126'!Y41</f>
        <v>0</v>
      </c>
      <c r="X45" s="123">
        <f>'2023 CV FIN GA 00394601000126'!Z41</f>
        <v>0</v>
      </c>
      <c r="Y45" s="123">
        <f>'2023 CV FIN GA 00394601000126'!AA41</f>
        <v>0</v>
      </c>
      <c r="Z45" s="123">
        <f>'2023 CV FIN GA 00394601000126'!AB41</f>
        <v>0</v>
      </c>
      <c r="AA45" s="123">
        <f>'2023 CV FIN GA 00394601000126'!AC41</f>
        <v>0</v>
      </c>
      <c r="AB45" s="123">
        <f>'2023 CV FIN GA 00394601000126'!AD41</f>
        <v>0</v>
      </c>
      <c r="AC45" s="49">
        <f t="shared" si="20"/>
        <v>419970427.75602001</v>
      </c>
      <c r="AD45" s="123">
        <f>'2023 CV FIN GA 00394601000126'!AF41</f>
        <v>138270788.73389</v>
      </c>
      <c r="AE45" s="123">
        <f>'2023 CV FIN GA 00394601000126'!AG41</f>
        <v>119668505.56622</v>
      </c>
      <c r="AF45" s="123">
        <f>'2023 CV FIN GA 00394601000126'!AH41</f>
        <v>140368178.62211999</v>
      </c>
      <c r="AG45" s="123">
        <f>'2023 CV FIN GA 00394601000126'!AI41</f>
        <v>21662954.833790001</v>
      </c>
      <c r="AH45" s="49">
        <f t="shared" si="21"/>
        <v>195961754.08452001</v>
      </c>
      <c r="AI45" s="123">
        <f>'2023 CV FIN GA 00394601000126'!AK41</f>
        <v>61759902.445519999</v>
      </c>
      <c r="AJ45" s="123">
        <f>'2023 CV FIN GA 00394601000126'!AL41</f>
        <v>62485465.98934</v>
      </c>
      <c r="AK45" s="123">
        <f>'2023 CV FIN GA 00394601000126'!AM41</f>
        <v>57607078.775399998</v>
      </c>
      <c r="AL45" s="123">
        <f>'2023 CV FIN GA 00394601000126'!AN41</f>
        <v>7695443.7575399997</v>
      </c>
      <c r="AM45" s="123">
        <f>'2023 CV FIN GA 00394601000126'!AO41</f>
        <v>6413863.1167200003</v>
      </c>
      <c r="AN45" s="123">
        <f>'2023 CV FIN GA 00394601000126'!AP41</f>
        <v>371645803.73733002</v>
      </c>
      <c r="AO45" s="50">
        <v>0</v>
      </c>
      <c r="AP45" s="123">
        <f>'2023 CV FIN GA 00394601000126'!AR41</f>
        <v>0</v>
      </c>
      <c r="AQ45" s="123">
        <f>'2023 CV FIN GA 00394601000126'!AS41</f>
        <v>5844163342.2242298</v>
      </c>
      <c r="AR45" s="49">
        <f t="shared" si="22"/>
        <v>6980999457.9699898</v>
      </c>
      <c r="AS45" s="49">
        <f t="shared" si="23"/>
        <v>1052234105.31604</v>
      </c>
      <c r="AT45" s="123">
        <f>'2023 CV FIN GA 00394601000126'!AV41</f>
        <v>388992726.03733999</v>
      </c>
      <c r="AU45" s="123">
        <f>'2023 CV FIN GA 00394601000126'!AW41</f>
        <v>481238171.40996999</v>
      </c>
      <c r="AV45" s="123">
        <f>'2023 CV FIN GA 00394601000126'!AX41</f>
        <v>268515.28262000001</v>
      </c>
      <c r="AW45" s="123">
        <f>'2023 CV FIN GA 00394601000126'!AY41</f>
        <v>30614541.88981</v>
      </c>
      <c r="AX45" s="123">
        <f>'2023 CV FIN GA 00394601000126'!AZ41</f>
        <v>151120150.6963</v>
      </c>
      <c r="AY45" s="123">
        <f>'2023 CV FIN GA 00394601000126'!BA41</f>
        <v>0</v>
      </c>
      <c r="AZ45" s="49">
        <f t="shared" si="24"/>
        <v>5928765352.6539497</v>
      </c>
      <c r="BA45" s="123">
        <f>'2023 CV FIN GA 00394601000126'!BC41</f>
        <v>1317349568.4918101</v>
      </c>
      <c r="BB45" s="123">
        <f>'2023 CV FIN GA 00394601000126'!BD41</f>
        <v>1196219430.3893001</v>
      </c>
      <c r="BC45" s="123">
        <f>'2023 CV FIN GA 00394601000126'!BE41</f>
        <v>1364875891.73318</v>
      </c>
      <c r="BD45" s="123">
        <f>'2023 CV FIN GA 00394601000126'!BF41</f>
        <v>205378048.65408999</v>
      </c>
      <c r="BE45" s="123">
        <f>'2023 CV FIN GA 00394601000126'!BG41</f>
        <v>63191052.692390002</v>
      </c>
      <c r="BF45" s="123">
        <f>'2023 CV FIN GA 00394601000126'!BH41</f>
        <v>1781751360.6931801</v>
      </c>
      <c r="BG45" s="123">
        <f>'2023 CV FIN GA 00394601000126'!BI41</f>
        <v>0</v>
      </c>
      <c r="BH45" s="123">
        <f>'2023 CV FIN GA 00394601000126'!BJ41</f>
        <v>0</v>
      </c>
      <c r="BI45" s="123">
        <f>'2023 CV FIN GA 00394601000126'!BK41</f>
        <v>0</v>
      </c>
      <c r="BJ45" s="49">
        <f t="shared" si="25"/>
        <v>6980999457.9699898</v>
      </c>
      <c r="BK45" s="49">
        <f t="shared" si="26"/>
        <v>0</v>
      </c>
      <c r="BL45" s="49">
        <f>$BO$9+SUMPRODUCT($D$10:D45,$BK$10:BK45)</f>
        <v>2.1026104688644409E-2</v>
      </c>
      <c r="BM45" s="48">
        <f>'2023 CV FIN GA 00394601000126'!BO41</f>
        <v>4.79</v>
      </c>
      <c r="BN45" s="49">
        <f t="shared" si="12"/>
        <v>0</v>
      </c>
      <c r="BO45" s="51">
        <f t="shared" si="27"/>
        <v>0</v>
      </c>
      <c r="BP45" s="79">
        <f t="shared" si="13"/>
        <v>1188032878.5684347</v>
      </c>
      <c r="BQ45" s="79">
        <f t="shared" si="14"/>
        <v>42175167189.179436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2059</v>
      </c>
      <c r="C46" s="48">
        <f>'2023 CV FIN GA 00394601000126'!E42</f>
        <v>4.79</v>
      </c>
      <c r="D46" s="49">
        <f t="shared" si="16"/>
        <v>0.17710000000000001</v>
      </c>
      <c r="E46" s="123">
        <f>'2023 CV FIN GA 00394601000126'!G42</f>
        <v>0</v>
      </c>
      <c r="F46" s="49">
        <f t="shared" si="17"/>
        <v>81296923.510309994</v>
      </c>
      <c r="G46" s="123">
        <f>'2023 CV FIN GA 00394601000126'!I42</f>
        <v>34002560.678029999</v>
      </c>
      <c r="H46" s="123">
        <f>'2023 CV FIN GA 00394601000126'!J42</f>
        <v>44149168.169670001</v>
      </c>
      <c r="I46" s="123">
        <f>'2023 CV FIN GA 00394601000126'!K42</f>
        <v>30360.049350000001</v>
      </c>
      <c r="J46" s="123">
        <f>'2023 CV FIN GA 00394601000126'!L42</f>
        <v>3114834.61326</v>
      </c>
      <c r="K46" s="123">
        <f>'2023 CV FIN GA 00394601000126'!M42</f>
        <v>13825165.92498</v>
      </c>
      <c r="L46" s="123">
        <f>'2023 CV FIN GA 00394601000126'!N42</f>
        <v>33165240.34609</v>
      </c>
      <c r="M46" s="49">
        <f t="shared" si="18"/>
        <v>0</v>
      </c>
      <c r="N46" s="123">
        <f>'2023 CV FIN GA 00394601000126'!P42</f>
        <v>0</v>
      </c>
      <c r="O46" s="123">
        <f>'2023 CV FIN GA 00394601000126'!Q42</f>
        <v>0</v>
      </c>
      <c r="P46" s="123">
        <f>'2023 CV FIN GA 00394601000126'!R42</f>
        <v>0</v>
      </c>
      <c r="Q46" s="123">
        <f>'2023 CV FIN GA 00394601000126'!S42</f>
        <v>0</v>
      </c>
      <c r="R46" s="123">
        <f>'2023 CV FIN GA 00394601000126'!T42</f>
        <v>0</v>
      </c>
      <c r="S46" s="123">
        <f>'2023 CV FIN GA 00394601000126'!U42</f>
        <v>0</v>
      </c>
      <c r="T46" s="123">
        <f>'2023 CV FIN GA 00394601000126'!V42</f>
        <v>0</v>
      </c>
      <c r="U46" s="49">
        <f t="shared" si="19"/>
        <v>0</v>
      </c>
      <c r="V46" s="123">
        <f>'2023 CV FIN GA 00394601000126'!X42</f>
        <v>0</v>
      </c>
      <c r="W46" s="123">
        <f>'2023 CV FIN GA 00394601000126'!Y42</f>
        <v>0</v>
      </c>
      <c r="X46" s="123">
        <f>'2023 CV FIN GA 00394601000126'!Z42</f>
        <v>0</v>
      </c>
      <c r="Y46" s="123">
        <f>'2023 CV FIN GA 00394601000126'!AA42</f>
        <v>0</v>
      </c>
      <c r="Z46" s="123">
        <f>'2023 CV FIN GA 00394601000126'!AB42</f>
        <v>0</v>
      </c>
      <c r="AA46" s="123">
        <f>'2023 CV FIN GA 00394601000126'!AC42</f>
        <v>0</v>
      </c>
      <c r="AB46" s="123">
        <f>'2023 CV FIN GA 00394601000126'!AD42</f>
        <v>0</v>
      </c>
      <c r="AC46" s="49">
        <f t="shared" si="20"/>
        <v>395589568.10957998</v>
      </c>
      <c r="AD46" s="123">
        <f>'2023 CV FIN GA 00394601000126'!AF42</f>
        <v>129828638.57799999</v>
      </c>
      <c r="AE46" s="123">
        <f>'2023 CV FIN GA 00394601000126'!AG42</f>
        <v>112390080.62875</v>
      </c>
      <c r="AF46" s="123">
        <f>'2023 CV FIN GA 00394601000126'!AH42</f>
        <v>132792220.41147999</v>
      </c>
      <c r="AG46" s="123">
        <f>'2023 CV FIN GA 00394601000126'!AI42</f>
        <v>20578628.491349999</v>
      </c>
      <c r="AH46" s="49">
        <f t="shared" si="21"/>
        <v>201837618.10370001</v>
      </c>
      <c r="AI46" s="123">
        <f>'2023 CV FIN GA 00394601000126'!AK42</f>
        <v>63161101.652039997</v>
      </c>
      <c r="AJ46" s="123">
        <f>'2023 CV FIN GA 00394601000126'!AL42</f>
        <v>64921143.45555</v>
      </c>
      <c r="AK46" s="123">
        <f>'2023 CV FIN GA 00394601000126'!AM42</f>
        <v>59511653.764219999</v>
      </c>
      <c r="AL46" s="123">
        <f>'2023 CV FIN GA 00394601000126'!AN42</f>
        <v>8013754.8694399996</v>
      </c>
      <c r="AM46" s="123">
        <f>'2023 CV FIN GA 00394601000126'!AO42</f>
        <v>6229964.3624499999</v>
      </c>
      <c r="AN46" s="123">
        <f>'2023 CV FIN GA 00394601000126'!AP42</f>
        <v>360486760.81691998</v>
      </c>
      <c r="AO46" s="50">
        <v>0</v>
      </c>
      <c r="AP46" s="123">
        <f>'2023 CV FIN GA 00394601000126'!AR42</f>
        <v>0</v>
      </c>
      <c r="AQ46" s="123">
        <f>'2023 CV FIN GA 00394601000126'!AS42</f>
        <v>5569810334.0987301</v>
      </c>
      <c r="AR46" s="49">
        <f t="shared" si="22"/>
        <v>6656011610.9103098</v>
      </c>
      <c r="AS46" s="49">
        <f t="shared" si="23"/>
        <v>905263462.72890997</v>
      </c>
      <c r="AT46" s="123">
        <f>'2023 CV FIN GA 00394601000126'!AV42</f>
        <v>321075796.65512002</v>
      </c>
      <c r="AU46" s="123">
        <f>'2023 CV FIN GA 00394601000126'!AW42</f>
        <v>419796619.12366003</v>
      </c>
      <c r="AV46" s="123">
        <f>'2023 CV FIN GA 00394601000126'!AX42</f>
        <v>239668.26392</v>
      </c>
      <c r="AW46" s="123">
        <f>'2023 CV FIN GA 00394601000126'!AY42</f>
        <v>26597465.852260001</v>
      </c>
      <c r="AX46" s="123">
        <f>'2023 CV FIN GA 00394601000126'!AZ42</f>
        <v>137553912.83395001</v>
      </c>
      <c r="AY46" s="123">
        <f>'2023 CV FIN GA 00394601000126'!BA42</f>
        <v>0</v>
      </c>
      <c r="AZ46" s="49">
        <f t="shared" si="24"/>
        <v>5750748148.1814003</v>
      </c>
      <c r="BA46" s="123">
        <f>'2023 CV FIN GA 00394601000126'!BC42</f>
        <v>1238975880.0447099</v>
      </c>
      <c r="BB46" s="123">
        <f>'2023 CV FIN GA 00394601000126'!BD42</f>
        <v>1125101587.4867401</v>
      </c>
      <c r="BC46" s="123">
        <f>'2023 CV FIN GA 00394601000126'!BE42</f>
        <v>1292295203.9126799</v>
      </c>
      <c r="BD46" s="123">
        <f>'2023 CV FIN GA 00394601000126'!BF42</f>
        <v>195248311.19710001</v>
      </c>
      <c r="BE46" s="123">
        <f>'2023 CV FIN GA 00394601000126'!BG42</f>
        <v>61409242.441990003</v>
      </c>
      <c r="BF46" s="123">
        <f>'2023 CV FIN GA 00394601000126'!BH42</f>
        <v>1837717923.0981801</v>
      </c>
      <c r="BG46" s="123">
        <f>'2023 CV FIN GA 00394601000126'!BI42</f>
        <v>0</v>
      </c>
      <c r="BH46" s="123">
        <f>'2023 CV FIN GA 00394601000126'!BJ42</f>
        <v>0</v>
      </c>
      <c r="BI46" s="123">
        <f>'2023 CV FIN GA 00394601000126'!BK42</f>
        <v>0</v>
      </c>
      <c r="BJ46" s="49">
        <f t="shared" si="25"/>
        <v>6656011610.9103098</v>
      </c>
      <c r="BK46" s="49">
        <f t="shared" si="26"/>
        <v>0</v>
      </c>
      <c r="BL46" s="49">
        <f>$BO$9+SUMPRODUCT($D$10:D46,$BK$10:BK46)</f>
        <v>2.1026104688644409E-2</v>
      </c>
      <c r="BM46" s="48">
        <f>'2023 CV FIN GA 00394601000126'!BO42</f>
        <v>4.79</v>
      </c>
      <c r="BN46" s="49">
        <f t="shared" si="12"/>
        <v>0</v>
      </c>
      <c r="BO46" s="51">
        <f t="shared" si="27"/>
        <v>0</v>
      </c>
      <c r="BP46" s="79">
        <f t="shared" si="13"/>
        <v>1080996549.2123365</v>
      </c>
      <c r="BQ46" s="79">
        <f t="shared" si="14"/>
        <v>39456374046.250282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2060</v>
      </c>
      <c r="C47" s="48">
        <f>'2023 CV FIN GA 00394601000126'!E43</f>
        <v>4.79</v>
      </c>
      <c r="D47" s="49">
        <f t="shared" si="16"/>
        <v>0.16900000000000001</v>
      </c>
      <c r="E47" s="123">
        <f>'2023 CV FIN GA 00394601000126'!G43</f>
        <v>0</v>
      </c>
      <c r="F47" s="49">
        <f t="shared" si="17"/>
        <v>68508012.809829995</v>
      </c>
      <c r="G47" s="123">
        <f>'2023 CV FIN GA 00394601000126'!I43</f>
        <v>27705229.356219999</v>
      </c>
      <c r="H47" s="123">
        <f>'2023 CV FIN GA 00394601000126'!J43</f>
        <v>38098958.499590002</v>
      </c>
      <c r="I47" s="123">
        <f>'2023 CV FIN GA 00394601000126'!K43</f>
        <v>26847.397099999998</v>
      </c>
      <c r="J47" s="123">
        <f>'2023 CV FIN GA 00394601000126'!L43</f>
        <v>2676977.5569199999</v>
      </c>
      <c r="K47" s="123">
        <f>'2023 CV FIN GA 00394601000126'!M43</f>
        <v>12555384.88352</v>
      </c>
      <c r="L47" s="123">
        <f>'2023 CV FIN GA 00394601000126'!N43</f>
        <v>28303423.5691</v>
      </c>
      <c r="M47" s="49">
        <f t="shared" si="18"/>
        <v>0</v>
      </c>
      <c r="N47" s="123">
        <f>'2023 CV FIN GA 00394601000126'!P43</f>
        <v>0</v>
      </c>
      <c r="O47" s="123">
        <f>'2023 CV FIN GA 00394601000126'!Q43</f>
        <v>0</v>
      </c>
      <c r="P47" s="123">
        <f>'2023 CV FIN GA 00394601000126'!R43</f>
        <v>0</v>
      </c>
      <c r="Q47" s="123">
        <f>'2023 CV FIN GA 00394601000126'!S43</f>
        <v>0</v>
      </c>
      <c r="R47" s="123">
        <f>'2023 CV FIN GA 00394601000126'!T43</f>
        <v>0</v>
      </c>
      <c r="S47" s="123">
        <f>'2023 CV FIN GA 00394601000126'!U43</f>
        <v>0</v>
      </c>
      <c r="T47" s="123">
        <f>'2023 CV FIN GA 00394601000126'!V43</f>
        <v>0</v>
      </c>
      <c r="U47" s="49">
        <f t="shared" si="19"/>
        <v>0</v>
      </c>
      <c r="V47" s="123">
        <f>'2023 CV FIN GA 00394601000126'!X43</f>
        <v>0</v>
      </c>
      <c r="W47" s="123">
        <f>'2023 CV FIN GA 00394601000126'!Y43</f>
        <v>0</v>
      </c>
      <c r="X47" s="123">
        <f>'2023 CV FIN GA 00394601000126'!Z43</f>
        <v>0</v>
      </c>
      <c r="Y47" s="123">
        <f>'2023 CV FIN GA 00394601000126'!AA43</f>
        <v>0</v>
      </c>
      <c r="Z47" s="123">
        <f>'2023 CV FIN GA 00394601000126'!AB43</f>
        <v>0</v>
      </c>
      <c r="AA47" s="123">
        <f>'2023 CV FIN GA 00394601000126'!AC43</f>
        <v>0</v>
      </c>
      <c r="AB47" s="123">
        <f>'2023 CV FIN GA 00394601000126'!AD43</f>
        <v>0</v>
      </c>
      <c r="AC47" s="49">
        <f t="shared" si="20"/>
        <v>371118997.78460997</v>
      </c>
      <c r="AD47" s="123">
        <f>'2023 CV FIN GA 00394601000126'!AF43</f>
        <v>121424633.24102999</v>
      </c>
      <c r="AE47" s="123">
        <f>'2023 CV FIN GA 00394601000126'!AG43</f>
        <v>105049918.10033</v>
      </c>
      <c r="AF47" s="123">
        <f>'2023 CV FIN GA 00394601000126'!AH43</f>
        <v>125172060.63302</v>
      </c>
      <c r="AG47" s="123">
        <f>'2023 CV FIN GA 00394601000126'!AI43</f>
        <v>19472385.810230002</v>
      </c>
      <c r="AH47" s="49">
        <f t="shared" si="21"/>
        <v>206709022.84700999</v>
      </c>
      <c r="AI47" s="123">
        <f>'2023 CV FIN GA 00394601000126'!AK43</f>
        <v>64178745.519900002</v>
      </c>
      <c r="AJ47" s="123">
        <f>'2023 CV FIN GA 00394601000126'!AL43</f>
        <v>67049809.910889998</v>
      </c>
      <c r="AK47" s="123">
        <f>'2023 CV FIN GA 00394601000126'!AM43</f>
        <v>61139596.131219998</v>
      </c>
      <c r="AL47" s="123">
        <f>'2023 CV FIN GA 00394601000126'!AN43</f>
        <v>8304877.2118699998</v>
      </c>
      <c r="AM47" s="123">
        <f>'2023 CV FIN GA 00394601000126'!AO43</f>
        <v>6035994.0731300004</v>
      </c>
      <c r="AN47" s="123">
        <f>'2023 CV FIN GA 00394601000126'!AP43</f>
        <v>348677242.41659999</v>
      </c>
      <c r="AO47" s="50">
        <v>0</v>
      </c>
      <c r="AP47" s="123">
        <f>'2023 CV FIN GA 00394601000126'!AR43</f>
        <v>0</v>
      </c>
      <c r="AQ47" s="123">
        <f>'2023 CV FIN GA 00394601000126'!AS43</f>
        <v>5299039501.1290503</v>
      </c>
      <c r="AR47" s="49">
        <f t="shared" si="22"/>
        <v>6334911585.4397202</v>
      </c>
      <c r="AS47" s="49">
        <f t="shared" si="23"/>
        <v>772557501.76618004</v>
      </c>
      <c r="AT47" s="123">
        <f>'2023 CV FIN GA 00394601000126'!AV43</f>
        <v>262046944.96945</v>
      </c>
      <c r="AU47" s="123">
        <f>'2023 CV FIN GA 00394601000126'!AW43</f>
        <v>362451206.62197</v>
      </c>
      <c r="AV47" s="123">
        <f>'2023 CV FIN GA 00394601000126'!AX43</f>
        <v>212098.46588999999</v>
      </c>
      <c r="AW47" s="123">
        <f>'2023 CV FIN GA 00394601000126'!AY43</f>
        <v>22959898.52313</v>
      </c>
      <c r="AX47" s="123">
        <f>'2023 CV FIN GA 00394601000126'!AZ43</f>
        <v>124887353.18573999</v>
      </c>
      <c r="AY47" s="123">
        <f>'2023 CV FIN GA 00394601000126'!BA43</f>
        <v>0</v>
      </c>
      <c r="AZ47" s="49">
        <f t="shared" si="24"/>
        <v>5562354083.6735401</v>
      </c>
      <c r="BA47" s="123">
        <f>'2023 CV FIN GA 00394601000126'!BC43</f>
        <v>1160866823.18452</v>
      </c>
      <c r="BB47" s="123">
        <f>'2023 CV FIN GA 00394601000126'!BD43</f>
        <v>1053314888.7607</v>
      </c>
      <c r="BC47" s="123">
        <f>'2023 CV FIN GA 00394601000126'!BE43</f>
        <v>1219225695.3747699</v>
      </c>
      <c r="BD47" s="123">
        <f>'2023 CV FIN GA 00394601000126'!BF43</f>
        <v>184902665.95036</v>
      </c>
      <c r="BE47" s="123">
        <f>'2023 CV FIN GA 00394601000126'!BG43</f>
        <v>59527814.767829999</v>
      </c>
      <c r="BF47" s="123">
        <f>'2023 CV FIN GA 00394601000126'!BH43</f>
        <v>1884516195.63536</v>
      </c>
      <c r="BG47" s="123">
        <f>'2023 CV FIN GA 00394601000126'!BI43</f>
        <v>0</v>
      </c>
      <c r="BH47" s="123">
        <f>'2023 CV FIN GA 00394601000126'!BJ43</f>
        <v>0</v>
      </c>
      <c r="BI47" s="123">
        <f>'2023 CV FIN GA 00394601000126'!BK43</f>
        <v>0</v>
      </c>
      <c r="BJ47" s="49">
        <f t="shared" si="25"/>
        <v>6334911585.4397202</v>
      </c>
      <c r="BK47" s="49">
        <f t="shared" si="26"/>
        <v>0</v>
      </c>
      <c r="BL47" s="49">
        <f>$BO$9+SUMPRODUCT($D$10:D47,$BK$10:BK47)</f>
        <v>2.1026104688644409E-2</v>
      </c>
      <c r="BM47" s="48">
        <f>'2023 CV FIN GA 00394601000126'!BO43</f>
        <v>4.79</v>
      </c>
      <c r="BN47" s="49">
        <f t="shared" si="12"/>
        <v>0</v>
      </c>
      <c r="BO47" s="51">
        <f t="shared" si="27"/>
        <v>0</v>
      </c>
      <c r="BP47" s="79">
        <f t="shared" si="13"/>
        <v>981860788.55288339</v>
      </c>
      <c r="BQ47" s="79">
        <f t="shared" si="14"/>
        <v>36819779570.733124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2061</v>
      </c>
      <c r="C48" s="48">
        <f>'2023 CV FIN GA 00394601000126'!E44</f>
        <v>4.79</v>
      </c>
      <c r="D48" s="49">
        <f t="shared" si="16"/>
        <v>0.16127</v>
      </c>
      <c r="E48" s="123">
        <f>'2023 CV FIN GA 00394601000126'!G44</f>
        <v>0</v>
      </c>
      <c r="F48" s="49">
        <f t="shared" si="17"/>
        <v>57142002.046240002</v>
      </c>
      <c r="G48" s="123">
        <f>'2023 CV FIN GA 00394601000126'!I44</f>
        <v>22314544.41488</v>
      </c>
      <c r="H48" s="123">
        <f>'2023 CV FIN GA 00394601000126'!J44</f>
        <v>32517982.519880001</v>
      </c>
      <c r="I48" s="123">
        <f>'2023 CV FIN GA 00394601000126'!K44</f>
        <v>23518.901229999999</v>
      </c>
      <c r="J48" s="123">
        <f>'2023 CV FIN GA 00394601000126'!L44</f>
        <v>2285956.21025</v>
      </c>
      <c r="K48" s="123">
        <f>'2023 CV FIN GA 00394601000126'!M44</f>
        <v>11374439.10665</v>
      </c>
      <c r="L48" s="123">
        <f>'2023 CV FIN GA 00394601000126'!N44</f>
        <v>23959688.185199998</v>
      </c>
      <c r="M48" s="49">
        <f t="shared" si="18"/>
        <v>0</v>
      </c>
      <c r="N48" s="123">
        <f>'2023 CV FIN GA 00394601000126'!P44</f>
        <v>0</v>
      </c>
      <c r="O48" s="123">
        <f>'2023 CV FIN GA 00394601000126'!Q44</f>
        <v>0</v>
      </c>
      <c r="P48" s="123">
        <f>'2023 CV FIN GA 00394601000126'!R44</f>
        <v>0</v>
      </c>
      <c r="Q48" s="123">
        <f>'2023 CV FIN GA 00394601000126'!S44</f>
        <v>0</v>
      </c>
      <c r="R48" s="123">
        <f>'2023 CV FIN GA 00394601000126'!T44</f>
        <v>0</v>
      </c>
      <c r="S48" s="123">
        <f>'2023 CV FIN GA 00394601000126'!U44</f>
        <v>0</v>
      </c>
      <c r="T48" s="123">
        <f>'2023 CV FIN GA 00394601000126'!V44</f>
        <v>0</v>
      </c>
      <c r="U48" s="49">
        <f t="shared" si="19"/>
        <v>0</v>
      </c>
      <c r="V48" s="123">
        <f>'2023 CV FIN GA 00394601000126'!X44</f>
        <v>0</v>
      </c>
      <c r="W48" s="123">
        <f>'2023 CV FIN GA 00394601000126'!Y44</f>
        <v>0</v>
      </c>
      <c r="X48" s="123">
        <f>'2023 CV FIN GA 00394601000126'!Z44</f>
        <v>0</v>
      </c>
      <c r="Y48" s="123">
        <f>'2023 CV FIN GA 00394601000126'!AA44</f>
        <v>0</v>
      </c>
      <c r="Z48" s="123">
        <f>'2023 CV FIN GA 00394601000126'!AB44</f>
        <v>0</v>
      </c>
      <c r="AA48" s="123">
        <f>'2023 CV FIN GA 00394601000126'!AC44</f>
        <v>0</v>
      </c>
      <c r="AB48" s="123">
        <f>'2023 CV FIN GA 00394601000126'!AD44</f>
        <v>0</v>
      </c>
      <c r="AC48" s="49">
        <f t="shared" si="20"/>
        <v>346711994.32369</v>
      </c>
      <c r="AD48" s="123">
        <f>'2023 CV FIN GA 00394601000126'!AF44</f>
        <v>113116298.83339</v>
      </c>
      <c r="AE48" s="123">
        <f>'2023 CV FIN GA 00394601000126'!AG44</f>
        <v>97697463.065740004</v>
      </c>
      <c r="AF48" s="123">
        <f>'2023 CV FIN GA 00394601000126'!AH44</f>
        <v>117548452.64079</v>
      </c>
      <c r="AG48" s="123">
        <f>'2023 CV FIN GA 00394601000126'!AI44</f>
        <v>18349779.783769999</v>
      </c>
      <c r="AH48" s="49">
        <f t="shared" si="21"/>
        <v>210460771.50339001</v>
      </c>
      <c r="AI48" s="123">
        <f>'2023 CV FIN GA 00394601000126'!AK44</f>
        <v>64786725.188730001</v>
      </c>
      <c r="AJ48" s="123">
        <f>'2023 CV FIN GA 00394601000126'!AL44</f>
        <v>68813997.21638</v>
      </c>
      <c r="AK48" s="123">
        <f>'2023 CV FIN GA 00394601000126'!AM44</f>
        <v>62464462.390380003</v>
      </c>
      <c r="AL48" s="123">
        <f>'2023 CV FIN GA 00394601000126'!AN44</f>
        <v>8563695.2435999997</v>
      </c>
      <c r="AM48" s="123">
        <f>'2023 CV FIN GA 00394601000126'!AO44</f>
        <v>5831891.4643000001</v>
      </c>
      <c r="AN48" s="123">
        <f>'2023 CV FIN GA 00394601000126'!AP44</f>
        <v>336239905.55238003</v>
      </c>
      <c r="AO48" s="50">
        <v>0</v>
      </c>
      <c r="AP48" s="123">
        <f>'2023 CV FIN GA 00394601000126'!AR44</f>
        <v>0</v>
      </c>
      <c r="AQ48" s="123">
        <f>'2023 CV FIN GA 00394601000126'!AS44</f>
        <v>5032048656.8465204</v>
      </c>
      <c r="AR48" s="49">
        <f t="shared" si="22"/>
        <v>6017937457.5640697</v>
      </c>
      <c r="AS48" s="49">
        <f t="shared" si="23"/>
        <v>653992857.16301</v>
      </c>
      <c r="AT48" s="123">
        <f>'2023 CV FIN GA 00394601000126'!AV44</f>
        <v>211445615.16514</v>
      </c>
      <c r="AU48" s="123">
        <f>'2023 CV FIN GA 00394601000126'!AW44</f>
        <v>309555796.65967</v>
      </c>
      <c r="AV48" s="123">
        <f>'2023 CV FIN GA 00394601000126'!AX44</f>
        <v>185941.39627</v>
      </c>
      <c r="AW48" s="123">
        <f>'2023 CV FIN GA 00394601000126'!AY44</f>
        <v>19703365.255729999</v>
      </c>
      <c r="AX48" s="123">
        <f>'2023 CV FIN GA 00394601000126'!AZ44</f>
        <v>113102138.68619999</v>
      </c>
      <c r="AY48" s="123">
        <f>'2023 CV FIN GA 00394601000126'!BA44</f>
        <v>0</v>
      </c>
      <c r="AZ48" s="49">
        <f t="shared" si="24"/>
        <v>5363944600.4010601</v>
      </c>
      <c r="BA48" s="123">
        <f>'2023 CV FIN GA 00394601000126'!BC44</f>
        <v>1083516506.6953599</v>
      </c>
      <c r="BB48" s="123">
        <f>'2023 CV FIN GA 00394601000126'!BD44</f>
        <v>981309679.36722004</v>
      </c>
      <c r="BC48" s="123">
        <f>'2023 CV FIN GA 00394601000126'!BE44</f>
        <v>1146029018.1600299</v>
      </c>
      <c r="BD48" s="123">
        <f>'2023 CV FIN GA 00394601000126'!BF44</f>
        <v>174390267.08469</v>
      </c>
      <c r="BE48" s="123">
        <f>'2023 CV FIN GA 00394601000126'!BG44</f>
        <v>57546247.763039999</v>
      </c>
      <c r="BF48" s="123">
        <f>'2023 CV FIN GA 00394601000126'!BH44</f>
        <v>1921152881.3307199</v>
      </c>
      <c r="BG48" s="123">
        <f>'2023 CV FIN GA 00394601000126'!BI44</f>
        <v>0</v>
      </c>
      <c r="BH48" s="123">
        <f>'2023 CV FIN GA 00394601000126'!BJ44</f>
        <v>0</v>
      </c>
      <c r="BI48" s="123">
        <f>'2023 CV FIN GA 00394601000126'!BK44</f>
        <v>0</v>
      </c>
      <c r="BJ48" s="49">
        <f t="shared" si="25"/>
        <v>6017937457.5640697</v>
      </c>
      <c r="BK48" s="49">
        <f t="shared" si="26"/>
        <v>0</v>
      </c>
      <c r="BL48" s="49">
        <f>$BO$9+SUMPRODUCT($D$10:D48,$BK$10:BK48)</f>
        <v>2.1026104688644409E-2</v>
      </c>
      <c r="BM48" s="48">
        <f>'2023 CV FIN GA 00394601000126'!BO44</f>
        <v>4.79</v>
      </c>
      <c r="BN48" s="49">
        <f t="shared" si="12"/>
        <v>0</v>
      </c>
      <c r="BO48" s="51">
        <f t="shared" si="27"/>
        <v>0</v>
      </c>
      <c r="BP48" s="79">
        <f t="shared" si="13"/>
        <v>890135300.64519894</v>
      </c>
      <c r="BQ48" s="79">
        <f t="shared" si="14"/>
        <v>34270209074.84016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2062</v>
      </c>
      <c r="C49" s="48">
        <f>'2023 CV FIN GA 00394601000126'!E45</f>
        <v>4.79</v>
      </c>
      <c r="D49" s="49">
        <f t="shared" si="16"/>
        <v>0.15390000000000001</v>
      </c>
      <c r="E49" s="123">
        <f>'2023 CV FIN GA 00394601000126'!G45</f>
        <v>0</v>
      </c>
      <c r="F49" s="49">
        <f t="shared" si="17"/>
        <v>47162347.391369998</v>
      </c>
      <c r="G49" s="123">
        <f>'2023 CV FIN GA 00394601000126'!I45</f>
        <v>17763862.774799999</v>
      </c>
      <c r="H49" s="123">
        <f>'2023 CV FIN GA 00394601000126'!J45</f>
        <v>27437394.527320001</v>
      </c>
      <c r="I49" s="123">
        <f>'2023 CV FIN GA 00394601000126'!K45</f>
        <v>20390.7104</v>
      </c>
      <c r="J49" s="123">
        <f>'2023 CV FIN GA 00394601000126'!L45</f>
        <v>1940699.37885</v>
      </c>
      <c r="K49" s="123">
        <f>'2023 CV FIN GA 00394601000126'!M45</f>
        <v>10279801.055880001</v>
      </c>
      <c r="L49" s="123">
        <f>'2023 CV FIN GA 00394601000126'!N45</f>
        <v>20120906.184349999</v>
      </c>
      <c r="M49" s="49">
        <f t="shared" si="18"/>
        <v>0</v>
      </c>
      <c r="N49" s="123">
        <f>'2023 CV FIN GA 00394601000126'!P45</f>
        <v>0</v>
      </c>
      <c r="O49" s="123">
        <f>'2023 CV FIN GA 00394601000126'!Q45</f>
        <v>0</v>
      </c>
      <c r="P49" s="123">
        <f>'2023 CV FIN GA 00394601000126'!R45</f>
        <v>0</v>
      </c>
      <c r="Q49" s="123">
        <f>'2023 CV FIN GA 00394601000126'!S45</f>
        <v>0</v>
      </c>
      <c r="R49" s="123">
        <f>'2023 CV FIN GA 00394601000126'!T45</f>
        <v>0</v>
      </c>
      <c r="S49" s="123">
        <f>'2023 CV FIN GA 00394601000126'!U45</f>
        <v>0</v>
      </c>
      <c r="T49" s="123">
        <f>'2023 CV FIN GA 00394601000126'!V45</f>
        <v>0</v>
      </c>
      <c r="U49" s="49">
        <f t="shared" si="19"/>
        <v>0</v>
      </c>
      <c r="V49" s="123">
        <f>'2023 CV FIN GA 00394601000126'!X45</f>
        <v>0</v>
      </c>
      <c r="W49" s="123">
        <f>'2023 CV FIN GA 00394601000126'!Y45</f>
        <v>0</v>
      </c>
      <c r="X49" s="123">
        <f>'2023 CV FIN GA 00394601000126'!Z45</f>
        <v>0</v>
      </c>
      <c r="Y49" s="123">
        <f>'2023 CV FIN GA 00394601000126'!AA45</f>
        <v>0</v>
      </c>
      <c r="Z49" s="123">
        <f>'2023 CV FIN GA 00394601000126'!AB45</f>
        <v>0</v>
      </c>
      <c r="AA49" s="123">
        <f>'2023 CV FIN GA 00394601000126'!AC45</f>
        <v>0</v>
      </c>
      <c r="AB49" s="123">
        <f>'2023 CV FIN GA 00394601000126'!AD45</f>
        <v>0</v>
      </c>
      <c r="AC49" s="49">
        <f t="shared" si="20"/>
        <v>322511910.95434999</v>
      </c>
      <c r="AD49" s="123">
        <f>'2023 CV FIN GA 00394601000126'!AF45</f>
        <v>104953928.29607999</v>
      </c>
      <c r="AE49" s="123">
        <f>'2023 CV FIN GA 00394601000126'!AG45</f>
        <v>90383235.483370006</v>
      </c>
      <c r="AF49" s="123">
        <f>'2023 CV FIN GA 00394601000126'!AH45</f>
        <v>109958146.23353</v>
      </c>
      <c r="AG49" s="123">
        <f>'2023 CV FIN GA 00394601000126'!AI45</f>
        <v>17216600.941369999</v>
      </c>
      <c r="AH49" s="49">
        <f t="shared" si="21"/>
        <v>213003218.60324001</v>
      </c>
      <c r="AI49" s="123">
        <f>'2023 CV FIN GA 00394601000126'!AK45</f>
        <v>64973536.691969998</v>
      </c>
      <c r="AJ49" s="123">
        <f>'2023 CV FIN GA 00394601000126'!AL45</f>
        <v>70161965.707450002</v>
      </c>
      <c r="AK49" s="123">
        <f>'2023 CV FIN GA 00394601000126'!AM45</f>
        <v>63464563.111550003</v>
      </c>
      <c r="AL49" s="123">
        <f>'2023 CV FIN GA 00394601000126'!AN45</f>
        <v>8785230.7850800008</v>
      </c>
      <c r="AM49" s="123">
        <f>'2023 CV FIN GA 00394601000126'!AO45</f>
        <v>5617922.3071900001</v>
      </c>
      <c r="AN49" s="123">
        <f>'2023 CV FIN GA 00394601000126'!AP45</f>
        <v>323210104.61154997</v>
      </c>
      <c r="AO49" s="50">
        <v>0</v>
      </c>
      <c r="AP49" s="123">
        <f>'2023 CV FIN GA 00394601000126'!AR45</f>
        <v>0</v>
      </c>
      <c r="AQ49" s="123">
        <f>'2023 CV FIN GA 00394601000126'!AS45</f>
        <v>4769006601.24683</v>
      </c>
      <c r="AR49" s="49">
        <f t="shared" si="22"/>
        <v>5705294890.0475702</v>
      </c>
      <c r="AS49" s="49">
        <f t="shared" si="23"/>
        <v>549211192.67062998</v>
      </c>
      <c r="AT49" s="123">
        <f>'2023 CV FIN GA 00394601000126'!AV45</f>
        <v>168666047.39884001</v>
      </c>
      <c r="AU49" s="123">
        <f>'2023 CV FIN GA 00394601000126'!AW45</f>
        <v>261389958.87704</v>
      </c>
      <c r="AV49" s="123">
        <f>'2023 CV FIN GA 00394601000126'!AX45</f>
        <v>161327.64590999999</v>
      </c>
      <c r="AW49" s="123">
        <f>'2023 CV FIN GA 00394601000126'!AY45</f>
        <v>16819559.480300002</v>
      </c>
      <c r="AX49" s="123">
        <f>'2023 CV FIN GA 00394601000126'!AZ45</f>
        <v>102174299.26853999</v>
      </c>
      <c r="AY49" s="123">
        <f>'2023 CV FIN GA 00394601000126'!BA45</f>
        <v>0</v>
      </c>
      <c r="AZ49" s="49">
        <f t="shared" si="24"/>
        <v>5156083697.3769398</v>
      </c>
      <c r="BA49" s="123">
        <f>'2023 CV FIN GA 00394601000126'!BC45</f>
        <v>1007390239.4093601</v>
      </c>
      <c r="BB49" s="123">
        <f>'2023 CV FIN GA 00394601000126'!BD45</f>
        <v>909582732.85464001</v>
      </c>
      <c r="BC49" s="123">
        <f>'2023 CV FIN GA 00394601000126'!BE45</f>
        <v>1073068700.34852</v>
      </c>
      <c r="BD49" s="123">
        <f>'2023 CV FIN GA 00394601000126'!BF45</f>
        <v>163765302.9639</v>
      </c>
      <c r="BE49" s="123">
        <f>'2023 CV FIN GA 00394601000126'!BG45</f>
        <v>55467133.541100003</v>
      </c>
      <c r="BF49" s="123">
        <f>'2023 CV FIN GA 00394601000126'!BH45</f>
        <v>1946809588.2594199</v>
      </c>
      <c r="BG49" s="123">
        <f>'2023 CV FIN GA 00394601000126'!BI45</f>
        <v>0</v>
      </c>
      <c r="BH49" s="123">
        <f>'2023 CV FIN GA 00394601000126'!BJ45</f>
        <v>0</v>
      </c>
      <c r="BI49" s="123">
        <f>'2023 CV FIN GA 00394601000126'!BK45</f>
        <v>0</v>
      </c>
      <c r="BJ49" s="49">
        <f t="shared" si="25"/>
        <v>5705294890.0475702</v>
      </c>
      <c r="BK49" s="49">
        <f t="shared" si="26"/>
        <v>0</v>
      </c>
      <c r="BL49" s="49">
        <f>$BO$9+SUMPRODUCT($D$10:D49,$BK$10:BK49)</f>
        <v>2.1026104688644409E-2</v>
      </c>
      <c r="BM49" s="48">
        <f>'2023 CV FIN GA 00394601000126'!BO45</f>
        <v>4.79</v>
      </c>
      <c r="BN49" s="49">
        <f t="shared" si="12"/>
        <v>0</v>
      </c>
      <c r="BO49" s="51">
        <f t="shared" si="27"/>
        <v>0</v>
      </c>
      <c r="BP49" s="79">
        <f t="shared" si="13"/>
        <v>805352168.1527468</v>
      </c>
      <c r="BQ49" s="79">
        <f t="shared" si="14"/>
        <v>31811410642.033497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2063</v>
      </c>
      <c r="C50" s="48">
        <f>'2023 CV FIN GA 00394601000126'!E46</f>
        <v>4.79</v>
      </c>
      <c r="D50" s="49">
        <f t="shared" si="16"/>
        <v>0.14687</v>
      </c>
      <c r="E50" s="123">
        <f>'2023 CV FIN GA 00394601000126'!G46</f>
        <v>0</v>
      </c>
      <c r="F50" s="49">
        <f t="shared" si="17"/>
        <v>38507380.366070002</v>
      </c>
      <c r="G50" s="123">
        <f>'2023 CV FIN GA 00394601000126'!I46</f>
        <v>13975923.344249999</v>
      </c>
      <c r="H50" s="123">
        <f>'2023 CV FIN GA 00394601000126'!J46</f>
        <v>22874866.92924</v>
      </c>
      <c r="I50" s="123">
        <f>'2023 CV FIN GA 00394601000126'!K46</f>
        <v>17479.609980000001</v>
      </c>
      <c r="J50" s="123">
        <f>'2023 CV FIN GA 00394601000126'!L46</f>
        <v>1639110.4826</v>
      </c>
      <c r="K50" s="123">
        <f>'2023 CV FIN GA 00394601000126'!M46</f>
        <v>9268497.6934600007</v>
      </c>
      <c r="L50" s="123">
        <f>'2023 CV FIN GA 00394601000126'!N46</f>
        <v>16765682.57354</v>
      </c>
      <c r="M50" s="49">
        <f t="shared" si="18"/>
        <v>0</v>
      </c>
      <c r="N50" s="123">
        <f>'2023 CV FIN GA 00394601000126'!P46</f>
        <v>0</v>
      </c>
      <c r="O50" s="123">
        <f>'2023 CV FIN GA 00394601000126'!Q46</f>
        <v>0</v>
      </c>
      <c r="P50" s="123">
        <f>'2023 CV FIN GA 00394601000126'!R46</f>
        <v>0</v>
      </c>
      <c r="Q50" s="123">
        <f>'2023 CV FIN GA 00394601000126'!S46</f>
        <v>0</v>
      </c>
      <c r="R50" s="123">
        <f>'2023 CV FIN GA 00394601000126'!T46</f>
        <v>0</v>
      </c>
      <c r="S50" s="123">
        <f>'2023 CV FIN GA 00394601000126'!U46</f>
        <v>0</v>
      </c>
      <c r="T50" s="123">
        <f>'2023 CV FIN GA 00394601000126'!V46</f>
        <v>0</v>
      </c>
      <c r="U50" s="49">
        <f t="shared" si="19"/>
        <v>0</v>
      </c>
      <c r="V50" s="123">
        <f>'2023 CV FIN GA 00394601000126'!X46</f>
        <v>0</v>
      </c>
      <c r="W50" s="123">
        <f>'2023 CV FIN GA 00394601000126'!Y46</f>
        <v>0</v>
      </c>
      <c r="X50" s="123">
        <f>'2023 CV FIN GA 00394601000126'!Z46</f>
        <v>0</v>
      </c>
      <c r="Y50" s="123">
        <f>'2023 CV FIN GA 00394601000126'!AA46</f>
        <v>0</v>
      </c>
      <c r="Z50" s="123">
        <f>'2023 CV FIN GA 00394601000126'!AB46</f>
        <v>0</v>
      </c>
      <c r="AA50" s="123">
        <f>'2023 CV FIN GA 00394601000126'!AC46</f>
        <v>0</v>
      </c>
      <c r="AB50" s="123">
        <f>'2023 CV FIN GA 00394601000126'!AD46</f>
        <v>0</v>
      </c>
      <c r="AC50" s="49">
        <f t="shared" si="20"/>
        <v>298663646.92449999</v>
      </c>
      <c r="AD50" s="123">
        <f>'2023 CV FIN GA 00394601000126'!AF46</f>
        <v>96984339.871270001</v>
      </c>
      <c r="AE50" s="123">
        <f>'2023 CV FIN GA 00394601000126'!AG46</f>
        <v>83160483.876489997</v>
      </c>
      <c r="AF50" s="123">
        <f>'2023 CV FIN GA 00394601000126'!AH46</f>
        <v>102439801.24391</v>
      </c>
      <c r="AG50" s="123">
        <f>'2023 CV FIN GA 00394601000126'!AI46</f>
        <v>16079021.93283</v>
      </c>
      <c r="AH50" s="49">
        <f t="shared" si="21"/>
        <v>214269354.57367</v>
      </c>
      <c r="AI50" s="123">
        <f>'2023 CV FIN GA 00394601000126'!AK46</f>
        <v>64741633.662540004</v>
      </c>
      <c r="AJ50" s="123">
        <f>'2023 CV FIN GA 00394601000126'!AL46</f>
        <v>71046135.057789996</v>
      </c>
      <c r="AK50" s="123">
        <f>'2023 CV FIN GA 00394601000126'!AM46</f>
        <v>64122673.427450001</v>
      </c>
      <c r="AL50" s="123">
        <f>'2023 CV FIN GA 00394601000126'!AN46</f>
        <v>8964454.7870499995</v>
      </c>
      <c r="AM50" s="123">
        <f>'2023 CV FIN GA 00394601000126'!AO46</f>
        <v>5394457.6388400001</v>
      </c>
      <c r="AN50" s="123">
        <f>'2023 CV FIN GA 00394601000126'!AP46</f>
        <v>309632936.96474999</v>
      </c>
      <c r="AO50" s="50">
        <v>0</v>
      </c>
      <c r="AP50" s="123">
        <f>'2023 CV FIN GA 00394601000126'!AR46</f>
        <v>0</v>
      </c>
      <c r="AQ50" s="123">
        <f>'2023 CV FIN GA 00394601000126'!AS46</f>
        <v>4510011821.9022102</v>
      </c>
      <c r="AR50" s="49">
        <f t="shared" si="22"/>
        <v>5397119320.9982004</v>
      </c>
      <c r="AS50" s="49">
        <f t="shared" si="23"/>
        <v>457628520.19645</v>
      </c>
      <c r="AT50" s="123">
        <f>'2023 CV FIN GA 00394601000126'!AV46</f>
        <v>132999074.88229001</v>
      </c>
      <c r="AU50" s="123">
        <f>'2023 CV FIN GA 00394601000126'!AW46</f>
        <v>218124039.60907999</v>
      </c>
      <c r="AV50" s="123">
        <f>'2023 CV FIN GA 00394601000126'!AX46</f>
        <v>138393.77035000001</v>
      </c>
      <c r="AW50" s="123">
        <f>'2023 CV FIN GA 00394601000126'!AY46</f>
        <v>14291855.245929999</v>
      </c>
      <c r="AX50" s="123">
        <f>'2023 CV FIN GA 00394601000126'!AZ46</f>
        <v>92075156.688800007</v>
      </c>
      <c r="AY50" s="123">
        <f>'2023 CV FIN GA 00394601000126'!BA46</f>
        <v>0</v>
      </c>
      <c r="AZ50" s="49">
        <f t="shared" si="24"/>
        <v>4939490800.8017502</v>
      </c>
      <c r="BA50" s="123">
        <f>'2023 CV FIN GA 00394601000126'!BC46</f>
        <v>932903314.58378005</v>
      </c>
      <c r="BB50" s="123">
        <f>'2023 CV FIN GA 00394601000126'!BD46</f>
        <v>838630771.52584004</v>
      </c>
      <c r="BC50" s="123">
        <f>'2023 CV FIN GA 00394601000126'!BE46</f>
        <v>1000702366.67019</v>
      </c>
      <c r="BD50" s="123">
        <f>'2023 CV FIN GA 00394601000126'!BF46</f>
        <v>153084646.0934</v>
      </c>
      <c r="BE50" s="123">
        <f>'2023 CV FIN GA 00394601000126'!BG46</f>
        <v>53292944.701010004</v>
      </c>
      <c r="BF50" s="123">
        <f>'2023 CV FIN GA 00394601000126'!BH46</f>
        <v>1960876757.22753</v>
      </c>
      <c r="BG50" s="123">
        <f>'2023 CV FIN GA 00394601000126'!BI46</f>
        <v>0</v>
      </c>
      <c r="BH50" s="123">
        <f>'2023 CV FIN GA 00394601000126'!BJ46</f>
        <v>0</v>
      </c>
      <c r="BI50" s="123">
        <f>'2023 CV FIN GA 00394601000126'!BK46</f>
        <v>0</v>
      </c>
      <c r="BJ50" s="49">
        <f t="shared" si="25"/>
        <v>5397119320.9982004</v>
      </c>
      <c r="BK50" s="49">
        <f t="shared" si="26"/>
        <v>0</v>
      </c>
      <c r="BL50" s="49">
        <f>$BO$9+SUMPRODUCT($D$10:D50,$BK$10:BK50)</f>
        <v>2.1026104688644409E-2</v>
      </c>
      <c r="BM50" s="48">
        <f>'2023 CV FIN GA 00394601000126'!BO46</f>
        <v>4.79</v>
      </c>
      <c r="BN50" s="49">
        <f t="shared" si="12"/>
        <v>0</v>
      </c>
      <c r="BO50" s="51">
        <f t="shared" si="27"/>
        <v>0</v>
      </c>
      <c r="BP50" s="79">
        <f t="shared" si="13"/>
        <v>727058934.45735824</v>
      </c>
      <c r="BQ50" s="79">
        <f t="shared" si="14"/>
        <v>29445886845.52301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2064</v>
      </c>
      <c r="C51" s="48">
        <f>'2023 CV FIN GA 00394601000126'!E47</f>
        <v>4.79</v>
      </c>
      <c r="D51" s="49">
        <f t="shared" si="16"/>
        <v>0.14016000000000001</v>
      </c>
      <c r="E51" s="123">
        <f>'2023 CV FIN GA 00394601000126'!G47</f>
        <v>0</v>
      </c>
      <c r="F51" s="49">
        <f t="shared" si="17"/>
        <v>31096097.367309999</v>
      </c>
      <c r="G51" s="123">
        <f>'2023 CV FIN GA 00394601000126'!I47</f>
        <v>10866874.11992</v>
      </c>
      <c r="H51" s="123">
        <f>'2023 CV FIN GA 00394601000126'!J47</f>
        <v>18836170.341480002</v>
      </c>
      <c r="I51" s="123">
        <f>'2023 CV FIN GA 00394601000126'!K47</f>
        <v>14802.28788</v>
      </c>
      <c r="J51" s="123">
        <f>'2023 CV FIN GA 00394601000126'!L47</f>
        <v>1378250.61803</v>
      </c>
      <c r="K51" s="123">
        <f>'2023 CV FIN GA 00394601000126'!M47</f>
        <v>8337220.7722500004</v>
      </c>
      <c r="L51" s="123">
        <f>'2023 CV FIN GA 00394601000126'!N47</f>
        <v>13865527.0197</v>
      </c>
      <c r="M51" s="49">
        <f t="shared" si="18"/>
        <v>0</v>
      </c>
      <c r="N51" s="123">
        <f>'2023 CV FIN GA 00394601000126'!P47</f>
        <v>0</v>
      </c>
      <c r="O51" s="123">
        <f>'2023 CV FIN GA 00394601000126'!Q47</f>
        <v>0</v>
      </c>
      <c r="P51" s="123">
        <f>'2023 CV FIN GA 00394601000126'!R47</f>
        <v>0</v>
      </c>
      <c r="Q51" s="123">
        <f>'2023 CV FIN GA 00394601000126'!S47</f>
        <v>0</v>
      </c>
      <c r="R51" s="123">
        <f>'2023 CV FIN GA 00394601000126'!T47</f>
        <v>0</v>
      </c>
      <c r="S51" s="123">
        <f>'2023 CV FIN GA 00394601000126'!U47</f>
        <v>0</v>
      </c>
      <c r="T51" s="123">
        <f>'2023 CV FIN GA 00394601000126'!V47</f>
        <v>0</v>
      </c>
      <c r="U51" s="49">
        <f t="shared" si="19"/>
        <v>0</v>
      </c>
      <c r="V51" s="123">
        <f>'2023 CV FIN GA 00394601000126'!X47</f>
        <v>0</v>
      </c>
      <c r="W51" s="123">
        <f>'2023 CV FIN GA 00394601000126'!Y47</f>
        <v>0</v>
      </c>
      <c r="X51" s="123">
        <f>'2023 CV FIN GA 00394601000126'!Z47</f>
        <v>0</v>
      </c>
      <c r="Y51" s="123">
        <f>'2023 CV FIN GA 00394601000126'!AA47</f>
        <v>0</v>
      </c>
      <c r="Z51" s="123">
        <f>'2023 CV FIN GA 00394601000126'!AB47</f>
        <v>0</v>
      </c>
      <c r="AA51" s="123">
        <f>'2023 CV FIN GA 00394601000126'!AC47</f>
        <v>0</v>
      </c>
      <c r="AB51" s="123">
        <f>'2023 CV FIN GA 00394601000126'!AD47</f>
        <v>0</v>
      </c>
      <c r="AC51" s="49">
        <f t="shared" si="20"/>
        <v>275299588.71223998</v>
      </c>
      <c r="AD51" s="123">
        <f>'2023 CV FIN GA 00394601000126'!AF47</f>
        <v>89248040.281409994</v>
      </c>
      <c r="AE51" s="123">
        <f>'2023 CV FIN GA 00394601000126'!AG47</f>
        <v>76079311.577859998</v>
      </c>
      <c r="AF51" s="123">
        <f>'2023 CV FIN GA 00394601000126'!AH47</f>
        <v>95028480.263060004</v>
      </c>
      <c r="AG51" s="123">
        <f>'2023 CV FIN GA 00394601000126'!AI47</f>
        <v>14943756.589910001</v>
      </c>
      <c r="AH51" s="49">
        <f t="shared" si="21"/>
        <v>214220015.79565999</v>
      </c>
      <c r="AI51" s="123">
        <f>'2023 CV FIN GA 00394601000126'!AK47</f>
        <v>64104379.252520002</v>
      </c>
      <c r="AJ51" s="123">
        <f>'2023 CV FIN GA 00394601000126'!AL47</f>
        <v>71422790.963129997</v>
      </c>
      <c r="AK51" s="123">
        <f>'2023 CV FIN GA 00394601000126'!AM47</f>
        <v>64433753.793269999</v>
      </c>
      <c r="AL51" s="123">
        <f>'2023 CV FIN GA 00394601000126'!AN47</f>
        <v>9097174.1529799998</v>
      </c>
      <c r="AM51" s="123">
        <f>'2023 CV FIN GA 00394601000126'!AO47</f>
        <v>5161917.6337599996</v>
      </c>
      <c r="AN51" s="123">
        <f>'2023 CV FIN GA 00394601000126'!AP47</f>
        <v>295566952.78675002</v>
      </c>
      <c r="AO51" s="50">
        <v>0</v>
      </c>
      <c r="AP51" s="123">
        <f>'2023 CV FIN GA 00394601000126'!AR47</f>
        <v>0</v>
      </c>
      <c r="AQ51" s="123">
        <f>'2023 CV FIN GA 00394601000126'!AS47</f>
        <v>4255181723.8212199</v>
      </c>
      <c r="AR51" s="49">
        <f t="shared" si="22"/>
        <v>5093567126.2751303</v>
      </c>
      <c r="AS51" s="49">
        <f t="shared" si="23"/>
        <v>378467180.44041002</v>
      </c>
      <c r="AT51" s="123">
        <f>'2023 CV FIN GA 00394601000126'!AV47</f>
        <v>103673722.38946</v>
      </c>
      <c r="AU51" s="123">
        <f>'2023 CV FIN GA 00394601000126'!AW47</f>
        <v>179806059.06033999</v>
      </c>
      <c r="AV51" s="123">
        <f>'2023 CV FIN GA 00394601000126'!AX47</f>
        <v>117276.54719</v>
      </c>
      <c r="AW51" s="123">
        <f>'2023 CV FIN GA 00394601000126'!AY47</f>
        <v>12096780.12737</v>
      </c>
      <c r="AX51" s="123">
        <f>'2023 CV FIN GA 00394601000126'!AZ47</f>
        <v>82773342.316049993</v>
      </c>
      <c r="AY51" s="123">
        <f>'2023 CV FIN GA 00394601000126'!BA47</f>
        <v>0</v>
      </c>
      <c r="AZ51" s="49">
        <f t="shared" si="24"/>
        <v>4715099945.8347197</v>
      </c>
      <c r="BA51" s="123">
        <f>'2023 CV FIN GA 00394601000126'!BC47</f>
        <v>860430131.59391999</v>
      </c>
      <c r="BB51" s="123">
        <f>'2023 CV FIN GA 00394601000126'!BD47</f>
        <v>768958306.99451995</v>
      </c>
      <c r="BC51" s="123">
        <f>'2023 CV FIN GA 00394601000126'!BE47</f>
        <v>929275200.51054001</v>
      </c>
      <c r="BD51" s="123">
        <f>'2023 CV FIN GA 00394601000126'!BF47</f>
        <v>142410725.33917001</v>
      </c>
      <c r="BE51" s="123">
        <f>'2023 CV FIN GA 00394601000126'!BG47</f>
        <v>51027898.330310002</v>
      </c>
      <c r="BF51" s="123">
        <f>'2023 CV FIN GA 00394601000126'!BH47</f>
        <v>1962997683.0662601</v>
      </c>
      <c r="BG51" s="123">
        <f>'2023 CV FIN GA 00394601000126'!BI47</f>
        <v>0</v>
      </c>
      <c r="BH51" s="123">
        <f>'2023 CV FIN GA 00394601000126'!BJ47</f>
        <v>0</v>
      </c>
      <c r="BI51" s="123">
        <f>'2023 CV FIN GA 00394601000126'!BK47</f>
        <v>0</v>
      </c>
      <c r="BJ51" s="49">
        <f t="shared" si="25"/>
        <v>5093567126.2751303</v>
      </c>
      <c r="BK51" s="49">
        <f t="shared" si="26"/>
        <v>0</v>
      </c>
      <c r="BL51" s="49">
        <f>$BO$9+SUMPRODUCT($D$10:D51,$BK$10:BK51)</f>
        <v>2.1026104688644409E-2</v>
      </c>
      <c r="BM51" s="48">
        <f>'2023 CV FIN GA 00394601000126'!BO47</f>
        <v>4.79</v>
      </c>
      <c r="BN51" s="49">
        <f t="shared" si="12"/>
        <v>0</v>
      </c>
      <c r="BO51" s="51">
        <f t="shared" si="27"/>
        <v>0</v>
      </c>
      <c r="BP51" s="79">
        <f t="shared" si="13"/>
        <v>654833218.82111597</v>
      </c>
      <c r="BQ51" s="79">
        <f t="shared" si="14"/>
        <v>27175578581.076313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2065</v>
      </c>
      <c r="C52" s="48">
        <f>'2023 CV FIN GA 00394601000126'!E48</f>
        <v>4.79</v>
      </c>
      <c r="D52" s="49">
        <f t="shared" si="16"/>
        <v>0.13375000000000001</v>
      </c>
      <c r="E52" s="123">
        <f>'2023 CV FIN GA 00394601000126'!G48</f>
        <v>0</v>
      </c>
      <c r="F52" s="49">
        <f t="shared" si="17"/>
        <v>24830470.384660002</v>
      </c>
      <c r="G52" s="123">
        <f>'2023 CV FIN GA 00394601000126'!I48</f>
        <v>8350706.409</v>
      </c>
      <c r="H52" s="123">
        <f>'2023 CV FIN GA 00394601000126'!J48</f>
        <v>15312800.83114</v>
      </c>
      <c r="I52" s="123">
        <f>'2023 CV FIN GA 00394601000126'!K48</f>
        <v>12373.56544</v>
      </c>
      <c r="J52" s="123">
        <f>'2023 CV FIN GA 00394601000126'!L48</f>
        <v>1154589.5790800001</v>
      </c>
      <c r="K52" s="123">
        <f>'2023 CV FIN GA 00394601000126'!M48</f>
        <v>7482265.2930899998</v>
      </c>
      <c r="L52" s="123">
        <f>'2023 CV FIN GA 00394601000126'!N48</f>
        <v>11386342.062109999</v>
      </c>
      <c r="M52" s="49">
        <f t="shared" si="18"/>
        <v>0</v>
      </c>
      <c r="N52" s="123">
        <f>'2023 CV FIN GA 00394601000126'!P48</f>
        <v>0</v>
      </c>
      <c r="O52" s="123">
        <f>'2023 CV FIN GA 00394601000126'!Q48</f>
        <v>0</v>
      </c>
      <c r="P52" s="123">
        <f>'2023 CV FIN GA 00394601000126'!R48</f>
        <v>0</v>
      </c>
      <c r="Q52" s="123">
        <f>'2023 CV FIN GA 00394601000126'!S48</f>
        <v>0</v>
      </c>
      <c r="R52" s="123">
        <f>'2023 CV FIN GA 00394601000126'!T48</f>
        <v>0</v>
      </c>
      <c r="S52" s="123">
        <f>'2023 CV FIN GA 00394601000126'!U48</f>
        <v>0</v>
      </c>
      <c r="T52" s="123">
        <f>'2023 CV FIN GA 00394601000126'!V48</f>
        <v>0</v>
      </c>
      <c r="U52" s="49">
        <f t="shared" si="19"/>
        <v>0</v>
      </c>
      <c r="V52" s="123">
        <f>'2023 CV FIN GA 00394601000126'!X48</f>
        <v>0</v>
      </c>
      <c r="W52" s="123">
        <f>'2023 CV FIN GA 00394601000126'!Y48</f>
        <v>0</v>
      </c>
      <c r="X52" s="123">
        <f>'2023 CV FIN GA 00394601000126'!Z48</f>
        <v>0</v>
      </c>
      <c r="Y52" s="123">
        <f>'2023 CV FIN GA 00394601000126'!AA48</f>
        <v>0</v>
      </c>
      <c r="Z52" s="123">
        <f>'2023 CV FIN GA 00394601000126'!AB48</f>
        <v>0</v>
      </c>
      <c r="AA52" s="123">
        <f>'2023 CV FIN GA 00394601000126'!AC48</f>
        <v>0</v>
      </c>
      <c r="AB52" s="123">
        <f>'2023 CV FIN GA 00394601000126'!AD48</f>
        <v>0</v>
      </c>
      <c r="AC52" s="49">
        <f t="shared" si="20"/>
        <v>252549872.13321</v>
      </c>
      <c r="AD52" s="123">
        <f>'2023 CV FIN GA 00394601000126'!AF48</f>
        <v>81780236.314730003</v>
      </c>
      <c r="AE52" s="123">
        <f>'2023 CV FIN GA 00394601000126'!AG48</f>
        <v>69191649.525749996</v>
      </c>
      <c r="AF52" s="123">
        <f>'2023 CV FIN GA 00394601000126'!AH48</f>
        <v>87760618.661559999</v>
      </c>
      <c r="AG52" s="123">
        <f>'2023 CV FIN GA 00394601000126'!AI48</f>
        <v>13817367.631170001</v>
      </c>
      <c r="AH52" s="49">
        <f t="shared" si="21"/>
        <v>212844986.55688</v>
      </c>
      <c r="AI52" s="123">
        <f>'2023 CV FIN GA 00394601000126'!AK48</f>
        <v>63086134.595640004</v>
      </c>
      <c r="AJ52" s="123">
        <f>'2023 CV FIN GA 00394601000126'!AL48</f>
        <v>71265676.719950005</v>
      </c>
      <c r="AK52" s="123">
        <f>'2023 CV FIN GA 00394601000126'!AM48</f>
        <v>64392891.90168</v>
      </c>
      <c r="AL52" s="123">
        <f>'2023 CV FIN GA 00394601000126'!AN48</f>
        <v>9179255.4427000005</v>
      </c>
      <c r="AM52" s="123">
        <f>'2023 CV FIN GA 00394601000126'!AO48</f>
        <v>4921027.8969099997</v>
      </c>
      <c r="AN52" s="123">
        <f>'2023 CV FIN GA 00394601000126'!AP48</f>
        <v>281079715.98000997</v>
      </c>
      <c r="AO52" s="50">
        <v>0</v>
      </c>
      <c r="AP52" s="123">
        <f>'2023 CV FIN GA 00394601000126'!AR48</f>
        <v>0</v>
      </c>
      <c r="AQ52" s="123">
        <f>'2023 CV FIN GA 00394601000126'!AS48</f>
        <v>4004611773.2672901</v>
      </c>
      <c r="AR52" s="49">
        <f t="shared" si="22"/>
        <v>4794785425.6772499</v>
      </c>
      <c r="AS52" s="49">
        <f t="shared" si="23"/>
        <v>310796464.47285998</v>
      </c>
      <c r="AT52" s="123">
        <f>'2023 CV FIN GA 00394601000126'!AV48</f>
        <v>79895986.262950003</v>
      </c>
      <c r="AU52" s="123">
        <f>'2023 CV FIN GA 00394601000126'!AW48</f>
        <v>146363693.86397001</v>
      </c>
      <c r="AV52" s="123">
        <f>'2023 CV FIN GA 00394601000126'!AX48</f>
        <v>98098.500759999995</v>
      </c>
      <c r="AW52" s="123">
        <f>'2023 CV FIN GA 00394601000126'!AY48</f>
        <v>10206002.588269999</v>
      </c>
      <c r="AX52" s="123">
        <f>'2023 CV FIN GA 00394601000126'!AZ48</f>
        <v>74232683.256909996</v>
      </c>
      <c r="AY52" s="123">
        <f>'2023 CV FIN GA 00394601000126'!BA48</f>
        <v>0</v>
      </c>
      <c r="AZ52" s="49">
        <f t="shared" si="24"/>
        <v>4483988961.2043896</v>
      </c>
      <c r="BA52" s="123">
        <f>'2023 CV FIN GA 00394601000126'!BC48</f>
        <v>790283441.51935005</v>
      </c>
      <c r="BB52" s="123">
        <f>'2023 CV FIN GA 00394601000126'!BD48</f>
        <v>701046790.41465998</v>
      </c>
      <c r="BC52" s="123">
        <f>'2023 CV FIN GA 00394601000126'!BE48</f>
        <v>859116799.50827003</v>
      </c>
      <c r="BD52" s="123">
        <f>'2023 CV FIN GA 00394601000126'!BF48</f>
        <v>131805419.05201</v>
      </c>
      <c r="BE52" s="123">
        <f>'2023 CV FIN GA 00394601000126'!BG48</f>
        <v>48678503.06036</v>
      </c>
      <c r="BF52" s="123">
        <f>'2023 CV FIN GA 00394601000126'!BH48</f>
        <v>1953058007.64974</v>
      </c>
      <c r="BG52" s="123">
        <f>'2023 CV FIN GA 00394601000126'!BI48</f>
        <v>0</v>
      </c>
      <c r="BH52" s="123">
        <f>'2023 CV FIN GA 00394601000126'!BJ48</f>
        <v>0</v>
      </c>
      <c r="BI52" s="123">
        <f>'2023 CV FIN GA 00394601000126'!BK48</f>
        <v>0</v>
      </c>
      <c r="BJ52" s="49">
        <f t="shared" si="25"/>
        <v>4794785425.6772499</v>
      </c>
      <c r="BK52" s="49">
        <f t="shared" si="26"/>
        <v>0</v>
      </c>
      <c r="BL52" s="49">
        <f>$BO$9+SUMPRODUCT($D$10:D52,$BK$10:BK52)</f>
        <v>2.1026104688644409E-2</v>
      </c>
      <c r="BM52" s="48">
        <f>'2023 CV FIN GA 00394601000126'!BO48</f>
        <v>4.79</v>
      </c>
      <c r="BN52" s="49">
        <f t="shared" si="12"/>
        <v>0</v>
      </c>
      <c r="BO52" s="51">
        <f t="shared" si="27"/>
        <v>0</v>
      </c>
      <c r="BP52" s="79">
        <f t="shared" si="13"/>
        <v>588274474.79608369</v>
      </c>
      <c r="BQ52" s="79">
        <f t="shared" si="14"/>
        <v>25001665178.833557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2066</v>
      </c>
      <c r="C53" s="48">
        <f>'2023 CV FIN GA 00394601000126'!E49</f>
        <v>4.79</v>
      </c>
      <c r="D53" s="49">
        <f t="shared" si="16"/>
        <v>0.12764</v>
      </c>
      <c r="E53" s="123">
        <f>'2023 CV FIN GA 00394601000126'!G49</f>
        <v>0</v>
      </c>
      <c r="F53" s="49">
        <f t="shared" si="17"/>
        <v>19602443.71889</v>
      </c>
      <c r="G53" s="123">
        <f>'2023 CV FIN GA 00394601000126'!I49</f>
        <v>6343005.8932800004</v>
      </c>
      <c r="H53" s="123">
        <f>'2023 CV FIN GA 00394601000126'!J49</f>
        <v>12284958.74755</v>
      </c>
      <c r="I53" s="123">
        <f>'2023 CV FIN GA 00394601000126'!K49</f>
        <v>10204.166310000001</v>
      </c>
      <c r="J53" s="123">
        <f>'2023 CV FIN GA 00394601000126'!L49</f>
        <v>964274.91174999997</v>
      </c>
      <c r="K53" s="123">
        <f>'2023 CV FIN GA 00394601000126'!M49</f>
        <v>6699724.94221</v>
      </c>
      <c r="L53" s="123">
        <f>'2023 CV FIN GA 00394601000126'!N49</f>
        <v>9289791.99921</v>
      </c>
      <c r="M53" s="49">
        <f t="shared" si="18"/>
        <v>0</v>
      </c>
      <c r="N53" s="123">
        <f>'2023 CV FIN GA 00394601000126'!P49</f>
        <v>0</v>
      </c>
      <c r="O53" s="123">
        <f>'2023 CV FIN GA 00394601000126'!Q49</f>
        <v>0</v>
      </c>
      <c r="P53" s="123">
        <f>'2023 CV FIN GA 00394601000126'!R49</f>
        <v>0</v>
      </c>
      <c r="Q53" s="123">
        <f>'2023 CV FIN GA 00394601000126'!S49</f>
        <v>0</v>
      </c>
      <c r="R53" s="123">
        <f>'2023 CV FIN GA 00394601000126'!T49</f>
        <v>0</v>
      </c>
      <c r="S53" s="123">
        <f>'2023 CV FIN GA 00394601000126'!U49</f>
        <v>0</v>
      </c>
      <c r="T53" s="123">
        <f>'2023 CV FIN GA 00394601000126'!V49</f>
        <v>0</v>
      </c>
      <c r="U53" s="49">
        <f t="shared" si="19"/>
        <v>0</v>
      </c>
      <c r="V53" s="123">
        <f>'2023 CV FIN GA 00394601000126'!X49</f>
        <v>0</v>
      </c>
      <c r="W53" s="123">
        <f>'2023 CV FIN GA 00394601000126'!Y49</f>
        <v>0</v>
      </c>
      <c r="X53" s="123">
        <f>'2023 CV FIN GA 00394601000126'!Z49</f>
        <v>0</v>
      </c>
      <c r="Y53" s="123">
        <f>'2023 CV FIN GA 00394601000126'!AA49</f>
        <v>0</v>
      </c>
      <c r="Z53" s="123">
        <f>'2023 CV FIN GA 00394601000126'!AB49</f>
        <v>0</v>
      </c>
      <c r="AA53" s="123">
        <f>'2023 CV FIN GA 00394601000126'!AC49</f>
        <v>0</v>
      </c>
      <c r="AB53" s="123">
        <f>'2023 CV FIN GA 00394601000126'!AD49</f>
        <v>0</v>
      </c>
      <c r="AC53" s="49">
        <f t="shared" si="20"/>
        <v>230531612.55188999</v>
      </c>
      <c r="AD53" s="123">
        <f>'2023 CV FIN GA 00394601000126'!AF49</f>
        <v>74610530.170939997</v>
      </c>
      <c r="AE53" s="123">
        <f>'2023 CV FIN GA 00394601000126'!AG49</f>
        <v>62545462.707730003</v>
      </c>
      <c r="AF53" s="123">
        <f>'2023 CV FIN GA 00394601000126'!AH49</f>
        <v>80668390.902239993</v>
      </c>
      <c r="AG53" s="123">
        <f>'2023 CV FIN GA 00394601000126'!AI49</f>
        <v>12707228.77098</v>
      </c>
      <c r="AH53" s="49">
        <f t="shared" si="21"/>
        <v>210161012.71994999</v>
      </c>
      <c r="AI53" s="123">
        <f>'2023 CV FIN GA 00394601000126'!AK49</f>
        <v>61719364.655510001</v>
      </c>
      <c r="AJ53" s="123">
        <f>'2023 CV FIN GA 00394601000126'!AL49</f>
        <v>70559299.158360004</v>
      </c>
      <c r="AK53" s="123">
        <f>'2023 CV FIN GA 00394601000126'!AM49</f>
        <v>64002140.959020004</v>
      </c>
      <c r="AL53" s="123">
        <f>'2023 CV FIN GA 00394601000126'!AN49</f>
        <v>9207679.1118000001</v>
      </c>
      <c r="AM53" s="123">
        <f>'2023 CV FIN GA 00394601000126'!AO49</f>
        <v>4672528.8352600001</v>
      </c>
      <c r="AN53" s="123">
        <f>'2023 CV FIN GA 00394601000126'!AP49</f>
        <v>266249613.87573001</v>
      </c>
      <c r="AO53" s="50">
        <v>0</v>
      </c>
      <c r="AP53" s="123">
        <f>'2023 CV FIN GA 00394601000126'!AR49</f>
        <v>0</v>
      </c>
      <c r="AQ53" s="123">
        <f>'2023 CV FIN GA 00394601000126'!AS49</f>
        <v>3758444117.3235402</v>
      </c>
      <c r="AR53" s="49">
        <f t="shared" si="22"/>
        <v>4500978317.1314201</v>
      </c>
      <c r="AS53" s="49">
        <f t="shared" si="23"/>
        <v>253569978.25077999</v>
      </c>
      <c r="AT53" s="123">
        <f>'2023 CV FIN GA 00394601000126'!AV49</f>
        <v>60882810.158100002</v>
      </c>
      <c r="AU53" s="123">
        <f>'2023 CV FIN GA 00394601000126'!AW49</f>
        <v>117602308.93547</v>
      </c>
      <c r="AV53" s="123">
        <f>'2023 CV FIN GA 00394601000126'!AX49</f>
        <v>80950.051900000006</v>
      </c>
      <c r="AW53" s="123">
        <f>'2023 CV FIN GA 00394601000126'!AY49</f>
        <v>8588599.9933800008</v>
      </c>
      <c r="AX53" s="123">
        <f>'2023 CV FIN GA 00394601000126'!AZ49</f>
        <v>66415309.111929998</v>
      </c>
      <c r="AY53" s="123">
        <f>'2023 CV FIN GA 00394601000126'!BA49</f>
        <v>0</v>
      </c>
      <c r="AZ53" s="49">
        <f t="shared" si="24"/>
        <v>4247408338.88064</v>
      </c>
      <c r="BA53" s="123">
        <f>'2023 CV FIN GA 00394601000126'!BC49</f>
        <v>722735409.03050995</v>
      </c>
      <c r="BB53" s="123">
        <f>'2023 CV FIN GA 00394601000126'!BD49</f>
        <v>635362196.80947006</v>
      </c>
      <c r="BC53" s="123">
        <f>'2023 CV FIN GA 00394601000126'!BE49</f>
        <v>790543868.84490001</v>
      </c>
      <c r="BD53" s="123">
        <f>'2023 CV FIN GA 00394601000126'!BF49</f>
        <v>121336834.85528</v>
      </c>
      <c r="BE53" s="123">
        <f>'2023 CV FIN GA 00394601000126'!BG49</f>
        <v>46252094.54456</v>
      </c>
      <c r="BF53" s="123">
        <f>'2023 CV FIN GA 00394601000126'!BH49</f>
        <v>1931177934.7959199</v>
      </c>
      <c r="BG53" s="123">
        <f>'2023 CV FIN GA 00394601000126'!BI49</f>
        <v>0</v>
      </c>
      <c r="BH53" s="123">
        <f>'2023 CV FIN GA 00394601000126'!BJ49</f>
        <v>0</v>
      </c>
      <c r="BI53" s="123">
        <f>'2023 CV FIN GA 00394601000126'!BK49</f>
        <v>0</v>
      </c>
      <c r="BJ53" s="49">
        <f t="shared" si="25"/>
        <v>4500978317.1314201</v>
      </c>
      <c r="BK53" s="49">
        <f t="shared" si="26"/>
        <v>0</v>
      </c>
      <c r="BL53" s="49">
        <f>$BO$9+SUMPRODUCT($D$10:D53,$BK$10:BK53)</f>
        <v>2.1026104688644409E-2</v>
      </c>
      <c r="BM53" s="48">
        <f>'2023 CV FIN GA 00394601000126'!BO49</f>
        <v>4.79</v>
      </c>
      <c r="BN53" s="49">
        <f t="shared" si="12"/>
        <v>0</v>
      </c>
      <c r="BO53" s="51">
        <f t="shared" si="27"/>
        <v>0</v>
      </c>
      <c r="BP53" s="79">
        <f t="shared" si="13"/>
        <v>527012679.92334545</v>
      </c>
      <c r="BQ53" s="79">
        <f t="shared" si="14"/>
        <v>22925051576.665527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2067</v>
      </c>
      <c r="C54" s="48">
        <f>'2023 CV FIN GA 00394601000126'!E50</f>
        <v>4.79</v>
      </c>
      <c r="D54" s="49">
        <f t="shared" si="16"/>
        <v>0.12181</v>
      </c>
      <c r="E54" s="123">
        <f>'2023 CV FIN GA 00394601000126'!G50</f>
        <v>0</v>
      </c>
      <c r="F54" s="49">
        <f t="shared" si="17"/>
        <v>15297487.988809999</v>
      </c>
      <c r="G54" s="123">
        <f>'2023 CV FIN GA 00394601000126'!I50</f>
        <v>4763905.69312</v>
      </c>
      <c r="H54" s="123">
        <f>'2023 CV FIN GA 00394601000126'!J50</f>
        <v>9721907.1162</v>
      </c>
      <c r="I54" s="123">
        <f>'2023 CV FIN GA 00394601000126'!K50</f>
        <v>8297.3631600000008</v>
      </c>
      <c r="J54" s="123">
        <f>'2023 CV FIN GA 00394601000126'!L50</f>
        <v>803377.81632999994</v>
      </c>
      <c r="K54" s="123">
        <f>'2023 CV FIN GA 00394601000126'!M50</f>
        <v>5985558.99859</v>
      </c>
      <c r="L54" s="123">
        <f>'2023 CV FIN GA 00394601000126'!N50</f>
        <v>7535502.0216399999</v>
      </c>
      <c r="M54" s="49">
        <f t="shared" si="18"/>
        <v>0</v>
      </c>
      <c r="N54" s="123">
        <f>'2023 CV FIN GA 00394601000126'!P50</f>
        <v>0</v>
      </c>
      <c r="O54" s="123">
        <f>'2023 CV FIN GA 00394601000126'!Q50</f>
        <v>0</v>
      </c>
      <c r="P54" s="123">
        <f>'2023 CV FIN GA 00394601000126'!R50</f>
        <v>0</v>
      </c>
      <c r="Q54" s="123">
        <f>'2023 CV FIN GA 00394601000126'!S50</f>
        <v>0</v>
      </c>
      <c r="R54" s="123">
        <f>'2023 CV FIN GA 00394601000126'!T50</f>
        <v>0</v>
      </c>
      <c r="S54" s="123">
        <f>'2023 CV FIN GA 00394601000126'!U50</f>
        <v>0</v>
      </c>
      <c r="T54" s="123">
        <f>'2023 CV FIN GA 00394601000126'!V50</f>
        <v>0</v>
      </c>
      <c r="U54" s="49">
        <f t="shared" si="19"/>
        <v>0</v>
      </c>
      <c r="V54" s="123">
        <f>'2023 CV FIN GA 00394601000126'!X50</f>
        <v>0</v>
      </c>
      <c r="W54" s="123">
        <f>'2023 CV FIN GA 00394601000126'!Y50</f>
        <v>0</v>
      </c>
      <c r="X54" s="123">
        <f>'2023 CV FIN GA 00394601000126'!Z50</f>
        <v>0</v>
      </c>
      <c r="Y54" s="123">
        <f>'2023 CV FIN GA 00394601000126'!AA50</f>
        <v>0</v>
      </c>
      <c r="Z54" s="123">
        <f>'2023 CV FIN GA 00394601000126'!AB50</f>
        <v>0</v>
      </c>
      <c r="AA54" s="123">
        <f>'2023 CV FIN GA 00394601000126'!AC50</f>
        <v>0</v>
      </c>
      <c r="AB54" s="123">
        <f>'2023 CV FIN GA 00394601000126'!AD50</f>
        <v>0</v>
      </c>
      <c r="AC54" s="49">
        <f t="shared" si="20"/>
        <v>209344307.80203</v>
      </c>
      <c r="AD54" s="123">
        <f>'2023 CV FIN GA 00394601000126'!AF50</f>
        <v>67758927.759729996</v>
      </c>
      <c r="AE54" s="123">
        <f>'2023 CV FIN GA 00394601000126'!AG50</f>
        <v>56183770.987980001</v>
      </c>
      <c r="AF54" s="123">
        <f>'2023 CV FIN GA 00394601000126'!AH50</f>
        <v>73781800.186920002</v>
      </c>
      <c r="AG54" s="123">
        <f>'2023 CV FIN GA 00394601000126'!AI50</f>
        <v>11619808.8674</v>
      </c>
      <c r="AH54" s="49">
        <f t="shared" si="21"/>
        <v>206204536.90476999</v>
      </c>
      <c r="AI54" s="123">
        <f>'2023 CV FIN GA 00394601000126'!AK50</f>
        <v>60042903.246359996</v>
      </c>
      <c r="AJ54" s="123">
        <f>'2023 CV FIN GA 00394601000126'!AL50</f>
        <v>69298693.681659997</v>
      </c>
      <c r="AK54" s="123">
        <f>'2023 CV FIN GA 00394601000126'!AM50</f>
        <v>63265919.952959999</v>
      </c>
      <c r="AL54" s="123">
        <f>'2023 CV FIN GA 00394601000126'!AN50</f>
        <v>9179574.8219300006</v>
      </c>
      <c r="AM54" s="123">
        <f>'2023 CV FIN GA 00394601000126'!AO50</f>
        <v>4417445.2018600004</v>
      </c>
      <c r="AN54" s="123">
        <f>'2023 CV FIN GA 00394601000126'!AP50</f>
        <v>251157514.58360001</v>
      </c>
      <c r="AO54" s="50">
        <v>0</v>
      </c>
      <c r="AP54" s="123">
        <f>'2023 CV FIN GA 00394601000126'!AR50</f>
        <v>0</v>
      </c>
      <c r="AQ54" s="123">
        <f>'2023 CV FIN GA 00394601000126'!AS50</f>
        <v>3516808906.8871598</v>
      </c>
      <c r="AR54" s="49">
        <f t="shared" si="22"/>
        <v>4212333815.1866002</v>
      </c>
      <c r="AS54" s="49">
        <f t="shared" si="23"/>
        <v>205685669.16218999</v>
      </c>
      <c r="AT54" s="123">
        <f>'2023 CV FIN GA 00394601000126'!AV50</f>
        <v>45893016.485959999</v>
      </c>
      <c r="AU54" s="123">
        <f>'2023 CV FIN GA 00394601000126'!AW50</f>
        <v>93233281.802680001</v>
      </c>
      <c r="AV54" s="123">
        <f>'2023 CV FIN GA 00394601000126'!AX50</f>
        <v>65862.781770000001</v>
      </c>
      <c r="AW54" s="123">
        <f>'2023 CV FIN GA 00394601000126'!AY50</f>
        <v>7212964.2993700001</v>
      </c>
      <c r="AX54" s="123">
        <f>'2023 CV FIN GA 00394601000126'!AZ50</f>
        <v>59280543.792410001</v>
      </c>
      <c r="AY54" s="123">
        <f>'2023 CV FIN GA 00394601000126'!BA50</f>
        <v>0</v>
      </c>
      <c r="AZ54" s="49">
        <f t="shared" si="24"/>
        <v>4006648146.0244098</v>
      </c>
      <c r="BA54" s="123">
        <f>'2023 CV FIN GA 00394601000126'!BC50</f>
        <v>657986967.59995997</v>
      </c>
      <c r="BB54" s="123">
        <f>'2023 CV FIN GA 00394601000126'!BD50</f>
        <v>572328736.1473</v>
      </c>
      <c r="BC54" s="123">
        <f>'2023 CV FIN GA 00394601000126'!BE50</f>
        <v>723851578.90515995</v>
      </c>
      <c r="BD54" s="123">
        <f>'2023 CV FIN GA 00394601000126'!BF50</f>
        <v>111068094.53607</v>
      </c>
      <c r="BE54" s="123">
        <f>'2023 CV FIN GA 00394601000126'!BG50</f>
        <v>43758366.820129998</v>
      </c>
      <c r="BF54" s="123">
        <f>'2023 CV FIN GA 00394601000126'!BH50</f>
        <v>1897654402.01579</v>
      </c>
      <c r="BG54" s="123">
        <f>'2023 CV FIN GA 00394601000126'!BI50</f>
        <v>0</v>
      </c>
      <c r="BH54" s="123">
        <f>'2023 CV FIN GA 00394601000126'!BJ50</f>
        <v>0</v>
      </c>
      <c r="BI54" s="123">
        <f>'2023 CV FIN GA 00394601000126'!BK50</f>
        <v>0</v>
      </c>
      <c r="BJ54" s="49">
        <f t="shared" si="25"/>
        <v>4212333815.1866002</v>
      </c>
      <c r="BK54" s="49">
        <f t="shared" si="26"/>
        <v>0</v>
      </c>
      <c r="BL54" s="49">
        <f>$BO$9+SUMPRODUCT($D$10:D54,$BK$10:BK54)</f>
        <v>2.1026104688644409E-2</v>
      </c>
      <c r="BM54" s="48">
        <f>'2023 CV FIN GA 00394601000126'!BO50</f>
        <v>4.79</v>
      </c>
      <c r="BN54" s="49">
        <f t="shared" si="12"/>
        <v>0</v>
      </c>
      <c r="BO54" s="51">
        <f t="shared" si="27"/>
        <v>0</v>
      </c>
      <c r="BP54" s="79">
        <f t="shared" si="13"/>
        <v>470697400.61745632</v>
      </c>
      <c r="BQ54" s="79">
        <f t="shared" si="14"/>
        <v>20946034327.476807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2068</v>
      </c>
      <c r="C55" s="48">
        <f>'2023 CV FIN GA 00394601000126'!E51</f>
        <v>4.79</v>
      </c>
      <c r="D55" s="49">
        <f t="shared" si="16"/>
        <v>0.11624</v>
      </c>
      <c r="E55" s="123">
        <f>'2023 CV FIN GA 00394601000126'!G51</f>
        <v>0</v>
      </c>
      <c r="F55" s="49">
        <f t="shared" si="17"/>
        <v>11799750.072790001</v>
      </c>
      <c r="G55" s="123">
        <f>'2023 CV FIN GA 00394601000126'!I51</f>
        <v>3539963.5929700001</v>
      </c>
      <c r="H55" s="123">
        <f>'2023 CV FIN GA 00394601000126'!J51</f>
        <v>7585062.3829100002</v>
      </c>
      <c r="I55" s="123">
        <f>'2023 CV FIN GA 00394601000126'!K51</f>
        <v>6649.2673400000003</v>
      </c>
      <c r="J55" s="123">
        <f>'2023 CV FIN GA 00394601000126'!L51</f>
        <v>668074.82956999994</v>
      </c>
      <c r="K55" s="123">
        <f>'2023 CV FIN GA 00394601000126'!M51</f>
        <v>5335624.3944300003</v>
      </c>
      <c r="L55" s="123">
        <f>'2023 CV FIN GA 00394601000126'!N51</f>
        <v>6082553.2447199998</v>
      </c>
      <c r="M55" s="49">
        <f t="shared" si="18"/>
        <v>0</v>
      </c>
      <c r="N55" s="123">
        <f>'2023 CV FIN GA 00394601000126'!P51</f>
        <v>0</v>
      </c>
      <c r="O55" s="123">
        <f>'2023 CV FIN GA 00394601000126'!Q51</f>
        <v>0</v>
      </c>
      <c r="P55" s="123">
        <f>'2023 CV FIN GA 00394601000126'!R51</f>
        <v>0</v>
      </c>
      <c r="Q55" s="123">
        <f>'2023 CV FIN GA 00394601000126'!S51</f>
        <v>0</v>
      </c>
      <c r="R55" s="123">
        <f>'2023 CV FIN GA 00394601000126'!T51</f>
        <v>0</v>
      </c>
      <c r="S55" s="123">
        <f>'2023 CV FIN GA 00394601000126'!U51</f>
        <v>0</v>
      </c>
      <c r="T55" s="123">
        <f>'2023 CV FIN GA 00394601000126'!V51</f>
        <v>0</v>
      </c>
      <c r="U55" s="49">
        <f t="shared" si="19"/>
        <v>0</v>
      </c>
      <c r="V55" s="123">
        <f>'2023 CV FIN GA 00394601000126'!X51</f>
        <v>0</v>
      </c>
      <c r="W55" s="123">
        <f>'2023 CV FIN GA 00394601000126'!Y51</f>
        <v>0</v>
      </c>
      <c r="X55" s="123">
        <f>'2023 CV FIN GA 00394601000126'!Z51</f>
        <v>0</v>
      </c>
      <c r="Y55" s="123">
        <f>'2023 CV FIN GA 00394601000126'!AA51</f>
        <v>0</v>
      </c>
      <c r="Z55" s="123">
        <f>'2023 CV FIN GA 00394601000126'!AB51</f>
        <v>0</v>
      </c>
      <c r="AA55" s="123">
        <f>'2023 CV FIN GA 00394601000126'!AC51</f>
        <v>0</v>
      </c>
      <c r="AB55" s="123">
        <f>'2023 CV FIN GA 00394601000126'!AD51</f>
        <v>0</v>
      </c>
      <c r="AC55" s="49">
        <f t="shared" si="20"/>
        <v>189082191.92535001</v>
      </c>
      <c r="AD55" s="123">
        <f>'2023 CV FIN GA 00394601000126'!AF51</f>
        <v>61245056.158660002</v>
      </c>
      <c r="AE55" s="123">
        <f>'2023 CV FIN GA 00394601000126'!AG51</f>
        <v>50143148.25564</v>
      </c>
      <c r="AF55" s="123">
        <f>'2023 CV FIN GA 00394601000126'!AH51</f>
        <v>67131793.682669997</v>
      </c>
      <c r="AG55" s="123">
        <f>'2023 CV FIN GA 00394601000126'!AI51</f>
        <v>10562193.82838</v>
      </c>
      <c r="AH55" s="49">
        <f t="shared" si="21"/>
        <v>201042521.31972</v>
      </c>
      <c r="AI55" s="123">
        <f>'2023 CV FIN GA 00394601000126'!AK51</f>
        <v>58099037.870559998</v>
      </c>
      <c r="AJ55" s="123">
        <f>'2023 CV FIN GA 00394601000126'!AL51</f>
        <v>67495648.284429997</v>
      </c>
      <c r="AK55" s="123">
        <f>'2023 CV FIN GA 00394601000126'!AM51</f>
        <v>62197201.177599996</v>
      </c>
      <c r="AL55" s="123">
        <f>'2023 CV FIN GA 00394601000126'!AN51</f>
        <v>9093615.7586499993</v>
      </c>
      <c r="AM55" s="123">
        <f>'2023 CV FIN GA 00394601000126'!AO51</f>
        <v>4157018.22848</v>
      </c>
      <c r="AN55" s="123">
        <f>'2023 CV FIN GA 00394601000126'!AP51</f>
        <v>235896866.22119001</v>
      </c>
      <c r="AO55" s="50">
        <v>0</v>
      </c>
      <c r="AP55" s="123">
        <f>'2023 CV FIN GA 00394601000126'!AR51</f>
        <v>0</v>
      </c>
      <c r="AQ55" s="123">
        <f>'2023 CV FIN GA 00394601000126'!AS51</f>
        <v>3279986261.8551698</v>
      </c>
      <c r="AR55" s="49">
        <f t="shared" si="22"/>
        <v>3929225769.03337</v>
      </c>
      <c r="AS55" s="49">
        <f t="shared" si="23"/>
        <v>166026633.76124999</v>
      </c>
      <c r="AT55" s="123">
        <f>'2023 CV FIN GA 00394601000126'!AV51</f>
        <v>34243078.806960002</v>
      </c>
      <c r="AU55" s="123">
        <f>'2023 CV FIN GA 00394601000126'!AW51</f>
        <v>72894213.337180004</v>
      </c>
      <c r="AV55" s="123">
        <f>'2023 CV FIN GA 00394601000126'!AX51</f>
        <v>52811.163030000003</v>
      </c>
      <c r="AW55" s="123">
        <f>'2023 CV FIN GA 00394601000126'!AY51</f>
        <v>6048242.7329700002</v>
      </c>
      <c r="AX55" s="123">
        <f>'2023 CV FIN GA 00394601000126'!AZ51</f>
        <v>52788287.721110001</v>
      </c>
      <c r="AY55" s="123">
        <f>'2023 CV FIN GA 00394601000126'!BA51</f>
        <v>0</v>
      </c>
      <c r="AZ55" s="49">
        <f t="shared" si="24"/>
        <v>3763199135.27212</v>
      </c>
      <c r="BA55" s="123">
        <f>'2023 CV FIN GA 00394601000126'!BC51</f>
        <v>596220243.61422002</v>
      </c>
      <c r="BB55" s="123">
        <f>'2023 CV FIN GA 00394601000126'!BD51</f>
        <v>512321678.97636998</v>
      </c>
      <c r="BC55" s="123">
        <f>'2023 CV FIN GA 00394601000126'!BE51</f>
        <v>659335706.29287004</v>
      </c>
      <c r="BD55" s="123">
        <f>'2023 CV FIN GA 00394601000126'!BF51</f>
        <v>101065827.4841</v>
      </c>
      <c r="BE55" s="123">
        <f>'2023 CV FIN GA 00394601000126'!BG51</f>
        <v>41209197.380419999</v>
      </c>
      <c r="BF55" s="123">
        <f>'2023 CV FIN GA 00394601000126'!BH51</f>
        <v>1853046481.5241399</v>
      </c>
      <c r="BG55" s="123">
        <f>'2023 CV FIN GA 00394601000126'!BI51</f>
        <v>0</v>
      </c>
      <c r="BH55" s="123">
        <f>'2023 CV FIN GA 00394601000126'!BJ51</f>
        <v>0</v>
      </c>
      <c r="BI55" s="123">
        <f>'2023 CV FIN GA 00394601000126'!BK51</f>
        <v>0</v>
      </c>
      <c r="BJ55" s="49">
        <f t="shared" si="25"/>
        <v>3929225769.03337</v>
      </c>
      <c r="BK55" s="49">
        <f t="shared" si="26"/>
        <v>0</v>
      </c>
      <c r="BL55" s="49">
        <f>$BO$9+SUMPRODUCT($D$10:D55,$BK$10:BK55)</f>
        <v>2.1026104688644409E-2</v>
      </c>
      <c r="BM55" s="48">
        <f>'2023 CV FIN GA 00394601000126'!BO51</f>
        <v>4.79</v>
      </c>
      <c r="BN55" s="49">
        <f t="shared" si="12"/>
        <v>0</v>
      </c>
      <c r="BO55" s="51">
        <f t="shared" si="27"/>
        <v>0</v>
      </c>
      <c r="BP55" s="79">
        <f t="shared" si="13"/>
        <v>419017714.35563099</v>
      </c>
      <c r="BQ55" s="79">
        <f t="shared" si="14"/>
        <v>19065306003.18121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2069</v>
      </c>
      <c r="C56" s="48">
        <f>'2023 CV FIN GA 00394601000126'!E52</f>
        <v>4.79</v>
      </c>
      <c r="D56" s="49">
        <f t="shared" si="16"/>
        <v>0.11093</v>
      </c>
      <c r="E56" s="123">
        <f>'2023 CV FIN GA 00394601000126'!G52</f>
        <v>0</v>
      </c>
      <c r="F56" s="49">
        <f t="shared" si="17"/>
        <v>8996079.2989300005</v>
      </c>
      <c r="G56" s="123">
        <f>'2023 CV FIN GA 00394601000126'!I52</f>
        <v>2605445.5201400002</v>
      </c>
      <c r="H56" s="123">
        <f>'2023 CV FIN GA 00394601000126'!J52</f>
        <v>5830611.9061500002</v>
      </c>
      <c r="I56" s="123">
        <f>'2023 CV FIN GA 00394601000126'!K52</f>
        <v>5249.4414299999999</v>
      </c>
      <c r="J56" s="123">
        <f>'2023 CV FIN GA 00394601000126'!L52</f>
        <v>554772.43120999995</v>
      </c>
      <c r="K56" s="123">
        <f>'2023 CV FIN GA 00394601000126'!M52</f>
        <v>4745822.77355</v>
      </c>
      <c r="L56" s="123">
        <f>'2023 CV FIN GA 00394601000126'!N52</f>
        <v>4890842.0090300003</v>
      </c>
      <c r="M56" s="49">
        <f t="shared" si="18"/>
        <v>0</v>
      </c>
      <c r="N56" s="123">
        <f>'2023 CV FIN GA 00394601000126'!P52</f>
        <v>0</v>
      </c>
      <c r="O56" s="123">
        <f>'2023 CV FIN GA 00394601000126'!Q52</f>
        <v>0</v>
      </c>
      <c r="P56" s="123">
        <f>'2023 CV FIN GA 00394601000126'!R52</f>
        <v>0</v>
      </c>
      <c r="Q56" s="123">
        <f>'2023 CV FIN GA 00394601000126'!S52</f>
        <v>0</v>
      </c>
      <c r="R56" s="123">
        <f>'2023 CV FIN GA 00394601000126'!T52</f>
        <v>0</v>
      </c>
      <c r="S56" s="123">
        <f>'2023 CV FIN GA 00394601000126'!U52</f>
        <v>0</v>
      </c>
      <c r="T56" s="123">
        <f>'2023 CV FIN GA 00394601000126'!V52</f>
        <v>0</v>
      </c>
      <c r="U56" s="49">
        <f t="shared" si="19"/>
        <v>0</v>
      </c>
      <c r="V56" s="123">
        <f>'2023 CV FIN GA 00394601000126'!X52</f>
        <v>0</v>
      </c>
      <c r="W56" s="123">
        <f>'2023 CV FIN GA 00394601000126'!Y52</f>
        <v>0</v>
      </c>
      <c r="X56" s="123">
        <f>'2023 CV FIN GA 00394601000126'!Z52</f>
        <v>0</v>
      </c>
      <c r="Y56" s="123">
        <f>'2023 CV FIN GA 00394601000126'!AA52</f>
        <v>0</v>
      </c>
      <c r="Z56" s="123">
        <f>'2023 CV FIN GA 00394601000126'!AB52</f>
        <v>0</v>
      </c>
      <c r="AA56" s="123">
        <f>'2023 CV FIN GA 00394601000126'!AC52</f>
        <v>0</v>
      </c>
      <c r="AB56" s="123">
        <f>'2023 CV FIN GA 00394601000126'!AD52</f>
        <v>0</v>
      </c>
      <c r="AC56" s="49">
        <f t="shared" si="20"/>
        <v>169820296.65888</v>
      </c>
      <c r="AD56" s="123">
        <f>'2023 CV FIN GA 00394601000126'!AF52</f>
        <v>55079636.495760001</v>
      </c>
      <c r="AE56" s="123">
        <f>'2023 CV FIN GA 00394601000126'!AG52</f>
        <v>44457824.432250001</v>
      </c>
      <c r="AF56" s="123">
        <f>'2023 CV FIN GA 00394601000126'!AH52</f>
        <v>60742049.551189996</v>
      </c>
      <c r="AG56" s="123">
        <f>'2023 CV FIN GA 00394601000126'!AI52</f>
        <v>9540786.1796799991</v>
      </c>
      <c r="AH56" s="49">
        <f t="shared" si="21"/>
        <v>194757774.53808001</v>
      </c>
      <c r="AI56" s="123">
        <f>'2023 CV FIN GA 00394601000126'!AK52</f>
        <v>55927477.93519</v>
      </c>
      <c r="AJ56" s="123">
        <f>'2023 CV FIN GA 00394601000126'!AL52</f>
        <v>65184377.066150002</v>
      </c>
      <c r="AK56" s="123">
        <f>'2023 CV FIN GA 00394601000126'!AM52</f>
        <v>60804387.324639998</v>
      </c>
      <c r="AL56" s="123">
        <f>'2023 CV FIN GA 00394601000126'!AN52</f>
        <v>8948958.0461400002</v>
      </c>
      <c r="AM56" s="123">
        <f>'2023 CV FIN GA 00394601000126'!AO52</f>
        <v>3892574.1659599999</v>
      </c>
      <c r="AN56" s="123">
        <f>'2023 CV FIN GA 00394601000126'!AP52</f>
        <v>220559660.21923</v>
      </c>
      <c r="AO56" s="50">
        <v>0</v>
      </c>
      <c r="AP56" s="123">
        <f>'2023 CV FIN GA 00394601000126'!AR52</f>
        <v>0</v>
      </c>
      <c r="AQ56" s="123">
        <f>'2023 CV FIN GA 00394601000126'!AS52</f>
        <v>3048256566.2533498</v>
      </c>
      <c r="AR56" s="49">
        <f t="shared" si="22"/>
        <v>3652027041.75105</v>
      </c>
      <c r="AS56" s="49">
        <f t="shared" si="23"/>
        <v>133498220.62357</v>
      </c>
      <c r="AT56" s="123">
        <f>'2023 CV FIN GA 00394601000126'!AV52</f>
        <v>25320239.869490001</v>
      </c>
      <c r="AU56" s="123">
        <f>'2023 CV FIN GA 00394601000126'!AW52</f>
        <v>56173101.201509997</v>
      </c>
      <c r="AV56" s="123">
        <f>'2023 CV FIN GA 00394601000126'!AX52</f>
        <v>41717.100599999998</v>
      </c>
      <c r="AW56" s="123">
        <f>'2023 CV FIN GA 00394601000126'!AY52</f>
        <v>5065422.5534600001</v>
      </c>
      <c r="AX56" s="123">
        <f>'2023 CV FIN GA 00394601000126'!AZ52</f>
        <v>46897739.898510002</v>
      </c>
      <c r="AY56" s="123">
        <f>'2023 CV FIN GA 00394601000126'!BA52</f>
        <v>0</v>
      </c>
      <c r="AZ56" s="49">
        <f t="shared" si="24"/>
        <v>3518528821.12748</v>
      </c>
      <c r="BA56" s="123">
        <f>'2023 CV FIN GA 00394601000126'!BC52</f>
        <v>537554434.02742004</v>
      </c>
      <c r="BB56" s="123">
        <f>'2023 CV FIN GA 00394601000126'!BD52</f>
        <v>455661463.19616997</v>
      </c>
      <c r="BC56" s="123">
        <f>'2023 CV FIN GA 00394601000126'!BE52</f>
        <v>597245307.98776996</v>
      </c>
      <c r="BD56" s="123">
        <f>'2023 CV FIN GA 00394601000126'!BF52</f>
        <v>91391719.001990005</v>
      </c>
      <c r="BE56" s="123">
        <f>'2023 CV FIN GA 00394601000126'!BG52</f>
        <v>38617324.037210003</v>
      </c>
      <c r="BF56" s="123">
        <f>'2023 CV FIN GA 00394601000126'!BH52</f>
        <v>1798058572.87692</v>
      </c>
      <c r="BG56" s="123">
        <f>'2023 CV FIN GA 00394601000126'!BI52</f>
        <v>0</v>
      </c>
      <c r="BH56" s="123">
        <f>'2023 CV FIN GA 00394601000126'!BJ52</f>
        <v>0</v>
      </c>
      <c r="BI56" s="123">
        <f>'2023 CV FIN GA 00394601000126'!BK52</f>
        <v>0</v>
      </c>
      <c r="BJ56" s="49">
        <f t="shared" si="25"/>
        <v>3652027041.75105</v>
      </c>
      <c r="BK56" s="49">
        <f t="shared" si="26"/>
        <v>0</v>
      </c>
      <c r="BL56" s="49">
        <f>$BO$9+SUMPRODUCT($D$10:D56,$BK$10:BK56)</f>
        <v>2.1026104688644409E-2</v>
      </c>
      <c r="BM56" s="48">
        <f>'2023 CV FIN GA 00394601000126'!BO52</f>
        <v>4.79</v>
      </c>
      <c r="BN56" s="49">
        <f t="shared" si="12"/>
        <v>0</v>
      </c>
      <c r="BO56" s="51">
        <f t="shared" si="27"/>
        <v>0</v>
      </c>
      <c r="BP56" s="79">
        <f t="shared" si="13"/>
        <v>371678328.61665839</v>
      </c>
      <c r="BQ56" s="79">
        <f t="shared" si="14"/>
        <v>17283042280.674614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2070</v>
      </c>
      <c r="C57" s="48">
        <f>'2023 CV FIN GA 00394601000126'!E53</f>
        <v>4.79</v>
      </c>
      <c r="D57" s="49">
        <f t="shared" si="16"/>
        <v>0.10586</v>
      </c>
      <c r="E57" s="123">
        <f>'2023 CV FIN GA 00394601000126'!G53</f>
        <v>0</v>
      </c>
      <c r="F57" s="49">
        <f t="shared" si="17"/>
        <v>6779323.1639900003</v>
      </c>
      <c r="G57" s="123">
        <f>'2023 CV FIN GA 00394601000126'!I53</f>
        <v>1902717.37439</v>
      </c>
      <c r="H57" s="123">
        <f>'2023 CV FIN GA 00394601000126'!J53</f>
        <v>4412341.5587400002</v>
      </c>
      <c r="I57" s="123">
        <f>'2023 CV FIN GA 00394601000126'!K53</f>
        <v>4081.846</v>
      </c>
      <c r="J57" s="123">
        <f>'2023 CV FIN GA 00394601000126'!L53</f>
        <v>460182.38485999999</v>
      </c>
      <c r="K57" s="123">
        <f>'2023 CV FIN GA 00394601000126'!M53</f>
        <v>4212145.6915999996</v>
      </c>
      <c r="L57" s="123">
        <f>'2023 CV FIN GA 00394601000126'!N53</f>
        <v>3922273.1064499998</v>
      </c>
      <c r="M57" s="49">
        <f t="shared" si="18"/>
        <v>0</v>
      </c>
      <c r="N57" s="123">
        <f>'2023 CV FIN GA 00394601000126'!P53</f>
        <v>0</v>
      </c>
      <c r="O57" s="123">
        <f>'2023 CV FIN GA 00394601000126'!Q53</f>
        <v>0</v>
      </c>
      <c r="P57" s="123">
        <f>'2023 CV FIN GA 00394601000126'!R53</f>
        <v>0</v>
      </c>
      <c r="Q57" s="123">
        <f>'2023 CV FIN GA 00394601000126'!S53</f>
        <v>0</v>
      </c>
      <c r="R57" s="123">
        <f>'2023 CV FIN GA 00394601000126'!T53</f>
        <v>0</v>
      </c>
      <c r="S57" s="123">
        <f>'2023 CV FIN GA 00394601000126'!U53</f>
        <v>0</v>
      </c>
      <c r="T57" s="123">
        <f>'2023 CV FIN GA 00394601000126'!V53</f>
        <v>0</v>
      </c>
      <c r="U57" s="49">
        <f t="shared" si="19"/>
        <v>0</v>
      </c>
      <c r="V57" s="123">
        <f>'2023 CV FIN GA 00394601000126'!X53</f>
        <v>0</v>
      </c>
      <c r="W57" s="123">
        <f>'2023 CV FIN GA 00394601000126'!Y53</f>
        <v>0</v>
      </c>
      <c r="X57" s="123">
        <f>'2023 CV FIN GA 00394601000126'!Z53</f>
        <v>0</v>
      </c>
      <c r="Y57" s="123">
        <f>'2023 CV FIN GA 00394601000126'!AA53</f>
        <v>0</v>
      </c>
      <c r="Z57" s="123">
        <f>'2023 CV FIN GA 00394601000126'!AB53</f>
        <v>0</v>
      </c>
      <c r="AA57" s="123">
        <f>'2023 CV FIN GA 00394601000126'!AC53</f>
        <v>0</v>
      </c>
      <c r="AB57" s="123">
        <f>'2023 CV FIN GA 00394601000126'!AD53</f>
        <v>0</v>
      </c>
      <c r="AC57" s="49">
        <f t="shared" si="20"/>
        <v>151624222.47786999</v>
      </c>
      <c r="AD57" s="123">
        <f>'2023 CV FIN GA 00394601000126'!AF53</f>
        <v>49271279.354520001</v>
      </c>
      <c r="AE57" s="123">
        <f>'2023 CV FIN GA 00394601000126'!AG53</f>
        <v>39150981.493349999</v>
      </c>
      <c r="AF57" s="123">
        <f>'2023 CV FIN GA 00394601000126'!AH53</f>
        <v>54640162.373879999</v>
      </c>
      <c r="AG57" s="123">
        <f>'2023 CV FIN GA 00394601000126'!AI53</f>
        <v>8561799.25612</v>
      </c>
      <c r="AH57" s="49">
        <f t="shared" si="21"/>
        <v>187451933.69281</v>
      </c>
      <c r="AI57" s="123">
        <f>'2023 CV FIN GA 00394601000126'!AK53</f>
        <v>53568563.4868</v>
      </c>
      <c r="AJ57" s="123">
        <f>'2023 CV FIN GA 00394601000126'!AL53</f>
        <v>62407009.885370001</v>
      </c>
      <c r="AK57" s="123">
        <f>'2023 CV FIN GA 00394601000126'!AM53</f>
        <v>59104329.946520001</v>
      </c>
      <c r="AL57" s="123">
        <f>'2023 CV FIN GA 00394601000126'!AN53</f>
        <v>8746321.9881699998</v>
      </c>
      <c r="AM57" s="123">
        <f>'2023 CV FIN GA 00394601000126'!AO53</f>
        <v>3625708.38595</v>
      </c>
      <c r="AN57" s="123">
        <f>'2023 CV FIN GA 00394601000126'!AP53</f>
        <v>205243659.48550999</v>
      </c>
      <c r="AO57" s="50">
        <v>0</v>
      </c>
      <c r="AP57" s="123">
        <f>'2023 CV FIN GA 00394601000126'!AR53</f>
        <v>0</v>
      </c>
      <c r="AQ57" s="123">
        <f>'2023 CV FIN GA 00394601000126'!AS53</f>
        <v>2822023831.40029</v>
      </c>
      <c r="AR57" s="49">
        <f t="shared" si="22"/>
        <v>3381257389.0185199</v>
      </c>
      <c r="AS57" s="49">
        <f t="shared" si="23"/>
        <v>107060600.10598999</v>
      </c>
      <c r="AT57" s="123">
        <f>'2023 CV FIN GA 00394601000126'!AV53</f>
        <v>18586303.7744</v>
      </c>
      <c r="AU57" s="123">
        <f>'2023 CV FIN GA 00394601000126'!AW53</f>
        <v>42634997.100050002</v>
      </c>
      <c r="AV57" s="123">
        <f>'2023 CV FIN GA 00394601000126'!AX53</f>
        <v>32457.201430000001</v>
      </c>
      <c r="AW57" s="123">
        <f>'2023 CV FIN GA 00394601000126'!AY53</f>
        <v>4237913.1690699998</v>
      </c>
      <c r="AX57" s="123">
        <f>'2023 CV FIN GA 00394601000126'!AZ53</f>
        <v>41568928.861040004</v>
      </c>
      <c r="AY57" s="123">
        <f>'2023 CV FIN GA 00394601000126'!BA53</f>
        <v>0</v>
      </c>
      <c r="AZ57" s="49">
        <f t="shared" si="24"/>
        <v>3274196788.9125299</v>
      </c>
      <c r="BA57" s="123">
        <f>'2023 CV FIN GA 00394601000126'!BC53</f>
        <v>482092388.49001002</v>
      </c>
      <c r="BB57" s="123">
        <f>'2023 CV FIN GA 00394601000126'!BD53</f>
        <v>402598807.24958003</v>
      </c>
      <c r="BC57" s="123">
        <f>'2023 CV FIN GA 00394601000126'!BE53</f>
        <v>537845805.51042998</v>
      </c>
      <c r="BD57" s="123">
        <f>'2023 CV FIN GA 00394601000126'!BF53</f>
        <v>82104156.320260003</v>
      </c>
      <c r="BE57" s="123">
        <f>'2023 CV FIN GA 00394601000126'!BG53</f>
        <v>35998101.0013</v>
      </c>
      <c r="BF57" s="123">
        <f>'2023 CV FIN GA 00394601000126'!BH53</f>
        <v>1733557530.34095</v>
      </c>
      <c r="BG57" s="123">
        <f>'2023 CV FIN GA 00394601000126'!BI53</f>
        <v>0</v>
      </c>
      <c r="BH57" s="123">
        <f>'2023 CV FIN GA 00394601000126'!BJ53</f>
        <v>0</v>
      </c>
      <c r="BI57" s="123">
        <f>'2023 CV FIN GA 00394601000126'!BK53</f>
        <v>0</v>
      </c>
      <c r="BJ57" s="49">
        <f t="shared" si="25"/>
        <v>3381257389.0185199</v>
      </c>
      <c r="BK57" s="49">
        <f t="shared" si="26"/>
        <v>0</v>
      </c>
      <c r="BL57" s="49">
        <f>$BO$9+SUMPRODUCT($D$10:D57,$BK$10:BK57)</f>
        <v>2.1026104688644409E-2</v>
      </c>
      <c r="BM57" s="48">
        <f>'2023 CV FIN GA 00394601000126'!BO53</f>
        <v>4.79</v>
      </c>
      <c r="BN57" s="49">
        <f t="shared" si="12"/>
        <v>0</v>
      </c>
      <c r="BO57" s="51">
        <f t="shared" si="27"/>
        <v>0</v>
      </c>
      <c r="BP57" s="79">
        <f t="shared" si="13"/>
        <v>328413278.8092823</v>
      </c>
      <c r="BQ57" s="79">
        <f t="shared" si="14"/>
        <v>15599630743.44091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2071</v>
      </c>
      <c r="C58" s="48">
        <f>'2023 CV FIN GA 00394601000126'!E54</f>
        <v>4.79</v>
      </c>
      <c r="D58" s="49">
        <f t="shared" si="16"/>
        <v>0.10102</v>
      </c>
      <c r="E58" s="123">
        <f>'2023 CV FIN GA 00394601000126'!G54</f>
        <v>0</v>
      </c>
      <c r="F58" s="49">
        <f t="shared" si="17"/>
        <v>5050702.89726</v>
      </c>
      <c r="G58" s="123">
        <f>'2023 CV FIN GA 00394601000126'!I54</f>
        <v>1382320.06654</v>
      </c>
      <c r="H58" s="123">
        <f>'2023 CV FIN GA 00394601000126'!J54</f>
        <v>3283900.2109500002</v>
      </c>
      <c r="I58" s="123">
        <f>'2023 CV FIN GA 00394601000126'!K54</f>
        <v>3123.9485300000001</v>
      </c>
      <c r="J58" s="123">
        <f>'2023 CV FIN GA 00394601000126'!L54</f>
        <v>381358.67124</v>
      </c>
      <c r="K58" s="123">
        <f>'2023 CV FIN GA 00394601000126'!M54</f>
        <v>3730678.0269800001</v>
      </c>
      <c r="L58" s="123">
        <f>'2023 CV FIN GA 00394601000126'!N54</f>
        <v>3141636.5261300001</v>
      </c>
      <c r="M58" s="49">
        <f t="shared" si="18"/>
        <v>0</v>
      </c>
      <c r="N58" s="123">
        <f>'2023 CV FIN GA 00394601000126'!P54</f>
        <v>0</v>
      </c>
      <c r="O58" s="123">
        <f>'2023 CV FIN GA 00394601000126'!Q54</f>
        <v>0</v>
      </c>
      <c r="P58" s="123">
        <f>'2023 CV FIN GA 00394601000126'!R54</f>
        <v>0</v>
      </c>
      <c r="Q58" s="123">
        <f>'2023 CV FIN GA 00394601000126'!S54</f>
        <v>0</v>
      </c>
      <c r="R58" s="123">
        <f>'2023 CV FIN GA 00394601000126'!T54</f>
        <v>0</v>
      </c>
      <c r="S58" s="123">
        <f>'2023 CV FIN GA 00394601000126'!U54</f>
        <v>0</v>
      </c>
      <c r="T58" s="123">
        <f>'2023 CV FIN GA 00394601000126'!V54</f>
        <v>0</v>
      </c>
      <c r="U58" s="49">
        <f t="shared" si="19"/>
        <v>0</v>
      </c>
      <c r="V58" s="123">
        <f>'2023 CV FIN GA 00394601000126'!X54</f>
        <v>0</v>
      </c>
      <c r="W58" s="123">
        <f>'2023 CV FIN GA 00394601000126'!Y54</f>
        <v>0</v>
      </c>
      <c r="X58" s="123">
        <f>'2023 CV FIN GA 00394601000126'!Z54</f>
        <v>0</v>
      </c>
      <c r="Y58" s="123">
        <f>'2023 CV FIN GA 00394601000126'!AA54</f>
        <v>0</v>
      </c>
      <c r="Z58" s="123">
        <f>'2023 CV FIN GA 00394601000126'!AB54</f>
        <v>0</v>
      </c>
      <c r="AA58" s="123">
        <f>'2023 CV FIN GA 00394601000126'!AC54</f>
        <v>0</v>
      </c>
      <c r="AB58" s="123">
        <f>'2023 CV FIN GA 00394601000126'!AD54</f>
        <v>0</v>
      </c>
      <c r="AC58" s="49">
        <f t="shared" si="20"/>
        <v>134546624.66367999</v>
      </c>
      <c r="AD58" s="123">
        <f>'2023 CV FIN GA 00394601000126'!AF54</f>
        <v>43827407.448540002</v>
      </c>
      <c r="AE58" s="123">
        <f>'2023 CV FIN GA 00394601000126'!AG54</f>
        <v>34240716.006640002</v>
      </c>
      <c r="AF58" s="123">
        <f>'2023 CV FIN GA 00394601000126'!AH54</f>
        <v>48848046.073540002</v>
      </c>
      <c r="AG58" s="123">
        <f>'2023 CV FIN GA 00394601000126'!AI54</f>
        <v>7630455.1349600004</v>
      </c>
      <c r="AH58" s="49">
        <f t="shared" si="21"/>
        <v>179240016.03029001</v>
      </c>
      <c r="AI58" s="123">
        <f>'2023 CV FIN GA 00394601000126'!AK54</f>
        <v>51054964.47089</v>
      </c>
      <c r="AJ58" s="123">
        <f>'2023 CV FIN GA 00394601000126'!AL54</f>
        <v>59223662.47806</v>
      </c>
      <c r="AK58" s="123">
        <f>'2023 CV FIN GA 00394601000126'!AM54</f>
        <v>57115922.315190002</v>
      </c>
      <c r="AL58" s="123">
        <f>'2023 CV FIN GA 00394601000126'!AN54</f>
        <v>8487342.3792800009</v>
      </c>
      <c r="AM58" s="123">
        <f>'2023 CV FIN GA 00394601000126'!AO54</f>
        <v>3358124.38687</v>
      </c>
      <c r="AN58" s="123">
        <f>'2023 CV FIN GA 00394601000126'!AP54</f>
        <v>190046216.29036</v>
      </c>
      <c r="AO58" s="50">
        <v>0</v>
      </c>
      <c r="AP58" s="123">
        <f>'2023 CV FIN GA 00394601000126'!AR54</f>
        <v>0</v>
      </c>
      <c r="AQ58" s="123">
        <f>'2023 CV FIN GA 00394601000126'!AS54</f>
        <v>2601752894.3372502</v>
      </c>
      <c r="AR58" s="49">
        <f t="shared" si="22"/>
        <v>3117508768.7719498</v>
      </c>
      <c r="AS58" s="49">
        <f t="shared" si="23"/>
        <v>85752695.611379996</v>
      </c>
      <c r="AT58" s="123">
        <f>'2023 CV FIN GA 00394601000126'!AV54</f>
        <v>13578434.683639999</v>
      </c>
      <c r="AU58" s="123">
        <f>'2023 CV FIN GA 00394601000126'!AW54</f>
        <v>31844305.362799998</v>
      </c>
      <c r="AV58" s="123">
        <f>'2023 CV FIN GA 00394601000126'!AX54</f>
        <v>24855.500390000001</v>
      </c>
      <c r="AW58" s="123">
        <f>'2023 CV FIN GA 00394601000126'!AY54</f>
        <v>3541894.1458000001</v>
      </c>
      <c r="AX58" s="123">
        <f>'2023 CV FIN GA 00394601000126'!AZ54</f>
        <v>36763205.918750003</v>
      </c>
      <c r="AY58" s="123">
        <f>'2023 CV FIN GA 00394601000126'!BA54</f>
        <v>0</v>
      </c>
      <c r="AZ58" s="49">
        <f t="shared" si="24"/>
        <v>3031756073.1605701</v>
      </c>
      <c r="BA58" s="123">
        <f>'2023 CV FIN GA 00394601000126'!BC54</f>
        <v>429911436.41034001</v>
      </c>
      <c r="BB58" s="123">
        <f>'2023 CV FIN GA 00394601000126'!BD54</f>
        <v>353325651.02986002</v>
      </c>
      <c r="BC58" s="123">
        <f>'2023 CV FIN GA 00394601000126'!BE54</f>
        <v>481359848.40587002</v>
      </c>
      <c r="BD58" s="123">
        <f>'2023 CV FIN GA 00394601000126'!BF54</f>
        <v>73256370.279339999</v>
      </c>
      <c r="BE58" s="123">
        <f>'2023 CV FIN GA 00394601000126'!BG54</f>
        <v>33368376.165130001</v>
      </c>
      <c r="BF58" s="123">
        <f>'2023 CV FIN GA 00394601000126'!BH54</f>
        <v>1660534390.8700299</v>
      </c>
      <c r="BG58" s="123">
        <f>'2023 CV FIN GA 00394601000126'!BI54</f>
        <v>0</v>
      </c>
      <c r="BH58" s="123">
        <f>'2023 CV FIN GA 00394601000126'!BJ54</f>
        <v>0</v>
      </c>
      <c r="BI58" s="123">
        <f>'2023 CV FIN GA 00394601000126'!BK54</f>
        <v>0</v>
      </c>
      <c r="BJ58" s="49">
        <f t="shared" si="25"/>
        <v>3117508768.7719498</v>
      </c>
      <c r="BK58" s="49">
        <f t="shared" si="26"/>
        <v>0</v>
      </c>
      <c r="BL58" s="49">
        <f>$BO$9+SUMPRODUCT($D$10:D58,$BK$10:BK58)</f>
        <v>2.1026104688644409E-2</v>
      </c>
      <c r="BM58" s="48">
        <f>'2023 CV FIN GA 00394601000126'!BO54</f>
        <v>4.79</v>
      </c>
      <c r="BN58" s="49">
        <f t="shared" si="12"/>
        <v>0</v>
      </c>
      <c r="BO58" s="51">
        <f t="shared" si="27"/>
        <v>0</v>
      </c>
      <c r="BP58" s="79">
        <f t="shared" si="13"/>
        <v>288975050.25481749</v>
      </c>
      <c r="BQ58" s="79">
        <f t="shared" si="14"/>
        <v>14015289937.358648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2072</v>
      </c>
      <c r="C59" s="48">
        <f>'2023 CV FIN GA 00394601000126'!E55</f>
        <v>4.79</v>
      </c>
      <c r="D59" s="49">
        <f t="shared" si="16"/>
        <v>9.64E-2</v>
      </c>
      <c r="E59" s="123">
        <f>'2023 CV FIN GA 00394601000126'!G55</f>
        <v>0</v>
      </c>
      <c r="F59" s="49">
        <f t="shared" si="17"/>
        <v>3721734.0342899999</v>
      </c>
      <c r="G59" s="123">
        <f>'2023 CV FIN GA 00394601000126'!I55</f>
        <v>1002577.47662</v>
      </c>
      <c r="H59" s="123">
        <f>'2023 CV FIN GA 00394601000126'!J55</f>
        <v>2401089.8232999998</v>
      </c>
      <c r="I59" s="123">
        <f>'2023 CV FIN GA 00394601000126'!K55</f>
        <v>2350.31187</v>
      </c>
      <c r="J59" s="123">
        <f>'2023 CV FIN GA 00394601000126'!L55</f>
        <v>315716.42249999999</v>
      </c>
      <c r="K59" s="123">
        <f>'2023 CV FIN GA 00394601000126'!M55</f>
        <v>3297644.9585899999</v>
      </c>
      <c r="L59" s="123">
        <f>'2023 CV FIN GA 00394601000126'!N55</f>
        <v>2517188.0413099998</v>
      </c>
      <c r="M59" s="49">
        <f t="shared" si="18"/>
        <v>0</v>
      </c>
      <c r="N59" s="123">
        <f>'2023 CV FIN GA 00394601000126'!P55</f>
        <v>0</v>
      </c>
      <c r="O59" s="123">
        <f>'2023 CV FIN GA 00394601000126'!Q55</f>
        <v>0</v>
      </c>
      <c r="P59" s="123">
        <f>'2023 CV FIN GA 00394601000126'!R55</f>
        <v>0</v>
      </c>
      <c r="Q59" s="123">
        <f>'2023 CV FIN GA 00394601000126'!S55</f>
        <v>0</v>
      </c>
      <c r="R59" s="123">
        <f>'2023 CV FIN GA 00394601000126'!T55</f>
        <v>0</v>
      </c>
      <c r="S59" s="123">
        <f>'2023 CV FIN GA 00394601000126'!U55</f>
        <v>0</v>
      </c>
      <c r="T59" s="123">
        <f>'2023 CV FIN GA 00394601000126'!V55</f>
        <v>0</v>
      </c>
      <c r="U59" s="49">
        <f t="shared" si="19"/>
        <v>0</v>
      </c>
      <c r="V59" s="123">
        <f>'2023 CV FIN GA 00394601000126'!X55</f>
        <v>0</v>
      </c>
      <c r="W59" s="123">
        <f>'2023 CV FIN GA 00394601000126'!Y55</f>
        <v>0</v>
      </c>
      <c r="X59" s="123">
        <f>'2023 CV FIN GA 00394601000126'!Z55</f>
        <v>0</v>
      </c>
      <c r="Y59" s="123">
        <f>'2023 CV FIN GA 00394601000126'!AA55</f>
        <v>0</v>
      </c>
      <c r="Z59" s="123">
        <f>'2023 CV FIN GA 00394601000126'!AB55</f>
        <v>0</v>
      </c>
      <c r="AA59" s="123">
        <f>'2023 CV FIN GA 00394601000126'!AC55</f>
        <v>0</v>
      </c>
      <c r="AB59" s="123">
        <f>'2023 CV FIN GA 00394601000126'!AD55</f>
        <v>0</v>
      </c>
      <c r="AC59" s="49">
        <f t="shared" si="20"/>
        <v>118623904.66655999</v>
      </c>
      <c r="AD59" s="123">
        <f>'2023 CV FIN GA 00394601000126'!AF55</f>
        <v>38750837.036459997</v>
      </c>
      <c r="AE59" s="123">
        <f>'2023 CV FIN GA 00394601000126'!AG55</f>
        <v>29737136.97301</v>
      </c>
      <c r="AF59" s="123">
        <f>'2023 CV FIN GA 00394601000126'!AH55</f>
        <v>43384296.54823</v>
      </c>
      <c r="AG59" s="123">
        <f>'2023 CV FIN GA 00394601000126'!AI55</f>
        <v>6751634.10886</v>
      </c>
      <c r="AH59" s="49">
        <f t="shared" si="21"/>
        <v>170243783.72543001</v>
      </c>
      <c r="AI59" s="123">
        <f>'2023 CV FIN GA 00394601000126'!AK55</f>
        <v>48418326.436070003</v>
      </c>
      <c r="AJ59" s="123">
        <f>'2023 CV FIN GA 00394601000126'!AL55</f>
        <v>55701272.248570003</v>
      </c>
      <c r="AK59" s="123">
        <f>'2023 CV FIN GA 00394601000126'!AM55</f>
        <v>54857627.999729998</v>
      </c>
      <c r="AL59" s="123">
        <f>'2023 CV FIN GA 00394601000126'!AN55</f>
        <v>8174967.2379999999</v>
      </c>
      <c r="AM59" s="123">
        <f>'2023 CV FIN GA 00394601000126'!AO55</f>
        <v>3091589.8030599998</v>
      </c>
      <c r="AN59" s="123">
        <f>'2023 CV FIN GA 00394601000126'!AP55</f>
        <v>175061380.8926</v>
      </c>
      <c r="AO59" s="50">
        <v>0</v>
      </c>
      <c r="AP59" s="123">
        <f>'2023 CV FIN GA 00394601000126'!AR55</f>
        <v>0</v>
      </c>
      <c r="AQ59" s="123">
        <f>'2023 CV FIN GA 00394601000126'!AS55</f>
        <v>2387949427.00981</v>
      </c>
      <c r="AR59" s="49">
        <f t="shared" si="22"/>
        <v>2861415063.3285899</v>
      </c>
      <c r="AS59" s="49">
        <f t="shared" si="23"/>
        <v>68708031.023839995</v>
      </c>
      <c r="AT59" s="123">
        <f>'2023 CV FIN GA 00394601000126'!AV55</f>
        <v>9905927.1547899991</v>
      </c>
      <c r="AU59" s="123">
        <f>'2023 CV FIN GA 00394601000126'!AW55</f>
        <v>23383814.2304</v>
      </c>
      <c r="AV59" s="123">
        <f>'2023 CV FIN GA 00394601000126'!AX55</f>
        <v>18712.160820000001</v>
      </c>
      <c r="AW59" s="123">
        <f>'2023 CV FIN GA 00394601000126'!AY55</f>
        <v>2956441.21918</v>
      </c>
      <c r="AX59" s="123">
        <f>'2023 CV FIN GA 00394601000126'!AZ55</f>
        <v>32443136.258650001</v>
      </c>
      <c r="AY59" s="123">
        <f>'2023 CV FIN GA 00394601000126'!BA55</f>
        <v>0</v>
      </c>
      <c r="AZ59" s="49">
        <f t="shared" si="24"/>
        <v>2792707032.30475</v>
      </c>
      <c r="BA59" s="123">
        <f>'2023 CV FIN GA 00394601000126'!BC55</f>
        <v>381072585.51578999</v>
      </c>
      <c r="BB59" s="123">
        <f>'2023 CV FIN GA 00394601000126'!BD55</f>
        <v>307952966.59385002</v>
      </c>
      <c r="BC59" s="123">
        <f>'2023 CV FIN GA 00394601000126'!BE55</f>
        <v>427987432.04439998</v>
      </c>
      <c r="BD59" s="123">
        <f>'2023 CV FIN GA 00394601000126'!BF55</f>
        <v>64893882.393339999</v>
      </c>
      <c r="BE59" s="123">
        <f>'2023 CV FIN GA 00394601000126'!BG55</f>
        <v>30745829.561620001</v>
      </c>
      <c r="BF59" s="123">
        <f>'2023 CV FIN GA 00394601000126'!BH55</f>
        <v>1580054336.19575</v>
      </c>
      <c r="BG59" s="123">
        <f>'2023 CV FIN GA 00394601000126'!BI55</f>
        <v>0</v>
      </c>
      <c r="BH59" s="123">
        <f>'2023 CV FIN GA 00394601000126'!BJ55</f>
        <v>0</v>
      </c>
      <c r="BI59" s="123">
        <f>'2023 CV FIN GA 00394601000126'!BK55</f>
        <v>0</v>
      </c>
      <c r="BJ59" s="49">
        <f t="shared" si="25"/>
        <v>2861415063.3285899</v>
      </c>
      <c r="BK59" s="49">
        <f t="shared" si="26"/>
        <v>0</v>
      </c>
      <c r="BL59" s="49">
        <f>$BO$9+SUMPRODUCT($D$10:D59,$BK$10:BK59)</f>
        <v>2.1026104688644409E-2</v>
      </c>
      <c r="BM59" s="48">
        <f>'2023 CV FIN GA 00394601000126'!BO55</f>
        <v>4.79</v>
      </c>
      <c r="BN59" s="49">
        <f t="shared" si="12"/>
        <v>0</v>
      </c>
      <c r="BO59" s="51">
        <f t="shared" si="27"/>
        <v>0</v>
      </c>
      <c r="BP59" s="79">
        <f t="shared" si="13"/>
        <v>253130606.96913856</v>
      </c>
      <c r="BQ59" s="79">
        <f t="shared" si="14"/>
        <v>12529965044.972359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2073</v>
      </c>
      <c r="C60" s="48">
        <f>'2023 CV FIN GA 00394601000126'!E56</f>
        <v>4.79</v>
      </c>
      <c r="D60" s="49">
        <f t="shared" si="16"/>
        <v>9.1990000000000002E-2</v>
      </c>
      <c r="E60" s="123">
        <f>'2023 CV FIN GA 00394601000126'!G56</f>
        <v>0</v>
      </c>
      <c r="F60" s="49">
        <f t="shared" si="17"/>
        <v>2714701.5417499999</v>
      </c>
      <c r="G60" s="123">
        <f>'2023 CV FIN GA 00394601000126'!I56</f>
        <v>729129.19934000005</v>
      </c>
      <c r="H60" s="123">
        <f>'2023 CV FIN GA 00394601000126'!J56</f>
        <v>1722809.4621600001</v>
      </c>
      <c r="I60" s="123">
        <f>'2023 CV FIN GA 00394601000126'!K56</f>
        <v>1735.13924</v>
      </c>
      <c r="J60" s="123">
        <f>'2023 CV FIN GA 00394601000126'!L56</f>
        <v>261027.74101</v>
      </c>
      <c r="K60" s="123">
        <f>'2023 CV FIN GA 00394601000126'!M56</f>
        <v>2909394.9427</v>
      </c>
      <c r="L60" s="123">
        <f>'2023 CV FIN GA 00394601000126'!N56</f>
        <v>2020921.26428</v>
      </c>
      <c r="M60" s="49">
        <f t="shared" si="18"/>
        <v>0</v>
      </c>
      <c r="N60" s="123">
        <f>'2023 CV FIN GA 00394601000126'!P56</f>
        <v>0</v>
      </c>
      <c r="O60" s="123">
        <f>'2023 CV FIN GA 00394601000126'!Q56</f>
        <v>0</v>
      </c>
      <c r="P60" s="123">
        <f>'2023 CV FIN GA 00394601000126'!R56</f>
        <v>0</v>
      </c>
      <c r="Q60" s="123">
        <f>'2023 CV FIN GA 00394601000126'!S56</f>
        <v>0</v>
      </c>
      <c r="R60" s="123">
        <f>'2023 CV FIN GA 00394601000126'!T56</f>
        <v>0</v>
      </c>
      <c r="S60" s="123">
        <f>'2023 CV FIN GA 00394601000126'!U56</f>
        <v>0</v>
      </c>
      <c r="T60" s="123">
        <f>'2023 CV FIN GA 00394601000126'!V56</f>
        <v>0</v>
      </c>
      <c r="U60" s="49">
        <f t="shared" si="19"/>
        <v>0</v>
      </c>
      <c r="V60" s="123">
        <f>'2023 CV FIN GA 00394601000126'!X56</f>
        <v>0</v>
      </c>
      <c r="W60" s="123">
        <f>'2023 CV FIN GA 00394601000126'!Y56</f>
        <v>0</v>
      </c>
      <c r="X60" s="123">
        <f>'2023 CV FIN GA 00394601000126'!Z56</f>
        <v>0</v>
      </c>
      <c r="Y60" s="123">
        <f>'2023 CV FIN GA 00394601000126'!AA56</f>
        <v>0</v>
      </c>
      <c r="Z60" s="123">
        <f>'2023 CV FIN GA 00394601000126'!AB56</f>
        <v>0</v>
      </c>
      <c r="AA60" s="123">
        <f>'2023 CV FIN GA 00394601000126'!AC56</f>
        <v>0</v>
      </c>
      <c r="AB60" s="123">
        <f>'2023 CV FIN GA 00394601000126'!AD56</f>
        <v>0</v>
      </c>
      <c r="AC60" s="49">
        <f t="shared" si="20"/>
        <v>103878062.12123001</v>
      </c>
      <c r="AD60" s="123">
        <f>'2023 CV FIN GA 00394601000126'!AF56</f>
        <v>34043334.229209997</v>
      </c>
      <c r="AE60" s="123">
        <f>'2023 CV FIN GA 00394601000126'!AG56</f>
        <v>25640425.00073</v>
      </c>
      <c r="AF60" s="123">
        <f>'2023 CV FIN GA 00394601000126'!AH56</f>
        <v>38265172.204939999</v>
      </c>
      <c r="AG60" s="123">
        <f>'2023 CV FIN GA 00394601000126'!AI56</f>
        <v>5929130.6863500001</v>
      </c>
      <c r="AH60" s="49">
        <f t="shared" si="21"/>
        <v>160602883.88218001</v>
      </c>
      <c r="AI60" s="123">
        <f>'2023 CV FIN GA 00394601000126'!AK56</f>
        <v>45684016.17633</v>
      </c>
      <c r="AJ60" s="123">
        <f>'2023 CV FIN GA 00394601000126'!AL56</f>
        <v>51922634.25446</v>
      </c>
      <c r="AK60" s="123">
        <f>'2023 CV FIN GA 00394601000126'!AM56</f>
        <v>52354607.72185</v>
      </c>
      <c r="AL60" s="123">
        <f>'2023 CV FIN GA 00394601000126'!AN56</f>
        <v>7813491.8096200004</v>
      </c>
      <c r="AM60" s="123">
        <f>'2023 CV FIN GA 00394601000126'!AO56</f>
        <v>2828133.9199199998</v>
      </c>
      <c r="AN60" s="123">
        <f>'2023 CV FIN GA 00394601000126'!AP56</f>
        <v>160383192.38178</v>
      </c>
      <c r="AO60" s="50">
        <v>0</v>
      </c>
      <c r="AP60" s="123">
        <f>'2023 CV FIN GA 00394601000126'!AR56</f>
        <v>0</v>
      </c>
      <c r="AQ60" s="123">
        <f>'2023 CV FIN GA 00394601000126'!AS56</f>
        <v>2181202847.0633302</v>
      </c>
      <c r="AR60" s="49">
        <f t="shared" si="22"/>
        <v>2613712003.1972499</v>
      </c>
      <c r="AS60" s="49">
        <f t="shared" si="23"/>
        <v>55162156.598700002</v>
      </c>
      <c r="AT60" s="123">
        <f>'2023 CV FIN GA 00394601000126'!AV56</f>
        <v>7245776.6111700004</v>
      </c>
      <c r="AU60" s="123">
        <f>'2023 CV FIN GA 00394601000126'!AW56</f>
        <v>16866699.904320002</v>
      </c>
      <c r="AV60" s="123">
        <f>'2023 CV FIN GA 00394601000126'!AX56</f>
        <v>13823.89416</v>
      </c>
      <c r="AW60" s="123">
        <f>'2023 CV FIN GA 00394601000126'!AY56</f>
        <v>2463526.99492</v>
      </c>
      <c r="AX60" s="123">
        <f>'2023 CV FIN GA 00394601000126'!AZ56</f>
        <v>28572329.19413</v>
      </c>
      <c r="AY60" s="123">
        <f>'2023 CV FIN GA 00394601000126'!BA56</f>
        <v>0</v>
      </c>
      <c r="AZ60" s="49">
        <f t="shared" si="24"/>
        <v>2558549846.5985498</v>
      </c>
      <c r="BA60" s="123">
        <f>'2023 CV FIN GA 00394601000126'!BC56</f>
        <v>335616806.55650002</v>
      </c>
      <c r="BB60" s="123">
        <f>'2023 CV FIN GA 00394601000126'!BD56</f>
        <v>266518368.11366001</v>
      </c>
      <c r="BC60" s="123">
        <f>'2023 CV FIN GA 00394601000126'!BE56</f>
        <v>377897141.14144999</v>
      </c>
      <c r="BD60" s="123">
        <f>'2023 CV FIN GA 00394601000126'!BF56</f>
        <v>57055605.557700001</v>
      </c>
      <c r="BE60" s="123">
        <f>'2023 CV FIN GA 00394601000126'!BG56</f>
        <v>28149875.28675</v>
      </c>
      <c r="BF60" s="123">
        <f>'2023 CV FIN GA 00394601000126'!BH56</f>
        <v>1493312049.9424901</v>
      </c>
      <c r="BG60" s="123">
        <f>'2023 CV FIN GA 00394601000126'!BI56</f>
        <v>0</v>
      </c>
      <c r="BH60" s="123">
        <f>'2023 CV FIN GA 00394601000126'!BJ56</f>
        <v>0</v>
      </c>
      <c r="BI60" s="123">
        <f>'2023 CV FIN GA 00394601000126'!BK56</f>
        <v>0</v>
      </c>
      <c r="BJ60" s="49">
        <f t="shared" si="25"/>
        <v>2613712003.1972499</v>
      </c>
      <c r="BK60" s="49">
        <f t="shared" si="26"/>
        <v>0</v>
      </c>
      <c r="BL60" s="49">
        <f>$BO$9+SUMPRODUCT($D$10:D60,$BK$10:BK60)</f>
        <v>2.1026104688644409E-2</v>
      </c>
      <c r="BM60" s="48">
        <f>'2023 CV FIN GA 00394601000126'!BO56</f>
        <v>4.79</v>
      </c>
      <c r="BN60" s="49">
        <f t="shared" si="12"/>
        <v>0</v>
      </c>
      <c r="BO60" s="51">
        <f t="shared" si="27"/>
        <v>0</v>
      </c>
      <c r="BP60" s="79">
        <f t="shared" si="13"/>
        <v>220664688.35534251</v>
      </c>
      <c r="BQ60" s="79">
        <f t="shared" si="14"/>
        <v>11143566761.944798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2074</v>
      </c>
      <c r="C61" s="48">
        <f>'2023 CV FIN GA 00394601000126'!E57</f>
        <v>4.79</v>
      </c>
      <c r="D61" s="49">
        <f t="shared" si="16"/>
        <v>8.7790000000000007E-2</v>
      </c>
      <c r="E61" s="123">
        <f>'2023 CV FIN GA 00394601000126'!G57</f>
        <v>0</v>
      </c>
      <c r="F61" s="49">
        <f t="shared" si="17"/>
        <v>1962728.4792500001</v>
      </c>
      <c r="G61" s="123">
        <f>'2023 CV FIN GA 00394601000126'!I57</f>
        <v>534267.54532999999</v>
      </c>
      <c r="H61" s="123">
        <f>'2023 CV FIN GA 00394601000126'!J57</f>
        <v>1211803.5850899999</v>
      </c>
      <c r="I61" s="123">
        <f>'2023 CV FIN GA 00394601000126'!K57</f>
        <v>1253.8674100000001</v>
      </c>
      <c r="J61" s="123">
        <f>'2023 CV FIN GA 00394601000126'!L57</f>
        <v>215403.48142</v>
      </c>
      <c r="K61" s="123">
        <f>'2023 CV FIN GA 00394601000126'!M57</f>
        <v>2562407.1355400002</v>
      </c>
      <c r="L61" s="123">
        <f>'2023 CV FIN GA 00394601000126'!N57</f>
        <v>1628537.10326</v>
      </c>
      <c r="M61" s="49">
        <f t="shared" si="18"/>
        <v>0</v>
      </c>
      <c r="N61" s="123">
        <f>'2023 CV FIN GA 00394601000126'!P57</f>
        <v>0</v>
      </c>
      <c r="O61" s="123">
        <f>'2023 CV FIN GA 00394601000126'!Q57</f>
        <v>0</v>
      </c>
      <c r="P61" s="123">
        <f>'2023 CV FIN GA 00394601000126'!R57</f>
        <v>0</v>
      </c>
      <c r="Q61" s="123">
        <f>'2023 CV FIN GA 00394601000126'!S57</f>
        <v>0</v>
      </c>
      <c r="R61" s="123">
        <f>'2023 CV FIN GA 00394601000126'!T57</f>
        <v>0</v>
      </c>
      <c r="S61" s="123">
        <f>'2023 CV FIN GA 00394601000126'!U57</f>
        <v>0</v>
      </c>
      <c r="T61" s="123">
        <f>'2023 CV FIN GA 00394601000126'!V57</f>
        <v>0</v>
      </c>
      <c r="U61" s="49">
        <f t="shared" si="19"/>
        <v>0</v>
      </c>
      <c r="V61" s="123">
        <f>'2023 CV FIN GA 00394601000126'!X57</f>
        <v>0</v>
      </c>
      <c r="W61" s="123">
        <f>'2023 CV FIN GA 00394601000126'!Y57</f>
        <v>0</v>
      </c>
      <c r="X61" s="123">
        <f>'2023 CV FIN GA 00394601000126'!Z57</f>
        <v>0</v>
      </c>
      <c r="Y61" s="123">
        <f>'2023 CV FIN GA 00394601000126'!AA57</f>
        <v>0</v>
      </c>
      <c r="Z61" s="123">
        <f>'2023 CV FIN GA 00394601000126'!AB57</f>
        <v>0</v>
      </c>
      <c r="AA61" s="123">
        <f>'2023 CV FIN GA 00394601000126'!AC57</f>
        <v>0</v>
      </c>
      <c r="AB61" s="123">
        <f>'2023 CV FIN GA 00394601000126'!AD57</f>
        <v>0</v>
      </c>
      <c r="AC61" s="49">
        <f t="shared" si="20"/>
        <v>90321491.877619997</v>
      </c>
      <c r="AD61" s="123">
        <f>'2023 CV FIN GA 00394601000126'!AF57</f>
        <v>29704473.561319999</v>
      </c>
      <c r="AE61" s="123">
        <f>'2023 CV FIN GA 00394601000126'!AG57</f>
        <v>21946851.309530001</v>
      </c>
      <c r="AF61" s="123">
        <f>'2023 CV FIN GA 00394601000126'!AH57</f>
        <v>33504334.191830002</v>
      </c>
      <c r="AG61" s="123">
        <f>'2023 CV FIN GA 00394601000126'!AI57</f>
        <v>5165832.81494</v>
      </c>
      <c r="AH61" s="49">
        <f t="shared" si="21"/>
        <v>150452038.55939001</v>
      </c>
      <c r="AI61" s="123">
        <f>'2023 CV FIN GA 00394601000126'!AK57</f>
        <v>42873686.278300002</v>
      </c>
      <c r="AJ61" s="123">
        <f>'2023 CV FIN GA 00394601000126'!AL57</f>
        <v>47967744.91031</v>
      </c>
      <c r="AK61" s="123">
        <f>'2023 CV FIN GA 00394601000126'!AM57</f>
        <v>49632742.380609997</v>
      </c>
      <c r="AL61" s="123">
        <f>'2023 CV FIN GA 00394601000126'!AN57</f>
        <v>7408205.4167200001</v>
      </c>
      <c r="AM61" s="123">
        <f>'2023 CV FIN GA 00394601000126'!AO57</f>
        <v>2569659.57345</v>
      </c>
      <c r="AN61" s="123">
        <f>'2023 CV FIN GA 00394601000126'!AP57</f>
        <v>146099839.51528001</v>
      </c>
      <c r="AO61" s="50">
        <v>0</v>
      </c>
      <c r="AP61" s="123">
        <f>'2023 CV FIN GA 00394601000126'!AR57</f>
        <v>0</v>
      </c>
      <c r="AQ61" s="123">
        <f>'2023 CV FIN GA 00394601000126'!AS57</f>
        <v>1982116140.12305</v>
      </c>
      <c r="AR61" s="49">
        <f t="shared" si="22"/>
        <v>2375143182.7933898</v>
      </c>
      <c r="AS61" s="49">
        <f t="shared" si="23"/>
        <v>44451815.27098</v>
      </c>
      <c r="AT61" s="123">
        <f>'2023 CV FIN GA 00394601000126'!AV57</f>
        <v>5337078.5726100001</v>
      </c>
      <c r="AU61" s="123">
        <f>'2023 CV FIN GA 00394601000126'!AW57</f>
        <v>11941287.67107</v>
      </c>
      <c r="AV61" s="123">
        <f>'2023 CV FIN GA 00394601000126'!AX57</f>
        <v>9996.8195899999992</v>
      </c>
      <c r="AW61" s="123">
        <f>'2023 CV FIN GA 00394601000126'!AY57</f>
        <v>2047876.32057</v>
      </c>
      <c r="AX61" s="123">
        <f>'2023 CV FIN GA 00394601000126'!AZ57</f>
        <v>25115575.887139998</v>
      </c>
      <c r="AY61" s="123">
        <f>'2023 CV FIN GA 00394601000126'!BA57</f>
        <v>0</v>
      </c>
      <c r="AZ61" s="49">
        <f t="shared" si="24"/>
        <v>2330691367.5224099</v>
      </c>
      <c r="BA61" s="123">
        <f>'2023 CV FIN GA 00394601000126'!BC57</f>
        <v>293569312.30180001</v>
      </c>
      <c r="BB61" s="123">
        <f>'2023 CV FIN GA 00394601000126'!BD57</f>
        <v>228997078.40643001</v>
      </c>
      <c r="BC61" s="123">
        <f>'2023 CV FIN GA 00394601000126'!BE57</f>
        <v>331238933.22735</v>
      </c>
      <c r="BD61" s="123">
        <f>'2023 CV FIN GA 00394601000126'!BF57</f>
        <v>49770489.199600004</v>
      </c>
      <c r="BE61" s="123">
        <f>'2023 CV FIN GA 00394601000126'!BG57</f>
        <v>25599769.930629998</v>
      </c>
      <c r="BF61" s="123">
        <f>'2023 CV FIN GA 00394601000126'!BH57</f>
        <v>1401515784.4566</v>
      </c>
      <c r="BG61" s="123">
        <f>'2023 CV FIN GA 00394601000126'!BI57</f>
        <v>0</v>
      </c>
      <c r="BH61" s="123">
        <f>'2023 CV FIN GA 00394601000126'!BJ57</f>
        <v>0</v>
      </c>
      <c r="BI61" s="123">
        <f>'2023 CV FIN GA 00394601000126'!BK57</f>
        <v>0</v>
      </c>
      <c r="BJ61" s="49">
        <f t="shared" si="25"/>
        <v>2375143182.7933898</v>
      </c>
      <c r="BK61" s="49">
        <f t="shared" si="26"/>
        <v>0</v>
      </c>
      <c r="BL61" s="49">
        <f>$BO$9+SUMPRODUCT($D$10:D61,$BK$10:BK61)</f>
        <v>2.1026104688644409E-2</v>
      </c>
      <c r="BM61" s="48">
        <f>'2023 CV FIN GA 00394601000126'!BO57</f>
        <v>4.79</v>
      </c>
      <c r="BN61" s="49">
        <f t="shared" si="12"/>
        <v>0</v>
      </c>
      <c r="BO61" s="51">
        <f t="shared" si="27"/>
        <v>0</v>
      </c>
      <c r="BP61" s="79">
        <f t="shared" si="13"/>
        <v>191370998.0155386</v>
      </c>
      <c r="BQ61" s="79">
        <f t="shared" si="14"/>
        <v>9855606397.8002377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2075</v>
      </c>
      <c r="C62" s="48">
        <f>'2023 CV FIN GA 00394601000126'!E58</f>
        <v>4.79</v>
      </c>
      <c r="D62" s="49">
        <f t="shared" si="16"/>
        <v>8.3779999999999993E-2</v>
      </c>
      <c r="E62" s="123">
        <f>'2023 CV FIN GA 00394601000126'!G58</f>
        <v>0</v>
      </c>
      <c r="F62" s="49">
        <f t="shared" si="17"/>
        <v>1409316.60176</v>
      </c>
      <c r="G62" s="123">
        <f>'2023 CV FIN GA 00394601000126'!I58</f>
        <v>396216.19065</v>
      </c>
      <c r="H62" s="123">
        <f>'2023 CV FIN GA 00394601000126'!J58</f>
        <v>834949.95244999998</v>
      </c>
      <c r="I62" s="123">
        <f>'2023 CV FIN GA 00394601000126'!K58</f>
        <v>884.01976000000002</v>
      </c>
      <c r="J62" s="123">
        <f>'2023 CV FIN GA 00394601000126'!L58</f>
        <v>177266.43890000001</v>
      </c>
      <c r="K62" s="123">
        <f>'2023 CV FIN GA 00394601000126'!M58</f>
        <v>2253250.1807400002</v>
      </c>
      <c r="L62" s="123">
        <f>'2023 CV FIN GA 00394601000126'!N58</f>
        <v>1319317.4856499999</v>
      </c>
      <c r="M62" s="49">
        <f t="shared" si="18"/>
        <v>0</v>
      </c>
      <c r="N62" s="123">
        <f>'2023 CV FIN GA 00394601000126'!P58</f>
        <v>0</v>
      </c>
      <c r="O62" s="123">
        <f>'2023 CV FIN GA 00394601000126'!Q58</f>
        <v>0</v>
      </c>
      <c r="P62" s="123">
        <f>'2023 CV FIN GA 00394601000126'!R58</f>
        <v>0</v>
      </c>
      <c r="Q62" s="123">
        <f>'2023 CV FIN GA 00394601000126'!S58</f>
        <v>0</v>
      </c>
      <c r="R62" s="123">
        <f>'2023 CV FIN GA 00394601000126'!T58</f>
        <v>0</v>
      </c>
      <c r="S62" s="123">
        <f>'2023 CV FIN GA 00394601000126'!U58</f>
        <v>0</v>
      </c>
      <c r="T62" s="123">
        <f>'2023 CV FIN GA 00394601000126'!V58</f>
        <v>0</v>
      </c>
      <c r="U62" s="49">
        <f t="shared" si="19"/>
        <v>0</v>
      </c>
      <c r="V62" s="123">
        <f>'2023 CV FIN GA 00394601000126'!X58</f>
        <v>0</v>
      </c>
      <c r="W62" s="123">
        <f>'2023 CV FIN GA 00394601000126'!Y58</f>
        <v>0</v>
      </c>
      <c r="X62" s="123">
        <f>'2023 CV FIN GA 00394601000126'!Z58</f>
        <v>0</v>
      </c>
      <c r="Y62" s="123">
        <f>'2023 CV FIN GA 00394601000126'!AA58</f>
        <v>0</v>
      </c>
      <c r="Z62" s="123">
        <f>'2023 CV FIN GA 00394601000126'!AB58</f>
        <v>0</v>
      </c>
      <c r="AA62" s="123">
        <f>'2023 CV FIN GA 00394601000126'!AC58</f>
        <v>0</v>
      </c>
      <c r="AB62" s="123">
        <f>'2023 CV FIN GA 00394601000126'!AD58</f>
        <v>0</v>
      </c>
      <c r="AC62" s="49">
        <f t="shared" si="20"/>
        <v>77951969.383239999</v>
      </c>
      <c r="AD62" s="123">
        <f>'2023 CV FIN GA 00394601000126'!AF58</f>
        <v>25732035.271359999</v>
      </c>
      <c r="AE62" s="123">
        <f>'2023 CV FIN GA 00394601000126'!AG58</f>
        <v>18645596.059810001</v>
      </c>
      <c r="AF62" s="123">
        <f>'2023 CV FIN GA 00394601000126'!AH58</f>
        <v>29110507.78717</v>
      </c>
      <c r="AG62" s="123">
        <f>'2023 CV FIN GA 00394601000126'!AI58</f>
        <v>4463830.2648999998</v>
      </c>
      <c r="AH62" s="49">
        <f t="shared" si="21"/>
        <v>139933686.74884</v>
      </c>
      <c r="AI62" s="123">
        <f>'2023 CV FIN GA 00394601000126'!AK58</f>
        <v>40008454.806390002</v>
      </c>
      <c r="AJ62" s="123">
        <f>'2023 CV FIN GA 00394601000126'!AL58</f>
        <v>43918047.99481</v>
      </c>
      <c r="AK62" s="123">
        <f>'2023 CV FIN GA 00394601000126'!AM58</f>
        <v>46723479.780429997</v>
      </c>
      <c r="AL62" s="123">
        <f>'2023 CV FIN GA 00394601000126'!AN58</f>
        <v>6965505.5490300003</v>
      </c>
      <c r="AM62" s="123">
        <f>'2023 CV FIN GA 00394601000126'!AO58</f>
        <v>2318198.6181800002</v>
      </c>
      <c r="AN62" s="123">
        <f>'2023 CV FIN GA 00394601000126'!AP58</f>
        <v>132295260.44589999</v>
      </c>
      <c r="AO62" s="50">
        <v>0</v>
      </c>
      <c r="AP62" s="123">
        <f>'2023 CV FIN GA 00394601000126'!AR58</f>
        <v>0</v>
      </c>
      <c r="AQ62" s="123">
        <f>'2023 CV FIN GA 00394601000126'!AS58</f>
        <v>1791319332.82371</v>
      </c>
      <c r="AR62" s="49">
        <f t="shared" si="22"/>
        <v>2146482133.6698401</v>
      </c>
      <c r="AS62" s="49">
        <f t="shared" si="23"/>
        <v>36011495.86242</v>
      </c>
      <c r="AT62" s="123">
        <f>'2023 CV FIN GA 00394601000126'!AV58</f>
        <v>3974172.7728300001</v>
      </c>
      <c r="AU62" s="123">
        <f>'2023 CV FIN GA 00394601000126'!AW58</f>
        <v>8294693.7333300002</v>
      </c>
      <c r="AV62" s="123">
        <f>'2023 CV FIN GA 00394601000126'!AX58</f>
        <v>7053.3851599999998</v>
      </c>
      <c r="AW62" s="123">
        <f>'2023 CV FIN GA 00394601000126'!AY58</f>
        <v>1696726.6229000001</v>
      </c>
      <c r="AX62" s="123">
        <f>'2023 CV FIN GA 00394601000126'!AZ58</f>
        <v>22038849.348200001</v>
      </c>
      <c r="AY62" s="123">
        <f>'2023 CV FIN GA 00394601000126'!BA58</f>
        <v>0</v>
      </c>
      <c r="AZ62" s="49">
        <f t="shared" si="24"/>
        <v>2110470637.80742</v>
      </c>
      <c r="BA62" s="123">
        <f>'2023 CV FIN GA 00394601000126'!BC58</f>
        <v>254932101.32486001</v>
      </c>
      <c r="BB62" s="123">
        <f>'2023 CV FIN GA 00394601000126'!BD58</f>
        <v>195307207.21733999</v>
      </c>
      <c r="BC62" s="123">
        <f>'2023 CV FIN GA 00394601000126'!BE58</f>
        <v>288109418.92234999</v>
      </c>
      <c r="BD62" s="123">
        <f>'2023 CV FIN GA 00394601000126'!BF58</f>
        <v>43059909.703309998</v>
      </c>
      <c r="BE62" s="123">
        <f>'2023 CV FIN GA 00394601000126'!BG58</f>
        <v>23115525.79194</v>
      </c>
      <c r="BF62" s="123">
        <f>'2023 CV FIN GA 00394601000126'!BH58</f>
        <v>1305946474.84762</v>
      </c>
      <c r="BG62" s="123">
        <f>'2023 CV FIN GA 00394601000126'!BI58</f>
        <v>0</v>
      </c>
      <c r="BH62" s="123">
        <f>'2023 CV FIN GA 00394601000126'!BJ58</f>
        <v>0</v>
      </c>
      <c r="BI62" s="123">
        <f>'2023 CV FIN GA 00394601000126'!BK58</f>
        <v>0</v>
      </c>
      <c r="BJ62" s="49">
        <f t="shared" si="25"/>
        <v>2146482133.6698401</v>
      </c>
      <c r="BK62" s="49">
        <f t="shared" si="26"/>
        <v>0</v>
      </c>
      <c r="BL62" s="49">
        <f>$BO$9+SUMPRODUCT($D$10:D62,$BK$10:BK62)</f>
        <v>2.1026104688644409E-2</v>
      </c>
      <c r="BM62" s="48">
        <f>'2023 CV FIN GA 00394601000126'!BO58</f>
        <v>4.79</v>
      </c>
      <c r="BN62" s="49">
        <f t="shared" si="12"/>
        <v>0</v>
      </c>
      <c r="BO62" s="51">
        <f t="shared" si="27"/>
        <v>0</v>
      </c>
      <c r="BP62" s="79">
        <f t="shared" si="13"/>
        <v>165053297.24888065</v>
      </c>
      <c r="BQ62" s="79">
        <f t="shared" si="14"/>
        <v>8665298105.5662346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2076</v>
      </c>
      <c r="C63" s="48">
        <f>'2023 CV FIN GA 00394601000126'!E59</f>
        <v>4.79</v>
      </c>
      <c r="D63" s="49">
        <f t="shared" si="16"/>
        <v>7.9949999999999993E-2</v>
      </c>
      <c r="E63" s="123">
        <f>'2023 CV FIN GA 00394601000126'!G59</f>
        <v>0</v>
      </c>
      <c r="F63" s="49">
        <f t="shared" si="17"/>
        <v>1007658.92503</v>
      </c>
      <c r="G63" s="123">
        <f>'2023 CV FIN GA 00394601000126'!I59</f>
        <v>298352.72693</v>
      </c>
      <c r="H63" s="123">
        <f>'2023 CV FIN GA 00394601000126'!J59</f>
        <v>563379.94811</v>
      </c>
      <c r="I63" s="123">
        <f>'2023 CV FIN GA 00394601000126'!K59</f>
        <v>605.55204000000003</v>
      </c>
      <c r="J63" s="123">
        <f>'2023 CV FIN GA 00394601000126'!L59</f>
        <v>145320.69795</v>
      </c>
      <c r="K63" s="123">
        <f>'2023 CV FIN GA 00394601000126'!M59</f>
        <v>1978569.07767</v>
      </c>
      <c r="L63" s="123">
        <f>'2023 CV FIN GA 00394601000126'!N59</f>
        <v>1075864.2148899999</v>
      </c>
      <c r="M63" s="49">
        <f t="shared" si="18"/>
        <v>0</v>
      </c>
      <c r="N63" s="123">
        <f>'2023 CV FIN GA 00394601000126'!P59</f>
        <v>0</v>
      </c>
      <c r="O63" s="123">
        <f>'2023 CV FIN GA 00394601000126'!Q59</f>
        <v>0</v>
      </c>
      <c r="P63" s="123">
        <f>'2023 CV FIN GA 00394601000126'!R59</f>
        <v>0</v>
      </c>
      <c r="Q63" s="123">
        <f>'2023 CV FIN GA 00394601000126'!S59</f>
        <v>0</v>
      </c>
      <c r="R63" s="123">
        <f>'2023 CV FIN GA 00394601000126'!T59</f>
        <v>0</v>
      </c>
      <c r="S63" s="123">
        <f>'2023 CV FIN GA 00394601000126'!U59</f>
        <v>0</v>
      </c>
      <c r="T63" s="123">
        <f>'2023 CV FIN GA 00394601000126'!V59</f>
        <v>0</v>
      </c>
      <c r="U63" s="49">
        <f t="shared" si="19"/>
        <v>0</v>
      </c>
      <c r="V63" s="123">
        <f>'2023 CV FIN GA 00394601000126'!X59</f>
        <v>0</v>
      </c>
      <c r="W63" s="123">
        <f>'2023 CV FIN GA 00394601000126'!Y59</f>
        <v>0</v>
      </c>
      <c r="X63" s="123">
        <f>'2023 CV FIN GA 00394601000126'!Z59</f>
        <v>0</v>
      </c>
      <c r="Y63" s="123">
        <f>'2023 CV FIN GA 00394601000126'!AA59</f>
        <v>0</v>
      </c>
      <c r="Z63" s="123">
        <f>'2023 CV FIN GA 00394601000126'!AB59</f>
        <v>0</v>
      </c>
      <c r="AA63" s="123">
        <f>'2023 CV FIN GA 00394601000126'!AC59</f>
        <v>0</v>
      </c>
      <c r="AB63" s="123">
        <f>'2023 CV FIN GA 00394601000126'!AD59</f>
        <v>0</v>
      </c>
      <c r="AC63" s="49">
        <f t="shared" si="20"/>
        <v>66752796.676270001</v>
      </c>
      <c r="AD63" s="123">
        <f>'2023 CV FIN GA 00394601000126'!AF59</f>
        <v>22120807.215009999</v>
      </c>
      <c r="AE63" s="123">
        <f>'2023 CV FIN GA 00394601000126'!AG59</f>
        <v>15719733.899040001</v>
      </c>
      <c r="AF63" s="123">
        <f>'2023 CV FIN GA 00394601000126'!AH59</f>
        <v>25088238.263519999</v>
      </c>
      <c r="AG63" s="123">
        <f>'2023 CV FIN GA 00394601000126'!AI59</f>
        <v>3824017.2987000002</v>
      </c>
      <c r="AH63" s="49">
        <f t="shared" si="21"/>
        <v>129187420.92632</v>
      </c>
      <c r="AI63" s="123">
        <f>'2023 CV FIN GA 00394601000126'!AK59</f>
        <v>37108824.751319997</v>
      </c>
      <c r="AJ63" s="123">
        <f>'2023 CV FIN GA 00394601000126'!AL59</f>
        <v>39851451.445589997</v>
      </c>
      <c r="AK63" s="123">
        <f>'2023 CV FIN GA 00394601000126'!AM59</f>
        <v>43658732.281960003</v>
      </c>
      <c r="AL63" s="123">
        <f>'2023 CV FIN GA 00394601000126'!AN59</f>
        <v>6492741.8335199999</v>
      </c>
      <c r="AM63" s="123">
        <f>'2023 CV FIN GA 00394601000126'!AO59</f>
        <v>2075670.61393</v>
      </c>
      <c r="AN63" s="123">
        <f>'2023 CV FIN GA 00394601000126'!AP59</f>
        <v>119043972.21897</v>
      </c>
      <c r="AO63" s="50">
        <v>0</v>
      </c>
      <c r="AP63" s="123">
        <f>'2023 CV FIN GA 00394601000126'!AR59</f>
        <v>0</v>
      </c>
      <c r="AQ63" s="123">
        <f>'2023 CV FIN GA 00394601000126'!AS59</f>
        <v>1609396430.79351</v>
      </c>
      <c r="AR63" s="49">
        <f t="shared" si="22"/>
        <v>1928442712.83266</v>
      </c>
      <c r="AS63" s="49">
        <f t="shared" si="23"/>
        <v>29366305.036150001</v>
      </c>
      <c r="AT63" s="123">
        <f>'2023 CV FIN GA 00394601000126'!AV59</f>
        <v>2999602.713</v>
      </c>
      <c r="AU63" s="123">
        <f>'2023 CV FIN GA 00394601000126'!AW59</f>
        <v>5653605.5522499997</v>
      </c>
      <c r="AV63" s="123">
        <f>'2023 CV FIN GA 00394601000126'!AX59</f>
        <v>4835.1992200000004</v>
      </c>
      <c r="AW63" s="123">
        <f>'2023 CV FIN GA 00394601000126'!AY59</f>
        <v>1399588.0951100001</v>
      </c>
      <c r="AX63" s="123">
        <f>'2023 CV FIN GA 00394601000126'!AZ59</f>
        <v>19308673.476569999</v>
      </c>
      <c r="AY63" s="123">
        <f>'2023 CV FIN GA 00394601000126'!BA59</f>
        <v>0</v>
      </c>
      <c r="AZ63" s="49">
        <f t="shared" si="24"/>
        <v>1899076407.79651</v>
      </c>
      <c r="BA63" s="123">
        <f>'2023 CV FIN GA 00394601000126'!BC59</f>
        <v>219683753.02085999</v>
      </c>
      <c r="BB63" s="123">
        <f>'2023 CV FIN GA 00394601000126'!BD59</f>
        <v>165309456.55818</v>
      </c>
      <c r="BC63" s="123">
        <f>'2023 CV FIN GA 00394601000126'!BE59</f>
        <v>248567248.48664001</v>
      </c>
      <c r="BD63" s="123">
        <f>'2023 CV FIN GA 00394601000126'!BF59</f>
        <v>36934638.180299997</v>
      </c>
      <c r="BE63" s="123">
        <f>'2023 CV FIN GA 00394601000126'!BG59</f>
        <v>20716478.91234</v>
      </c>
      <c r="BF63" s="123">
        <f>'2023 CV FIN GA 00394601000126'!BH59</f>
        <v>1207864832.63819</v>
      </c>
      <c r="BG63" s="123">
        <f>'2023 CV FIN GA 00394601000126'!BI59</f>
        <v>0</v>
      </c>
      <c r="BH63" s="123">
        <f>'2023 CV FIN GA 00394601000126'!BJ59</f>
        <v>0</v>
      </c>
      <c r="BI63" s="123">
        <f>'2023 CV FIN GA 00394601000126'!BK59</f>
        <v>0</v>
      </c>
      <c r="BJ63" s="49">
        <f t="shared" si="25"/>
        <v>1928442712.83266</v>
      </c>
      <c r="BK63" s="49">
        <f t="shared" si="26"/>
        <v>0</v>
      </c>
      <c r="BL63" s="49">
        <f>$BO$9+SUMPRODUCT($D$10:D63,$BK$10:BK63)</f>
        <v>2.1026104688644409E-2</v>
      </c>
      <c r="BM63" s="48">
        <f>'2023 CV FIN GA 00394601000126'!BO59</f>
        <v>4.79</v>
      </c>
      <c r="BN63" s="49">
        <f t="shared" si="12"/>
        <v>0</v>
      </c>
      <c r="BO63" s="51">
        <f t="shared" si="27"/>
        <v>0</v>
      </c>
      <c r="BP63" s="79">
        <f t="shared" si="13"/>
        <v>141518491.97627518</v>
      </c>
      <c r="BQ63" s="79">
        <f t="shared" si="14"/>
        <v>7571239320.7307215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2077</v>
      </c>
      <c r="C64" s="48">
        <f>'2023 CV FIN GA 00394601000126'!E60</f>
        <v>4.79</v>
      </c>
      <c r="D64" s="49">
        <f t="shared" si="16"/>
        <v>7.6300000000000007E-2</v>
      </c>
      <c r="E64" s="123">
        <f>'2023 CV FIN GA 00394601000126'!G60</f>
        <v>0</v>
      </c>
      <c r="F64" s="49">
        <f t="shared" si="17"/>
        <v>719755.68036999996</v>
      </c>
      <c r="G64" s="123">
        <f>'2023 CV FIN GA 00394601000126'!I60</f>
        <v>228382.89504</v>
      </c>
      <c r="H64" s="123">
        <f>'2023 CV FIN GA 00394601000126'!J60</f>
        <v>372455.10574000003</v>
      </c>
      <c r="I64" s="123">
        <f>'2023 CV FIN GA 00394601000126'!K60</f>
        <v>400.88677999999999</v>
      </c>
      <c r="J64" s="123">
        <f>'2023 CV FIN GA 00394601000126'!L60</f>
        <v>118516.79281</v>
      </c>
      <c r="K64" s="123">
        <f>'2023 CV FIN GA 00394601000126'!M60</f>
        <v>1735112.62179</v>
      </c>
      <c r="L64" s="123">
        <f>'2023 CV FIN GA 00394601000126'!N60</f>
        <v>883842.33264000004</v>
      </c>
      <c r="M64" s="49">
        <f t="shared" si="18"/>
        <v>0</v>
      </c>
      <c r="N64" s="123">
        <f>'2023 CV FIN GA 00394601000126'!P60</f>
        <v>0</v>
      </c>
      <c r="O64" s="123">
        <f>'2023 CV FIN GA 00394601000126'!Q60</f>
        <v>0</v>
      </c>
      <c r="P64" s="123">
        <f>'2023 CV FIN GA 00394601000126'!R60</f>
        <v>0</v>
      </c>
      <c r="Q64" s="123">
        <f>'2023 CV FIN GA 00394601000126'!S60</f>
        <v>0</v>
      </c>
      <c r="R64" s="123">
        <f>'2023 CV FIN GA 00394601000126'!T60</f>
        <v>0</v>
      </c>
      <c r="S64" s="123">
        <f>'2023 CV FIN GA 00394601000126'!U60</f>
        <v>0</v>
      </c>
      <c r="T64" s="123">
        <f>'2023 CV FIN GA 00394601000126'!V60</f>
        <v>0</v>
      </c>
      <c r="U64" s="49">
        <f t="shared" si="19"/>
        <v>0</v>
      </c>
      <c r="V64" s="123">
        <f>'2023 CV FIN GA 00394601000126'!X60</f>
        <v>0</v>
      </c>
      <c r="W64" s="123">
        <f>'2023 CV FIN GA 00394601000126'!Y60</f>
        <v>0</v>
      </c>
      <c r="X64" s="123">
        <f>'2023 CV FIN GA 00394601000126'!Z60</f>
        <v>0</v>
      </c>
      <c r="Y64" s="123">
        <f>'2023 CV FIN GA 00394601000126'!AA60</f>
        <v>0</v>
      </c>
      <c r="Z64" s="123">
        <f>'2023 CV FIN GA 00394601000126'!AB60</f>
        <v>0</v>
      </c>
      <c r="AA64" s="123">
        <f>'2023 CV FIN GA 00394601000126'!AC60</f>
        <v>0</v>
      </c>
      <c r="AB64" s="123">
        <f>'2023 CV FIN GA 00394601000126'!AD60</f>
        <v>0</v>
      </c>
      <c r="AC64" s="49">
        <f t="shared" si="20"/>
        <v>56696048.943000004</v>
      </c>
      <c r="AD64" s="123">
        <f>'2023 CV FIN GA 00394601000126'!AF60</f>
        <v>18862736.391460001</v>
      </c>
      <c r="AE64" s="123">
        <f>'2023 CV FIN GA 00394601000126'!AG60</f>
        <v>13149227.545700001</v>
      </c>
      <c r="AF64" s="123">
        <f>'2023 CV FIN GA 00394601000126'!AH60</f>
        <v>21437637.04439</v>
      </c>
      <c r="AG64" s="123">
        <f>'2023 CV FIN GA 00394601000126'!AI60</f>
        <v>3246447.9614499998</v>
      </c>
      <c r="AH64" s="49">
        <f t="shared" si="21"/>
        <v>118352835.11967</v>
      </c>
      <c r="AI64" s="123">
        <f>'2023 CV FIN GA 00394601000126'!AK60</f>
        <v>34195684.789959997</v>
      </c>
      <c r="AJ64" s="123">
        <f>'2023 CV FIN GA 00394601000126'!AL60</f>
        <v>35838035.999799997</v>
      </c>
      <c r="AK64" s="123">
        <f>'2023 CV FIN GA 00394601000126'!AM60</f>
        <v>40477316.276950002</v>
      </c>
      <c r="AL64" s="123">
        <f>'2023 CV FIN GA 00394601000126'!AN60</f>
        <v>5997933.7537099998</v>
      </c>
      <c r="AM64" s="123">
        <f>'2023 CV FIN GA 00394601000126'!AO60</f>
        <v>1843864.2992499999</v>
      </c>
      <c r="AN64" s="123">
        <f>'2023 CV FIN GA 00394601000126'!AP60</f>
        <v>106415084.51417001</v>
      </c>
      <c r="AO64" s="50">
        <v>0</v>
      </c>
      <c r="AP64" s="123">
        <f>'2023 CV FIN GA 00394601000126'!AR60</f>
        <v>0</v>
      </c>
      <c r="AQ64" s="123">
        <f>'2023 CV FIN GA 00394601000126'!AS60</f>
        <v>1436933448.5991001</v>
      </c>
      <c r="AR64" s="49">
        <f t="shared" si="22"/>
        <v>1721736127.81074</v>
      </c>
      <c r="AS64" s="49">
        <f t="shared" si="23"/>
        <v>24124962.22566</v>
      </c>
      <c r="AT64" s="123">
        <f>'2023 CV FIN GA 00394601000126'!AV60</f>
        <v>2296574.9213999999</v>
      </c>
      <c r="AU64" s="123">
        <f>'2023 CV FIN GA 00394601000126'!AW60</f>
        <v>3784751.1638400001</v>
      </c>
      <c r="AV64" s="123">
        <f>'2023 CV FIN GA 00394601000126'!AX60</f>
        <v>3203.32465</v>
      </c>
      <c r="AW64" s="123">
        <f>'2023 CV FIN GA 00394601000126'!AY60</f>
        <v>1147923.8130600001</v>
      </c>
      <c r="AX64" s="123">
        <f>'2023 CV FIN GA 00394601000126'!AZ60</f>
        <v>16892509.00271</v>
      </c>
      <c r="AY64" s="123">
        <f>'2023 CV FIN GA 00394601000126'!BA60</f>
        <v>0</v>
      </c>
      <c r="AZ64" s="49">
        <f t="shared" si="24"/>
        <v>1697611165.5850799</v>
      </c>
      <c r="BA64" s="123">
        <f>'2023 CV FIN GA 00394601000126'!BC60</f>
        <v>187773303.77375999</v>
      </c>
      <c r="BB64" s="123">
        <f>'2023 CV FIN GA 00394601000126'!BD60</f>
        <v>138827093.62774</v>
      </c>
      <c r="BC64" s="123">
        <f>'2023 CV FIN GA 00394601000126'!BE60</f>
        <v>212626562.66506001</v>
      </c>
      <c r="BD64" s="123">
        <f>'2023 CV FIN GA 00394601000126'!BF60</f>
        <v>31396532.770270001</v>
      </c>
      <c r="BE64" s="123">
        <f>'2023 CV FIN GA 00394601000126'!BG60</f>
        <v>18420515.499370001</v>
      </c>
      <c r="BF64" s="123">
        <f>'2023 CV FIN GA 00394601000126'!BH60</f>
        <v>1108567157.2488799</v>
      </c>
      <c r="BG64" s="123">
        <f>'2023 CV FIN GA 00394601000126'!BI60</f>
        <v>0</v>
      </c>
      <c r="BH64" s="123">
        <f>'2023 CV FIN GA 00394601000126'!BJ60</f>
        <v>0</v>
      </c>
      <c r="BI64" s="123">
        <f>'2023 CV FIN GA 00394601000126'!BK60</f>
        <v>0</v>
      </c>
      <c r="BJ64" s="49">
        <f t="shared" si="25"/>
        <v>1721736127.81074</v>
      </c>
      <c r="BK64" s="49">
        <f t="shared" si="26"/>
        <v>0</v>
      </c>
      <c r="BL64" s="49">
        <f>$BO$9+SUMPRODUCT($D$10:D64,$BK$10:BK64)</f>
        <v>2.1026104688644409E-2</v>
      </c>
      <c r="BM64" s="48">
        <f>'2023 CV FIN GA 00394601000126'!BO60</f>
        <v>4.79</v>
      </c>
      <c r="BN64" s="49">
        <f t="shared" si="12"/>
        <v>0</v>
      </c>
      <c r="BO64" s="51">
        <f t="shared" si="27"/>
        <v>0</v>
      </c>
      <c r="BP64" s="79">
        <f t="shared" si="13"/>
        <v>120581686.53393829</v>
      </c>
      <c r="BQ64" s="79">
        <f t="shared" si="14"/>
        <v>6571701916.099637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2078</v>
      </c>
      <c r="C65" s="48">
        <f>'2023 CV FIN GA 00394601000126'!E61</f>
        <v>4.79</v>
      </c>
      <c r="D65" s="49">
        <f t="shared" si="16"/>
        <v>7.281E-2</v>
      </c>
      <c r="E65" s="123">
        <f>'2023 CV FIN GA 00394601000126'!G61</f>
        <v>0</v>
      </c>
      <c r="F65" s="49">
        <f t="shared" si="17"/>
        <v>515458.79402999999</v>
      </c>
      <c r="G65" s="123">
        <f>'2023 CV FIN GA 00394601000126'!I61</f>
        <v>177536.56369000001</v>
      </c>
      <c r="H65" s="123">
        <f>'2023 CV FIN GA 00394601000126'!J61</f>
        <v>241653.85323000001</v>
      </c>
      <c r="I65" s="123">
        <f>'2023 CV FIN GA 00394601000126'!K61</f>
        <v>254.77112</v>
      </c>
      <c r="J65" s="123">
        <f>'2023 CV FIN GA 00394601000126'!L61</f>
        <v>96013.605989999996</v>
      </c>
      <c r="K65" s="123">
        <f>'2023 CV FIN GA 00394601000126'!M61</f>
        <v>1519766.95842</v>
      </c>
      <c r="L65" s="123">
        <f>'2023 CV FIN GA 00394601000126'!N61</f>
        <v>731664.12329999998</v>
      </c>
      <c r="M65" s="49">
        <f t="shared" si="18"/>
        <v>0</v>
      </c>
      <c r="N65" s="123">
        <f>'2023 CV FIN GA 00394601000126'!P61</f>
        <v>0</v>
      </c>
      <c r="O65" s="123">
        <f>'2023 CV FIN GA 00394601000126'!Q61</f>
        <v>0</v>
      </c>
      <c r="P65" s="123">
        <f>'2023 CV FIN GA 00394601000126'!R61</f>
        <v>0</v>
      </c>
      <c r="Q65" s="123">
        <f>'2023 CV FIN GA 00394601000126'!S61</f>
        <v>0</v>
      </c>
      <c r="R65" s="123">
        <f>'2023 CV FIN GA 00394601000126'!T61</f>
        <v>0</v>
      </c>
      <c r="S65" s="123">
        <f>'2023 CV FIN GA 00394601000126'!U61</f>
        <v>0</v>
      </c>
      <c r="T65" s="123">
        <f>'2023 CV FIN GA 00394601000126'!V61</f>
        <v>0</v>
      </c>
      <c r="U65" s="49">
        <f t="shared" si="19"/>
        <v>0</v>
      </c>
      <c r="V65" s="123">
        <f>'2023 CV FIN GA 00394601000126'!X61</f>
        <v>0</v>
      </c>
      <c r="W65" s="123">
        <f>'2023 CV FIN GA 00394601000126'!Y61</f>
        <v>0</v>
      </c>
      <c r="X65" s="123">
        <f>'2023 CV FIN GA 00394601000126'!Z61</f>
        <v>0</v>
      </c>
      <c r="Y65" s="123">
        <f>'2023 CV FIN GA 00394601000126'!AA61</f>
        <v>0</v>
      </c>
      <c r="Z65" s="123">
        <f>'2023 CV FIN GA 00394601000126'!AB61</f>
        <v>0</v>
      </c>
      <c r="AA65" s="123">
        <f>'2023 CV FIN GA 00394601000126'!AC61</f>
        <v>0</v>
      </c>
      <c r="AB65" s="123">
        <f>'2023 CV FIN GA 00394601000126'!AD61</f>
        <v>0</v>
      </c>
      <c r="AC65" s="49">
        <f t="shared" si="20"/>
        <v>47742157.747570001</v>
      </c>
      <c r="AD65" s="123">
        <f>'2023 CV FIN GA 00394601000126'!AF61</f>
        <v>15947195.59602</v>
      </c>
      <c r="AE65" s="123">
        <f>'2023 CV FIN GA 00394601000126'!AG61</f>
        <v>10910426.288349999</v>
      </c>
      <c r="AF65" s="123">
        <f>'2023 CV FIN GA 00394601000126'!AH61</f>
        <v>18154425.686620001</v>
      </c>
      <c r="AG65" s="123">
        <f>'2023 CV FIN GA 00394601000126'!AI61</f>
        <v>2730110.1765800002</v>
      </c>
      <c r="AH65" s="49">
        <f t="shared" si="21"/>
        <v>107564676.81698</v>
      </c>
      <c r="AI65" s="123">
        <f>'2023 CV FIN GA 00394601000126'!AK61</f>
        <v>31292186.406819999</v>
      </c>
      <c r="AJ65" s="123">
        <f>'2023 CV FIN GA 00394601000126'!AL61</f>
        <v>31940142.759830002</v>
      </c>
      <c r="AK65" s="123">
        <f>'2023 CV FIN GA 00394601000126'!AM61</f>
        <v>37218607.372670002</v>
      </c>
      <c r="AL65" s="123">
        <f>'2023 CV FIN GA 00394601000126'!AN61</f>
        <v>5489354.9686000003</v>
      </c>
      <c r="AM65" s="123">
        <f>'2023 CV FIN GA 00394601000126'!AO61</f>
        <v>1624385.3090600001</v>
      </c>
      <c r="AN65" s="123">
        <f>'2023 CV FIN GA 00394601000126'!AP61</f>
        <v>94466978.738800004</v>
      </c>
      <c r="AO65" s="50">
        <v>0</v>
      </c>
      <c r="AP65" s="123">
        <f>'2023 CV FIN GA 00394601000126'!AR61</f>
        <v>0</v>
      </c>
      <c r="AQ65" s="123">
        <f>'2023 CV FIN GA 00394601000126'!AS61</f>
        <v>1274436725.2170801</v>
      </c>
      <c r="AR65" s="49">
        <f t="shared" si="22"/>
        <v>1526977428.3961799</v>
      </c>
      <c r="AS65" s="49">
        <f t="shared" si="23"/>
        <v>19971174.365249999</v>
      </c>
      <c r="AT65" s="123">
        <f>'2023 CV FIN GA 00394601000126'!AV61</f>
        <v>1781404.4509099999</v>
      </c>
      <c r="AU65" s="123">
        <f>'2023 CV FIN GA 00394601000126'!AW61</f>
        <v>2493606.1568100001</v>
      </c>
      <c r="AV65" s="123">
        <f>'2023 CV FIN GA 00394601000126'!AX61</f>
        <v>2037.13582</v>
      </c>
      <c r="AW65" s="123">
        <f>'2023 CV FIN GA 00394601000126'!AY61</f>
        <v>934852.67169999995</v>
      </c>
      <c r="AX65" s="123">
        <f>'2023 CV FIN GA 00394601000126'!AZ61</f>
        <v>14759273.95001</v>
      </c>
      <c r="AY65" s="123">
        <f>'2023 CV FIN GA 00394601000126'!BA61</f>
        <v>0</v>
      </c>
      <c r="AZ65" s="49">
        <f t="shared" si="24"/>
        <v>1507006254.03093</v>
      </c>
      <c r="BA65" s="123">
        <f>'2023 CV FIN GA 00394601000126'!BC61</f>
        <v>159122553.00229999</v>
      </c>
      <c r="BB65" s="123">
        <f>'2023 CV FIN GA 00394601000126'!BD61</f>
        <v>115648474.65105</v>
      </c>
      <c r="BC65" s="123">
        <f>'2023 CV FIN GA 00394601000126'!BE61</f>
        <v>180257927.54137999</v>
      </c>
      <c r="BD65" s="123">
        <f>'2023 CV FIN GA 00394601000126'!BF61</f>
        <v>26438135.017080002</v>
      </c>
      <c r="BE65" s="123">
        <f>'2023 CV FIN GA 00394601000126'!BG61</f>
        <v>16243991.16845</v>
      </c>
      <c r="BF65" s="123">
        <f>'2023 CV FIN GA 00394601000126'!BH61</f>
        <v>1009295172.6506701</v>
      </c>
      <c r="BG65" s="123">
        <f>'2023 CV FIN GA 00394601000126'!BI61</f>
        <v>0</v>
      </c>
      <c r="BH65" s="123">
        <f>'2023 CV FIN GA 00394601000126'!BJ61</f>
        <v>0</v>
      </c>
      <c r="BI65" s="123">
        <f>'2023 CV FIN GA 00394601000126'!BK61</f>
        <v>0</v>
      </c>
      <c r="BJ65" s="49">
        <f t="shared" si="25"/>
        <v>1526977428.3961799</v>
      </c>
      <c r="BK65" s="49">
        <f t="shared" si="26"/>
        <v>0</v>
      </c>
      <c r="BL65" s="49">
        <f>$BO$9+SUMPRODUCT($D$10:D65,$BK$10:BK65)</f>
        <v>2.1026104688644409E-2</v>
      </c>
      <c r="BM65" s="48">
        <f>'2023 CV FIN GA 00394601000126'!BO61</f>
        <v>4.79</v>
      </c>
      <c r="BN65" s="49">
        <f t="shared" si="12"/>
        <v>0</v>
      </c>
      <c r="BO65" s="51">
        <f t="shared" si="27"/>
        <v>0</v>
      </c>
      <c r="BP65" s="79">
        <f t="shared" si="13"/>
        <v>102059590.72930506</v>
      </c>
      <c r="BQ65" s="79">
        <f t="shared" si="14"/>
        <v>5664307285.4764309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2079</v>
      </c>
      <c r="C66" s="48">
        <f>'2023 CV FIN GA 00394601000126'!E62</f>
        <v>4.79</v>
      </c>
      <c r="D66" s="49">
        <f t="shared" si="16"/>
        <v>6.948E-2</v>
      </c>
      <c r="E66" s="123">
        <f>'2023 CV FIN GA 00394601000126'!G62</f>
        <v>0</v>
      </c>
      <c r="F66" s="49">
        <f t="shared" si="17"/>
        <v>371423.83591999998</v>
      </c>
      <c r="G66" s="123">
        <f>'2023 CV FIN GA 00394601000126'!I62</f>
        <v>139770.39624999999</v>
      </c>
      <c r="H66" s="123">
        <f>'2023 CV FIN GA 00394601000126'!J62</f>
        <v>154353.00489000001</v>
      </c>
      <c r="I66" s="123">
        <f>'2023 CV FIN GA 00394601000126'!K62</f>
        <v>154.08459999999999</v>
      </c>
      <c r="J66" s="123">
        <f>'2023 CV FIN GA 00394601000126'!L62</f>
        <v>77146.350179999994</v>
      </c>
      <c r="K66" s="123">
        <f>'2023 CV FIN GA 00394601000126'!M62</f>
        <v>1329569.13075</v>
      </c>
      <c r="L66" s="123">
        <f>'2023 CV FIN GA 00394601000126'!N62</f>
        <v>610133.13286000001</v>
      </c>
      <c r="M66" s="49">
        <f t="shared" si="18"/>
        <v>0</v>
      </c>
      <c r="N66" s="123">
        <f>'2023 CV FIN GA 00394601000126'!P62</f>
        <v>0</v>
      </c>
      <c r="O66" s="123">
        <f>'2023 CV FIN GA 00394601000126'!Q62</f>
        <v>0</v>
      </c>
      <c r="P66" s="123">
        <f>'2023 CV FIN GA 00394601000126'!R62</f>
        <v>0</v>
      </c>
      <c r="Q66" s="123">
        <f>'2023 CV FIN GA 00394601000126'!S62</f>
        <v>0</v>
      </c>
      <c r="R66" s="123">
        <f>'2023 CV FIN GA 00394601000126'!T62</f>
        <v>0</v>
      </c>
      <c r="S66" s="123">
        <f>'2023 CV FIN GA 00394601000126'!U62</f>
        <v>0</v>
      </c>
      <c r="T66" s="123">
        <f>'2023 CV FIN GA 00394601000126'!V62</f>
        <v>0</v>
      </c>
      <c r="U66" s="49">
        <f t="shared" si="19"/>
        <v>0</v>
      </c>
      <c r="V66" s="123">
        <f>'2023 CV FIN GA 00394601000126'!X62</f>
        <v>0</v>
      </c>
      <c r="W66" s="123">
        <f>'2023 CV FIN GA 00394601000126'!Y62</f>
        <v>0</v>
      </c>
      <c r="X66" s="123">
        <f>'2023 CV FIN GA 00394601000126'!Z62</f>
        <v>0</v>
      </c>
      <c r="Y66" s="123">
        <f>'2023 CV FIN GA 00394601000126'!AA62</f>
        <v>0</v>
      </c>
      <c r="Z66" s="123">
        <f>'2023 CV FIN GA 00394601000126'!AB62</f>
        <v>0</v>
      </c>
      <c r="AA66" s="123">
        <f>'2023 CV FIN GA 00394601000126'!AC62</f>
        <v>0</v>
      </c>
      <c r="AB66" s="123">
        <f>'2023 CV FIN GA 00394601000126'!AD62</f>
        <v>0</v>
      </c>
      <c r="AC66" s="49">
        <f t="shared" si="20"/>
        <v>39841340.431539997</v>
      </c>
      <c r="AD66" s="123">
        <f>'2023 CV FIN GA 00394601000126'!AF62</f>
        <v>13360724.390310001</v>
      </c>
      <c r="AE66" s="123">
        <f>'2023 CV FIN GA 00394601000126'!AG62</f>
        <v>8977705.6163899992</v>
      </c>
      <c r="AF66" s="123">
        <f>'2023 CV FIN GA 00394601000126'!AH62</f>
        <v>15229692.361129999</v>
      </c>
      <c r="AG66" s="123">
        <f>'2023 CV FIN GA 00394601000126'!AI62</f>
        <v>2273218.0637099999</v>
      </c>
      <c r="AH66" s="49">
        <f t="shared" si="21"/>
        <v>96951909.276460007</v>
      </c>
      <c r="AI66" s="123">
        <f>'2023 CV FIN GA 00394601000126'!AK62</f>
        <v>28421504.435109999</v>
      </c>
      <c r="AJ66" s="123">
        <f>'2023 CV FIN GA 00394601000126'!AL62</f>
        <v>28210129.570719998</v>
      </c>
      <c r="AK66" s="123">
        <f>'2023 CV FIN GA 00394601000126'!AM62</f>
        <v>33926082.899269998</v>
      </c>
      <c r="AL66" s="123">
        <f>'2023 CV FIN GA 00394601000126'!AN62</f>
        <v>4975532.6604800001</v>
      </c>
      <c r="AM66" s="123">
        <f>'2023 CV FIN GA 00394601000126'!AO62</f>
        <v>1418659.7108799999</v>
      </c>
      <c r="AN66" s="123">
        <f>'2023 CV FIN GA 00394601000126'!AP62</f>
        <v>83249718.523059994</v>
      </c>
      <c r="AO66" s="50">
        <v>0</v>
      </c>
      <c r="AP66" s="123">
        <f>'2023 CV FIN GA 00394601000126'!AR62</f>
        <v>0</v>
      </c>
      <c r="AQ66" s="123">
        <f>'2023 CV FIN GA 00394601000126'!AS62</f>
        <v>1122360149.5922599</v>
      </c>
      <c r="AR66" s="49">
        <f t="shared" si="22"/>
        <v>1344714243.9228499</v>
      </c>
      <c r="AS66" s="49">
        <f t="shared" si="23"/>
        <v>16653919.188139999</v>
      </c>
      <c r="AT66" s="123">
        <f>'2023 CV FIN GA 00394601000126'!AV62</f>
        <v>1396156.1752299999</v>
      </c>
      <c r="AU66" s="123">
        <f>'2023 CV FIN GA 00394601000126'!AW62</f>
        <v>1622344.7797000001</v>
      </c>
      <c r="AV66" s="123">
        <f>'2023 CV FIN GA 00394601000126'!AX62</f>
        <v>1232.76126</v>
      </c>
      <c r="AW66" s="123">
        <f>'2023 CV FIN GA 00394601000126'!AY62</f>
        <v>754876.26769999997</v>
      </c>
      <c r="AX66" s="123">
        <f>'2023 CV FIN GA 00394601000126'!AZ62</f>
        <v>12879309.20425</v>
      </c>
      <c r="AY66" s="123">
        <f>'2023 CV FIN GA 00394601000126'!BA62</f>
        <v>0</v>
      </c>
      <c r="AZ66" s="49">
        <f t="shared" si="24"/>
        <v>1328060324.73471</v>
      </c>
      <c r="BA66" s="123">
        <f>'2023 CV FIN GA 00394601000126'!BC62</f>
        <v>133623949.2845</v>
      </c>
      <c r="BB66" s="123">
        <f>'2023 CV FIN GA 00394601000126'!BD62</f>
        <v>95538946.638850003</v>
      </c>
      <c r="BC66" s="123">
        <f>'2023 CV FIN GA 00394601000126'!BE62</f>
        <v>151383537.69881001</v>
      </c>
      <c r="BD66" s="123">
        <f>'2023 CV FIN GA 00394601000126'!BF62</f>
        <v>22043762.718449999</v>
      </c>
      <c r="BE66" s="123">
        <f>'2023 CV FIN GA 00394601000126'!BG62</f>
        <v>14201066.61954</v>
      </c>
      <c r="BF66" s="123">
        <f>'2023 CV FIN GA 00394601000126'!BH62</f>
        <v>911269061.77455997</v>
      </c>
      <c r="BG66" s="123">
        <f>'2023 CV FIN GA 00394601000126'!BI62</f>
        <v>0</v>
      </c>
      <c r="BH66" s="123">
        <f>'2023 CV FIN GA 00394601000126'!BJ62</f>
        <v>0</v>
      </c>
      <c r="BI66" s="123">
        <f>'2023 CV FIN GA 00394601000126'!BK62</f>
        <v>0</v>
      </c>
      <c r="BJ66" s="49">
        <f t="shared" si="25"/>
        <v>1344714243.9228499</v>
      </c>
      <c r="BK66" s="49">
        <f t="shared" si="26"/>
        <v>0</v>
      </c>
      <c r="BL66" s="49">
        <f>$BO$9+SUMPRODUCT($D$10:D66,$BK$10:BK66)</f>
        <v>2.1026104688644409E-2</v>
      </c>
      <c r="BM66" s="48">
        <f>'2023 CV FIN GA 00394601000126'!BO62</f>
        <v>4.79</v>
      </c>
      <c r="BN66" s="49">
        <f t="shared" si="12"/>
        <v>0</v>
      </c>
      <c r="BO66" s="51">
        <f t="shared" si="27"/>
        <v>0</v>
      </c>
      <c r="BP66" s="79">
        <f t="shared" si="13"/>
        <v>85773976.666436777</v>
      </c>
      <c r="BQ66" s="79">
        <f t="shared" si="14"/>
        <v>4846229681.6536779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2080</v>
      </c>
      <c r="C67" s="48">
        <f>'2023 CV FIN GA 00394601000126'!E63</f>
        <v>4.79</v>
      </c>
      <c r="D67" s="49">
        <f t="shared" si="16"/>
        <v>6.6299999999999998E-2</v>
      </c>
      <c r="E67" s="123">
        <f>'2023 CV FIN GA 00394601000126'!G63</f>
        <v>0</v>
      </c>
      <c r="F67" s="49">
        <f t="shared" si="17"/>
        <v>270045.98543</v>
      </c>
      <c r="G67" s="123">
        <f>'2023 CV FIN GA 00394601000126'!I63</f>
        <v>111046.74722</v>
      </c>
      <c r="H67" s="123">
        <f>'2023 CV FIN GA 00394601000126'!J63</f>
        <v>97523.506129999994</v>
      </c>
      <c r="I67" s="123">
        <f>'2023 CV FIN GA 00394601000126'!K63</f>
        <v>87.670439999999999</v>
      </c>
      <c r="J67" s="123">
        <f>'2023 CV FIN GA 00394601000126'!L63</f>
        <v>61388.06164</v>
      </c>
      <c r="K67" s="123">
        <f>'2023 CV FIN GA 00394601000126'!M63</f>
        <v>1161766.8088700001</v>
      </c>
      <c r="L67" s="123">
        <f>'2023 CV FIN GA 00394601000126'!N63</f>
        <v>512103.47268000001</v>
      </c>
      <c r="M67" s="49">
        <f t="shared" si="18"/>
        <v>0</v>
      </c>
      <c r="N67" s="123">
        <f>'2023 CV FIN GA 00394601000126'!P63</f>
        <v>0</v>
      </c>
      <c r="O67" s="123">
        <f>'2023 CV FIN GA 00394601000126'!Q63</f>
        <v>0</v>
      </c>
      <c r="P67" s="123">
        <f>'2023 CV FIN GA 00394601000126'!R63</f>
        <v>0</v>
      </c>
      <c r="Q67" s="123">
        <f>'2023 CV FIN GA 00394601000126'!S63</f>
        <v>0</v>
      </c>
      <c r="R67" s="123">
        <f>'2023 CV FIN GA 00394601000126'!T63</f>
        <v>0</v>
      </c>
      <c r="S67" s="123">
        <f>'2023 CV FIN GA 00394601000126'!U63</f>
        <v>0</v>
      </c>
      <c r="T67" s="123">
        <f>'2023 CV FIN GA 00394601000126'!V63</f>
        <v>0</v>
      </c>
      <c r="U67" s="49">
        <f t="shared" si="19"/>
        <v>0</v>
      </c>
      <c r="V67" s="123">
        <f>'2023 CV FIN GA 00394601000126'!X63</f>
        <v>0</v>
      </c>
      <c r="W67" s="123">
        <f>'2023 CV FIN GA 00394601000126'!Y63</f>
        <v>0</v>
      </c>
      <c r="X67" s="123">
        <f>'2023 CV FIN GA 00394601000126'!Z63</f>
        <v>0</v>
      </c>
      <c r="Y67" s="123">
        <f>'2023 CV FIN GA 00394601000126'!AA63</f>
        <v>0</v>
      </c>
      <c r="Z67" s="123">
        <f>'2023 CV FIN GA 00394601000126'!AB63</f>
        <v>0</v>
      </c>
      <c r="AA67" s="123">
        <f>'2023 CV FIN GA 00394601000126'!AC63</f>
        <v>0</v>
      </c>
      <c r="AB67" s="123">
        <f>'2023 CV FIN GA 00394601000126'!AD63</f>
        <v>0</v>
      </c>
      <c r="AC67" s="49">
        <f t="shared" si="20"/>
        <v>32935145.273600001</v>
      </c>
      <c r="AD67" s="123">
        <f>'2023 CV FIN GA 00394601000126'!AF63</f>
        <v>11087368.731550001</v>
      </c>
      <c r="AE67" s="123">
        <f>'2023 CV FIN GA 00394601000126'!AG63</f>
        <v>7324397.72554</v>
      </c>
      <c r="AF67" s="123">
        <f>'2023 CV FIN GA 00394601000126'!AH63</f>
        <v>12650245.46111</v>
      </c>
      <c r="AG67" s="123">
        <f>'2023 CV FIN GA 00394601000126'!AI63</f>
        <v>1873133.3554</v>
      </c>
      <c r="AH67" s="49">
        <f t="shared" si="21"/>
        <v>86631781.626770005</v>
      </c>
      <c r="AI67" s="123">
        <f>'2023 CV FIN GA 00394601000126'!AK63</f>
        <v>25608048.53162</v>
      </c>
      <c r="AJ67" s="123">
        <f>'2023 CV FIN GA 00394601000126'!AL63</f>
        <v>24688450.404089998</v>
      </c>
      <c r="AK67" s="123">
        <f>'2023 CV FIN GA 00394601000126'!AM63</f>
        <v>30642656.83647</v>
      </c>
      <c r="AL67" s="123">
        <f>'2023 CV FIN GA 00394601000126'!AN63</f>
        <v>4464858.6858900003</v>
      </c>
      <c r="AM67" s="123">
        <f>'2023 CV FIN GA 00394601000126'!AO63</f>
        <v>1227767.1687</v>
      </c>
      <c r="AN67" s="123">
        <f>'2023 CV FIN GA 00394601000126'!AP63</f>
        <v>72800926.928479999</v>
      </c>
      <c r="AO67" s="50">
        <v>0</v>
      </c>
      <c r="AP67" s="123">
        <f>'2023 CV FIN GA 00394601000126'!AR63</f>
        <v>0</v>
      </c>
      <c r="AQ67" s="123">
        <f>'2023 CV FIN GA 00394601000126'!AS63</f>
        <v>981039943.89919996</v>
      </c>
      <c r="AR67" s="49">
        <f t="shared" si="22"/>
        <v>1175351713.9950299</v>
      </c>
      <c r="AS67" s="49">
        <f t="shared" si="23"/>
        <v>13978145.736740001</v>
      </c>
      <c r="AT67" s="123">
        <f>'2023 CV FIN GA 00394601000126'!AV63</f>
        <v>1101887.2183900001</v>
      </c>
      <c r="AU67" s="123">
        <f>'2023 CV FIN GA 00394601000126'!AW63</f>
        <v>1047072.9735</v>
      </c>
      <c r="AV67" s="123">
        <f>'2023 CV FIN GA 00394601000126'!AX63</f>
        <v>701.73081999999999</v>
      </c>
      <c r="AW67" s="123">
        <f>'2023 CV FIN GA 00394601000126'!AY63</f>
        <v>603568.02373000002</v>
      </c>
      <c r="AX67" s="123">
        <f>'2023 CV FIN GA 00394601000126'!AZ63</f>
        <v>11224915.7903</v>
      </c>
      <c r="AY67" s="123">
        <f>'2023 CV FIN GA 00394601000126'!BA63</f>
        <v>0</v>
      </c>
      <c r="AZ67" s="49">
        <f t="shared" si="24"/>
        <v>1161373568.2582901</v>
      </c>
      <c r="BA67" s="123">
        <f>'2023 CV FIN GA 00394601000126'!BC63</f>
        <v>111140065.09168001</v>
      </c>
      <c r="BB67" s="123">
        <f>'2023 CV FIN GA 00394601000126'!BD63</f>
        <v>78248745.595080003</v>
      </c>
      <c r="BC67" s="123">
        <f>'2023 CV FIN GA 00394601000126'!BE63</f>
        <v>125882698.15963</v>
      </c>
      <c r="BD67" s="123">
        <f>'2023 CV FIN GA 00394601000126'!BF63</f>
        <v>18189725.369180001</v>
      </c>
      <c r="BE67" s="123">
        <f>'2023 CV FIN GA 00394601000126'!BG63</f>
        <v>12303038.25697</v>
      </c>
      <c r="BF67" s="123">
        <f>'2023 CV FIN GA 00394601000126'!BH63</f>
        <v>815609295.78575003</v>
      </c>
      <c r="BG67" s="123">
        <f>'2023 CV FIN GA 00394601000126'!BI63</f>
        <v>0</v>
      </c>
      <c r="BH67" s="123">
        <f>'2023 CV FIN GA 00394601000126'!BJ63</f>
        <v>0</v>
      </c>
      <c r="BI67" s="123">
        <f>'2023 CV FIN GA 00394601000126'!BK63</f>
        <v>0</v>
      </c>
      <c r="BJ67" s="49">
        <f t="shared" si="25"/>
        <v>1175351713.9950299</v>
      </c>
      <c r="BK67" s="49">
        <f t="shared" si="26"/>
        <v>0</v>
      </c>
      <c r="BL67" s="49">
        <f>$BO$9+SUMPRODUCT($D$10:D67,$BK$10:BK67)</f>
        <v>2.1026104688644409E-2</v>
      </c>
      <c r="BM67" s="48">
        <f>'2023 CV FIN GA 00394601000126'!BO63</f>
        <v>4.79</v>
      </c>
      <c r="BN67" s="49">
        <f t="shared" si="12"/>
        <v>0</v>
      </c>
      <c r="BO67" s="51">
        <f t="shared" si="27"/>
        <v>0</v>
      </c>
      <c r="BP67" s="79">
        <f t="shared" si="13"/>
        <v>71547622.510635227</v>
      </c>
      <c r="BQ67" s="79">
        <f t="shared" si="14"/>
        <v>4113988294.3615255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2081</v>
      </c>
      <c r="C68" s="48">
        <f>'2023 CV FIN GA 00394601000126'!E64</f>
        <v>4.79</v>
      </c>
      <c r="D68" s="49">
        <f t="shared" si="16"/>
        <v>6.3270000000000007E-2</v>
      </c>
      <c r="E68" s="123">
        <f>'2023 CV FIN GA 00394601000126'!G64</f>
        <v>0</v>
      </c>
      <c r="F68" s="49">
        <f t="shared" si="17"/>
        <v>198402.48194999999</v>
      </c>
      <c r="G68" s="123">
        <f>'2023 CV FIN GA 00394601000126'!I64</f>
        <v>88727.809800000003</v>
      </c>
      <c r="H68" s="123">
        <f>'2023 CV FIN GA 00394601000126'!J64</f>
        <v>61317.834029999998</v>
      </c>
      <c r="I68" s="123">
        <f>'2023 CV FIN GA 00394601000126'!K64</f>
        <v>46.206310000000002</v>
      </c>
      <c r="J68" s="123">
        <f>'2023 CV FIN GA 00394601000126'!L64</f>
        <v>48310.631809999999</v>
      </c>
      <c r="K68" s="123">
        <f>'2023 CV FIN GA 00394601000126'!M64</f>
        <v>1013829.24343</v>
      </c>
      <c r="L68" s="123">
        <f>'2023 CV FIN GA 00394601000126'!N64</f>
        <v>432126.06413000001</v>
      </c>
      <c r="M68" s="49">
        <f t="shared" si="18"/>
        <v>0</v>
      </c>
      <c r="N68" s="123">
        <f>'2023 CV FIN GA 00394601000126'!P64</f>
        <v>0</v>
      </c>
      <c r="O68" s="123">
        <f>'2023 CV FIN GA 00394601000126'!Q64</f>
        <v>0</v>
      </c>
      <c r="P68" s="123">
        <f>'2023 CV FIN GA 00394601000126'!R64</f>
        <v>0</v>
      </c>
      <c r="Q68" s="123">
        <f>'2023 CV FIN GA 00394601000126'!S64</f>
        <v>0</v>
      </c>
      <c r="R68" s="123">
        <f>'2023 CV FIN GA 00394601000126'!T64</f>
        <v>0</v>
      </c>
      <c r="S68" s="123">
        <f>'2023 CV FIN GA 00394601000126'!U64</f>
        <v>0</v>
      </c>
      <c r="T68" s="123">
        <f>'2023 CV FIN GA 00394601000126'!V64</f>
        <v>0</v>
      </c>
      <c r="U68" s="49">
        <f t="shared" si="19"/>
        <v>0</v>
      </c>
      <c r="V68" s="123">
        <f>'2023 CV FIN GA 00394601000126'!X64</f>
        <v>0</v>
      </c>
      <c r="W68" s="123">
        <f>'2023 CV FIN GA 00394601000126'!Y64</f>
        <v>0</v>
      </c>
      <c r="X68" s="123">
        <f>'2023 CV FIN GA 00394601000126'!Z64</f>
        <v>0</v>
      </c>
      <c r="Y68" s="123">
        <f>'2023 CV FIN GA 00394601000126'!AA64</f>
        <v>0</v>
      </c>
      <c r="Z68" s="123">
        <f>'2023 CV FIN GA 00394601000126'!AB64</f>
        <v>0</v>
      </c>
      <c r="AA68" s="123">
        <f>'2023 CV FIN GA 00394601000126'!AC64</f>
        <v>0</v>
      </c>
      <c r="AB68" s="123">
        <f>'2023 CV FIN GA 00394601000126'!AD64</f>
        <v>0</v>
      </c>
      <c r="AC68" s="49">
        <f t="shared" si="20"/>
        <v>26956401.872159999</v>
      </c>
      <c r="AD68" s="123">
        <f>'2023 CV FIN GA 00394601000126'!AF64</f>
        <v>9108031.4202800002</v>
      </c>
      <c r="AE68" s="123">
        <f>'2023 CV FIN GA 00394601000126'!AG64</f>
        <v>5922966.0327500002</v>
      </c>
      <c r="AF68" s="123">
        <f>'2023 CV FIN GA 00394601000126'!AH64</f>
        <v>10398823.00014</v>
      </c>
      <c r="AG68" s="123">
        <f>'2023 CV FIN GA 00394601000126'!AI64</f>
        <v>1526581.4189899999</v>
      </c>
      <c r="AH68" s="49">
        <f t="shared" si="21"/>
        <v>76712351.323559999</v>
      </c>
      <c r="AI68" s="123">
        <f>'2023 CV FIN GA 00394601000126'!AK64</f>
        <v>22876175.1219</v>
      </c>
      <c r="AJ68" s="123">
        <f>'2023 CV FIN GA 00394601000126'!AL64</f>
        <v>21407184.537390001</v>
      </c>
      <c r="AK68" s="123">
        <f>'2023 CV FIN GA 00394601000126'!AM64</f>
        <v>27411380.188409999</v>
      </c>
      <c r="AL68" s="123">
        <f>'2023 CV FIN GA 00394601000126'!AN64</f>
        <v>3965093.28486</v>
      </c>
      <c r="AM68" s="123">
        <f>'2023 CV FIN GA 00394601000126'!AO64</f>
        <v>1052518.1910000001</v>
      </c>
      <c r="AN68" s="123">
        <f>'2023 CV FIN GA 00394601000126'!AP64</f>
        <v>63148150.187420003</v>
      </c>
      <c r="AO68" s="50">
        <v>0</v>
      </c>
      <c r="AP68" s="123">
        <f>'2023 CV FIN GA 00394601000126'!AR64</f>
        <v>0</v>
      </c>
      <c r="AQ68" s="123">
        <f>'2023 CV FIN GA 00394601000126'!AS64</f>
        <v>850719279.46564996</v>
      </c>
      <c r="AR68" s="49">
        <f t="shared" si="22"/>
        <v>1019180540.6382999</v>
      </c>
      <c r="AS68" s="49">
        <f t="shared" si="23"/>
        <v>11795118.41515</v>
      </c>
      <c r="AT68" s="123">
        <f>'2023 CV FIN GA 00394601000126'!AV64</f>
        <v>872936.68848000001</v>
      </c>
      <c r="AU68" s="123">
        <f>'2023 CV FIN GA 00394601000126'!AW64</f>
        <v>673932.80914999999</v>
      </c>
      <c r="AV68" s="123">
        <f>'2023 CV FIN GA 00394601000126'!AX64</f>
        <v>369.96312999999998</v>
      </c>
      <c r="AW68" s="123">
        <f>'2023 CV FIN GA 00394601000126'!AY64</f>
        <v>477257.44572000002</v>
      </c>
      <c r="AX68" s="123">
        <f>'2023 CV FIN GA 00394601000126'!AZ64</f>
        <v>9770621.5086700004</v>
      </c>
      <c r="AY68" s="123">
        <f>'2023 CV FIN GA 00394601000126'!BA64</f>
        <v>0</v>
      </c>
      <c r="AZ68" s="49">
        <f t="shared" si="24"/>
        <v>1007385422.22315</v>
      </c>
      <c r="BA68" s="123">
        <f>'2023 CV FIN GA 00394601000126'!BC64</f>
        <v>91506639.48793</v>
      </c>
      <c r="BB68" s="123">
        <f>'2023 CV FIN GA 00394601000126'!BD64</f>
        <v>63518358.073739998</v>
      </c>
      <c r="BC68" s="123">
        <f>'2023 CV FIN GA 00394601000126'!BE64</f>
        <v>103595923.46031</v>
      </c>
      <c r="BD68" s="123">
        <f>'2023 CV FIN GA 00394601000126'!BF64</f>
        <v>14846160.144859999</v>
      </c>
      <c r="BE68" s="123">
        <f>'2023 CV FIN GA 00394601000126'!BG64</f>
        <v>10558380.73388</v>
      </c>
      <c r="BF68" s="123">
        <f>'2023 CV FIN GA 00394601000126'!BH64</f>
        <v>723359960.32243001</v>
      </c>
      <c r="BG68" s="123">
        <f>'2023 CV FIN GA 00394601000126'!BI64</f>
        <v>0</v>
      </c>
      <c r="BH68" s="123">
        <f>'2023 CV FIN GA 00394601000126'!BJ64</f>
        <v>0</v>
      </c>
      <c r="BI68" s="123">
        <f>'2023 CV FIN GA 00394601000126'!BK64</f>
        <v>0</v>
      </c>
      <c r="BJ68" s="49">
        <f t="shared" si="25"/>
        <v>1019180540.6382999</v>
      </c>
      <c r="BK68" s="49">
        <f t="shared" si="26"/>
        <v>0</v>
      </c>
      <c r="BL68" s="49">
        <f>$BO$9+SUMPRODUCT($D$10:D68,$BK$10:BK68)</f>
        <v>2.1026104688644409E-2</v>
      </c>
      <c r="BM68" s="48">
        <f>'2023 CV FIN GA 00394601000126'!BO64</f>
        <v>4.79</v>
      </c>
      <c r="BN68" s="49">
        <f t="shared" si="12"/>
        <v>0</v>
      </c>
      <c r="BO68" s="51">
        <f t="shared" si="27"/>
        <v>0</v>
      </c>
      <c r="BP68" s="79">
        <f t="shared" si="13"/>
        <v>59207653.259486534</v>
      </c>
      <c r="BQ68" s="79">
        <f t="shared" si="14"/>
        <v>3463647715.6799622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2082</v>
      </c>
      <c r="C69" s="48">
        <f>'2023 CV FIN GA 00394601000126'!E65</f>
        <v>4.79</v>
      </c>
      <c r="D69" s="49">
        <f t="shared" si="16"/>
        <v>6.0380000000000003E-2</v>
      </c>
      <c r="E69" s="123">
        <f>'2023 CV FIN GA 00394601000126'!G65</f>
        <v>0</v>
      </c>
      <c r="F69" s="49">
        <f t="shared" si="17"/>
        <v>147273.84103000001</v>
      </c>
      <c r="G69" s="123">
        <f>'2023 CV FIN GA 00394601000126'!I65</f>
        <v>71098.022299999997</v>
      </c>
      <c r="H69" s="123">
        <f>'2023 CV FIN GA 00394601000126'!J65</f>
        <v>38597.196960000001</v>
      </c>
      <c r="I69" s="123">
        <f>'2023 CV FIN GA 00394601000126'!K65</f>
        <v>22.085819999999998</v>
      </c>
      <c r="J69" s="123">
        <f>'2023 CV FIN GA 00394601000126'!L65</f>
        <v>37556.535949999998</v>
      </c>
      <c r="K69" s="123">
        <f>'2023 CV FIN GA 00394601000126'!M65</f>
        <v>883480.87552</v>
      </c>
      <c r="L69" s="123">
        <f>'2023 CV FIN GA 00394601000126'!N65</f>
        <v>366113.26763000002</v>
      </c>
      <c r="M69" s="49">
        <f t="shared" si="18"/>
        <v>0</v>
      </c>
      <c r="N69" s="123">
        <f>'2023 CV FIN GA 00394601000126'!P65</f>
        <v>0</v>
      </c>
      <c r="O69" s="123">
        <f>'2023 CV FIN GA 00394601000126'!Q65</f>
        <v>0</v>
      </c>
      <c r="P69" s="123">
        <f>'2023 CV FIN GA 00394601000126'!R65</f>
        <v>0</v>
      </c>
      <c r="Q69" s="123">
        <f>'2023 CV FIN GA 00394601000126'!S65</f>
        <v>0</v>
      </c>
      <c r="R69" s="123">
        <f>'2023 CV FIN GA 00394601000126'!T65</f>
        <v>0</v>
      </c>
      <c r="S69" s="123">
        <f>'2023 CV FIN GA 00394601000126'!U65</f>
        <v>0</v>
      </c>
      <c r="T69" s="123">
        <f>'2023 CV FIN GA 00394601000126'!V65</f>
        <v>0</v>
      </c>
      <c r="U69" s="49">
        <f t="shared" si="19"/>
        <v>0</v>
      </c>
      <c r="V69" s="123">
        <f>'2023 CV FIN GA 00394601000126'!X65</f>
        <v>0</v>
      </c>
      <c r="W69" s="123">
        <f>'2023 CV FIN GA 00394601000126'!Y65</f>
        <v>0</v>
      </c>
      <c r="X69" s="123">
        <f>'2023 CV FIN GA 00394601000126'!Z65</f>
        <v>0</v>
      </c>
      <c r="Y69" s="123">
        <f>'2023 CV FIN GA 00394601000126'!AA65</f>
        <v>0</v>
      </c>
      <c r="Z69" s="123">
        <f>'2023 CV FIN GA 00394601000126'!AB65</f>
        <v>0</v>
      </c>
      <c r="AA69" s="123">
        <f>'2023 CV FIN GA 00394601000126'!AC65</f>
        <v>0</v>
      </c>
      <c r="AB69" s="123">
        <f>'2023 CV FIN GA 00394601000126'!AD65</f>
        <v>0</v>
      </c>
      <c r="AC69" s="49">
        <f t="shared" si="20"/>
        <v>21833662.17058</v>
      </c>
      <c r="AD69" s="123">
        <f>'2023 CV FIN GA 00394601000126'!AF65</f>
        <v>7402464.9404699998</v>
      </c>
      <c r="AE69" s="123">
        <f>'2023 CV FIN GA 00394601000126'!AG65</f>
        <v>4746353.4443800002</v>
      </c>
      <c r="AF69" s="123">
        <f>'2023 CV FIN GA 00394601000126'!AH65</f>
        <v>8455059.7494099997</v>
      </c>
      <c r="AG69" s="123">
        <f>'2023 CV FIN GA 00394601000126'!AI65</f>
        <v>1229784.03632</v>
      </c>
      <c r="AH69" s="49">
        <f t="shared" si="21"/>
        <v>67287535.945230007</v>
      </c>
      <c r="AI69" s="123">
        <f>'2023 CV FIN GA 00394601000126'!AK65</f>
        <v>20248785.34034</v>
      </c>
      <c r="AJ69" s="123">
        <f>'2023 CV FIN GA 00394601000126'!AL65</f>
        <v>18388131.599720001</v>
      </c>
      <c r="AK69" s="123">
        <f>'2023 CV FIN GA 00394601000126'!AM65</f>
        <v>24273808.704879999</v>
      </c>
      <c r="AL69" s="123">
        <f>'2023 CV FIN GA 00394601000126'!AN65</f>
        <v>3483437.8111200002</v>
      </c>
      <c r="AM69" s="123">
        <f>'2023 CV FIN GA 00394601000126'!AO65</f>
        <v>893372.48916999996</v>
      </c>
      <c r="AN69" s="123">
        <f>'2023 CV FIN GA 00394601000126'!AP65</f>
        <v>54307190.995460004</v>
      </c>
      <c r="AO69" s="50">
        <v>0</v>
      </c>
      <c r="AP69" s="123">
        <f>'2023 CV FIN GA 00394601000126'!AR65</f>
        <v>0</v>
      </c>
      <c r="AQ69" s="123">
        <f>'2023 CV FIN GA 00394601000126'!AS65</f>
        <v>731515988.53182006</v>
      </c>
      <c r="AR69" s="49">
        <f t="shared" si="22"/>
        <v>876341245.62726998</v>
      </c>
      <c r="AS69" s="49">
        <f t="shared" si="23"/>
        <v>9993262.8544200007</v>
      </c>
      <c r="AT69" s="123">
        <f>'2023 CV FIN GA 00394601000126'!AV65</f>
        <v>692418.55385000003</v>
      </c>
      <c r="AU69" s="123">
        <f>'2023 CV FIN GA 00394601000126'!AW65</f>
        <v>434611.52182999998</v>
      </c>
      <c r="AV69" s="123">
        <f>'2023 CV FIN GA 00394601000126'!AX65</f>
        <v>176.87042</v>
      </c>
      <c r="AW69" s="123">
        <f>'2023 CV FIN GA 00394601000126'!AY65</f>
        <v>372813.31810999999</v>
      </c>
      <c r="AX69" s="123">
        <f>'2023 CV FIN GA 00394601000126'!AZ65</f>
        <v>8493242.5902100001</v>
      </c>
      <c r="AY69" s="123">
        <f>'2023 CV FIN GA 00394601000126'!BA65</f>
        <v>0</v>
      </c>
      <c r="AZ69" s="49">
        <f t="shared" si="24"/>
        <v>866347982.77285004</v>
      </c>
      <c r="BA69" s="123">
        <f>'2023 CV FIN GA 00394601000126'!BC65</f>
        <v>74538977.407769993</v>
      </c>
      <c r="BB69" s="123">
        <f>'2023 CV FIN GA 00394601000126'!BD65</f>
        <v>51087902.302050002</v>
      </c>
      <c r="BC69" s="123">
        <f>'2023 CV FIN GA 00394601000126'!BE65</f>
        <v>84329244.480269998</v>
      </c>
      <c r="BD69" s="123">
        <f>'2023 CV FIN GA 00394601000126'!BF65</f>
        <v>11978064.901280001</v>
      </c>
      <c r="BE69" s="123">
        <f>'2023 CV FIN GA 00394601000126'!BG65</f>
        <v>8971971.3603300005</v>
      </c>
      <c r="BF69" s="123">
        <f>'2023 CV FIN GA 00394601000126'!BH65</f>
        <v>635441822.32114995</v>
      </c>
      <c r="BG69" s="123">
        <f>'2023 CV FIN GA 00394601000126'!BI65</f>
        <v>0</v>
      </c>
      <c r="BH69" s="123">
        <f>'2023 CV FIN GA 00394601000126'!BJ65</f>
        <v>0</v>
      </c>
      <c r="BI69" s="123">
        <f>'2023 CV FIN GA 00394601000126'!BK65</f>
        <v>0</v>
      </c>
      <c r="BJ69" s="49">
        <f t="shared" si="25"/>
        <v>876341245.62726998</v>
      </c>
      <c r="BK69" s="49">
        <f t="shared" si="26"/>
        <v>0</v>
      </c>
      <c r="BL69" s="49">
        <f>$BO$9+SUMPRODUCT($D$10:D69,$BK$10:BK69)</f>
        <v>2.1026104688644409E-2</v>
      </c>
      <c r="BM69" s="48">
        <f>'2023 CV FIN GA 00394601000126'!BO65</f>
        <v>4.79</v>
      </c>
      <c r="BN69" s="49">
        <f t="shared" si="12"/>
        <v>0</v>
      </c>
      <c r="BO69" s="51">
        <f t="shared" si="27"/>
        <v>0</v>
      </c>
      <c r="BP69" s="79">
        <f t="shared" si="13"/>
        <v>48584375.370695733</v>
      </c>
      <c r="BQ69" s="79">
        <f t="shared" si="14"/>
        <v>2890770334.556396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2083</v>
      </c>
      <c r="C70" s="48">
        <f>'2023 CV FIN GA 00394601000126'!E66</f>
        <v>4.79</v>
      </c>
      <c r="D70" s="49">
        <f t="shared" si="16"/>
        <v>5.7619999999999998E-2</v>
      </c>
      <c r="E70" s="123">
        <f>'2023 CV FIN GA 00394601000126'!G66</f>
        <v>0</v>
      </c>
      <c r="F70" s="49">
        <f t="shared" si="17"/>
        <v>110256.26862</v>
      </c>
      <c r="G70" s="123">
        <f>'2023 CV FIN GA 00394601000126'!I66</f>
        <v>57015.484949999998</v>
      </c>
      <c r="H70" s="123">
        <f>'2023 CV FIN GA 00394601000126'!J66</f>
        <v>24419.153399999999</v>
      </c>
      <c r="I70" s="123">
        <f>'2023 CV FIN GA 00394601000126'!K66</f>
        <v>9.2962799999999994</v>
      </c>
      <c r="J70" s="123">
        <f>'2023 CV FIN GA 00394601000126'!L66</f>
        <v>28812.333989999999</v>
      </c>
      <c r="K70" s="123">
        <f>'2023 CV FIN GA 00394601000126'!M66</f>
        <v>768690.02457000001</v>
      </c>
      <c r="L70" s="123">
        <f>'2023 CV FIN GA 00394601000126'!N66</f>
        <v>311038.06332000002</v>
      </c>
      <c r="M70" s="49">
        <f t="shared" si="18"/>
        <v>0</v>
      </c>
      <c r="N70" s="123">
        <f>'2023 CV FIN GA 00394601000126'!P66</f>
        <v>0</v>
      </c>
      <c r="O70" s="123">
        <f>'2023 CV FIN GA 00394601000126'!Q66</f>
        <v>0</v>
      </c>
      <c r="P70" s="123">
        <f>'2023 CV FIN GA 00394601000126'!R66</f>
        <v>0</v>
      </c>
      <c r="Q70" s="123">
        <f>'2023 CV FIN GA 00394601000126'!S66</f>
        <v>0</v>
      </c>
      <c r="R70" s="123">
        <f>'2023 CV FIN GA 00394601000126'!T66</f>
        <v>0</v>
      </c>
      <c r="S70" s="123">
        <f>'2023 CV FIN GA 00394601000126'!U66</f>
        <v>0</v>
      </c>
      <c r="T70" s="123">
        <f>'2023 CV FIN GA 00394601000126'!V66</f>
        <v>0</v>
      </c>
      <c r="U70" s="49">
        <f t="shared" si="19"/>
        <v>0</v>
      </c>
      <c r="V70" s="123">
        <f>'2023 CV FIN GA 00394601000126'!X66</f>
        <v>0</v>
      </c>
      <c r="W70" s="123">
        <f>'2023 CV FIN GA 00394601000126'!Y66</f>
        <v>0</v>
      </c>
      <c r="X70" s="123">
        <f>'2023 CV FIN GA 00394601000126'!Z66</f>
        <v>0</v>
      </c>
      <c r="Y70" s="123">
        <f>'2023 CV FIN GA 00394601000126'!AA66</f>
        <v>0</v>
      </c>
      <c r="Z70" s="123">
        <f>'2023 CV FIN GA 00394601000126'!AB66</f>
        <v>0</v>
      </c>
      <c r="AA70" s="123">
        <f>'2023 CV FIN GA 00394601000126'!AC66</f>
        <v>0</v>
      </c>
      <c r="AB70" s="123">
        <f>'2023 CV FIN GA 00394601000126'!AD66</f>
        <v>0</v>
      </c>
      <c r="AC70" s="49">
        <f t="shared" si="20"/>
        <v>17491166.66062</v>
      </c>
      <c r="AD70" s="123">
        <f>'2023 CV FIN GA 00394601000126'!AF66</f>
        <v>5948563.9597899998</v>
      </c>
      <c r="AE70" s="123">
        <f>'2023 CV FIN GA 00394601000126'!AG66</f>
        <v>3768034.4984499998</v>
      </c>
      <c r="AF70" s="123">
        <f>'2023 CV FIN GA 00394601000126'!AH66</f>
        <v>6795968.64836</v>
      </c>
      <c r="AG70" s="123">
        <f>'2023 CV FIN GA 00394601000126'!AI66</f>
        <v>978599.55402000004</v>
      </c>
      <c r="AH70" s="49">
        <f t="shared" si="21"/>
        <v>58435937.020020001</v>
      </c>
      <c r="AI70" s="123">
        <f>'2023 CV FIN GA 00394601000126'!AK66</f>
        <v>17747633.063439999</v>
      </c>
      <c r="AJ70" s="123">
        <f>'2023 CV FIN GA 00394601000126'!AL66</f>
        <v>15644204.31154</v>
      </c>
      <c r="AK70" s="123">
        <f>'2023 CV FIN GA 00394601000126'!AM66</f>
        <v>21267518.471349999</v>
      </c>
      <c r="AL70" s="123">
        <f>'2023 CV FIN GA 00394601000126'!AN66</f>
        <v>3026092.2969200001</v>
      </c>
      <c r="AM70" s="123">
        <f>'2023 CV FIN GA 00394601000126'!AO66</f>
        <v>750488.87676999997</v>
      </c>
      <c r="AN70" s="123">
        <f>'2023 CV FIN GA 00394601000126'!AP66</f>
        <v>46282305.657760002</v>
      </c>
      <c r="AO70" s="50">
        <v>0</v>
      </c>
      <c r="AP70" s="123">
        <f>'2023 CV FIN GA 00394601000126'!AR66</f>
        <v>0</v>
      </c>
      <c r="AQ70" s="123">
        <f>'2023 CV FIN GA 00394601000126'!AS66</f>
        <v>623419710.78573</v>
      </c>
      <c r="AR70" s="49">
        <f t="shared" si="22"/>
        <v>746819104.48064005</v>
      </c>
      <c r="AS70" s="49">
        <f t="shared" si="23"/>
        <v>8489954.8836300001</v>
      </c>
      <c r="AT70" s="123">
        <f>'2023 CV FIN GA 00394601000126'!AV66</f>
        <v>548918.96288999997</v>
      </c>
      <c r="AU70" s="123">
        <f>'2023 CV FIN GA 00394601000126'!AW66</f>
        <v>281519.94251000002</v>
      </c>
      <c r="AV70" s="123">
        <f>'2023 CV FIN GA 00394601000126'!AX66</f>
        <v>74.454530000000005</v>
      </c>
      <c r="AW70" s="123">
        <f>'2023 CV FIN GA 00394601000126'!AY66</f>
        <v>287427.31177999999</v>
      </c>
      <c r="AX70" s="123">
        <f>'2023 CV FIN GA 00394601000126'!AZ66</f>
        <v>7372014.2119199997</v>
      </c>
      <c r="AY70" s="123">
        <f>'2023 CV FIN GA 00394601000126'!BA66</f>
        <v>0</v>
      </c>
      <c r="AZ70" s="49">
        <f t="shared" si="24"/>
        <v>738329149.59701002</v>
      </c>
      <c r="BA70" s="123">
        <f>'2023 CV FIN GA 00394601000126'!BC66</f>
        <v>60034114.777029999</v>
      </c>
      <c r="BB70" s="123">
        <f>'2023 CV FIN GA 00394601000126'!BD66</f>
        <v>40699975.506650001</v>
      </c>
      <c r="BC70" s="123">
        <f>'2023 CV FIN GA 00394601000126'!BE66</f>
        <v>67862529.931659997</v>
      </c>
      <c r="BD70" s="123">
        <f>'2023 CV FIN GA 00394601000126'!BF66</f>
        <v>9546828.1543799993</v>
      </c>
      <c r="BE70" s="123">
        <f>'2023 CV FIN GA 00394601000126'!BG66</f>
        <v>7545794.3636499997</v>
      </c>
      <c r="BF70" s="123">
        <f>'2023 CV FIN GA 00394601000126'!BH66</f>
        <v>552639906.86363995</v>
      </c>
      <c r="BG70" s="123">
        <f>'2023 CV FIN GA 00394601000126'!BI66</f>
        <v>0</v>
      </c>
      <c r="BH70" s="123">
        <f>'2023 CV FIN GA 00394601000126'!BJ66</f>
        <v>0</v>
      </c>
      <c r="BI70" s="123">
        <f>'2023 CV FIN GA 00394601000126'!BK66</f>
        <v>0</v>
      </c>
      <c r="BJ70" s="49">
        <f t="shared" si="25"/>
        <v>746819104.48064005</v>
      </c>
      <c r="BK70" s="49">
        <f t="shared" si="26"/>
        <v>0</v>
      </c>
      <c r="BL70" s="49">
        <f>$BO$9+SUMPRODUCT($D$10:D70,$BK$10:BK70)</f>
        <v>2.1026104688644409E-2</v>
      </c>
      <c r="BM70" s="48">
        <f>'2023 CV FIN GA 00394601000126'!BO66</f>
        <v>4.79</v>
      </c>
      <c r="BN70" s="49">
        <f t="shared" si="12"/>
        <v>0</v>
      </c>
      <c r="BO70" s="51">
        <f t="shared" si="27"/>
        <v>0</v>
      </c>
      <c r="BP70" s="79">
        <f t="shared" si="13"/>
        <v>39512355.713141389</v>
      </c>
      <c r="BQ70" s="79">
        <f t="shared" si="14"/>
        <v>2390497520.6450539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2084</v>
      </c>
      <c r="C71" s="48">
        <f>'2023 CV FIN GA 00394601000126'!E67</f>
        <v>4.79</v>
      </c>
      <c r="D71" s="49">
        <f t="shared" si="16"/>
        <v>5.4989999999999997E-2</v>
      </c>
      <c r="E71" s="123">
        <f>'2023 CV FIN GA 00394601000126'!G67</f>
        <v>0</v>
      </c>
      <c r="F71" s="49">
        <f t="shared" si="17"/>
        <v>83016.617819999999</v>
      </c>
      <c r="G71" s="123">
        <f>'2023 CV FIN GA 00394601000126'!I67</f>
        <v>45689.672500000001</v>
      </c>
      <c r="H71" s="123">
        <f>'2023 CV FIN GA 00394601000126'!J67</f>
        <v>15531.139719999999</v>
      </c>
      <c r="I71" s="123">
        <f>'2023 CV FIN GA 00394601000126'!K67</f>
        <v>3.30219</v>
      </c>
      <c r="J71" s="123">
        <f>'2023 CV FIN GA 00394601000126'!L67</f>
        <v>21792.503410000001</v>
      </c>
      <c r="K71" s="123">
        <f>'2023 CV FIN GA 00394601000126'!M67</f>
        <v>667647.08106</v>
      </c>
      <c r="L71" s="123">
        <f>'2023 CV FIN GA 00394601000126'!N67</f>
        <v>264670.56664999999</v>
      </c>
      <c r="M71" s="49">
        <f t="shared" si="18"/>
        <v>0</v>
      </c>
      <c r="N71" s="123">
        <f>'2023 CV FIN GA 00394601000126'!P67</f>
        <v>0</v>
      </c>
      <c r="O71" s="123">
        <f>'2023 CV FIN GA 00394601000126'!Q67</f>
        <v>0</v>
      </c>
      <c r="P71" s="123">
        <f>'2023 CV FIN GA 00394601000126'!R67</f>
        <v>0</v>
      </c>
      <c r="Q71" s="123">
        <f>'2023 CV FIN GA 00394601000126'!S67</f>
        <v>0</v>
      </c>
      <c r="R71" s="123">
        <f>'2023 CV FIN GA 00394601000126'!T67</f>
        <v>0</v>
      </c>
      <c r="S71" s="123">
        <f>'2023 CV FIN GA 00394601000126'!U67</f>
        <v>0</v>
      </c>
      <c r="T71" s="123">
        <f>'2023 CV FIN GA 00394601000126'!V67</f>
        <v>0</v>
      </c>
      <c r="U71" s="49">
        <f t="shared" si="19"/>
        <v>0</v>
      </c>
      <c r="V71" s="123">
        <f>'2023 CV FIN GA 00394601000126'!X67</f>
        <v>0</v>
      </c>
      <c r="W71" s="123">
        <f>'2023 CV FIN GA 00394601000126'!Y67</f>
        <v>0</v>
      </c>
      <c r="X71" s="123">
        <f>'2023 CV FIN GA 00394601000126'!Z67</f>
        <v>0</v>
      </c>
      <c r="Y71" s="123">
        <f>'2023 CV FIN GA 00394601000126'!AA67</f>
        <v>0</v>
      </c>
      <c r="Z71" s="123">
        <f>'2023 CV FIN GA 00394601000126'!AB67</f>
        <v>0</v>
      </c>
      <c r="AA71" s="123">
        <f>'2023 CV FIN GA 00394601000126'!AC67</f>
        <v>0</v>
      </c>
      <c r="AB71" s="123">
        <f>'2023 CV FIN GA 00394601000126'!AD67</f>
        <v>0</v>
      </c>
      <c r="AC71" s="49">
        <f t="shared" si="20"/>
        <v>13851032.708969999</v>
      </c>
      <c r="AD71" s="123">
        <f>'2023 CV FIN GA 00394601000126'!AF67</f>
        <v>4723185.9536699997</v>
      </c>
      <c r="AE71" s="123">
        <f>'2023 CV FIN GA 00394601000126'!AG67</f>
        <v>2962612.0540800001</v>
      </c>
      <c r="AF71" s="123">
        <f>'2023 CV FIN GA 00394601000126'!AH67</f>
        <v>5396581.1317400001</v>
      </c>
      <c r="AG71" s="123">
        <f>'2023 CV FIN GA 00394601000126'!AI67</f>
        <v>768653.56947999995</v>
      </c>
      <c r="AH71" s="49">
        <f t="shared" si="21"/>
        <v>50220763.676890001</v>
      </c>
      <c r="AI71" s="123">
        <f>'2023 CV FIN GA 00394601000126'!AK67</f>
        <v>15392312.41155</v>
      </c>
      <c r="AJ71" s="123">
        <f>'2023 CV FIN GA 00394601000126'!AL67</f>
        <v>13180841.530309999</v>
      </c>
      <c r="AK71" s="123">
        <f>'2023 CV FIN GA 00394601000126'!AM67</f>
        <v>18425674.989330001</v>
      </c>
      <c r="AL71" s="123">
        <f>'2023 CV FIN GA 00394601000126'!AN67</f>
        <v>2598236.3493499998</v>
      </c>
      <c r="AM71" s="123">
        <f>'2023 CV FIN GA 00394601000126'!AO67</f>
        <v>623698.39635000005</v>
      </c>
      <c r="AN71" s="123">
        <f>'2023 CV FIN GA 00394601000126'!AP67</f>
        <v>39066470.142130002</v>
      </c>
      <c r="AO71" s="50">
        <v>0</v>
      </c>
      <c r="AP71" s="123">
        <f>'2023 CV FIN GA 00394601000126'!AR67</f>
        <v>0</v>
      </c>
      <c r="AQ71" s="123">
        <f>'2023 CV FIN GA 00394601000126'!AS67</f>
        <v>526287597.98786998</v>
      </c>
      <c r="AR71" s="49">
        <f t="shared" si="22"/>
        <v>630441198.78138995</v>
      </c>
      <c r="AS71" s="49">
        <f t="shared" si="23"/>
        <v>7224328.5785999997</v>
      </c>
      <c r="AT71" s="123">
        <f>'2023 CV FIN GA 00394601000126'!AV67</f>
        <v>434386.12809999997</v>
      </c>
      <c r="AU71" s="123">
        <f>'2023 CV FIN GA 00394601000126'!AW67</f>
        <v>183029.46586</v>
      </c>
      <c r="AV71" s="123">
        <f>'2023 CV FIN GA 00394601000126'!AX67</f>
        <v>26.44819</v>
      </c>
      <c r="AW71" s="123">
        <f>'2023 CV FIN GA 00394601000126'!AY67</f>
        <v>218500.62101999999</v>
      </c>
      <c r="AX71" s="123">
        <f>'2023 CV FIN GA 00394601000126'!AZ67</f>
        <v>6388385.9154300001</v>
      </c>
      <c r="AY71" s="123">
        <f>'2023 CV FIN GA 00394601000126'!BA67</f>
        <v>0</v>
      </c>
      <c r="AZ71" s="49">
        <f t="shared" si="24"/>
        <v>623216870.20279002</v>
      </c>
      <c r="BA71" s="123">
        <f>'2023 CV FIN GA 00394601000126'!BC67</f>
        <v>47776503.5568</v>
      </c>
      <c r="BB71" s="123">
        <f>'2023 CV FIN GA 00394601000126'!BD67</f>
        <v>32105457.462650001</v>
      </c>
      <c r="BC71" s="123">
        <f>'2023 CV FIN GA 00394601000126'!BE67</f>
        <v>53955859.617810003</v>
      </c>
      <c r="BD71" s="123">
        <f>'2023 CV FIN GA 00394601000126'!BF67</f>
        <v>7511381.2113699997</v>
      </c>
      <c r="BE71" s="123">
        <f>'2023 CV FIN GA 00394601000126'!BG67</f>
        <v>6278627.5138699999</v>
      </c>
      <c r="BF71" s="123">
        <f>'2023 CV FIN GA 00394601000126'!BH67</f>
        <v>475589040.84029001</v>
      </c>
      <c r="BG71" s="123">
        <f>'2023 CV FIN GA 00394601000126'!BI67</f>
        <v>0</v>
      </c>
      <c r="BH71" s="123">
        <f>'2023 CV FIN GA 00394601000126'!BJ67</f>
        <v>0</v>
      </c>
      <c r="BI71" s="123">
        <f>'2023 CV FIN GA 00394601000126'!BK67</f>
        <v>0</v>
      </c>
      <c r="BJ71" s="49">
        <f t="shared" si="25"/>
        <v>630441198.78138995</v>
      </c>
      <c r="BK71" s="49">
        <f t="shared" si="26"/>
        <v>0</v>
      </c>
      <c r="BL71" s="49">
        <f>$BO$9+SUMPRODUCT($D$10:D71,$BK$10:BK71)</f>
        <v>2.1026104688644409E-2</v>
      </c>
      <c r="BM71" s="48">
        <f>'2023 CV FIN GA 00394601000126'!BO67</f>
        <v>4.79</v>
      </c>
      <c r="BN71" s="49">
        <f t="shared" si="12"/>
        <v>0</v>
      </c>
      <c r="BO71" s="51">
        <f t="shared" si="27"/>
        <v>0</v>
      </c>
      <c r="BP71" s="79">
        <f t="shared" si="13"/>
        <v>31831243.661153704</v>
      </c>
      <c r="BQ71" s="79">
        <f t="shared" si="14"/>
        <v>1957621485.1609528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2085</v>
      </c>
      <c r="C72" s="48">
        <f>'2023 CV FIN GA 00394601000126'!E68</f>
        <v>4.79</v>
      </c>
      <c r="D72" s="49">
        <f t="shared" si="16"/>
        <v>5.2479999999999999E-2</v>
      </c>
      <c r="E72" s="123">
        <f>'2023 CV FIN GA 00394601000126'!G68</f>
        <v>0</v>
      </c>
      <c r="F72" s="49">
        <f t="shared" si="17"/>
        <v>62677.414219999999</v>
      </c>
      <c r="G72" s="123">
        <f>'2023 CV FIN GA 00394601000126'!I68</f>
        <v>36545.413070000002</v>
      </c>
      <c r="H72" s="123">
        <f>'2023 CV FIN GA 00394601000126'!J68</f>
        <v>9895.3227700000007</v>
      </c>
      <c r="I72" s="123">
        <f>'2023 CV FIN GA 00394601000126'!K68</f>
        <v>0.92632000000000003</v>
      </c>
      <c r="J72" s="123">
        <f>'2023 CV FIN GA 00394601000126'!L68</f>
        <v>16235.752060000001</v>
      </c>
      <c r="K72" s="123">
        <f>'2023 CV FIN GA 00394601000126'!M68</f>
        <v>578747.09105000005</v>
      </c>
      <c r="L72" s="123">
        <f>'2023 CV FIN GA 00394601000126'!N68</f>
        <v>225359.53747000001</v>
      </c>
      <c r="M72" s="49">
        <f t="shared" si="18"/>
        <v>0</v>
      </c>
      <c r="N72" s="123">
        <f>'2023 CV FIN GA 00394601000126'!P68</f>
        <v>0</v>
      </c>
      <c r="O72" s="123">
        <f>'2023 CV FIN GA 00394601000126'!Q68</f>
        <v>0</v>
      </c>
      <c r="P72" s="123">
        <f>'2023 CV FIN GA 00394601000126'!R68</f>
        <v>0</v>
      </c>
      <c r="Q72" s="123">
        <f>'2023 CV FIN GA 00394601000126'!S68</f>
        <v>0</v>
      </c>
      <c r="R72" s="123">
        <f>'2023 CV FIN GA 00394601000126'!T68</f>
        <v>0</v>
      </c>
      <c r="S72" s="123">
        <f>'2023 CV FIN GA 00394601000126'!U68</f>
        <v>0</v>
      </c>
      <c r="T72" s="123">
        <f>'2023 CV FIN GA 00394601000126'!V68</f>
        <v>0</v>
      </c>
      <c r="U72" s="49">
        <f t="shared" si="19"/>
        <v>0</v>
      </c>
      <c r="V72" s="123">
        <f>'2023 CV FIN GA 00394601000126'!X68</f>
        <v>0</v>
      </c>
      <c r="W72" s="123">
        <f>'2023 CV FIN GA 00394601000126'!Y68</f>
        <v>0</v>
      </c>
      <c r="X72" s="123">
        <f>'2023 CV FIN GA 00394601000126'!Z68</f>
        <v>0</v>
      </c>
      <c r="Y72" s="123">
        <f>'2023 CV FIN GA 00394601000126'!AA68</f>
        <v>0</v>
      </c>
      <c r="Z72" s="123">
        <f>'2023 CV FIN GA 00394601000126'!AB68</f>
        <v>0</v>
      </c>
      <c r="AA72" s="123">
        <f>'2023 CV FIN GA 00394601000126'!AC68</f>
        <v>0</v>
      </c>
      <c r="AB72" s="123">
        <f>'2023 CV FIN GA 00394601000126'!AD68</f>
        <v>0</v>
      </c>
      <c r="AC72" s="49">
        <f t="shared" si="20"/>
        <v>10835475.447349999</v>
      </c>
      <c r="AD72" s="123">
        <f>'2023 CV FIN GA 00394601000126'!AF68</f>
        <v>3702904.5737600001</v>
      </c>
      <c r="AE72" s="123">
        <f>'2023 CV FIN GA 00394601000126'!AG68</f>
        <v>2306099.4497699998</v>
      </c>
      <c r="AF72" s="123">
        <f>'2023 CV FIN GA 00394601000126'!AH68</f>
        <v>4231001.4178299997</v>
      </c>
      <c r="AG72" s="123">
        <f>'2023 CV FIN GA 00394601000126'!AI68</f>
        <v>595470.00598999998</v>
      </c>
      <c r="AH72" s="49">
        <f t="shared" si="21"/>
        <v>42688125.804520003</v>
      </c>
      <c r="AI72" s="123">
        <f>'2023 CV FIN GA 00394601000126'!AK68</f>
        <v>13199234.36083</v>
      </c>
      <c r="AJ72" s="123">
        <f>'2023 CV FIN GA 00394601000126'!AL68</f>
        <v>10996182.08477</v>
      </c>
      <c r="AK72" s="123">
        <f>'2023 CV FIN GA 00394601000126'!AM68</f>
        <v>15776340.349160001</v>
      </c>
      <c r="AL72" s="123">
        <f>'2023 CV FIN GA 00394601000126'!AN68</f>
        <v>2203820.9747000001</v>
      </c>
      <c r="AM72" s="123">
        <f>'2023 CV FIN GA 00394601000126'!AO68</f>
        <v>512548.03506000002</v>
      </c>
      <c r="AN72" s="123">
        <f>'2023 CV FIN GA 00394601000126'!AP68</f>
        <v>32642622.024160001</v>
      </c>
      <c r="AO72" s="50">
        <v>0</v>
      </c>
      <c r="AP72" s="123">
        <f>'2023 CV FIN GA 00394601000126'!AR68</f>
        <v>0</v>
      </c>
      <c r="AQ72" s="123">
        <f>'2023 CV FIN GA 00394601000126'!AS68</f>
        <v>439857257.44476002</v>
      </c>
      <c r="AR72" s="49">
        <f t="shared" si="22"/>
        <v>526890264.76353002</v>
      </c>
      <c r="AS72" s="49">
        <f t="shared" si="23"/>
        <v>6151312.4318500003</v>
      </c>
      <c r="AT72" s="123">
        <f>'2023 CV FIN GA 00394601000126'!AV68</f>
        <v>342847.25657000003</v>
      </c>
      <c r="AU72" s="123">
        <f>'2023 CV FIN GA 00394601000126'!AW68</f>
        <v>119019.70626000001</v>
      </c>
      <c r="AV72" s="123">
        <f>'2023 CV FIN GA 00394601000126'!AX68</f>
        <v>7.4191399999999996</v>
      </c>
      <c r="AW72" s="123">
        <f>'2023 CV FIN GA 00394601000126'!AY68</f>
        <v>163627.43007999999</v>
      </c>
      <c r="AX72" s="123">
        <f>'2023 CV FIN GA 00394601000126'!AZ68</f>
        <v>5525810.6198000005</v>
      </c>
      <c r="AY72" s="123">
        <f>'2023 CV FIN GA 00394601000126'!BA68</f>
        <v>0</v>
      </c>
      <c r="AZ72" s="49">
        <f t="shared" si="24"/>
        <v>520738952.33168</v>
      </c>
      <c r="BA72" s="123">
        <f>'2023 CV FIN GA 00394601000126'!BC68</f>
        <v>37543341.271860003</v>
      </c>
      <c r="BB72" s="123">
        <f>'2023 CV FIN GA 00394601000126'!BD68</f>
        <v>25066349.812690001</v>
      </c>
      <c r="BC72" s="123">
        <f>'2023 CV FIN GA 00394601000126'!BE68</f>
        <v>42357333.150679998</v>
      </c>
      <c r="BD72" s="123">
        <f>'2023 CV FIN GA 00394601000126'!BF68</f>
        <v>5829461.8758199997</v>
      </c>
      <c r="BE72" s="123">
        <f>'2023 CV FIN GA 00394601000126'!BG68</f>
        <v>5166198.0640200004</v>
      </c>
      <c r="BF72" s="123">
        <f>'2023 CV FIN GA 00394601000126'!BH68</f>
        <v>404776268.15661001</v>
      </c>
      <c r="BG72" s="123">
        <f>'2023 CV FIN GA 00394601000126'!BI68</f>
        <v>0</v>
      </c>
      <c r="BH72" s="123">
        <f>'2023 CV FIN GA 00394601000126'!BJ68</f>
        <v>0</v>
      </c>
      <c r="BI72" s="123">
        <f>'2023 CV FIN GA 00394601000126'!BK68</f>
        <v>0</v>
      </c>
      <c r="BJ72" s="49">
        <f t="shared" si="25"/>
        <v>526890264.76353002</v>
      </c>
      <c r="BK72" s="49">
        <f t="shared" si="26"/>
        <v>0</v>
      </c>
      <c r="BL72" s="49">
        <f>$BO$9+SUMPRODUCT($D$10:D72,$BK$10:BK72)</f>
        <v>2.1026104688644409E-2</v>
      </c>
      <c r="BM72" s="48">
        <f>'2023 CV FIN GA 00394601000126'!BO68</f>
        <v>4.79</v>
      </c>
      <c r="BN72" s="49">
        <f t="shared" si="12"/>
        <v>0</v>
      </c>
      <c r="BO72" s="51">
        <f t="shared" si="27"/>
        <v>0</v>
      </c>
      <c r="BP72" s="79">
        <f t="shared" si="13"/>
        <v>25387431.684388023</v>
      </c>
      <c r="BQ72" s="79">
        <f t="shared" si="14"/>
        <v>1586714480.2742515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2086</v>
      </c>
      <c r="C73" s="48">
        <f>'2023 CV FIN GA 00394601000126'!E69</f>
        <v>4.79</v>
      </c>
      <c r="D73" s="49">
        <f t="shared" si="16"/>
        <v>5.008E-2</v>
      </c>
      <c r="E73" s="123">
        <f>'2023 CV FIN GA 00394601000126'!G69</f>
        <v>0</v>
      </c>
      <c r="F73" s="49">
        <f t="shared" si="17"/>
        <v>47331.727350000001</v>
      </c>
      <c r="G73" s="123">
        <f>'2023 CV FIN GA 00394601000126'!I69</f>
        <v>29147.35627</v>
      </c>
      <c r="H73" s="123">
        <f>'2023 CV FIN GA 00394601000126'!J69</f>
        <v>6283.2104099999997</v>
      </c>
      <c r="I73" s="123">
        <f>'2023 CV FIN GA 00394601000126'!K69</f>
        <v>0.18212999999999999</v>
      </c>
      <c r="J73" s="123">
        <f>'2023 CV FIN GA 00394601000126'!L69</f>
        <v>11900.97854</v>
      </c>
      <c r="K73" s="123">
        <f>'2023 CV FIN GA 00394601000126'!M69</f>
        <v>500550.59641</v>
      </c>
      <c r="L73" s="123">
        <f>'2023 CV FIN GA 00394601000126'!N69</f>
        <v>191857.04613</v>
      </c>
      <c r="M73" s="49">
        <f t="shared" si="18"/>
        <v>0</v>
      </c>
      <c r="N73" s="123">
        <f>'2023 CV FIN GA 00394601000126'!P69</f>
        <v>0</v>
      </c>
      <c r="O73" s="123">
        <f>'2023 CV FIN GA 00394601000126'!Q69</f>
        <v>0</v>
      </c>
      <c r="P73" s="123">
        <f>'2023 CV FIN GA 00394601000126'!R69</f>
        <v>0</v>
      </c>
      <c r="Q73" s="123">
        <f>'2023 CV FIN GA 00394601000126'!S69</f>
        <v>0</v>
      </c>
      <c r="R73" s="123">
        <f>'2023 CV FIN GA 00394601000126'!T69</f>
        <v>0</v>
      </c>
      <c r="S73" s="123">
        <f>'2023 CV FIN GA 00394601000126'!U69</f>
        <v>0</v>
      </c>
      <c r="T73" s="123">
        <f>'2023 CV FIN GA 00394601000126'!V69</f>
        <v>0</v>
      </c>
      <c r="U73" s="49">
        <f t="shared" si="19"/>
        <v>0</v>
      </c>
      <c r="V73" s="123">
        <f>'2023 CV FIN GA 00394601000126'!X69</f>
        <v>0</v>
      </c>
      <c r="W73" s="123">
        <f>'2023 CV FIN GA 00394601000126'!Y69</f>
        <v>0</v>
      </c>
      <c r="X73" s="123">
        <f>'2023 CV FIN GA 00394601000126'!Z69</f>
        <v>0</v>
      </c>
      <c r="Y73" s="123">
        <f>'2023 CV FIN GA 00394601000126'!AA69</f>
        <v>0</v>
      </c>
      <c r="Z73" s="123">
        <f>'2023 CV FIN GA 00394601000126'!AB69</f>
        <v>0</v>
      </c>
      <c r="AA73" s="123">
        <f>'2023 CV FIN GA 00394601000126'!AC69</f>
        <v>0</v>
      </c>
      <c r="AB73" s="123">
        <f>'2023 CV FIN GA 00394601000126'!AD69</f>
        <v>0</v>
      </c>
      <c r="AC73" s="49">
        <f t="shared" si="20"/>
        <v>8368041.21545</v>
      </c>
      <c r="AD73" s="123">
        <f>'2023 CV FIN GA 00394601000126'!AF69</f>
        <v>2864227.7694000001</v>
      </c>
      <c r="AE73" s="123">
        <f>'2023 CV FIN GA 00394601000126'!AG69</f>
        <v>1776453.48431</v>
      </c>
      <c r="AF73" s="123">
        <f>'2023 CV FIN GA 00394601000126'!AH69</f>
        <v>3272782.4430200001</v>
      </c>
      <c r="AG73" s="123">
        <f>'2023 CV FIN GA 00394601000126'!AI69</f>
        <v>454577.51871999999</v>
      </c>
      <c r="AH73" s="49">
        <f t="shared" si="21"/>
        <v>35867989.280320004</v>
      </c>
      <c r="AI73" s="123">
        <f>'2023 CV FIN GA 00394601000126'!AK69</f>
        <v>11182407.403929999</v>
      </c>
      <c r="AJ73" s="123">
        <f>'2023 CV FIN GA 00394601000126'!AL69</f>
        <v>9082580.6878399998</v>
      </c>
      <c r="AK73" s="123">
        <f>'2023 CV FIN GA 00394601000126'!AM69</f>
        <v>13341102.171499999</v>
      </c>
      <c r="AL73" s="123">
        <f>'2023 CV FIN GA 00394601000126'!AN69</f>
        <v>1845600.1558000001</v>
      </c>
      <c r="AM73" s="123">
        <f>'2023 CV FIN GA 00394601000126'!AO69</f>
        <v>416298.86125000002</v>
      </c>
      <c r="AN73" s="123">
        <f>'2023 CV FIN GA 00394601000126'!AP69</f>
        <v>26983493.61459</v>
      </c>
      <c r="AO73" s="50">
        <v>0</v>
      </c>
      <c r="AP73" s="123">
        <f>'2023 CV FIN GA 00394601000126'!AR69</f>
        <v>0</v>
      </c>
      <c r="AQ73" s="123">
        <f>'2023 CV FIN GA 00394601000126'!AS69</f>
        <v>363737981.92303997</v>
      </c>
      <c r="AR73" s="49">
        <f t="shared" si="22"/>
        <v>435697245.40328997</v>
      </c>
      <c r="AS73" s="49">
        <f t="shared" si="23"/>
        <v>5236843.5180799998</v>
      </c>
      <c r="AT73" s="123">
        <f>'2023 CV FIN GA 00394601000126'!AV69</f>
        <v>269695.22010999999</v>
      </c>
      <c r="AU73" s="123">
        <f>'2023 CV FIN GA 00394601000126'!AW69</f>
        <v>77082.048250000007</v>
      </c>
      <c r="AV73" s="123">
        <f>'2023 CV FIN GA 00394601000126'!AX69</f>
        <v>1.45875</v>
      </c>
      <c r="AW73" s="123">
        <f>'2023 CV FIN GA 00394601000126'!AY69</f>
        <v>120567.9893</v>
      </c>
      <c r="AX73" s="123">
        <f>'2023 CV FIN GA 00394601000126'!AZ69</f>
        <v>4769496.80167</v>
      </c>
      <c r="AY73" s="123">
        <f>'2023 CV FIN GA 00394601000126'!BA69</f>
        <v>0</v>
      </c>
      <c r="AZ73" s="49">
        <f t="shared" si="24"/>
        <v>430460401.88520998</v>
      </c>
      <c r="BA73" s="123">
        <f>'2023 CV FIN GA 00394601000126'!BC69</f>
        <v>29109801.25107</v>
      </c>
      <c r="BB73" s="123">
        <f>'2023 CV FIN GA 00394601000126'!BD69</f>
        <v>19361441.893860001</v>
      </c>
      <c r="BC73" s="123">
        <f>'2023 CV FIN GA 00394601000126'!BE69</f>
        <v>32809505.309280001</v>
      </c>
      <c r="BD73" s="123">
        <f>'2023 CV FIN GA 00394601000126'!BF69</f>
        <v>4458698.3545000004</v>
      </c>
      <c r="BE73" s="123">
        <f>'2023 CV FIN GA 00394601000126'!BG69</f>
        <v>4201626.1744900001</v>
      </c>
      <c r="BF73" s="123">
        <f>'2023 CV FIN GA 00394601000126'!BH69</f>
        <v>340519328.90201002</v>
      </c>
      <c r="BG73" s="123">
        <f>'2023 CV FIN GA 00394601000126'!BI69</f>
        <v>0</v>
      </c>
      <c r="BH73" s="123">
        <f>'2023 CV FIN GA 00394601000126'!BJ69</f>
        <v>0</v>
      </c>
      <c r="BI73" s="123">
        <f>'2023 CV FIN GA 00394601000126'!BK69</f>
        <v>0</v>
      </c>
      <c r="BJ73" s="49">
        <f t="shared" si="25"/>
        <v>435697245.40328997</v>
      </c>
      <c r="BK73" s="49">
        <f t="shared" si="26"/>
        <v>0</v>
      </c>
      <c r="BL73" s="49">
        <f>$BO$9+SUMPRODUCT($D$10:D73,$BK$10:BK73)</f>
        <v>2.1026104688644409E-2</v>
      </c>
      <c r="BM73" s="48">
        <f>'2023 CV FIN GA 00394601000126'!BO69</f>
        <v>4.79</v>
      </c>
      <c r="BN73" s="49">
        <f t="shared" si="12"/>
        <v>0</v>
      </c>
      <c r="BO73" s="51">
        <f t="shared" si="27"/>
        <v>0</v>
      </c>
      <c r="BP73" s="79">
        <f t="shared" si="13"/>
        <v>20034136.116653442</v>
      </c>
      <c r="BQ73" s="79">
        <f t="shared" si="14"/>
        <v>1272167643.4074936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2087</v>
      </c>
      <c r="C74" s="48">
        <f>'2023 CV FIN GA 00394601000126'!E70</f>
        <v>4.79</v>
      </c>
      <c r="D74" s="49">
        <f t="shared" si="16"/>
        <v>4.7789999999999999E-2</v>
      </c>
      <c r="E74" s="123">
        <f>'2023 CV FIN GA 00394601000126'!G70</f>
        <v>0</v>
      </c>
      <c r="F74" s="49">
        <f t="shared" ref="F74:F105" si="30">ROUND(SUM(G74:J74),5)</f>
        <v>35691.15079</v>
      </c>
      <c r="G74" s="123">
        <f>'2023 CV FIN GA 00394601000126'!I70</f>
        <v>23158.143810000001</v>
      </c>
      <c r="H74" s="123">
        <f>'2023 CV FIN GA 00394601000126'!J70</f>
        <v>3962.4346099999998</v>
      </c>
      <c r="I74" s="123">
        <f>'2023 CV FIN GA 00394601000126'!K70</f>
        <v>1.882E-2</v>
      </c>
      <c r="J74" s="123">
        <f>'2023 CV FIN GA 00394601000126'!L70</f>
        <v>8570.5535500000005</v>
      </c>
      <c r="K74" s="123">
        <f>'2023 CV FIN GA 00394601000126'!M70</f>
        <v>431765.56582999998</v>
      </c>
      <c r="L74" s="123">
        <f>'2023 CV FIN GA 00394601000126'!N70</f>
        <v>163190.68697000001</v>
      </c>
      <c r="M74" s="49">
        <f t="shared" ref="M74:M105" si="31">ROUND(SUM(N74:T74),5)</f>
        <v>0</v>
      </c>
      <c r="N74" s="123">
        <f>'2023 CV FIN GA 00394601000126'!P70</f>
        <v>0</v>
      </c>
      <c r="O74" s="123">
        <f>'2023 CV FIN GA 00394601000126'!Q70</f>
        <v>0</v>
      </c>
      <c r="P74" s="123">
        <f>'2023 CV FIN GA 00394601000126'!R70</f>
        <v>0</v>
      </c>
      <c r="Q74" s="123">
        <f>'2023 CV FIN GA 00394601000126'!S70</f>
        <v>0</v>
      </c>
      <c r="R74" s="123">
        <f>'2023 CV FIN GA 00394601000126'!T70</f>
        <v>0</v>
      </c>
      <c r="S74" s="123">
        <f>'2023 CV FIN GA 00394601000126'!U70</f>
        <v>0</v>
      </c>
      <c r="T74" s="123">
        <f>'2023 CV FIN GA 00394601000126'!V70</f>
        <v>0</v>
      </c>
      <c r="U74" s="49">
        <f t="shared" ref="U74:U105" si="32">ROUND(SUM(V74:AB74),5)</f>
        <v>0</v>
      </c>
      <c r="V74" s="123">
        <f>'2023 CV FIN GA 00394601000126'!X70</f>
        <v>0</v>
      </c>
      <c r="W74" s="123">
        <f>'2023 CV FIN GA 00394601000126'!Y70</f>
        <v>0</v>
      </c>
      <c r="X74" s="123">
        <f>'2023 CV FIN GA 00394601000126'!Z70</f>
        <v>0</v>
      </c>
      <c r="Y74" s="123">
        <f>'2023 CV FIN GA 00394601000126'!AA70</f>
        <v>0</v>
      </c>
      <c r="Z74" s="123">
        <f>'2023 CV FIN GA 00394601000126'!AB70</f>
        <v>0</v>
      </c>
      <c r="AA74" s="123">
        <f>'2023 CV FIN GA 00394601000126'!AC70</f>
        <v>0</v>
      </c>
      <c r="AB74" s="123">
        <f>'2023 CV FIN GA 00394601000126'!AD70</f>
        <v>0</v>
      </c>
      <c r="AC74" s="49">
        <f t="shared" ref="AC74:AC105" si="33">ROUND(SUM(AD74:AG74),5)</f>
        <v>6374860.0463500004</v>
      </c>
      <c r="AD74" s="123">
        <f>'2023 CV FIN GA 00394601000126'!AF70</f>
        <v>2184070.6831800002</v>
      </c>
      <c r="AE74" s="123">
        <f>'2023 CV FIN GA 00394601000126'!AG70</f>
        <v>1353467.08754</v>
      </c>
      <c r="AF74" s="123">
        <f>'2023 CV FIN GA 00394601000126'!AH70</f>
        <v>2495691.8082499998</v>
      </c>
      <c r="AG74" s="123">
        <f>'2023 CV FIN GA 00394601000126'!AI70</f>
        <v>341630.46737999999</v>
      </c>
      <c r="AH74" s="49">
        <f t="shared" ref="AH74:AH105" si="34">ROUND(SUM(AI74:AM74),5)</f>
        <v>29772848.213610001</v>
      </c>
      <c r="AI74" s="123">
        <f>'2023 CV FIN GA 00394601000126'!AK70</f>
        <v>9352127.7478700001</v>
      </c>
      <c r="AJ74" s="123">
        <f>'2023 CV FIN GA 00394601000126'!AL70</f>
        <v>7426261.5093099996</v>
      </c>
      <c r="AK74" s="123">
        <f>'2023 CV FIN GA 00394601000126'!AM70</f>
        <v>11135258.774879999</v>
      </c>
      <c r="AL74" s="123">
        <f>'2023 CV FIN GA 00394601000126'!AN70</f>
        <v>1525169.90441</v>
      </c>
      <c r="AM74" s="123">
        <f>'2023 CV FIN GA 00394601000126'!AO70</f>
        <v>334030.27714000002</v>
      </c>
      <c r="AN74" s="123">
        <f>'2023 CV FIN GA 00394601000126'!AP70</f>
        <v>22053170.886640001</v>
      </c>
      <c r="AO74" s="50">
        <v>0</v>
      </c>
      <c r="AP74" s="123">
        <f>'2023 CV FIN GA 00394601000126'!AR70</f>
        <v>0</v>
      </c>
      <c r="AQ74" s="123">
        <f>'2023 CV FIN GA 00394601000126'!AS70</f>
        <v>297431145.01235998</v>
      </c>
      <c r="AR74" s="49">
        <f t="shared" ref="AR74:AR105" si="35">ROUND(F74+K74+L74+M74+U74+AC74+AH74+AN74+AO74+AP74+AQ74,5)</f>
        <v>356262671.56255001</v>
      </c>
      <c r="AS74" s="49">
        <f t="shared" ref="AS74:AS105" si="36">ROUND(SUM(AT74:AY74),5)</f>
        <v>4454379.4896999998</v>
      </c>
      <c r="AT74" s="123">
        <f>'2023 CV FIN GA 00394601000126'!AV70</f>
        <v>211302.61292000001</v>
      </c>
      <c r="AU74" s="123">
        <f>'2023 CV FIN GA 00394601000126'!AW70</f>
        <v>49596.328730000001</v>
      </c>
      <c r="AV74" s="123">
        <f>'2023 CV FIN GA 00394601000126'!AX70</f>
        <v>0.1507</v>
      </c>
      <c r="AW74" s="123">
        <f>'2023 CV FIN GA 00394601000126'!AY70</f>
        <v>87284.490709999998</v>
      </c>
      <c r="AX74" s="123">
        <f>'2023 CV FIN GA 00394601000126'!AZ70</f>
        <v>4106195.9066400002</v>
      </c>
      <c r="AY74" s="123">
        <f>'2023 CV FIN GA 00394601000126'!BA70</f>
        <v>0</v>
      </c>
      <c r="AZ74" s="49">
        <f t="shared" ref="AZ74:AZ105" si="37">ROUND(SUM(BA74:BI74),5)</f>
        <v>351808292.07284999</v>
      </c>
      <c r="BA74" s="123">
        <f>'2023 CV FIN GA 00394601000126'!BC70</f>
        <v>22252703.083900001</v>
      </c>
      <c r="BB74" s="123">
        <f>'2023 CV FIN GA 00394601000126'!BD70</f>
        <v>14786134.581350001</v>
      </c>
      <c r="BC74" s="123">
        <f>'2023 CV FIN GA 00394601000126'!BE70</f>
        <v>25056028.255180001</v>
      </c>
      <c r="BD74" s="123">
        <f>'2023 CV FIN GA 00394601000126'!BF70</f>
        <v>3357729.4508600002</v>
      </c>
      <c r="BE74" s="123">
        <f>'2023 CV FIN GA 00394601000126'!BG70</f>
        <v>3375967.8073300002</v>
      </c>
      <c r="BF74" s="123">
        <f>'2023 CV FIN GA 00394601000126'!BH70</f>
        <v>282979728.89423001</v>
      </c>
      <c r="BG74" s="123">
        <f>'2023 CV FIN GA 00394601000126'!BI70</f>
        <v>0</v>
      </c>
      <c r="BH74" s="123">
        <f>'2023 CV FIN GA 00394601000126'!BJ70</f>
        <v>0</v>
      </c>
      <c r="BI74" s="123">
        <f>'2023 CV FIN GA 00394601000126'!BK70</f>
        <v>0</v>
      </c>
      <c r="BJ74" s="49">
        <f t="shared" ref="BJ74:BJ105" si="38">ROUND(AS74+AZ74,5)</f>
        <v>356262671.56255001</v>
      </c>
      <c r="BK74" s="49">
        <f t="shared" ref="BK74:BK105" si="39">ROUND(AR74-BJ74,5)</f>
        <v>0</v>
      </c>
      <c r="BL74" s="49">
        <f>$BO$9+SUMPRODUCT($D$10:D74,$BK$10:BK74)</f>
        <v>2.1026104688644409E-2</v>
      </c>
      <c r="BM74" s="48">
        <f>'2023 CV FIN GA 00394601000126'!BO70</f>
        <v>4.79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15632974.447359996</v>
      </c>
      <c r="BQ74" s="79">
        <f t="shared" si="14"/>
        <v>1008326851.8547198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2088</v>
      </c>
      <c r="C75" s="48">
        <f>'2023 CV FIN GA 00394601000126'!E71</f>
        <v>4.79</v>
      </c>
      <c r="D75" s="49">
        <f t="shared" si="16"/>
        <v>4.5609999999999998E-2</v>
      </c>
      <c r="E75" s="123">
        <f>'2023 CV FIN GA 00394601000126'!G71</f>
        <v>0</v>
      </c>
      <c r="F75" s="49">
        <f t="shared" si="30"/>
        <v>26848.645639999999</v>
      </c>
      <c r="G75" s="123">
        <f>'2023 CV FIN GA 00394601000126'!I71</f>
        <v>18313.35138</v>
      </c>
      <c r="H75" s="123">
        <f>'2023 CV FIN GA 00394601000126'!J71</f>
        <v>2482.8412699999999</v>
      </c>
      <c r="I75" s="123">
        <f>'2023 CV FIN GA 00394601000126'!K71</f>
        <v>0</v>
      </c>
      <c r="J75" s="123">
        <f>'2023 CV FIN GA 00394601000126'!L71</f>
        <v>6052.4529899999998</v>
      </c>
      <c r="K75" s="123">
        <f>'2023 CV FIN GA 00394601000126'!M71</f>
        <v>371232.00813999999</v>
      </c>
      <c r="L75" s="123">
        <f>'2023 CV FIN GA 00394601000126'!N71</f>
        <v>138578.52463</v>
      </c>
      <c r="M75" s="49">
        <f t="shared" si="31"/>
        <v>0</v>
      </c>
      <c r="N75" s="123">
        <f>'2023 CV FIN GA 00394601000126'!P71</f>
        <v>0</v>
      </c>
      <c r="O75" s="123">
        <f>'2023 CV FIN GA 00394601000126'!Q71</f>
        <v>0</v>
      </c>
      <c r="P75" s="123">
        <f>'2023 CV FIN GA 00394601000126'!R71</f>
        <v>0</v>
      </c>
      <c r="Q75" s="123">
        <f>'2023 CV FIN GA 00394601000126'!S71</f>
        <v>0</v>
      </c>
      <c r="R75" s="123">
        <f>'2023 CV FIN GA 00394601000126'!T71</f>
        <v>0</v>
      </c>
      <c r="S75" s="123">
        <f>'2023 CV FIN GA 00394601000126'!U71</f>
        <v>0</v>
      </c>
      <c r="T75" s="123">
        <f>'2023 CV FIN GA 00394601000126'!V71</f>
        <v>0</v>
      </c>
      <c r="U75" s="49">
        <f t="shared" si="32"/>
        <v>0</v>
      </c>
      <c r="V75" s="123">
        <f>'2023 CV FIN GA 00394601000126'!X71</f>
        <v>0</v>
      </c>
      <c r="W75" s="123">
        <f>'2023 CV FIN GA 00394601000126'!Y71</f>
        <v>0</v>
      </c>
      <c r="X75" s="123">
        <f>'2023 CV FIN GA 00394601000126'!Z71</f>
        <v>0</v>
      </c>
      <c r="Y75" s="123">
        <f>'2023 CV FIN GA 00394601000126'!AA71</f>
        <v>0</v>
      </c>
      <c r="Z75" s="123">
        <f>'2023 CV FIN GA 00394601000126'!AB71</f>
        <v>0</v>
      </c>
      <c r="AA75" s="123">
        <f>'2023 CV FIN GA 00394601000126'!AC71</f>
        <v>0</v>
      </c>
      <c r="AB75" s="123">
        <f>'2023 CV FIN GA 00394601000126'!AD71</f>
        <v>0</v>
      </c>
      <c r="AC75" s="49">
        <f t="shared" si="33"/>
        <v>4786308.1700499998</v>
      </c>
      <c r="AD75" s="123">
        <f>'2023 CV FIN GA 00394601000126'!AF71</f>
        <v>1640224.31281</v>
      </c>
      <c r="AE75" s="123">
        <f>'2023 CV FIN GA 00394601000126'!AG71</f>
        <v>1019182.64709</v>
      </c>
      <c r="AF75" s="123">
        <f>'2023 CV FIN GA 00394601000126'!AH71</f>
        <v>1874424.9697499999</v>
      </c>
      <c r="AG75" s="123">
        <f>'2023 CV FIN GA 00394601000126'!AI71</f>
        <v>252476.24040000001</v>
      </c>
      <c r="AH75" s="49">
        <f t="shared" si="34"/>
        <v>24398941.441399999</v>
      </c>
      <c r="AI75" s="123">
        <f>'2023 CV FIN GA 00394601000126'!AK71</f>
        <v>7714231.8188500004</v>
      </c>
      <c r="AJ75" s="123">
        <f>'2023 CV FIN GA 00394601000126'!AL71</f>
        <v>6009923.7275099996</v>
      </c>
      <c r="AK75" s="123">
        <f>'2023 CV FIN GA 00394601000126'!AM71</f>
        <v>9167223.5048099998</v>
      </c>
      <c r="AL75" s="123">
        <f>'2023 CV FIN GA 00394601000126'!AN71</f>
        <v>1242932.1904500001</v>
      </c>
      <c r="AM75" s="123">
        <f>'2023 CV FIN GA 00394601000126'!AO71</f>
        <v>264630.19978000002</v>
      </c>
      <c r="AN75" s="123">
        <f>'2023 CV FIN GA 00394601000126'!AP71</f>
        <v>17807766.300069999</v>
      </c>
      <c r="AO75" s="50">
        <v>0</v>
      </c>
      <c r="AP75" s="123">
        <f>'2023 CV FIN GA 00394601000126'!AR71</f>
        <v>0</v>
      </c>
      <c r="AQ75" s="123">
        <f>'2023 CV FIN GA 00394601000126'!AS71</f>
        <v>240335398.69417</v>
      </c>
      <c r="AR75" s="49">
        <f t="shared" si="35"/>
        <v>287865073.7841</v>
      </c>
      <c r="AS75" s="49">
        <f t="shared" si="36"/>
        <v>3782576.9919099999</v>
      </c>
      <c r="AT75" s="123">
        <f>'2023 CV FIN GA 00394601000126'!AV71</f>
        <v>164788.71507999999</v>
      </c>
      <c r="AU75" s="123">
        <f>'2023 CV FIN GA 00394601000126'!AW71</f>
        <v>31723.873459999999</v>
      </c>
      <c r="AV75" s="123">
        <f>'2023 CV FIN GA 00394601000126'!AX71</f>
        <v>0</v>
      </c>
      <c r="AW75" s="123">
        <f>'2023 CV FIN GA 00394601000126'!AY71</f>
        <v>61965.345759999997</v>
      </c>
      <c r="AX75" s="123">
        <f>'2023 CV FIN GA 00394601000126'!AZ71</f>
        <v>3524099.05761</v>
      </c>
      <c r="AY75" s="123">
        <f>'2023 CV FIN GA 00394601000126'!BA71</f>
        <v>0</v>
      </c>
      <c r="AZ75" s="49">
        <f t="shared" si="37"/>
        <v>284082496.79219002</v>
      </c>
      <c r="BA75" s="123">
        <f>'2023 CV FIN GA 00394601000126'!BC71</f>
        <v>16755911.009989999</v>
      </c>
      <c r="BB75" s="123">
        <f>'2023 CV FIN GA 00394601000126'!BD71</f>
        <v>11156463.057539999</v>
      </c>
      <c r="BC75" s="123">
        <f>'2023 CV FIN GA 00394601000126'!BE71</f>
        <v>18848584.475570001</v>
      </c>
      <c r="BD75" s="123">
        <f>'2023 CV FIN GA 00394601000126'!BF71</f>
        <v>2486975.2111900002</v>
      </c>
      <c r="BE75" s="123">
        <f>'2023 CV FIN GA 00394601000126'!BG71</f>
        <v>2678452.9694400001</v>
      </c>
      <c r="BF75" s="123">
        <f>'2023 CV FIN GA 00394601000126'!BH71</f>
        <v>232156110.06845999</v>
      </c>
      <c r="BG75" s="123">
        <f>'2023 CV FIN GA 00394601000126'!BI71</f>
        <v>0</v>
      </c>
      <c r="BH75" s="123">
        <f>'2023 CV FIN GA 00394601000126'!BJ71</f>
        <v>0</v>
      </c>
      <c r="BI75" s="123">
        <f>'2023 CV FIN GA 00394601000126'!BK71</f>
        <v>0</v>
      </c>
      <c r="BJ75" s="49">
        <f t="shared" si="38"/>
        <v>287865073.7841</v>
      </c>
      <c r="BK75" s="49">
        <f t="shared" si="39"/>
        <v>0</v>
      </c>
      <c r="BL75" s="49">
        <f>$BO$9+SUMPRODUCT($D$10:D75,$BK$10:BK75)</f>
        <v>2.1026104688644409E-2</v>
      </c>
      <c r="BM75" s="48">
        <f>'2023 CV FIN GA 00394601000126'!BO71</f>
        <v>4.79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12054360.239231559</v>
      </c>
      <c r="BQ75" s="79">
        <f t="shared" ref="BQ75:BQ138" si="45">$BP75*($A75-0.5)</f>
        <v>789560595.66966712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2089</v>
      </c>
      <c r="C76" s="48">
        <f>'2023 CV FIN GA 00394601000126'!E72</f>
        <v>4.79</v>
      </c>
      <c r="D76" s="49">
        <f t="shared" ref="D76:D139" si="46">ROUND((1+C76/100)^-1*D75,5)</f>
        <v>4.3529999999999999E-2</v>
      </c>
      <c r="E76" s="123">
        <f>'2023 CV FIN GA 00394601000126'!G72</f>
        <v>0</v>
      </c>
      <c r="F76" s="49">
        <f t="shared" si="30"/>
        <v>20133.426060000002</v>
      </c>
      <c r="G76" s="123">
        <f>'2023 CV FIN GA 00394601000126'!I72</f>
        <v>14400.61047</v>
      </c>
      <c r="H76" s="123">
        <f>'2023 CV FIN GA 00394601000126'!J72</f>
        <v>1551.9760799999999</v>
      </c>
      <c r="I76" s="123">
        <f>'2023 CV FIN GA 00394601000126'!K72</f>
        <v>0</v>
      </c>
      <c r="J76" s="123">
        <f>'2023 CV FIN GA 00394601000126'!L72</f>
        <v>4180.8395099999998</v>
      </c>
      <c r="K76" s="123">
        <f>'2023 CV FIN GA 00394601000126'!M72</f>
        <v>317919.36599999998</v>
      </c>
      <c r="L76" s="123">
        <f>'2023 CV FIN GA 00394601000126'!N72</f>
        <v>117377.49065000001</v>
      </c>
      <c r="M76" s="49">
        <f t="shared" si="31"/>
        <v>0</v>
      </c>
      <c r="N76" s="123">
        <f>'2023 CV FIN GA 00394601000126'!P72</f>
        <v>0</v>
      </c>
      <c r="O76" s="123">
        <f>'2023 CV FIN GA 00394601000126'!Q72</f>
        <v>0</v>
      </c>
      <c r="P76" s="123">
        <f>'2023 CV FIN GA 00394601000126'!R72</f>
        <v>0</v>
      </c>
      <c r="Q76" s="123">
        <f>'2023 CV FIN GA 00394601000126'!S72</f>
        <v>0</v>
      </c>
      <c r="R76" s="123">
        <f>'2023 CV FIN GA 00394601000126'!T72</f>
        <v>0</v>
      </c>
      <c r="S76" s="123">
        <f>'2023 CV FIN GA 00394601000126'!U72</f>
        <v>0</v>
      </c>
      <c r="T76" s="123">
        <f>'2023 CV FIN GA 00394601000126'!V72</f>
        <v>0</v>
      </c>
      <c r="U76" s="49">
        <f t="shared" si="32"/>
        <v>0</v>
      </c>
      <c r="V76" s="123">
        <f>'2023 CV FIN GA 00394601000126'!X72</f>
        <v>0</v>
      </c>
      <c r="W76" s="123">
        <f>'2023 CV FIN GA 00394601000126'!Y72</f>
        <v>0</v>
      </c>
      <c r="X76" s="123">
        <f>'2023 CV FIN GA 00394601000126'!Z72</f>
        <v>0</v>
      </c>
      <c r="Y76" s="123">
        <f>'2023 CV FIN GA 00394601000126'!AA72</f>
        <v>0</v>
      </c>
      <c r="Z76" s="123">
        <f>'2023 CV FIN GA 00394601000126'!AB72</f>
        <v>0</v>
      </c>
      <c r="AA76" s="123">
        <f>'2023 CV FIN GA 00394601000126'!AC72</f>
        <v>0</v>
      </c>
      <c r="AB76" s="123">
        <f>'2023 CV FIN GA 00394601000126'!AD72</f>
        <v>0</v>
      </c>
      <c r="AC76" s="49">
        <f t="shared" si="33"/>
        <v>3538066.1841099998</v>
      </c>
      <c r="AD76" s="123">
        <f>'2023 CV FIN GA 00394601000126'!AF72</f>
        <v>1211922.12977</v>
      </c>
      <c r="AE76" s="123">
        <f>'2023 CV FIN GA 00394601000126'!AG72</f>
        <v>757820.74511000002</v>
      </c>
      <c r="AF76" s="123">
        <f>'2023 CV FIN GA 00394601000126'!AH72</f>
        <v>1385064.2459799999</v>
      </c>
      <c r="AG76" s="123">
        <f>'2023 CV FIN GA 00394601000126'!AI72</f>
        <v>183259.06325000001</v>
      </c>
      <c r="AH76" s="49">
        <f t="shared" si="34"/>
        <v>19726997.989119999</v>
      </c>
      <c r="AI76" s="123">
        <f>'2023 CV FIN GA 00394601000126'!AK72</f>
        <v>6270686.5780100003</v>
      </c>
      <c r="AJ76" s="123">
        <f>'2023 CV FIN GA 00394601000126'!AL72</f>
        <v>4812600.2640000004</v>
      </c>
      <c r="AK76" s="123">
        <f>'2023 CV FIN GA 00394601000126'!AM72</f>
        <v>7438610.3775000004</v>
      </c>
      <c r="AL76" s="123">
        <f>'2023 CV FIN GA 00394601000126'!AN72</f>
        <v>998218.44319000002</v>
      </c>
      <c r="AM76" s="123">
        <f>'2023 CV FIN GA 00394601000126'!AO72</f>
        <v>206882.32642</v>
      </c>
      <c r="AN76" s="123">
        <f>'2023 CV FIN GA 00394601000126'!AP72</f>
        <v>14197100.829630001</v>
      </c>
      <c r="AO76" s="50">
        <v>0</v>
      </c>
      <c r="AP76" s="123">
        <f>'2023 CV FIN GA 00394601000126'!AR72</f>
        <v>0</v>
      </c>
      <c r="AQ76" s="123">
        <f>'2023 CV FIN GA 00394601000126'!AS72</f>
        <v>191768811.40799001</v>
      </c>
      <c r="AR76" s="49">
        <f t="shared" si="35"/>
        <v>229686406.69356</v>
      </c>
      <c r="AS76" s="49">
        <f t="shared" si="36"/>
        <v>3203883.11754</v>
      </c>
      <c r="AT76" s="123">
        <f>'2023 CV FIN GA 00394601000126'!AV72</f>
        <v>127831.82534</v>
      </c>
      <c r="AU76" s="123">
        <f>'2023 CV FIN GA 00394601000126'!AW72</f>
        <v>20236.67239</v>
      </c>
      <c r="AV76" s="123">
        <f>'2023 CV FIN GA 00394601000126'!AX72</f>
        <v>0</v>
      </c>
      <c r="AW76" s="123">
        <f>'2023 CV FIN GA 00394601000126'!AY72</f>
        <v>43032.613850000002</v>
      </c>
      <c r="AX76" s="123">
        <f>'2023 CV FIN GA 00394601000126'!AZ72</f>
        <v>3012782.0059600002</v>
      </c>
      <c r="AY76" s="123">
        <f>'2023 CV FIN GA 00394601000126'!BA72</f>
        <v>0</v>
      </c>
      <c r="AZ76" s="49">
        <f t="shared" si="37"/>
        <v>226482523.57602</v>
      </c>
      <c r="BA76" s="123">
        <f>'2023 CV FIN GA 00394601000126'!BC72</f>
        <v>12415323.9464</v>
      </c>
      <c r="BB76" s="123">
        <f>'2023 CV FIN GA 00394601000126'!BD72</f>
        <v>8309069.5879100002</v>
      </c>
      <c r="BC76" s="123">
        <f>'2023 CV FIN GA 00394601000126'!BE72</f>
        <v>13951992.31212</v>
      </c>
      <c r="BD76" s="123">
        <f>'2023 CV FIN GA 00394601000126'!BF72</f>
        <v>1809502.4175400001</v>
      </c>
      <c r="BE76" s="123">
        <f>'2023 CV FIN GA 00394601000126'!BG72</f>
        <v>2097174.3588700001</v>
      </c>
      <c r="BF76" s="123">
        <f>'2023 CV FIN GA 00394601000126'!BH72</f>
        <v>187899460.95317999</v>
      </c>
      <c r="BG76" s="123">
        <f>'2023 CV FIN GA 00394601000126'!BI72</f>
        <v>0</v>
      </c>
      <c r="BH76" s="123">
        <f>'2023 CV FIN GA 00394601000126'!BJ72</f>
        <v>0</v>
      </c>
      <c r="BI76" s="123">
        <f>'2023 CV FIN GA 00394601000126'!BK72</f>
        <v>0</v>
      </c>
      <c r="BJ76" s="49">
        <f t="shared" si="38"/>
        <v>229686406.69356</v>
      </c>
      <c r="BK76" s="49">
        <f t="shared" si="39"/>
        <v>0</v>
      </c>
      <c r="BL76" s="49">
        <f>$BO$9+SUMPRODUCT($D$10:D76,$BK$10:BK76)</f>
        <v>2.1026104688644409E-2</v>
      </c>
      <c r="BM76" s="48">
        <f>'2023 CV FIN GA 00394601000126'!BO72</f>
        <v>4.79</v>
      </c>
      <c r="BN76" s="49">
        <f t="shared" si="43"/>
        <v>0</v>
      </c>
      <c r="BO76" s="51">
        <f t="shared" si="40"/>
        <v>0</v>
      </c>
      <c r="BP76" s="79">
        <f t="shared" si="44"/>
        <v>9178535.5565488078</v>
      </c>
      <c r="BQ76" s="79">
        <f t="shared" si="45"/>
        <v>610372614.51049566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2090</v>
      </c>
      <c r="C77" s="48">
        <f>'2023 CV FIN GA 00394601000126'!E73</f>
        <v>4.79</v>
      </c>
      <c r="D77" s="49">
        <f t="shared" si="46"/>
        <v>4.1540000000000001E-2</v>
      </c>
      <c r="E77" s="123">
        <f>'2023 CV FIN GA 00394601000126'!G73</f>
        <v>0</v>
      </c>
      <c r="F77" s="49">
        <f t="shared" si="30"/>
        <v>15037.073899999999</v>
      </c>
      <c r="G77" s="123">
        <f>'2023 CV FIN GA 00394601000126'!I73</f>
        <v>11248.957420000001</v>
      </c>
      <c r="H77" s="123">
        <f>'2023 CV FIN GA 00394601000126'!J73</f>
        <v>972.48717999999997</v>
      </c>
      <c r="I77" s="123">
        <f>'2023 CV FIN GA 00394601000126'!K73</f>
        <v>0</v>
      </c>
      <c r="J77" s="123">
        <f>'2023 CV FIN GA 00394601000126'!L73</f>
        <v>2815.6293000000001</v>
      </c>
      <c r="K77" s="123">
        <f>'2023 CV FIN GA 00394601000126'!M73</f>
        <v>270916.43998000002</v>
      </c>
      <c r="L77" s="123">
        <f>'2023 CV FIN GA 00394601000126'!N73</f>
        <v>99054.545889999994</v>
      </c>
      <c r="M77" s="49">
        <f t="shared" si="31"/>
        <v>0</v>
      </c>
      <c r="N77" s="123">
        <f>'2023 CV FIN GA 00394601000126'!P73</f>
        <v>0</v>
      </c>
      <c r="O77" s="123">
        <f>'2023 CV FIN GA 00394601000126'!Q73</f>
        <v>0</v>
      </c>
      <c r="P77" s="123">
        <f>'2023 CV FIN GA 00394601000126'!R73</f>
        <v>0</v>
      </c>
      <c r="Q77" s="123">
        <f>'2023 CV FIN GA 00394601000126'!S73</f>
        <v>0</v>
      </c>
      <c r="R77" s="123">
        <f>'2023 CV FIN GA 00394601000126'!T73</f>
        <v>0</v>
      </c>
      <c r="S77" s="123">
        <f>'2023 CV FIN GA 00394601000126'!U73</f>
        <v>0</v>
      </c>
      <c r="T77" s="123">
        <f>'2023 CV FIN GA 00394601000126'!V73</f>
        <v>0</v>
      </c>
      <c r="U77" s="49">
        <f t="shared" si="32"/>
        <v>0</v>
      </c>
      <c r="V77" s="123">
        <f>'2023 CV FIN GA 00394601000126'!X73</f>
        <v>0</v>
      </c>
      <c r="W77" s="123">
        <f>'2023 CV FIN GA 00394601000126'!Y73</f>
        <v>0</v>
      </c>
      <c r="X77" s="123">
        <f>'2023 CV FIN GA 00394601000126'!Z73</f>
        <v>0</v>
      </c>
      <c r="Y77" s="123">
        <f>'2023 CV FIN GA 00394601000126'!AA73</f>
        <v>0</v>
      </c>
      <c r="Z77" s="123">
        <f>'2023 CV FIN GA 00394601000126'!AB73</f>
        <v>0</v>
      </c>
      <c r="AA77" s="123">
        <f>'2023 CV FIN GA 00394601000126'!AC73</f>
        <v>0</v>
      </c>
      <c r="AB77" s="123">
        <f>'2023 CV FIN GA 00394601000126'!AD73</f>
        <v>0</v>
      </c>
      <c r="AC77" s="49">
        <f t="shared" si="33"/>
        <v>2571765.1880100002</v>
      </c>
      <c r="AD77" s="123">
        <f>'2023 CV FIN GA 00394601000126'!AF73</f>
        <v>879926.92137</v>
      </c>
      <c r="AE77" s="123">
        <f>'2023 CV FIN GA 00394601000126'!AG73</f>
        <v>555763.77775000001</v>
      </c>
      <c r="AF77" s="123">
        <f>'2023 CV FIN GA 00394601000126'!AH73</f>
        <v>1005616.44936</v>
      </c>
      <c r="AG77" s="123">
        <f>'2023 CV FIN GA 00394601000126'!AI73</f>
        <v>130458.03952999999</v>
      </c>
      <c r="AH77" s="49">
        <f t="shared" si="34"/>
        <v>15724347.56102</v>
      </c>
      <c r="AI77" s="123">
        <f>'2023 CV FIN GA 00394601000126'!AK73</f>
        <v>5018715.2497199997</v>
      </c>
      <c r="AJ77" s="123">
        <f>'2023 CV FIN GA 00394601000126'!AL73</f>
        <v>3811957.0194700002</v>
      </c>
      <c r="AK77" s="123">
        <f>'2023 CV FIN GA 00394601000126'!AM73</f>
        <v>5944714.8767999997</v>
      </c>
      <c r="AL77" s="123">
        <f>'2023 CV FIN GA 00394601000126'!AN73</f>
        <v>789463.54873000004</v>
      </c>
      <c r="AM77" s="123">
        <f>'2023 CV FIN GA 00394601000126'!AO73</f>
        <v>159496.86629999999</v>
      </c>
      <c r="AN77" s="123">
        <f>'2023 CV FIN GA 00394601000126'!AP73</f>
        <v>11166024.393890001</v>
      </c>
      <c r="AO77" s="50">
        <v>0</v>
      </c>
      <c r="AP77" s="123">
        <f>'2023 CV FIN GA 00394601000126'!AR73</f>
        <v>0</v>
      </c>
      <c r="AQ77" s="123">
        <f>'2023 CV FIN GA 00394601000126'!AS73</f>
        <v>150985181.10504001</v>
      </c>
      <c r="AR77" s="49">
        <f t="shared" si="35"/>
        <v>180832326.30772999</v>
      </c>
      <c r="AS77" s="49">
        <f t="shared" si="36"/>
        <v>2703748.2701699999</v>
      </c>
      <c r="AT77" s="123">
        <f>'2023 CV FIN GA 00394601000126'!AV73</f>
        <v>98562.820519999994</v>
      </c>
      <c r="AU77" s="123">
        <f>'2023 CV FIN GA 00394601000126'!AW73</f>
        <v>12915.920609999999</v>
      </c>
      <c r="AV77" s="123">
        <f>'2023 CV FIN GA 00394601000126'!AX73</f>
        <v>0</v>
      </c>
      <c r="AW77" s="123">
        <f>'2023 CV FIN GA 00394601000126'!AY73</f>
        <v>29141.2657</v>
      </c>
      <c r="AX77" s="123">
        <f>'2023 CV FIN GA 00394601000126'!AZ73</f>
        <v>2563128.2633400001</v>
      </c>
      <c r="AY77" s="123">
        <f>'2023 CV FIN GA 00394601000126'!BA73</f>
        <v>0</v>
      </c>
      <c r="AZ77" s="49">
        <f t="shared" si="37"/>
        <v>178128578.03755999</v>
      </c>
      <c r="BA77" s="123">
        <f>'2023 CV FIN GA 00394601000126'!BC73</f>
        <v>9041590.6966200005</v>
      </c>
      <c r="BB77" s="123">
        <f>'2023 CV FIN GA 00394601000126'!BD73</f>
        <v>6101568.6448799996</v>
      </c>
      <c r="BC77" s="123">
        <f>'2023 CV FIN GA 00394601000126'!BE73</f>
        <v>10149342.51822</v>
      </c>
      <c r="BD77" s="123">
        <f>'2023 CV FIN GA 00394601000126'!BF73</f>
        <v>1291534.2273599999</v>
      </c>
      <c r="BE77" s="123">
        <f>'2023 CV FIN GA 00394601000126'!BG73</f>
        <v>1619453.08913</v>
      </c>
      <c r="BF77" s="123">
        <f>'2023 CV FIN GA 00394601000126'!BH73</f>
        <v>149925088.86135</v>
      </c>
      <c r="BG77" s="123">
        <f>'2023 CV FIN GA 00394601000126'!BI73</f>
        <v>0</v>
      </c>
      <c r="BH77" s="123">
        <f>'2023 CV FIN GA 00394601000126'!BJ73</f>
        <v>0</v>
      </c>
      <c r="BI77" s="123">
        <f>'2023 CV FIN GA 00394601000126'!BK73</f>
        <v>0</v>
      </c>
      <c r="BJ77" s="49">
        <f t="shared" si="38"/>
        <v>180832326.30772999</v>
      </c>
      <c r="BK77" s="49">
        <f t="shared" si="39"/>
        <v>0</v>
      </c>
      <c r="BL77" s="49">
        <f>$BO$9+SUMPRODUCT($D$10:D77,$BK$10:BK77)</f>
        <v>2.1026104688644409E-2</v>
      </c>
      <c r="BM77" s="48">
        <f>'2023 CV FIN GA 00394601000126'!BO73</f>
        <v>4.79</v>
      </c>
      <c r="BN77" s="49">
        <f t="shared" si="43"/>
        <v>0</v>
      </c>
      <c r="BO77" s="51">
        <f t="shared" si="40"/>
        <v>0</v>
      </c>
      <c r="BP77" s="79">
        <f t="shared" si="44"/>
        <v>6895982.9241243098</v>
      </c>
      <c r="BQ77" s="79">
        <f t="shared" si="45"/>
        <v>465478847.37839091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2091</v>
      </c>
      <c r="C78" s="48">
        <f>'2023 CV FIN GA 00394601000126'!E74</f>
        <v>4.79</v>
      </c>
      <c r="D78" s="49">
        <f t="shared" si="46"/>
        <v>3.9640000000000002E-2</v>
      </c>
      <c r="E78" s="123">
        <f>'2023 CV FIN GA 00394601000126'!G74</f>
        <v>0</v>
      </c>
      <c r="F78" s="49">
        <f t="shared" si="30"/>
        <v>11172.87781</v>
      </c>
      <c r="G78" s="123">
        <f>'2023 CV FIN GA 00394601000126'!I74</f>
        <v>8719.8941699999996</v>
      </c>
      <c r="H78" s="123">
        <f>'2023 CV FIN GA 00394601000126'!J74</f>
        <v>612.09095000000002</v>
      </c>
      <c r="I78" s="123">
        <f>'2023 CV FIN GA 00394601000126'!K74</f>
        <v>0</v>
      </c>
      <c r="J78" s="123">
        <f>'2023 CV FIN GA 00394601000126'!L74</f>
        <v>1840.8926899999999</v>
      </c>
      <c r="K78" s="123">
        <f>'2023 CV FIN GA 00394601000126'!M74</f>
        <v>229462.05223999999</v>
      </c>
      <c r="L78" s="123">
        <f>'2023 CV FIN GA 00394601000126'!N74</f>
        <v>83180.644830000005</v>
      </c>
      <c r="M78" s="49">
        <f t="shared" si="31"/>
        <v>0</v>
      </c>
      <c r="N78" s="123">
        <f>'2023 CV FIN GA 00394601000126'!P74</f>
        <v>0</v>
      </c>
      <c r="O78" s="123">
        <f>'2023 CV FIN GA 00394601000126'!Q74</f>
        <v>0</v>
      </c>
      <c r="P78" s="123">
        <f>'2023 CV FIN GA 00394601000126'!R74</f>
        <v>0</v>
      </c>
      <c r="Q78" s="123">
        <f>'2023 CV FIN GA 00394601000126'!S74</f>
        <v>0</v>
      </c>
      <c r="R78" s="123">
        <f>'2023 CV FIN GA 00394601000126'!T74</f>
        <v>0</v>
      </c>
      <c r="S78" s="123">
        <f>'2023 CV FIN GA 00394601000126'!U74</f>
        <v>0</v>
      </c>
      <c r="T78" s="123">
        <f>'2023 CV FIN GA 00394601000126'!V74</f>
        <v>0</v>
      </c>
      <c r="U78" s="49">
        <f t="shared" si="32"/>
        <v>0</v>
      </c>
      <c r="V78" s="123">
        <f>'2023 CV FIN GA 00394601000126'!X74</f>
        <v>0</v>
      </c>
      <c r="W78" s="123">
        <f>'2023 CV FIN GA 00394601000126'!Y74</f>
        <v>0</v>
      </c>
      <c r="X78" s="123">
        <f>'2023 CV FIN GA 00394601000126'!Z74</f>
        <v>0</v>
      </c>
      <c r="Y78" s="123">
        <f>'2023 CV FIN GA 00394601000126'!AA74</f>
        <v>0</v>
      </c>
      <c r="Z78" s="123">
        <f>'2023 CV FIN GA 00394601000126'!AB74</f>
        <v>0</v>
      </c>
      <c r="AA78" s="123">
        <f>'2023 CV FIN GA 00394601000126'!AC74</f>
        <v>0</v>
      </c>
      <c r="AB78" s="123">
        <f>'2023 CV FIN GA 00394601000126'!AD74</f>
        <v>0</v>
      </c>
      <c r="AC78" s="49">
        <f t="shared" si="33"/>
        <v>1835584.7885199999</v>
      </c>
      <c r="AD78" s="123">
        <f>'2023 CV FIN GA 00394601000126'!AF74</f>
        <v>626936.04234000004</v>
      </c>
      <c r="AE78" s="123">
        <f>'2023 CV FIN GA 00394601000126'!AG74</f>
        <v>401413.53535000002</v>
      </c>
      <c r="AF78" s="123">
        <f>'2023 CV FIN GA 00394601000126'!AH74</f>
        <v>716297.45611000003</v>
      </c>
      <c r="AG78" s="123">
        <f>'2023 CV FIN GA 00394601000126'!AI74</f>
        <v>90937.754719999997</v>
      </c>
      <c r="AH78" s="49">
        <f t="shared" si="34"/>
        <v>12345950.60004</v>
      </c>
      <c r="AI78" s="123">
        <f>'2023 CV FIN GA 00394601000126'!AK74</f>
        <v>3950878.83794</v>
      </c>
      <c r="AJ78" s="123">
        <f>'2023 CV FIN GA 00394601000126'!AL74</f>
        <v>2984788.7977700001</v>
      </c>
      <c r="AK78" s="123">
        <f>'2023 CV FIN GA 00394601000126'!AM74</f>
        <v>4674814.3908700002</v>
      </c>
      <c r="AL78" s="123">
        <f>'2023 CV FIN GA 00394601000126'!AN74</f>
        <v>614299.70686000003</v>
      </c>
      <c r="AM78" s="123">
        <f>'2023 CV FIN GA 00394601000126'!AO74</f>
        <v>121168.86659999999</v>
      </c>
      <c r="AN78" s="123">
        <f>'2023 CV FIN GA 00394601000126'!AP74</f>
        <v>8655894.1392599996</v>
      </c>
      <c r="AO78" s="50">
        <v>0</v>
      </c>
      <c r="AP78" s="123">
        <f>'2023 CV FIN GA 00394601000126'!AR74</f>
        <v>0</v>
      </c>
      <c r="AQ78" s="123">
        <f>'2023 CV FIN GA 00394601000126'!AS74</f>
        <v>117194362.85095</v>
      </c>
      <c r="AR78" s="49">
        <f t="shared" si="35"/>
        <v>140355607.95365</v>
      </c>
      <c r="AS78" s="49">
        <f t="shared" si="36"/>
        <v>2270461.4163099998</v>
      </c>
      <c r="AT78" s="123">
        <f>'2023 CV FIN GA 00394601000126'!AV74</f>
        <v>75474.074359999999</v>
      </c>
      <c r="AU78" s="123">
        <f>'2023 CV FIN GA 00394601000126'!AW74</f>
        <v>8252.0547000000006</v>
      </c>
      <c r="AV78" s="123">
        <f>'2023 CV FIN GA 00394601000126'!AX74</f>
        <v>0</v>
      </c>
      <c r="AW78" s="123">
        <f>'2023 CV FIN GA 00394601000126'!AY74</f>
        <v>19166.973330000001</v>
      </c>
      <c r="AX78" s="123">
        <f>'2023 CV FIN GA 00394601000126'!AZ74</f>
        <v>2167568.3139200001</v>
      </c>
      <c r="AY78" s="123">
        <f>'2023 CV FIN GA 00394601000126'!BA74</f>
        <v>0</v>
      </c>
      <c r="AZ78" s="49">
        <f t="shared" si="37"/>
        <v>138085146.53733999</v>
      </c>
      <c r="BA78" s="123">
        <f>'2023 CV FIN GA 00394601000126'!BC74</f>
        <v>6463119.8209800003</v>
      </c>
      <c r="BB78" s="123">
        <f>'2023 CV FIN GA 00394601000126'!BD74</f>
        <v>4411424.3119400004</v>
      </c>
      <c r="BC78" s="123">
        <f>'2023 CV FIN GA 00394601000126'!BE74</f>
        <v>7245088.8009299999</v>
      </c>
      <c r="BD78" s="123">
        <f>'2023 CV FIN GA 00394601000126'!BF74</f>
        <v>902885.84753000003</v>
      </c>
      <c r="BE78" s="123">
        <f>'2023 CV FIN GA 00394601000126'!BG74</f>
        <v>1232423.77703</v>
      </c>
      <c r="BF78" s="123">
        <f>'2023 CV FIN GA 00394601000126'!BH74</f>
        <v>117830203.97893</v>
      </c>
      <c r="BG78" s="123">
        <f>'2023 CV FIN GA 00394601000126'!BI74</f>
        <v>0</v>
      </c>
      <c r="BH78" s="123">
        <f>'2023 CV FIN GA 00394601000126'!BJ74</f>
        <v>0</v>
      </c>
      <c r="BI78" s="123">
        <f>'2023 CV FIN GA 00394601000126'!BK74</f>
        <v>0</v>
      </c>
      <c r="BJ78" s="49">
        <f t="shared" si="38"/>
        <v>140355607.95365</v>
      </c>
      <c r="BK78" s="49">
        <f t="shared" si="39"/>
        <v>0</v>
      </c>
      <c r="BL78" s="49">
        <f>$BO$9+SUMPRODUCT($D$10:D78,$BK$10:BK78)</f>
        <v>2.1026104688644409E-2</v>
      </c>
      <c r="BM78" s="48">
        <f>'2023 CV FIN GA 00394601000126'!BO74</f>
        <v>4.79</v>
      </c>
      <c r="BN78" s="49">
        <f t="shared" si="43"/>
        <v>0</v>
      </c>
      <c r="BO78" s="51">
        <f t="shared" si="40"/>
        <v>0</v>
      </c>
      <c r="BP78" s="79">
        <f t="shared" si="44"/>
        <v>5107777.7751298472</v>
      </c>
      <c r="BQ78" s="79">
        <f t="shared" si="45"/>
        <v>349882777.59639454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2092</v>
      </c>
      <c r="C79" s="48">
        <f>'2023 CV FIN GA 00394601000126'!E75</f>
        <v>4.79</v>
      </c>
      <c r="D79" s="49">
        <f t="shared" si="46"/>
        <v>3.7830000000000003E-2</v>
      </c>
      <c r="E79" s="123">
        <f>'2023 CV FIN GA 00394601000126'!G75</f>
        <v>0</v>
      </c>
      <c r="F79" s="49">
        <f t="shared" si="30"/>
        <v>8248.3363599999993</v>
      </c>
      <c r="G79" s="123">
        <f>'2023 CV FIN GA 00394601000126'!I75</f>
        <v>6700.2587700000004</v>
      </c>
      <c r="H79" s="123">
        <f>'2023 CV FIN GA 00394601000126'!J75</f>
        <v>385.73745000000002</v>
      </c>
      <c r="I79" s="123">
        <f>'2023 CV FIN GA 00394601000126'!K75</f>
        <v>0</v>
      </c>
      <c r="J79" s="123">
        <f>'2023 CV FIN GA 00394601000126'!L75</f>
        <v>1162.34014</v>
      </c>
      <c r="K79" s="123">
        <f>'2023 CV FIN GA 00394601000126'!M75</f>
        <v>192940.89137</v>
      </c>
      <c r="L79" s="123">
        <f>'2023 CV FIN GA 00394601000126'!N75</f>
        <v>69416.242110000007</v>
      </c>
      <c r="M79" s="49">
        <f t="shared" si="31"/>
        <v>0</v>
      </c>
      <c r="N79" s="123">
        <f>'2023 CV FIN GA 00394601000126'!P75</f>
        <v>0</v>
      </c>
      <c r="O79" s="123">
        <f>'2023 CV FIN GA 00394601000126'!Q75</f>
        <v>0</v>
      </c>
      <c r="P79" s="123">
        <f>'2023 CV FIN GA 00394601000126'!R75</f>
        <v>0</v>
      </c>
      <c r="Q79" s="123">
        <f>'2023 CV FIN GA 00394601000126'!S75</f>
        <v>0</v>
      </c>
      <c r="R79" s="123">
        <f>'2023 CV FIN GA 00394601000126'!T75</f>
        <v>0</v>
      </c>
      <c r="S79" s="123">
        <f>'2023 CV FIN GA 00394601000126'!U75</f>
        <v>0</v>
      </c>
      <c r="T79" s="123">
        <f>'2023 CV FIN GA 00394601000126'!V75</f>
        <v>0</v>
      </c>
      <c r="U79" s="49">
        <f t="shared" si="32"/>
        <v>0</v>
      </c>
      <c r="V79" s="123">
        <f>'2023 CV FIN GA 00394601000126'!X75</f>
        <v>0</v>
      </c>
      <c r="W79" s="123">
        <f>'2023 CV FIN GA 00394601000126'!Y75</f>
        <v>0</v>
      </c>
      <c r="X79" s="123">
        <f>'2023 CV FIN GA 00394601000126'!Z75</f>
        <v>0</v>
      </c>
      <c r="Y79" s="123">
        <f>'2023 CV FIN GA 00394601000126'!AA75</f>
        <v>0</v>
      </c>
      <c r="Z79" s="123">
        <f>'2023 CV FIN GA 00394601000126'!AB75</f>
        <v>0</v>
      </c>
      <c r="AA79" s="123">
        <f>'2023 CV FIN GA 00394601000126'!AC75</f>
        <v>0</v>
      </c>
      <c r="AB79" s="123">
        <f>'2023 CV FIN GA 00394601000126'!AD75</f>
        <v>0</v>
      </c>
      <c r="AC79" s="49">
        <f t="shared" si="33"/>
        <v>1284276.2138400001</v>
      </c>
      <c r="AD79" s="123">
        <f>'2023 CV FIN GA 00394601000126'!AF75</f>
        <v>437617.13598000002</v>
      </c>
      <c r="AE79" s="123">
        <f>'2023 CV FIN GA 00394601000126'!AG75</f>
        <v>285045.36596999998</v>
      </c>
      <c r="AF79" s="123">
        <f>'2023 CV FIN GA 00394601000126'!AH75</f>
        <v>499655.15846000001</v>
      </c>
      <c r="AG79" s="123">
        <f>'2023 CV FIN GA 00394601000126'!AI75</f>
        <v>61958.55343</v>
      </c>
      <c r="AH79" s="49">
        <f t="shared" si="34"/>
        <v>9538700.9971500002</v>
      </c>
      <c r="AI79" s="123">
        <f>'2023 CV FIN GA 00394601000126'!AK75</f>
        <v>3056138.30461</v>
      </c>
      <c r="AJ79" s="123">
        <f>'2023 CV FIN GA 00394601000126'!AL75</f>
        <v>2308470.9197900002</v>
      </c>
      <c r="AK79" s="123">
        <f>'2023 CV FIN GA 00394601000126'!AM75</f>
        <v>3613666.9617099999</v>
      </c>
      <c r="AL79" s="123">
        <f>'2023 CV FIN GA 00394601000126'!AN75</f>
        <v>469802.77227000002</v>
      </c>
      <c r="AM79" s="123">
        <f>'2023 CV FIN GA 00394601000126'!AO75</f>
        <v>90622.038769999999</v>
      </c>
      <c r="AN79" s="123">
        <f>'2023 CV FIN GA 00394601000126'!AP75</f>
        <v>6606874.2723899996</v>
      </c>
      <c r="AO79" s="50">
        <v>0</v>
      </c>
      <c r="AP79" s="123">
        <f>'2023 CV FIN GA 00394601000126'!AR75</f>
        <v>0</v>
      </c>
      <c r="AQ79" s="123">
        <f>'2023 CV FIN GA 00394601000126'!AS75</f>
        <v>89591982.315149993</v>
      </c>
      <c r="AR79" s="49">
        <f t="shared" si="35"/>
        <v>107292439.26837</v>
      </c>
      <c r="AS79" s="49">
        <f t="shared" si="36"/>
        <v>1894754.4793400001</v>
      </c>
      <c r="AT79" s="123">
        <f>'2023 CV FIN GA 00394601000126'!AV75</f>
        <v>57345.215620000003</v>
      </c>
      <c r="AU79" s="123">
        <f>'2023 CV FIN GA 00394601000126'!AW75</f>
        <v>5257.2916299999997</v>
      </c>
      <c r="AV79" s="123">
        <f>'2023 CV FIN GA 00394601000126'!AX75</f>
        <v>0</v>
      </c>
      <c r="AW79" s="123">
        <f>'2023 CV FIN GA 00394601000126'!AY75</f>
        <v>12185.257900000001</v>
      </c>
      <c r="AX79" s="123">
        <f>'2023 CV FIN GA 00394601000126'!AZ75</f>
        <v>1819966.71419</v>
      </c>
      <c r="AY79" s="123">
        <f>'2023 CV FIN GA 00394601000126'!BA75</f>
        <v>0</v>
      </c>
      <c r="AZ79" s="49">
        <f t="shared" si="37"/>
        <v>105397684.78903</v>
      </c>
      <c r="BA79" s="123">
        <f>'2023 CV FIN GA 00394601000126'!BC75</f>
        <v>4527558.9491299996</v>
      </c>
      <c r="BB79" s="123">
        <f>'2023 CV FIN GA 00394601000126'!BD75</f>
        <v>3134964.0085</v>
      </c>
      <c r="BC79" s="123">
        <f>'2023 CV FIN GA 00394601000126'!BE75</f>
        <v>5066379.5024800003</v>
      </c>
      <c r="BD79" s="123">
        <f>'2023 CV FIN GA 00394601000126'!BF75</f>
        <v>617135.03567000001</v>
      </c>
      <c r="BE79" s="123">
        <f>'2023 CV FIN GA 00394601000126'!BG75</f>
        <v>923452.46969000006</v>
      </c>
      <c r="BF79" s="123">
        <f>'2023 CV FIN GA 00394601000126'!BH75</f>
        <v>91128194.823559999</v>
      </c>
      <c r="BG79" s="123">
        <f>'2023 CV FIN GA 00394601000126'!BI75</f>
        <v>0</v>
      </c>
      <c r="BH79" s="123">
        <f>'2023 CV FIN GA 00394601000126'!BJ75</f>
        <v>0</v>
      </c>
      <c r="BI79" s="123">
        <f>'2023 CV FIN GA 00394601000126'!BK75</f>
        <v>0</v>
      </c>
      <c r="BJ79" s="49">
        <f t="shared" si="38"/>
        <v>107292439.26837</v>
      </c>
      <c r="BK79" s="49">
        <f t="shared" si="39"/>
        <v>0</v>
      </c>
      <c r="BL79" s="49">
        <f>$BO$9+SUMPRODUCT($D$10:D79,$BK$10:BK79)</f>
        <v>2.1026104688644409E-2</v>
      </c>
      <c r="BM79" s="48">
        <f>'2023 CV FIN GA 00394601000126'!BO75</f>
        <v>4.79</v>
      </c>
      <c r="BN79" s="49">
        <f t="shared" si="43"/>
        <v>0</v>
      </c>
      <c r="BO79" s="51">
        <f t="shared" si="40"/>
        <v>0</v>
      </c>
      <c r="BP79" s="79">
        <f t="shared" si="44"/>
        <v>3726098.0188863077</v>
      </c>
      <c r="BQ79" s="79">
        <f t="shared" si="45"/>
        <v>258963812.31259838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2093</v>
      </c>
      <c r="C80" s="48">
        <f>'2023 CV FIN GA 00394601000126'!E76</f>
        <v>4.79</v>
      </c>
      <c r="D80" s="49">
        <f t="shared" si="46"/>
        <v>3.61E-2</v>
      </c>
      <c r="E80" s="123">
        <f>'2023 CV FIN GA 00394601000126'!G76</f>
        <v>0</v>
      </c>
      <c r="F80" s="49">
        <f t="shared" si="30"/>
        <v>6039.5726100000002</v>
      </c>
      <c r="G80" s="123">
        <f>'2023 CV FIN GA 00394601000126'!I76</f>
        <v>5093.9176399999997</v>
      </c>
      <c r="H80" s="123">
        <f>'2023 CV FIN GA 00394601000126'!J76</f>
        <v>241.38874000000001</v>
      </c>
      <c r="I80" s="123">
        <f>'2023 CV FIN GA 00394601000126'!K76</f>
        <v>0</v>
      </c>
      <c r="J80" s="123">
        <f>'2023 CV FIN GA 00394601000126'!L76</f>
        <v>704.26622999999995</v>
      </c>
      <c r="K80" s="123">
        <f>'2023 CV FIN GA 00394601000126'!M76</f>
        <v>160864.99142999999</v>
      </c>
      <c r="L80" s="123">
        <f>'2023 CV FIN GA 00394601000126'!N76</f>
        <v>57494.559379999999</v>
      </c>
      <c r="M80" s="49">
        <f t="shared" si="31"/>
        <v>0</v>
      </c>
      <c r="N80" s="123">
        <f>'2023 CV FIN GA 00394601000126'!P76</f>
        <v>0</v>
      </c>
      <c r="O80" s="123">
        <f>'2023 CV FIN GA 00394601000126'!Q76</f>
        <v>0</v>
      </c>
      <c r="P80" s="123">
        <f>'2023 CV FIN GA 00394601000126'!R76</f>
        <v>0</v>
      </c>
      <c r="Q80" s="123">
        <f>'2023 CV FIN GA 00394601000126'!S76</f>
        <v>0</v>
      </c>
      <c r="R80" s="123">
        <f>'2023 CV FIN GA 00394601000126'!T76</f>
        <v>0</v>
      </c>
      <c r="S80" s="123">
        <f>'2023 CV FIN GA 00394601000126'!U76</f>
        <v>0</v>
      </c>
      <c r="T80" s="123">
        <f>'2023 CV FIN GA 00394601000126'!V76</f>
        <v>0</v>
      </c>
      <c r="U80" s="49">
        <f t="shared" si="32"/>
        <v>0</v>
      </c>
      <c r="V80" s="123">
        <f>'2023 CV FIN GA 00394601000126'!X76</f>
        <v>0</v>
      </c>
      <c r="W80" s="123">
        <f>'2023 CV FIN GA 00394601000126'!Y76</f>
        <v>0</v>
      </c>
      <c r="X80" s="123">
        <f>'2023 CV FIN GA 00394601000126'!Z76</f>
        <v>0</v>
      </c>
      <c r="Y80" s="123">
        <f>'2023 CV FIN GA 00394601000126'!AA76</f>
        <v>0</v>
      </c>
      <c r="Z80" s="123">
        <f>'2023 CV FIN GA 00394601000126'!AB76</f>
        <v>0</v>
      </c>
      <c r="AA80" s="123">
        <f>'2023 CV FIN GA 00394601000126'!AC76</f>
        <v>0</v>
      </c>
      <c r="AB80" s="123">
        <f>'2023 CV FIN GA 00394601000126'!AD76</f>
        <v>0</v>
      </c>
      <c r="AC80" s="49">
        <f t="shared" si="33"/>
        <v>879100.48823000002</v>
      </c>
      <c r="AD80" s="123">
        <f>'2023 CV FIN GA 00394601000126'!AF76</f>
        <v>298721.89509000001</v>
      </c>
      <c r="AE80" s="123">
        <f>'2023 CV FIN GA 00394601000126'!AG76</f>
        <v>198598.00422999999</v>
      </c>
      <c r="AF80" s="123">
        <f>'2023 CV FIN GA 00394601000126'!AH76</f>
        <v>340601.81374000001</v>
      </c>
      <c r="AG80" s="123">
        <f>'2023 CV FIN GA 00394601000126'!AI76</f>
        <v>41178.775170000001</v>
      </c>
      <c r="AH80" s="49">
        <f t="shared" si="34"/>
        <v>7243382.7476899996</v>
      </c>
      <c r="AI80" s="123">
        <f>'2023 CV FIN GA 00394601000126'!AK76</f>
        <v>2320075.31146</v>
      </c>
      <c r="AJ80" s="123">
        <f>'2023 CV FIN GA 00394601000126'!AL76</f>
        <v>1761531.40111</v>
      </c>
      <c r="AK80" s="123">
        <f>'2023 CV FIN GA 00394601000126'!AM76</f>
        <v>2742424.5719400002</v>
      </c>
      <c r="AL80" s="123">
        <f>'2023 CV FIN GA 00394601000126'!AN76</f>
        <v>352702.89549000002</v>
      </c>
      <c r="AM80" s="123">
        <f>'2023 CV FIN GA 00394601000126'!AO76</f>
        <v>66648.567689999996</v>
      </c>
      <c r="AN80" s="123">
        <f>'2023 CV FIN GA 00394601000126'!AP76</f>
        <v>4959305.2668399997</v>
      </c>
      <c r="AO80" s="50">
        <v>0</v>
      </c>
      <c r="AP80" s="123">
        <f>'2023 CV FIN GA 00394601000126'!AR76</f>
        <v>0</v>
      </c>
      <c r="AQ80" s="123">
        <f>'2023 CV FIN GA 00394601000126'!AS76</f>
        <v>67377618.415739998</v>
      </c>
      <c r="AR80" s="49">
        <f t="shared" si="35"/>
        <v>80683806.041920006</v>
      </c>
      <c r="AS80" s="49">
        <f t="shared" si="36"/>
        <v>1569345.59699</v>
      </c>
      <c r="AT80" s="123">
        <f>'2023 CV FIN GA 00394601000126'!AV76</f>
        <v>43161.285629999998</v>
      </c>
      <c r="AU80" s="123">
        <f>'2023 CV FIN GA 00394601000126'!AW76</f>
        <v>3313.1027899999999</v>
      </c>
      <c r="AV80" s="123">
        <f>'2023 CV FIN GA 00394601000126'!AX76</f>
        <v>0</v>
      </c>
      <c r="AW80" s="123">
        <f>'2023 CV FIN GA 00394601000126'!AY76</f>
        <v>7445.4897899999996</v>
      </c>
      <c r="AX80" s="123">
        <f>'2023 CV FIN GA 00394601000126'!AZ76</f>
        <v>1515425.71878</v>
      </c>
      <c r="AY80" s="123">
        <f>'2023 CV FIN GA 00394601000126'!BA76</f>
        <v>0</v>
      </c>
      <c r="AZ80" s="49">
        <f t="shared" si="37"/>
        <v>79114460.444930002</v>
      </c>
      <c r="BA80" s="123">
        <f>'2023 CV FIN GA 00394601000126'!BC76</f>
        <v>3102703.1859900001</v>
      </c>
      <c r="BB80" s="123">
        <f>'2023 CV FIN GA 00394601000126'!BD76</f>
        <v>2185454.1826499999</v>
      </c>
      <c r="BC80" s="123">
        <f>'2023 CV FIN GA 00394601000126'!BE76</f>
        <v>3463539.57791</v>
      </c>
      <c r="BD80" s="123">
        <f>'2023 CV FIN GA 00394601000126'!BF76</f>
        <v>411623.59206</v>
      </c>
      <c r="BE80" s="123">
        <f>'2023 CV FIN GA 00394601000126'!BG76</f>
        <v>680544.89740999998</v>
      </c>
      <c r="BF80" s="123">
        <f>'2023 CV FIN GA 00394601000126'!BH76</f>
        <v>69270595.00891</v>
      </c>
      <c r="BG80" s="123">
        <f>'2023 CV FIN GA 00394601000126'!BI76</f>
        <v>0</v>
      </c>
      <c r="BH80" s="123">
        <f>'2023 CV FIN GA 00394601000126'!BJ76</f>
        <v>0</v>
      </c>
      <c r="BI80" s="123">
        <f>'2023 CV FIN GA 00394601000126'!BK76</f>
        <v>0</v>
      </c>
      <c r="BJ80" s="49">
        <f t="shared" si="38"/>
        <v>80683806.041920006</v>
      </c>
      <c r="BK80" s="49">
        <f t="shared" si="39"/>
        <v>0</v>
      </c>
      <c r="BL80" s="49">
        <f>$BO$9+SUMPRODUCT($D$10:D80,$BK$10:BK80)</f>
        <v>2.1026104688644409E-2</v>
      </c>
      <c r="BM80" s="48">
        <f>'2023 CV FIN GA 00394601000126'!BO76</f>
        <v>4.79</v>
      </c>
      <c r="BN80" s="49">
        <f t="shared" si="43"/>
        <v>0</v>
      </c>
      <c r="BO80" s="51">
        <f t="shared" si="40"/>
        <v>0</v>
      </c>
      <c r="BP80" s="79">
        <f t="shared" si="44"/>
        <v>2673968.8105705669</v>
      </c>
      <c r="BQ80" s="79">
        <f t="shared" si="45"/>
        <v>188514801.14522496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2094</v>
      </c>
      <c r="C81" s="48">
        <f>'2023 CV FIN GA 00394601000126'!E77</f>
        <v>4.79</v>
      </c>
      <c r="D81" s="49">
        <f t="shared" si="46"/>
        <v>3.4450000000000001E-2</v>
      </c>
      <c r="E81" s="123">
        <f>'2023 CV FIN GA 00394601000126'!G77</f>
        <v>0</v>
      </c>
      <c r="F81" s="49">
        <f t="shared" si="30"/>
        <v>4376.2429000000002</v>
      </c>
      <c r="G81" s="123">
        <f>'2023 CV FIN GA 00394601000126'!I77</f>
        <v>3821.47057</v>
      </c>
      <c r="H81" s="123">
        <f>'2023 CV FIN GA 00394601000126'!J77</f>
        <v>148.30419000000001</v>
      </c>
      <c r="I81" s="123">
        <f>'2023 CV FIN GA 00394601000126'!K77</f>
        <v>0</v>
      </c>
      <c r="J81" s="123">
        <f>'2023 CV FIN GA 00394601000126'!L77</f>
        <v>406.46814000000001</v>
      </c>
      <c r="K81" s="123">
        <f>'2023 CV FIN GA 00394601000126'!M77</f>
        <v>132844.80731</v>
      </c>
      <c r="L81" s="123">
        <f>'2023 CV FIN GA 00394601000126'!N77</f>
        <v>47205.287550000001</v>
      </c>
      <c r="M81" s="49">
        <f t="shared" si="31"/>
        <v>0</v>
      </c>
      <c r="N81" s="123">
        <f>'2023 CV FIN GA 00394601000126'!P77</f>
        <v>0</v>
      </c>
      <c r="O81" s="123">
        <f>'2023 CV FIN GA 00394601000126'!Q77</f>
        <v>0</v>
      </c>
      <c r="P81" s="123">
        <f>'2023 CV FIN GA 00394601000126'!R77</f>
        <v>0</v>
      </c>
      <c r="Q81" s="123">
        <f>'2023 CV FIN GA 00394601000126'!S77</f>
        <v>0</v>
      </c>
      <c r="R81" s="123">
        <f>'2023 CV FIN GA 00394601000126'!T77</f>
        <v>0</v>
      </c>
      <c r="S81" s="123">
        <f>'2023 CV FIN GA 00394601000126'!U77</f>
        <v>0</v>
      </c>
      <c r="T81" s="123">
        <f>'2023 CV FIN GA 00394601000126'!V77</f>
        <v>0</v>
      </c>
      <c r="U81" s="49">
        <f t="shared" si="32"/>
        <v>0</v>
      </c>
      <c r="V81" s="123">
        <f>'2023 CV FIN GA 00394601000126'!X77</f>
        <v>0</v>
      </c>
      <c r="W81" s="123">
        <f>'2023 CV FIN GA 00394601000126'!Y77</f>
        <v>0</v>
      </c>
      <c r="X81" s="123">
        <f>'2023 CV FIN GA 00394601000126'!Z77</f>
        <v>0</v>
      </c>
      <c r="Y81" s="123">
        <f>'2023 CV FIN GA 00394601000126'!AA77</f>
        <v>0</v>
      </c>
      <c r="Z81" s="123">
        <f>'2023 CV FIN GA 00394601000126'!AB77</f>
        <v>0</v>
      </c>
      <c r="AA81" s="123">
        <f>'2023 CV FIN GA 00394601000126'!AC77</f>
        <v>0</v>
      </c>
      <c r="AB81" s="123">
        <f>'2023 CV FIN GA 00394601000126'!AD77</f>
        <v>0</v>
      </c>
      <c r="AC81" s="49">
        <f t="shared" si="33"/>
        <v>587423.54087000003</v>
      </c>
      <c r="AD81" s="123">
        <f>'2023 CV FIN GA 00394601000126'!AF77</f>
        <v>198987.11971999999</v>
      </c>
      <c r="AE81" s="123">
        <f>'2023 CV FIN GA 00394601000126'!AG77</f>
        <v>135445.34306000001</v>
      </c>
      <c r="AF81" s="123">
        <f>'2023 CV FIN GA 00394601000126'!AH77</f>
        <v>226352.50876</v>
      </c>
      <c r="AG81" s="123">
        <f>'2023 CV FIN GA 00394601000126'!AI77</f>
        <v>26638.569329999998</v>
      </c>
      <c r="AH81" s="49">
        <f t="shared" si="34"/>
        <v>5398224.4712199997</v>
      </c>
      <c r="AI81" s="123">
        <f>'2023 CV FIN GA 00394601000126'!AK77</f>
        <v>1726131.1932699999</v>
      </c>
      <c r="AJ81" s="123">
        <f>'2023 CV FIN GA 00394601000126'!AL77</f>
        <v>1324285.22276</v>
      </c>
      <c r="AK81" s="123">
        <f>'2023 CV FIN GA 00394601000126'!AM77</f>
        <v>2040125.7736200001</v>
      </c>
      <c r="AL81" s="123">
        <f>'2023 CV FIN GA 00394601000126'!AN77</f>
        <v>259545.21171</v>
      </c>
      <c r="AM81" s="123">
        <f>'2023 CV FIN GA 00394601000126'!AO77</f>
        <v>48137.069860000003</v>
      </c>
      <c r="AN81" s="123">
        <f>'2023 CV FIN GA 00394601000126'!AP77</f>
        <v>3655680.1908300002</v>
      </c>
      <c r="AO81" s="50">
        <v>0</v>
      </c>
      <c r="AP81" s="123">
        <f>'2023 CV FIN GA 00394601000126'!AR77</f>
        <v>0</v>
      </c>
      <c r="AQ81" s="123">
        <f>'2023 CV FIN GA 00394601000126'!AS77</f>
        <v>49780820.64638</v>
      </c>
      <c r="AR81" s="49">
        <f t="shared" si="35"/>
        <v>59606575.187059999</v>
      </c>
      <c r="AS81" s="49">
        <f t="shared" si="36"/>
        <v>1288494.2674</v>
      </c>
      <c r="AT81" s="123">
        <f>'2023 CV FIN GA 00394601000126'!AV77</f>
        <v>32098.861819999998</v>
      </c>
      <c r="AU81" s="123">
        <f>'2023 CV FIN GA 00394601000126'!AW77</f>
        <v>2043.35319</v>
      </c>
      <c r="AV81" s="123">
        <f>'2023 CV FIN GA 00394601000126'!AX77</f>
        <v>0</v>
      </c>
      <c r="AW81" s="123">
        <f>'2023 CV FIN GA 00394601000126'!AY77</f>
        <v>4344.5184200000003</v>
      </c>
      <c r="AX81" s="123">
        <f>'2023 CV FIN GA 00394601000126'!AZ77</f>
        <v>1250007.53397</v>
      </c>
      <c r="AY81" s="123">
        <f>'2023 CV FIN GA 00394601000126'!BA77</f>
        <v>0</v>
      </c>
      <c r="AZ81" s="49">
        <f t="shared" si="37"/>
        <v>58318080.919660002</v>
      </c>
      <c r="BA81" s="123">
        <f>'2023 CV FIN GA 00394601000126'!BC77</f>
        <v>2075763.26248</v>
      </c>
      <c r="BB81" s="123">
        <f>'2023 CV FIN GA 00394601000126'!BD77</f>
        <v>1491140.67255</v>
      </c>
      <c r="BC81" s="123">
        <f>'2023 CV FIN GA 00394601000126'!BE77</f>
        <v>2309454.5985300001</v>
      </c>
      <c r="BD81" s="123">
        <f>'2023 CV FIN GA 00394601000126'!BF77</f>
        <v>267343.49141999998</v>
      </c>
      <c r="BE81" s="123">
        <f>'2023 CV FIN GA 00394601000126'!BG77</f>
        <v>492626.89120999997</v>
      </c>
      <c r="BF81" s="123">
        <f>'2023 CV FIN GA 00394601000126'!BH77</f>
        <v>51681752.003470004</v>
      </c>
      <c r="BG81" s="123">
        <f>'2023 CV FIN GA 00394601000126'!BI77</f>
        <v>0</v>
      </c>
      <c r="BH81" s="123">
        <f>'2023 CV FIN GA 00394601000126'!BJ77</f>
        <v>0</v>
      </c>
      <c r="BI81" s="123">
        <f>'2023 CV FIN GA 00394601000126'!BK77</f>
        <v>0</v>
      </c>
      <c r="BJ81" s="49">
        <f t="shared" si="38"/>
        <v>59606575.187059999</v>
      </c>
      <c r="BK81" s="49">
        <f t="shared" si="39"/>
        <v>0</v>
      </c>
      <c r="BL81" s="49">
        <f>$BO$9+SUMPRODUCT($D$10:D81,$BK$10:BK81)</f>
        <v>2.1026104688644409E-2</v>
      </c>
      <c r="BM81" s="48">
        <f>'2023 CV FIN GA 00394601000126'!BO77</f>
        <v>4.79</v>
      </c>
      <c r="BN81" s="49">
        <f t="shared" si="43"/>
        <v>0</v>
      </c>
      <c r="BO81" s="51">
        <f t="shared" si="40"/>
        <v>0</v>
      </c>
      <c r="BP81" s="79">
        <f t="shared" si="44"/>
        <v>1885180.3673847688</v>
      </c>
      <c r="BQ81" s="79">
        <f t="shared" si="45"/>
        <v>134790396.26801097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2095</v>
      </c>
      <c r="C82" s="48">
        <f>'2023 CV FIN GA 00394601000126'!E78</f>
        <v>4.79</v>
      </c>
      <c r="D82" s="49">
        <f t="shared" si="46"/>
        <v>3.288E-2</v>
      </c>
      <c r="E82" s="123">
        <f>'2023 CV FIN GA 00394601000126'!G78</f>
        <v>0</v>
      </c>
      <c r="F82" s="49">
        <f t="shared" si="30"/>
        <v>3129.04754</v>
      </c>
      <c r="G82" s="123">
        <f>'2023 CV FIN GA 00394601000126'!I78</f>
        <v>2819.1093099999998</v>
      </c>
      <c r="H82" s="123">
        <f>'2023 CV FIN GA 00394601000126'!J78</f>
        <v>88.36224</v>
      </c>
      <c r="I82" s="123">
        <f>'2023 CV FIN GA 00394601000126'!K78</f>
        <v>0</v>
      </c>
      <c r="J82" s="123">
        <f>'2023 CV FIN GA 00394601000126'!L78</f>
        <v>221.57598999999999</v>
      </c>
      <c r="K82" s="123">
        <f>'2023 CV FIN GA 00394601000126'!M78</f>
        <v>108557.0159</v>
      </c>
      <c r="L82" s="123">
        <f>'2023 CV FIN GA 00394601000126'!N78</f>
        <v>38378.414629999999</v>
      </c>
      <c r="M82" s="49">
        <f t="shared" si="31"/>
        <v>0</v>
      </c>
      <c r="N82" s="123">
        <f>'2023 CV FIN GA 00394601000126'!P78</f>
        <v>0</v>
      </c>
      <c r="O82" s="123">
        <f>'2023 CV FIN GA 00394601000126'!Q78</f>
        <v>0</v>
      </c>
      <c r="P82" s="123">
        <f>'2023 CV FIN GA 00394601000126'!R78</f>
        <v>0</v>
      </c>
      <c r="Q82" s="123">
        <f>'2023 CV FIN GA 00394601000126'!S78</f>
        <v>0</v>
      </c>
      <c r="R82" s="123">
        <f>'2023 CV FIN GA 00394601000126'!T78</f>
        <v>0</v>
      </c>
      <c r="S82" s="123">
        <f>'2023 CV FIN GA 00394601000126'!U78</f>
        <v>0</v>
      </c>
      <c r="T82" s="123">
        <f>'2023 CV FIN GA 00394601000126'!V78</f>
        <v>0</v>
      </c>
      <c r="U82" s="49">
        <f t="shared" si="32"/>
        <v>0</v>
      </c>
      <c r="V82" s="123">
        <f>'2023 CV FIN GA 00394601000126'!X78</f>
        <v>0</v>
      </c>
      <c r="W82" s="123">
        <f>'2023 CV FIN GA 00394601000126'!Y78</f>
        <v>0</v>
      </c>
      <c r="X82" s="123">
        <f>'2023 CV FIN GA 00394601000126'!Z78</f>
        <v>0</v>
      </c>
      <c r="Y82" s="123">
        <f>'2023 CV FIN GA 00394601000126'!AA78</f>
        <v>0</v>
      </c>
      <c r="Z82" s="123">
        <f>'2023 CV FIN GA 00394601000126'!AB78</f>
        <v>0</v>
      </c>
      <c r="AA82" s="123">
        <f>'2023 CV FIN GA 00394601000126'!AC78</f>
        <v>0</v>
      </c>
      <c r="AB82" s="123">
        <f>'2023 CV FIN GA 00394601000126'!AD78</f>
        <v>0</v>
      </c>
      <c r="AC82" s="49">
        <f t="shared" si="33"/>
        <v>382213.94059000001</v>
      </c>
      <c r="AD82" s="123">
        <f>'2023 CV FIN GA 00394601000126'!AF78</f>
        <v>129044.0517</v>
      </c>
      <c r="AE82" s="123">
        <f>'2023 CV FIN GA 00394601000126'!AG78</f>
        <v>90183.621379999997</v>
      </c>
      <c r="AF82" s="123">
        <f>'2023 CV FIN GA 00394601000126'!AH78</f>
        <v>146252.5644</v>
      </c>
      <c r="AG82" s="123">
        <f>'2023 CV FIN GA 00394601000126'!AI78</f>
        <v>16733.703109999999</v>
      </c>
      <c r="AH82" s="49">
        <f t="shared" si="34"/>
        <v>3941536.9555899999</v>
      </c>
      <c r="AI82" s="123">
        <f>'2023 CV FIN GA 00394601000126'!AK78</f>
        <v>1256551.4498699999</v>
      </c>
      <c r="AJ82" s="123">
        <f>'2023 CV FIN GA 00394601000126'!AL78</f>
        <v>979053.14731999999</v>
      </c>
      <c r="AK82" s="123">
        <f>'2023 CV FIN GA 00394601000126'!AM78</f>
        <v>1484958.7860999999</v>
      </c>
      <c r="AL82" s="123">
        <f>'2023 CV FIN GA 00394601000126'!AN78</f>
        <v>186886.10412999999</v>
      </c>
      <c r="AM82" s="123">
        <f>'2023 CV FIN GA 00394601000126'!AO78</f>
        <v>34087.46817</v>
      </c>
      <c r="AN82" s="123">
        <f>'2023 CV FIN GA 00394601000126'!AP78</f>
        <v>2641821.6620900002</v>
      </c>
      <c r="AO82" s="50">
        <v>0</v>
      </c>
      <c r="AP82" s="123">
        <f>'2023 CV FIN GA 00394601000126'!AR78</f>
        <v>0</v>
      </c>
      <c r="AQ82" s="123">
        <f>'2023 CV FIN GA 00394601000126'!AS78</f>
        <v>36076191.917860001</v>
      </c>
      <c r="AR82" s="49">
        <f t="shared" si="35"/>
        <v>43191828.9542</v>
      </c>
      <c r="AS82" s="49">
        <f t="shared" si="36"/>
        <v>1047559.92005</v>
      </c>
      <c r="AT82" s="123">
        <f>'2023 CV FIN GA 00394601000126'!AV78</f>
        <v>23506.714309999999</v>
      </c>
      <c r="AU82" s="123">
        <f>'2023 CV FIN GA 00394601000126'!AW78</f>
        <v>1218.9827</v>
      </c>
      <c r="AV82" s="123">
        <f>'2023 CV FIN GA 00394601000126'!AX78</f>
        <v>0</v>
      </c>
      <c r="AW82" s="123">
        <f>'2023 CV FIN GA 00394601000126'!AY78</f>
        <v>2403.7748700000002</v>
      </c>
      <c r="AX82" s="123">
        <f>'2023 CV FIN GA 00394601000126'!AZ78</f>
        <v>1020430.44817</v>
      </c>
      <c r="AY82" s="123">
        <f>'2023 CV FIN GA 00394601000126'!BA78</f>
        <v>0</v>
      </c>
      <c r="AZ82" s="49">
        <f t="shared" si="37"/>
        <v>42144269.034149997</v>
      </c>
      <c r="BA82" s="123">
        <f>'2023 CV FIN GA 00394601000126'!BC78</f>
        <v>1352651.5019400001</v>
      </c>
      <c r="BB82" s="123">
        <f>'2023 CV FIN GA 00394601000126'!BD78</f>
        <v>993189.17911999999</v>
      </c>
      <c r="BC82" s="123">
        <f>'2023 CV FIN GA 00394601000126'!BE78</f>
        <v>1498074.5994800001</v>
      </c>
      <c r="BD82" s="123">
        <f>'2023 CV FIN GA 00394601000126'!BF78</f>
        <v>168693.60459</v>
      </c>
      <c r="BE82" s="123">
        <f>'2023 CV FIN GA 00394601000126'!BG78</f>
        <v>349716.34629000002</v>
      </c>
      <c r="BF82" s="123">
        <f>'2023 CV FIN GA 00394601000126'!BH78</f>
        <v>37781943.802730002</v>
      </c>
      <c r="BG82" s="123">
        <f>'2023 CV FIN GA 00394601000126'!BI78</f>
        <v>0</v>
      </c>
      <c r="BH82" s="123">
        <f>'2023 CV FIN GA 00394601000126'!BJ78</f>
        <v>0</v>
      </c>
      <c r="BI82" s="123">
        <f>'2023 CV FIN GA 00394601000126'!BK78</f>
        <v>0</v>
      </c>
      <c r="BJ82" s="49">
        <f t="shared" si="38"/>
        <v>43191828.9542</v>
      </c>
      <c r="BK82" s="49">
        <f t="shared" si="39"/>
        <v>0</v>
      </c>
      <c r="BL82" s="49">
        <f>$BO$9+SUMPRODUCT($D$10:D82,$BK$10:BK82)</f>
        <v>2.1026104688644409E-2</v>
      </c>
      <c r="BM82" s="48">
        <f>'2023 CV FIN GA 00394601000126'!BO78</f>
        <v>4.79</v>
      </c>
      <c r="BN82" s="49">
        <f t="shared" si="43"/>
        <v>0</v>
      </c>
      <c r="BO82" s="51">
        <f t="shared" si="40"/>
        <v>0</v>
      </c>
      <c r="BP82" s="79">
        <f t="shared" si="44"/>
        <v>1303631.7042678175</v>
      </c>
      <c r="BQ82" s="79">
        <f t="shared" si="45"/>
        <v>94513298.559416771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2096</v>
      </c>
      <c r="C83" s="48">
        <f>'2023 CV FIN GA 00394601000126'!E79</f>
        <v>4.79</v>
      </c>
      <c r="D83" s="49">
        <f t="shared" si="46"/>
        <v>3.1379999999999998E-2</v>
      </c>
      <c r="E83" s="123">
        <f>'2023 CV FIN GA 00394601000126'!G79</f>
        <v>0</v>
      </c>
      <c r="F83" s="49">
        <f t="shared" si="30"/>
        <v>2199.8895499999999</v>
      </c>
      <c r="G83" s="123">
        <f>'2023 CV FIN GA 00394601000126'!I79</f>
        <v>2036.4644000000001</v>
      </c>
      <c r="H83" s="123">
        <f>'2023 CV FIN GA 00394601000126'!J79</f>
        <v>50.4345</v>
      </c>
      <c r="I83" s="123">
        <f>'2023 CV FIN GA 00394601000126'!K79</f>
        <v>0</v>
      </c>
      <c r="J83" s="123">
        <f>'2023 CV FIN GA 00394601000126'!L79</f>
        <v>112.99065</v>
      </c>
      <c r="K83" s="123">
        <f>'2023 CV FIN GA 00394601000126'!M79</f>
        <v>87713.362460000004</v>
      </c>
      <c r="L83" s="123">
        <f>'2023 CV FIN GA 00394601000126'!N79</f>
        <v>30869.066500000001</v>
      </c>
      <c r="M83" s="49">
        <f t="shared" si="31"/>
        <v>0</v>
      </c>
      <c r="N83" s="123">
        <f>'2023 CV FIN GA 00394601000126'!P79</f>
        <v>0</v>
      </c>
      <c r="O83" s="123">
        <f>'2023 CV FIN GA 00394601000126'!Q79</f>
        <v>0</v>
      </c>
      <c r="P83" s="123">
        <f>'2023 CV FIN GA 00394601000126'!R79</f>
        <v>0</v>
      </c>
      <c r="Q83" s="123">
        <f>'2023 CV FIN GA 00394601000126'!S79</f>
        <v>0</v>
      </c>
      <c r="R83" s="123">
        <f>'2023 CV FIN GA 00394601000126'!T79</f>
        <v>0</v>
      </c>
      <c r="S83" s="123">
        <f>'2023 CV FIN GA 00394601000126'!U79</f>
        <v>0</v>
      </c>
      <c r="T83" s="123">
        <f>'2023 CV FIN GA 00394601000126'!V79</f>
        <v>0</v>
      </c>
      <c r="U83" s="49">
        <f t="shared" si="32"/>
        <v>0</v>
      </c>
      <c r="V83" s="123">
        <f>'2023 CV FIN GA 00394601000126'!X79</f>
        <v>0</v>
      </c>
      <c r="W83" s="123">
        <f>'2023 CV FIN GA 00394601000126'!Y79</f>
        <v>0</v>
      </c>
      <c r="X83" s="123">
        <f>'2023 CV FIN GA 00394601000126'!Z79</f>
        <v>0</v>
      </c>
      <c r="Y83" s="123">
        <f>'2023 CV FIN GA 00394601000126'!AA79</f>
        <v>0</v>
      </c>
      <c r="Z83" s="123">
        <f>'2023 CV FIN GA 00394601000126'!AB79</f>
        <v>0</v>
      </c>
      <c r="AA83" s="123">
        <f>'2023 CV FIN GA 00394601000126'!AC79</f>
        <v>0</v>
      </c>
      <c r="AB83" s="123">
        <f>'2023 CV FIN GA 00394601000126'!AD79</f>
        <v>0</v>
      </c>
      <c r="AC83" s="49">
        <f t="shared" si="33"/>
        <v>241502.34701999999</v>
      </c>
      <c r="AD83" s="123">
        <f>'2023 CV FIN GA 00394601000126'!AF79</f>
        <v>81262.988549999995</v>
      </c>
      <c r="AE83" s="123">
        <f>'2023 CV FIN GA 00394601000126'!AG79</f>
        <v>58448.289720000001</v>
      </c>
      <c r="AF83" s="123">
        <f>'2023 CV FIN GA 00394601000126'!AH79</f>
        <v>91608.555049999995</v>
      </c>
      <c r="AG83" s="123">
        <f>'2023 CV FIN GA 00394601000126'!AI79</f>
        <v>10182.5137</v>
      </c>
      <c r="AH83" s="49">
        <f t="shared" si="34"/>
        <v>2813813.8225400001</v>
      </c>
      <c r="AI83" s="123">
        <f>'2023 CV FIN GA 00394601000126'!AK79</f>
        <v>893288.18377999996</v>
      </c>
      <c r="AJ83" s="123">
        <f>'2023 CV FIN GA 00394601000126'!AL79</f>
        <v>710290.54728000006</v>
      </c>
      <c r="AK83" s="123">
        <f>'2023 CV FIN GA 00394601000126'!AM79</f>
        <v>1055207.59534</v>
      </c>
      <c r="AL83" s="123">
        <f>'2023 CV FIN GA 00394601000126'!AN79</f>
        <v>131405.61736999999</v>
      </c>
      <c r="AM83" s="123">
        <f>'2023 CV FIN GA 00394601000126'!AO79</f>
        <v>23621.878769999999</v>
      </c>
      <c r="AN83" s="123">
        <f>'2023 CV FIN GA 00394601000126'!AP79</f>
        <v>1867980.0921700001</v>
      </c>
      <c r="AO83" s="50">
        <v>0</v>
      </c>
      <c r="AP83" s="123">
        <f>'2023 CV FIN GA 00394601000126'!AR79</f>
        <v>0</v>
      </c>
      <c r="AQ83" s="123">
        <f>'2023 CV FIN GA 00394601000126'!AS79</f>
        <v>25597892.566229999</v>
      </c>
      <c r="AR83" s="49">
        <f t="shared" si="35"/>
        <v>30641971.146469999</v>
      </c>
      <c r="AS83" s="49">
        <f t="shared" si="36"/>
        <v>842588.13575000002</v>
      </c>
      <c r="AT83" s="123">
        <f>'2023 CV FIN GA 00394601000126'!AV79</f>
        <v>16879.61534</v>
      </c>
      <c r="AU83" s="123">
        <f>'2023 CV FIN GA 00394601000126'!AW79</f>
        <v>694.92426</v>
      </c>
      <c r="AV83" s="123">
        <f>'2023 CV FIN GA 00394601000126'!AX79</f>
        <v>0</v>
      </c>
      <c r="AW83" s="123">
        <f>'2023 CV FIN GA 00394601000126'!AY79</f>
        <v>1251.33629</v>
      </c>
      <c r="AX83" s="123">
        <f>'2023 CV FIN GA 00394601000126'!AZ79</f>
        <v>823762.25985999999</v>
      </c>
      <c r="AY83" s="123">
        <f>'2023 CV FIN GA 00394601000126'!BA79</f>
        <v>0</v>
      </c>
      <c r="AZ83" s="49">
        <f t="shared" si="37"/>
        <v>29799383.01072</v>
      </c>
      <c r="BA83" s="123">
        <f>'2023 CV FIN GA 00394601000126'!BC79</f>
        <v>856427.44111999997</v>
      </c>
      <c r="BB83" s="123">
        <f>'2023 CV FIN GA 00394601000126'!BD79</f>
        <v>643873.30845000001</v>
      </c>
      <c r="BC83" s="123">
        <f>'2023 CV FIN GA 00394601000126'!BE79</f>
        <v>942705.83920000005</v>
      </c>
      <c r="BD83" s="123">
        <f>'2023 CV FIN GA 00394601000126'!BF79</f>
        <v>103169.62419</v>
      </c>
      <c r="BE83" s="123">
        <f>'2023 CV FIN GA 00394601000126'!BG79</f>
        <v>243026.37612</v>
      </c>
      <c r="BF83" s="123">
        <f>'2023 CV FIN GA 00394601000126'!BH79</f>
        <v>27010180.421640001</v>
      </c>
      <c r="BG83" s="123">
        <f>'2023 CV FIN GA 00394601000126'!BI79</f>
        <v>0</v>
      </c>
      <c r="BH83" s="123">
        <f>'2023 CV FIN GA 00394601000126'!BJ79</f>
        <v>0</v>
      </c>
      <c r="BI83" s="123">
        <f>'2023 CV FIN GA 00394601000126'!BK79</f>
        <v>0</v>
      </c>
      <c r="BJ83" s="49">
        <f t="shared" si="38"/>
        <v>30641971.146469999</v>
      </c>
      <c r="BK83" s="49">
        <f t="shared" si="39"/>
        <v>0</v>
      </c>
      <c r="BL83" s="49">
        <f>$BO$9+SUMPRODUCT($D$10:D83,$BK$10:BK83)</f>
        <v>2.1026104688644409E-2</v>
      </c>
      <c r="BM83" s="48">
        <f>'2023 CV FIN GA 00394601000126'!BO79</f>
        <v>4.79</v>
      </c>
      <c r="BN83" s="49">
        <f t="shared" si="43"/>
        <v>0</v>
      </c>
      <c r="BO83" s="51">
        <f t="shared" si="40"/>
        <v>0</v>
      </c>
      <c r="BP83" s="79">
        <f t="shared" si="44"/>
        <v>882618.38202208723</v>
      </c>
      <c r="BQ83" s="79">
        <f t="shared" si="45"/>
        <v>64872451.078623414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2097</v>
      </c>
      <c r="C84" s="48">
        <f>'2023 CV FIN GA 00394601000126'!E80</f>
        <v>4.79</v>
      </c>
      <c r="D84" s="49">
        <f t="shared" si="46"/>
        <v>2.9950000000000001E-2</v>
      </c>
      <c r="E84" s="123">
        <f>'2023 CV FIN GA 00394601000126'!G80</f>
        <v>0</v>
      </c>
      <c r="F84" s="49">
        <f t="shared" si="30"/>
        <v>1514.2230400000001</v>
      </c>
      <c r="G84" s="123">
        <f>'2023 CV FIN GA 00394601000126'!I80</f>
        <v>1433.6846499999999</v>
      </c>
      <c r="H84" s="123">
        <f>'2023 CV FIN GA 00394601000126'!J80</f>
        <v>27.22391</v>
      </c>
      <c r="I84" s="123">
        <f>'2023 CV FIN GA 00394601000126'!K80</f>
        <v>0</v>
      </c>
      <c r="J84" s="123">
        <f>'2023 CV FIN GA 00394601000126'!L80</f>
        <v>53.314480000000003</v>
      </c>
      <c r="K84" s="123">
        <f>'2023 CV FIN GA 00394601000126'!M80</f>
        <v>70034.815170000002</v>
      </c>
      <c r="L84" s="123">
        <f>'2023 CV FIN GA 00394601000126'!N80</f>
        <v>24546.40641</v>
      </c>
      <c r="M84" s="49">
        <f t="shared" si="31"/>
        <v>0</v>
      </c>
      <c r="N84" s="123">
        <f>'2023 CV FIN GA 00394601000126'!P80</f>
        <v>0</v>
      </c>
      <c r="O84" s="123">
        <f>'2023 CV FIN GA 00394601000126'!Q80</f>
        <v>0</v>
      </c>
      <c r="P84" s="123">
        <f>'2023 CV FIN GA 00394601000126'!R80</f>
        <v>0</v>
      </c>
      <c r="Q84" s="123">
        <f>'2023 CV FIN GA 00394601000126'!S80</f>
        <v>0</v>
      </c>
      <c r="R84" s="123">
        <f>'2023 CV FIN GA 00394601000126'!T80</f>
        <v>0</v>
      </c>
      <c r="S84" s="123">
        <f>'2023 CV FIN GA 00394601000126'!U80</f>
        <v>0</v>
      </c>
      <c r="T84" s="123">
        <f>'2023 CV FIN GA 00394601000126'!V80</f>
        <v>0</v>
      </c>
      <c r="U84" s="49">
        <f t="shared" si="32"/>
        <v>0</v>
      </c>
      <c r="V84" s="123">
        <f>'2023 CV FIN GA 00394601000126'!X80</f>
        <v>0</v>
      </c>
      <c r="W84" s="123">
        <f>'2023 CV FIN GA 00394601000126'!Y80</f>
        <v>0</v>
      </c>
      <c r="X84" s="123">
        <f>'2023 CV FIN GA 00394601000126'!Z80</f>
        <v>0</v>
      </c>
      <c r="Y84" s="123">
        <f>'2023 CV FIN GA 00394601000126'!AA80</f>
        <v>0</v>
      </c>
      <c r="Z84" s="123">
        <f>'2023 CV FIN GA 00394601000126'!AB80</f>
        <v>0</v>
      </c>
      <c r="AA84" s="123">
        <f>'2023 CV FIN GA 00394601000126'!AC80</f>
        <v>0</v>
      </c>
      <c r="AB84" s="123">
        <f>'2023 CV FIN GA 00394601000126'!AD80</f>
        <v>0</v>
      </c>
      <c r="AC84" s="49">
        <f t="shared" si="33"/>
        <v>147750.85170999999</v>
      </c>
      <c r="AD84" s="123">
        <f>'2023 CV FIN GA 00394601000126'!AF80</f>
        <v>49557.394399999997</v>
      </c>
      <c r="AE84" s="123">
        <f>'2023 CV FIN GA 00394601000126'!AG80</f>
        <v>36748.400049999997</v>
      </c>
      <c r="AF84" s="123">
        <f>'2023 CV FIN GA 00394601000126'!AH80</f>
        <v>55458.187089999999</v>
      </c>
      <c r="AG84" s="123">
        <f>'2023 CV FIN GA 00394601000126'!AI80</f>
        <v>5986.8701700000001</v>
      </c>
      <c r="AH84" s="49">
        <f t="shared" si="34"/>
        <v>1959337.82727</v>
      </c>
      <c r="AI84" s="123">
        <f>'2023 CV FIN GA 00394601000126'!AK80</f>
        <v>618810.99361999996</v>
      </c>
      <c r="AJ84" s="123">
        <f>'2023 CV FIN GA 00394601000126'!AL80</f>
        <v>504423.97446</v>
      </c>
      <c r="AK84" s="123">
        <f>'2023 CV FIN GA 00394601000126'!AM80</f>
        <v>730103.88509999996</v>
      </c>
      <c r="AL84" s="123">
        <f>'2023 CV FIN GA 00394601000126'!AN80</f>
        <v>90015.008220000003</v>
      </c>
      <c r="AM84" s="123">
        <f>'2023 CV FIN GA 00394601000126'!AO80</f>
        <v>15983.96587</v>
      </c>
      <c r="AN84" s="123">
        <f>'2023 CV FIN GA 00394601000126'!AP80</f>
        <v>1289402.7098399999</v>
      </c>
      <c r="AO84" s="50">
        <v>0</v>
      </c>
      <c r="AP84" s="123">
        <f>'2023 CV FIN GA 00394601000126'!AR80</f>
        <v>0</v>
      </c>
      <c r="AQ84" s="123">
        <f>'2023 CV FIN GA 00394601000126'!AS80</f>
        <v>17746914.770679999</v>
      </c>
      <c r="AR84" s="49">
        <f t="shared" si="35"/>
        <v>21239501.604120001</v>
      </c>
      <c r="AS84" s="49">
        <f t="shared" si="36"/>
        <v>670007.65361000004</v>
      </c>
      <c r="AT84" s="123">
        <f>'2023 CV FIN GA 00394601000126'!AV80</f>
        <v>11826.958199999999</v>
      </c>
      <c r="AU84" s="123">
        <f>'2023 CV FIN GA 00394601000126'!AW80</f>
        <v>373.68534</v>
      </c>
      <c r="AV84" s="123">
        <f>'2023 CV FIN GA 00394601000126'!AX80</f>
        <v>0</v>
      </c>
      <c r="AW84" s="123">
        <f>'2023 CV FIN GA 00394601000126'!AY80</f>
        <v>607.72852</v>
      </c>
      <c r="AX84" s="123">
        <f>'2023 CV FIN GA 00394601000126'!AZ80</f>
        <v>657199.28154999996</v>
      </c>
      <c r="AY84" s="123">
        <f>'2023 CV FIN GA 00394601000126'!BA80</f>
        <v>0</v>
      </c>
      <c r="AZ84" s="49">
        <f t="shared" si="37"/>
        <v>20569493.950509999</v>
      </c>
      <c r="BA84" s="123">
        <f>'2023 CV FIN GA 00394601000126'!BC80</f>
        <v>525484.27112000005</v>
      </c>
      <c r="BB84" s="123">
        <f>'2023 CV FIN GA 00394601000126'!BD80</f>
        <v>404929.61239000002</v>
      </c>
      <c r="BC84" s="123">
        <f>'2023 CV FIN GA 00394601000126'!BE80</f>
        <v>573815.86445999995</v>
      </c>
      <c r="BD84" s="123">
        <f>'2023 CV FIN GA 00394601000126'!BF80</f>
        <v>61004.199650000002</v>
      </c>
      <c r="BE84" s="123">
        <f>'2023 CV FIN GA 00394601000126'!BG80</f>
        <v>164970.61162000001</v>
      </c>
      <c r="BF84" s="123">
        <f>'2023 CV FIN GA 00394601000126'!BH80</f>
        <v>18839289.39127</v>
      </c>
      <c r="BG84" s="123">
        <f>'2023 CV FIN GA 00394601000126'!BI80</f>
        <v>0</v>
      </c>
      <c r="BH84" s="123">
        <f>'2023 CV FIN GA 00394601000126'!BJ80</f>
        <v>0</v>
      </c>
      <c r="BI84" s="123">
        <f>'2023 CV FIN GA 00394601000126'!BK80</f>
        <v>0</v>
      </c>
      <c r="BJ84" s="49">
        <f t="shared" si="38"/>
        <v>21239501.604120001</v>
      </c>
      <c r="BK84" s="49">
        <f t="shared" si="39"/>
        <v>0</v>
      </c>
      <c r="BL84" s="49">
        <f>$BO$9+SUMPRODUCT($D$10:D84,$BK$10:BK84)</f>
        <v>2.1026104688644409E-2</v>
      </c>
      <c r="BM84" s="48">
        <f>'2023 CV FIN GA 00394601000126'!BO80</f>
        <v>4.79</v>
      </c>
      <c r="BN84" s="49">
        <f t="shared" si="43"/>
        <v>0</v>
      </c>
      <c r="BO84" s="51">
        <f t="shared" si="40"/>
        <v>0</v>
      </c>
      <c r="BP84" s="79">
        <f t="shared" si="44"/>
        <v>583867.73097904411</v>
      </c>
      <c r="BQ84" s="79">
        <f t="shared" si="45"/>
        <v>43498145.957938783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2098</v>
      </c>
      <c r="C85" s="48">
        <f>'2023 CV FIN GA 00394601000126'!E81</f>
        <v>4.79</v>
      </c>
      <c r="D85" s="49">
        <f t="shared" si="46"/>
        <v>2.8580000000000001E-2</v>
      </c>
      <c r="E85" s="123">
        <f>'2023 CV FIN GA 00394601000126'!G81</f>
        <v>0</v>
      </c>
      <c r="F85" s="49">
        <f t="shared" si="30"/>
        <v>1015.10795</v>
      </c>
      <c r="G85" s="123">
        <f>'2023 CV FIN GA 00394601000126'!I81</f>
        <v>978.42201999999997</v>
      </c>
      <c r="H85" s="123">
        <f>'2023 CV FIN GA 00394601000126'!J81</f>
        <v>13.687860000000001</v>
      </c>
      <c r="I85" s="123">
        <f>'2023 CV FIN GA 00394601000126'!K81</f>
        <v>0</v>
      </c>
      <c r="J85" s="123">
        <f>'2023 CV FIN GA 00394601000126'!L81</f>
        <v>22.998069999999998</v>
      </c>
      <c r="K85" s="123">
        <f>'2023 CV FIN GA 00394601000126'!M81</f>
        <v>55237.78529</v>
      </c>
      <c r="L85" s="123">
        <f>'2023 CV FIN GA 00394601000126'!N81</f>
        <v>19286.377</v>
      </c>
      <c r="M85" s="49">
        <f t="shared" si="31"/>
        <v>0</v>
      </c>
      <c r="N85" s="123">
        <f>'2023 CV FIN GA 00394601000126'!P81</f>
        <v>0</v>
      </c>
      <c r="O85" s="123">
        <f>'2023 CV FIN GA 00394601000126'!Q81</f>
        <v>0</v>
      </c>
      <c r="P85" s="123">
        <f>'2023 CV FIN GA 00394601000126'!R81</f>
        <v>0</v>
      </c>
      <c r="Q85" s="123">
        <f>'2023 CV FIN GA 00394601000126'!S81</f>
        <v>0</v>
      </c>
      <c r="R85" s="123">
        <f>'2023 CV FIN GA 00394601000126'!T81</f>
        <v>0</v>
      </c>
      <c r="S85" s="123">
        <f>'2023 CV FIN GA 00394601000126'!U81</f>
        <v>0</v>
      </c>
      <c r="T85" s="123">
        <f>'2023 CV FIN GA 00394601000126'!V81</f>
        <v>0</v>
      </c>
      <c r="U85" s="49">
        <f t="shared" si="32"/>
        <v>0</v>
      </c>
      <c r="V85" s="123">
        <f>'2023 CV FIN GA 00394601000126'!X81</f>
        <v>0</v>
      </c>
      <c r="W85" s="123">
        <f>'2023 CV FIN GA 00394601000126'!Y81</f>
        <v>0</v>
      </c>
      <c r="X85" s="123">
        <f>'2023 CV FIN GA 00394601000126'!Z81</f>
        <v>0</v>
      </c>
      <c r="Y85" s="123">
        <f>'2023 CV FIN GA 00394601000126'!AA81</f>
        <v>0</v>
      </c>
      <c r="Z85" s="123">
        <f>'2023 CV FIN GA 00394601000126'!AB81</f>
        <v>0</v>
      </c>
      <c r="AA85" s="123">
        <f>'2023 CV FIN GA 00394601000126'!AC81</f>
        <v>0</v>
      </c>
      <c r="AB85" s="123">
        <f>'2023 CV FIN GA 00394601000126'!AD81</f>
        <v>0</v>
      </c>
      <c r="AC85" s="49">
        <f t="shared" si="33"/>
        <v>87260.304440000007</v>
      </c>
      <c r="AD85" s="123">
        <f>'2023 CV FIN GA 00394601000126'!AF81</f>
        <v>29189.090260000001</v>
      </c>
      <c r="AE85" s="123">
        <f>'2023 CV FIN GA 00394601000126'!AG81</f>
        <v>22329.255000000001</v>
      </c>
      <c r="AF85" s="123">
        <f>'2023 CV FIN GA 00394601000126'!AH81</f>
        <v>32349.477180000002</v>
      </c>
      <c r="AG85" s="123">
        <f>'2023 CV FIN GA 00394601000126'!AI81</f>
        <v>3392.482</v>
      </c>
      <c r="AH85" s="49">
        <f t="shared" si="34"/>
        <v>1327227.2859</v>
      </c>
      <c r="AI85" s="123">
        <f>'2023 CV FIN GA 00394601000126'!AK81</f>
        <v>416671.12922</v>
      </c>
      <c r="AJ85" s="123">
        <f>'2023 CV FIN GA 00394601000126'!AL81</f>
        <v>349693.51072000002</v>
      </c>
      <c r="AK85" s="123">
        <f>'2023 CV FIN GA 00394601000126'!AM81</f>
        <v>490408.26566999999</v>
      </c>
      <c r="AL85" s="123">
        <f>'2023 CV FIN GA 00394601000126'!AN81</f>
        <v>59919.420209999997</v>
      </c>
      <c r="AM85" s="123">
        <f>'2023 CV FIN GA 00394601000126'!AO81</f>
        <v>10534.960080000001</v>
      </c>
      <c r="AN85" s="123">
        <f>'2023 CV FIN GA 00394601000126'!AP81</f>
        <v>866652.16243000003</v>
      </c>
      <c r="AO85" s="50">
        <v>0</v>
      </c>
      <c r="AP85" s="123">
        <f>'2023 CV FIN GA 00394601000126'!AR81</f>
        <v>0</v>
      </c>
      <c r="AQ85" s="123">
        <f>'2023 CV FIN GA 00394601000126'!AS81</f>
        <v>11995221.631309999</v>
      </c>
      <c r="AR85" s="49">
        <f t="shared" si="35"/>
        <v>14351900.65432</v>
      </c>
      <c r="AS85" s="49">
        <f t="shared" si="36"/>
        <v>526432.26006</v>
      </c>
      <c r="AT85" s="123">
        <f>'2023 CV FIN GA 00394601000126'!AV81</f>
        <v>8041.3604699999996</v>
      </c>
      <c r="AU85" s="123">
        <f>'2023 CV FIN GA 00394601000126'!AW81</f>
        <v>186.64376999999999</v>
      </c>
      <c r="AV85" s="123">
        <f>'2023 CV FIN GA 00394601000126'!AX81</f>
        <v>0</v>
      </c>
      <c r="AW85" s="123">
        <f>'2023 CV FIN GA 00394601000126'!AY81</f>
        <v>272.88580000000002</v>
      </c>
      <c r="AX85" s="123">
        <f>'2023 CV FIN GA 00394601000126'!AZ81</f>
        <v>517931.37001999997</v>
      </c>
      <c r="AY85" s="123">
        <f>'2023 CV FIN GA 00394601000126'!BA81</f>
        <v>0</v>
      </c>
      <c r="AZ85" s="49">
        <f t="shared" si="37"/>
        <v>13825468.39426</v>
      </c>
      <c r="BA85" s="123">
        <f>'2023 CV FIN GA 00394601000126'!BC81</f>
        <v>311663.16436</v>
      </c>
      <c r="BB85" s="123">
        <f>'2023 CV FIN GA 00394601000126'!BD81</f>
        <v>246107.87727999999</v>
      </c>
      <c r="BC85" s="123">
        <f>'2023 CV FIN GA 00394601000126'!BE81</f>
        <v>336858.29929</v>
      </c>
      <c r="BD85" s="123">
        <f>'2023 CV FIN GA 00394601000126'!BF81</f>
        <v>34788.6682</v>
      </c>
      <c r="BE85" s="123">
        <f>'2023 CV FIN GA 00394601000126'!BG81</f>
        <v>109127.04451000001</v>
      </c>
      <c r="BF85" s="123">
        <f>'2023 CV FIN GA 00394601000126'!BH81</f>
        <v>12786923.34062</v>
      </c>
      <c r="BG85" s="123">
        <f>'2023 CV FIN GA 00394601000126'!BI81</f>
        <v>0</v>
      </c>
      <c r="BH85" s="123">
        <f>'2023 CV FIN GA 00394601000126'!BJ81</f>
        <v>0</v>
      </c>
      <c r="BI85" s="123">
        <f>'2023 CV FIN GA 00394601000126'!BK81</f>
        <v>0</v>
      </c>
      <c r="BJ85" s="49">
        <f t="shared" si="38"/>
        <v>14351900.65432</v>
      </c>
      <c r="BK85" s="49">
        <f t="shared" si="39"/>
        <v>0</v>
      </c>
      <c r="BL85" s="49">
        <f>$BO$9+SUMPRODUCT($D$10:D85,$BK$10:BK85)</f>
        <v>2.1026104688644409E-2</v>
      </c>
      <c r="BM85" s="48">
        <f>'2023 CV FIN GA 00394601000126'!BO81</f>
        <v>4.79</v>
      </c>
      <c r="BN85" s="49">
        <f t="shared" si="43"/>
        <v>0</v>
      </c>
      <c r="BO85" s="51">
        <f t="shared" si="40"/>
        <v>0</v>
      </c>
      <c r="BP85" s="79">
        <f t="shared" si="44"/>
        <v>376536.45847606572</v>
      </c>
      <c r="BQ85" s="79">
        <f t="shared" si="45"/>
        <v>28428502.61494296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2099</v>
      </c>
      <c r="C86" s="48">
        <f>'2023 CV FIN GA 00394601000126'!E82</f>
        <v>4.79</v>
      </c>
      <c r="D86" s="49">
        <f t="shared" si="46"/>
        <v>2.7269999999999999E-2</v>
      </c>
      <c r="E86" s="123">
        <f>'2023 CV FIN GA 00394601000126'!G82</f>
        <v>0</v>
      </c>
      <c r="F86" s="49">
        <f t="shared" si="30"/>
        <v>658.63401999999996</v>
      </c>
      <c r="G86" s="123">
        <f>'2023 CV FIN GA 00394601000126'!I82</f>
        <v>643.39197999999999</v>
      </c>
      <c r="H86" s="123">
        <f>'2023 CV FIN GA 00394601000126'!J82</f>
        <v>6.2825800000000003</v>
      </c>
      <c r="I86" s="123">
        <f>'2023 CV FIN GA 00394601000126'!K82</f>
        <v>0</v>
      </c>
      <c r="J86" s="123">
        <f>'2023 CV FIN GA 00394601000126'!L82</f>
        <v>8.95946</v>
      </c>
      <c r="K86" s="123">
        <f>'2023 CV FIN GA 00394601000126'!M82</f>
        <v>43025.496279999999</v>
      </c>
      <c r="L86" s="123">
        <f>'2023 CV FIN GA 00394601000126'!N82</f>
        <v>14967.163549999999</v>
      </c>
      <c r="M86" s="49">
        <f t="shared" si="31"/>
        <v>0</v>
      </c>
      <c r="N86" s="123">
        <f>'2023 CV FIN GA 00394601000126'!P82</f>
        <v>0</v>
      </c>
      <c r="O86" s="123">
        <f>'2023 CV FIN GA 00394601000126'!Q82</f>
        <v>0</v>
      </c>
      <c r="P86" s="123">
        <f>'2023 CV FIN GA 00394601000126'!R82</f>
        <v>0</v>
      </c>
      <c r="Q86" s="123">
        <f>'2023 CV FIN GA 00394601000126'!S82</f>
        <v>0</v>
      </c>
      <c r="R86" s="123">
        <f>'2023 CV FIN GA 00394601000126'!T82</f>
        <v>0</v>
      </c>
      <c r="S86" s="123">
        <f>'2023 CV FIN GA 00394601000126'!U82</f>
        <v>0</v>
      </c>
      <c r="T86" s="123">
        <f>'2023 CV FIN GA 00394601000126'!V82</f>
        <v>0</v>
      </c>
      <c r="U86" s="49">
        <f t="shared" si="32"/>
        <v>0</v>
      </c>
      <c r="V86" s="123">
        <f>'2023 CV FIN GA 00394601000126'!X82</f>
        <v>0</v>
      </c>
      <c r="W86" s="123">
        <f>'2023 CV FIN GA 00394601000126'!Y82</f>
        <v>0</v>
      </c>
      <c r="X86" s="123">
        <f>'2023 CV FIN GA 00394601000126'!Z82</f>
        <v>0</v>
      </c>
      <c r="Y86" s="123">
        <f>'2023 CV FIN GA 00394601000126'!AA82</f>
        <v>0</v>
      </c>
      <c r="Z86" s="123">
        <f>'2023 CV FIN GA 00394601000126'!AB82</f>
        <v>0</v>
      </c>
      <c r="AA86" s="123">
        <f>'2023 CV FIN GA 00394601000126'!AC82</f>
        <v>0</v>
      </c>
      <c r="AB86" s="123">
        <f>'2023 CV FIN GA 00394601000126'!AD82</f>
        <v>0</v>
      </c>
      <c r="AC86" s="49">
        <f t="shared" si="33"/>
        <v>49596.06957</v>
      </c>
      <c r="AD86" s="123">
        <f>'2023 CV FIN GA 00394601000126'!AF82</f>
        <v>16564.34043</v>
      </c>
      <c r="AE86" s="123">
        <f>'2023 CV FIN GA 00394601000126'!AG82</f>
        <v>13055.74325</v>
      </c>
      <c r="AF86" s="123">
        <f>'2023 CV FIN GA 00394601000126'!AH82</f>
        <v>18128.089260000001</v>
      </c>
      <c r="AG86" s="123">
        <f>'2023 CV FIN GA 00394601000126'!AI82</f>
        <v>1847.89663</v>
      </c>
      <c r="AH86" s="49">
        <f t="shared" si="34"/>
        <v>872065.51402</v>
      </c>
      <c r="AI86" s="123">
        <f>'2023 CV FIN GA 00394601000126'!AK82</f>
        <v>271984.55313000001</v>
      </c>
      <c r="AJ86" s="123">
        <f>'2023 CV FIN GA 00394601000126'!AL82</f>
        <v>235933.30243000001</v>
      </c>
      <c r="AK86" s="123">
        <f>'2023 CV FIN GA 00394601000126'!AM82</f>
        <v>318750.31105000002</v>
      </c>
      <c r="AL86" s="123">
        <f>'2023 CV FIN GA 00394601000126'!AN82</f>
        <v>38652.307639999999</v>
      </c>
      <c r="AM86" s="123">
        <f>'2023 CV FIN GA 00394601000126'!AO82</f>
        <v>6745.0397700000003</v>
      </c>
      <c r="AN86" s="123">
        <f>'2023 CV FIN GA 00394601000126'!AP82</f>
        <v>565641.82460000005</v>
      </c>
      <c r="AO86" s="50">
        <v>0</v>
      </c>
      <c r="AP86" s="123">
        <f>'2023 CV FIN GA 00394601000126'!AR82</f>
        <v>0</v>
      </c>
      <c r="AQ86" s="123">
        <f>'2023 CV FIN GA 00394601000126'!AS82</f>
        <v>7886113.8466600003</v>
      </c>
      <c r="AR86" s="49">
        <f t="shared" si="35"/>
        <v>9432068.5486999992</v>
      </c>
      <c r="AS86" s="49">
        <f t="shared" si="36"/>
        <v>408536.95497999998</v>
      </c>
      <c r="AT86" s="123">
        <f>'2023 CV FIN GA 00394601000126'!AV82</f>
        <v>5272.6856100000005</v>
      </c>
      <c r="AU86" s="123">
        <f>'2023 CV FIN GA 00394601000126'!AW82</f>
        <v>84.870570000000001</v>
      </c>
      <c r="AV86" s="123">
        <f>'2023 CV FIN GA 00394601000126'!AX82</f>
        <v>0</v>
      </c>
      <c r="AW86" s="123">
        <f>'2023 CV FIN GA 00394601000126'!AY82</f>
        <v>112.26384</v>
      </c>
      <c r="AX86" s="123">
        <f>'2023 CV FIN GA 00394601000126'!AZ82</f>
        <v>403067.13496</v>
      </c>
      <c r="AY86" s="123">
        <f>'2023 CV FIN GA 00394601000126'!BA82</f>
        <v>0</v>
      </c>
      <c r="AZ86" s="49">
        <f t="shared" si="37"/>
        <v>9023531.5937200002</v>
      </c>
      <c r="BA86" s="123">
        <f>'2023 CV FIN GA 00394601000126'!BC82</f>
        <v>178265.23581000001</v>
      </c>
      <c r="BB86" s="123">
        <f>'2023 CV FIN GA 00394601000126'!BD82</f>
        <v>143936.09074000001</v>
      </c>
      <c r="BC86" s="123">
        <f>'2023 CV FIN GA 00394601000126'!BE82</f>
        <v>190172.64720000001</v>
      </c>
      <c r="BD86" s="123">
        <f>'2023 CV FIN GA 00394601000126'!BF82</f>
        <v>19084.311310000001</v>
      </c>
      <c r="BE86" s="123">
        <f>'2023 CV FIN GA 00394601000126'!BG82</f>
        <v>70159.934529999999</v>
      </c>
      <c r="BF86" s="123">
        <f>'2023 CV FIN GA 00394601000126'!BH82</f>
        <v>8421913.3741299994</v>
      </c>
      <c r="BG86" s="123">
        <f>'2023 CV FIN GA 00394601000126'!BI82</f>
        <v>0</v>
      </c>
      <c r="BH86" s="123">
        <f>'2023 CV FIN GA 00394601000126'!BJ82</f>
        <v>0</v>
      </c>
      <c r="BI86" s="123">
        <f>'2023 CV FIN GA 00394601000126'!BK82</f>
        <v>0</v>
      </c>
      <c r="BJ86" s="49">
        <f t="shared" si="38"/>
        <v>9432068.5486999992</v>
      </c>
      <c r="BK86" s="49">
        <f t="shared" si="39"/>
        <v>0</v>
      </c>
      <c r="BL86" s="49">
        <f>$BO$9+SUMPRODUCT($D$10:D86,$BK$10:BK86)</f>
        <v>2.1026104688644409E-2</v>
      </c>
      <c r="BM86" s="48">
        <f>'2023 CV FIN GA 00394601000126'!BO82</f>
        <v>4.79</v>
      </c>
      <c r="BN86" s="49">
        <f t="shared" si="43"/>
        <v>0</v>
      </c>
      <c r="BO86" s="51">
        <f t="shared" si="40"/>
        <v>0</v>
      </c>
      <c r="BP86" s="79">
        <f t="shared" si="44"/>
        <v>236182.41318643646</v>
      </c>
      <c r="BQ86" s="79">
        <f t="shared" si="45"/>
        <v>18067954.608762391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2100</v>
      </c>
      <c r="C87" s="48">
        <f>'2023 CV FIN GA 00394601000126'!E83</f>
        <v>4.79</v>
      </c>
      <c r="D87" s="49">
        <f t="shared" si="46"/>
        <v>2.6020000000000001E-2</v>
      </c>
      <c r="E87" s="123">
        <f>'2023 CV FIN GA 00394601000126'!G83</f>
        <v>0</v>
      </c>
      <c r="F87" s="49">
        <f t="shared" si="30"/>
        <v>410.48700000000002</v>
      </c>
      <c r="G87" s="123">
        <f>'2023 CV FIN GA 00394601000126'!I83</f>
        <v>404.80687</v>
      </c>
      <c r="H87" s="123">
        <f>'2023 CV FIN GA 00394601000126'!J83</f>
        <v>2.5584199999999999</v>
      </c>
      <c r="I87" s="123">
        <f>'2023 CV FIN GA 00394601000126'!K83</f>
        <v>0</v>
      </c>
      <c r="J87" s="123">
        <f>'2023 CV FIN GA 00394601000126'!L83</f>
        <v>3.1217100000000002</v>
      </c>
      <c r="K87" s="123">
        <f>'2023 CV FIN GA 00394601000126'!M83</f>
        <v>33072.483130000001</v>
      </c>
      <c r="L87" s="123">
        <f>'2023 CV FIN GA 00394601000126'!N83</f>
        <v>11462.803029999999</v>
      </c>
      <c r="M87" s="49">
        <f t="shared" si="31"/>
        <v>0</v>
      </c>
      <c r="N87" s="123">
        <f>'2023 CV FIN GA 00394601000126'!P83</f>
        <v>0</v>
      </c>
      <c r="O87" s="123">
        <f>'2023 CV FIN GA 00394601000126'!Q83</f>
        <v>0</v>
      </c>
      <c r="P87" s="123">
        <f>'2023 CV FIN GA 00394601000126'!R83</f>
        <v>0</v>
      </c>
      <c r="Q87" s="123">
        <f>'2023 CV FIN GA 00394601000126'!S83</f>
        <v>0</v>
      </c>
      <c r="R87" s="123">
        <f>'2023 CV FIN GA 00394601000126'!T83</f>
        <v>0</v>
      </c>
      <c r="S87" s="123">
        <f>'2023 CV FIN GA 00394601000126'!U83</f>
        <v>0</v>
      </c>
      <c r="T87" s="123">
        <f>'2023 CV FIN GA 00394601000126'!V83</f>
        <v>0</v>
      </c>
      <c r="U87" s="49">
        <f t="shared" si="32"/>
        <v>0</v>
      </c>
      <c r="V87" s="123">
        <f>'2023 CV FIN GA 00394601000126'!X83</f>
        <v>0</v>
      </c>
      <c r="W87" s="123">
        <f>'2023 CV FIN GA 00394601000126'!Y83</f>
        <v>0</v>
      </c>
      <c r="X87" s="123">
        <f>'2023 CV FIN GA 00394601000126'!Z83</f>
        <v>0</v>
      </c>
      <c r="Y87" s="123">
        <f>'2023 CV FIN GA 00394601000126'!AA83</f>
        <v>0</v>
      </c>
      <c r="Z87" s="123">
        <f>'2023 CV FIN GA 00394601000126'!AB83</f>
        <v>0</v>
      </c>
      <c r="AA87" s="123">
        <f>'2023 CV FIN GA 00394601000126'!AC83</f>
        <v>0</v>
      </c>
      <c r="AB87" s="123">
        <f>'2023 CV FIN GA 00394601000126'!AD83</f>
        <v>0</v>
      </c>
      <c r="AC87" s="49">
        <f t="shared" si="33"/>
        <v>27042.986649999999</v>
      </c>
      <c r="AD87" s="123">
        <f>'2023 CV FIN GA 00394601000126'!AF83</f>
        <v>9038.2000100000005</v>
      </c>
      <c r="AE87" s="123">
        <f>'2023 CV FIN GA 00394601000126'!AG83</f>
        <v>7309.3474200000001</v>
      </c>
      <c r="AF87" s="123">
        <f>'2023 CV FIN GA 00394601000126'!AH83</f>
        <v>9730.5459800000008</v>
      </c>
      <c r="AG87" s="123">
        <f>'2023 CV FIN GA 00394601000126'!AI83</f>
        <v>964.89323999999999</v>
      </c>
      <c r="AH87" s="49">
        <f t="shared" si="34"/>
        <v>554123.04880999995</v>
      </c>
      <c r="AI87" s="123">
        <f>'2023 CV FIN GA 00394601000126'!AK83</f>
        <v>171635.90862</v>
      </c>
      <c r="AJ87" s="123">
        <f>'2023 CV FIN GA 00394601000126'!AL83</f>
        <v>154400.55278999999</v>
      </c>
      <c r="AK87" s="123">
        <f>'2023 CV FIN GA 00394601000126'!AM83</f>
        <v>199809.92348</v>
      </c>
      <c r="AL87" s="123">
        <f>'2023 CV FIN GA 00394601000126'!AN83</f>
        <v>24093.623200000002</v>
      </c>
      <c r="AM87" s="123">
        <f>'2023 CV FIN GA 00394601000126'!AO83</f>
        <v>4183.04072</v>
      </c>
      <c r="AN87" s="123">
        <f>'2023 CV FIN GA 00394601000126'!AP83</f>
        <v>357447.17407000001</v>
      </c>
      <c r="AO87" s="50">
        <v>0</v>
      </c>
      <c r="AP87" s="123">
        <f>'2023 CV FIN GA 00394601000126'!AR83</f>
        <v>0</v>
      </c>
      <c r="AQ87" s="123">
        <f>'2023 CV FIN GA 00394601000126'!AS83</f>
        <v>5031582.96581</v>
      </c>
      <c r="AR87" s="49">
        <f t="shared" si="35"/>
        <v>6015141.9484999999</v>
      </c>
      <c r="AS87" s="49">
        <f t="shared" si="36"/>
        <v>312883.50861999998</v>
      </c>
      <c r="AT87" s="123">
        <f>'2023 CV FIN GA 00394601000126'!AV83</f>
        <v>3310.20982</v>
      </c>
      <c r="AU87" s="123">
        <f>'2023 CV FIN GA 00394601000126'!AW83</f>
        <v>34.17024</v>
      </c>
      <c r="AV87" s="123">
        <f>'2023 CV FIN GA 00394601000126'!AX83</f>
        <v>0</v>
      </c>
      <c r="AW87" s="123">
        <f>'2023 CV FIN GA 00394601000126'!AY83</f>
        <v>41.960920000000002</v>
      </c>
      <c r="AX87" s="123">
        <f>'2023 CV FIN GA 00394601000126'!AZ83</f>
        <v>309497.16764</v>
      </c>
      <c r="AY87" s="123">
        <f>'2023 CV FIN GA 00394601000126'!BA83</f>
        <v>0</v>
      </c>
      <c r="AZ87" s="49">
        <f t="shared" si="37"/>
        <v>5702258.4398800004</v>
      </c>
      <c r="BA87" s="123">
        <f>'2023 CV FIN GA 00394601000126'!BC83</f>
        <v>98147.835149999999</v>
      </c>
      <c r="BB87" s="123">
        <f>'2023 CV FIN GA 00394601000126'!BD83</f>
        <v>80607.985910000003</v>
      </c>
      <c r="BC87" s="123">
        <f>'2023 CV FIN GA 00394601000126'!BE83</f>
        <v>102948.46625</v>
      </c>
      <c r="BD87" s="123">
        <f>'2023 CV FIN GA 00394601000126'!BF83</f>
        <v>10043.768910000001</v>
      </c>
      <c r="BE87" s="123">
        <f>'2023 CV FIN GA 00394601000126'!BG83</f>
        <v>43717.790309999997</v>
      </c>
      <c r="BF87" s="123">
        <f>'2023 CV FIN GA 00394601000126'!BH83</f>
        <v>5366792.5933499997</v>
      </c>
      <c r="BG87" s="123">
        <f>'2023 CV FIN GA 00394601000126'!BI83</f>
        <v>0</v>
      </c>
      <c r="BH87" s="123">
        <f>'2023 CV FIN GA 00394601000126'!BJ83</f>
        <v>0</v>
      </c>
      <c r="BI87" s="123">
        <f>'2023 CV FIN GA 00394601000126'!BK83</f>
        <v>0</v>
      </c>
      <c r="BJ87" s="49">
        <f t="shared" si="38"/>
        <v>6015141.9484999999</v>
      </c>
      <c r="BK87" s="49">
        <f t="shared" si="39"/>
        <v>0</v>
      </c>
      <c r="BL87" s="49">
        <f>$BO$9+SUMPRODUCT($D$10:D87,$BK$10:BK87)</f>
        <v>2.1026104688644409E-2</v>
      </c>
      <c r="BM87" s="48">
        <f>'2023 CV FIN GA 00394601000126'!BO83</f>
        <v>4.79</v>
      </c>
      <c r="BN87" s="49">
        <f t="shared" si="43"/>
        <v>0</v>
      </c>
      <c r="BO87" s="51">
        <f t="shared" si="40"/>
        <v>0</v>
      </c>
      <c r="BP87" s="79">
        <f t="shared" si="44"/>
        <v>143762.5525506133</v>
      </c>
      <c r="BQ87" s="79">
        <f t="shared" si="45"/>
        <v>11141597.822672531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2101</v>
      </c>
      <c r="C88" s="48">
        <f>'2023 CV FIN GA 00394601000126'!E84</f>
        <v>4.79</v>
      </c>
      <c r="D88" s="49">
        <f t="shared" si="46"/>
        <v>2.4830000000000001E-2</v>
      </c>
      <c r="E88" s="123">
        <f>'2023 CV FIN GA 00394601000126'!G84</f>
        <v>0</v>
      </c>
      <c r="F88" s="49">
        <f t="shared" si="30"/>
        <v>243.47869</v>
      </c>
      <c r="G88" s="123">
        <f>'2023 CV FIN GA 00394601000126'!I84</f>
        <v>241.62235000000001</v>
      </c>
      <c r="H88" s="123">
        <f>'2023 CV FIN GA 00394601000126'!J84</f>
        <v>0.88634000000000002</v>
      </c>
      <c r="I88" s="123">
        <f>'2023 CV FIN GA 00394601000126'!K84</f>
        <v>0</v>
      </c>
      <c r="J88" s="123">
        <f>'2023 CV FIN GA 00394601000126'!L84</f>
        <v>0.97</v>
      </c>
      <c r="K88" s="123">
        <f>'2023 CV FIN GA 00394601000126'!M84</f>
        <v>25053.418379999999</v>
      </c>
      <c r="L88" s="123">
        <f>'2023 CV FIN GA 00394601000126'!N84</f>
        <v>8651.3274099999999</v>
      </c>
      <c r="M88" s="49">
        <f t="shared" si="31"/>
        <v>0</v>
      </c>
      <c r="N88" s="123">
        <f>'2023 CV FIN GA 00394601000126'!P84</f>
        <v>0</v>
      </c>
      <c r="O88" s="123">
        <f>'2023 CV FIN GA 00394601000126'!Q84</f>
        <v>0</v>
      </c>
      <c r="P88" s="123">
        <f>'2023 CV FIN GA 00394601000126'!R84</f>
        <v>0</v>
      </c>
      <c r="Q88" s="123">
        <f>'2023 CV FIN GA 00394601000126'!S84</f>
        <v>0</v>
      </c>
      <c r="R88" s="123">
        <f>'2023 CV FIN GA 00394601000126'!T84</f>
        <v>0</v>
      </c>
      <c r="S88" s="123">
        <f>'2023 CV FIN GA 00394601000126'!U84</f>
        <v>0</v>
      </c>
      <c r="T88" s="123">
        <f>'2023 CV FIN GA 00394601000126'!V84</f>
        <v>0</v>
      </c>
      <c r="U88" s="49">
        <f t="shared" si="32"/>
        <v>0</v>
      </c>
      <c r="V88" s="123">
        <f>'2023 CV FIN GA 00394601000126'!X84</f>
        <v>0</v>
      </c>
      <c r="W88" s="123">
        <f>'2023 CV FIN GA 00394601000126'!Y84</f>
        <v>0</v>
      </c>
      <c r="X88" s="123">
        <f>'2023 CV FIN GA 00394601000126'!Z84</f>
        <v>0</v>
      </c>
      <c r="Y88" s="123">
        <f>'2023 CV FIN GA 00394601000126'!AA84</f>
        <v>0</v>
      </c>
      <c r="Z88" s="123">
        <f>'2023 CV FIN GA 00394601000126'!AB84</f>
        <v>0</v>
      </c>
      <c r="AA88" s="123">
        <f>'2023 CV FIN GA 00394601000126'!AC84</f>
        <v>0</v>
      </c>
      <c r="AB88" s="123">
        <f>'2023 CV FIN GA 00394601000126'!AD84</f>
        <v>0</v>
      </c>
      <c r="AC88" s="49">
        <f t="shared" si="33"/>
        <v>14100.29342</v>
      </c>
      <c r="AD88" s="123">
        <f>'2023 CV FIN GA 00394601000126'!AF84</f>
        <v>4735.4865</v>
      </c>
      <c r="AE88" s="123">
        <f>'2023 CV FIN GA 00394601000126'!AG84</f>
        <v>3896.38985</v>
      </c>
      <c r="AF88" s="123">
        <f>'2023 CV FIN GA 00394601000126'!AH84</f>
        <v>4986.9372499999999</v>
      </c>
      <c r="AG88" s="123">
        <f>'2023 CV FIN GA 00394601000126'!AI84</f>
        <v>481.47982000000002</v>
      </c>
      <c r="AH88" s="49">
        <f t="shared" si="34"/>
        <v>339468.16716000001</v>
      </c>
      <c r="AI88" s="123">
        <f>'2023 CV FIN GA 00394601000126'!AK84</f>
        <v>104428.58394</v>
      </c>
      <c r="AJ88" s="123">
        <f>'2023 CV FIN GA 00394601000126'!AL84</f>
        <v>97654.943719999996</v>
      </c>
      <c r="AK88" s="123">
        <f>'2023 CV FIN GA 00394601000126'!AM84</f>
        <v>120407.74963000001</v>
      </c>
      <c r="AL88" s="123">
        <f>'2023 CV FIN GA 00394601000126'!AN84</f>
        <v>14471.53406</v>
      </c>
      <c r="AM88" s="123">
        <f>'2023 CV FIN GA 00394601000126'!AO84</f>
        <v>2505.35581</v>
      </c>
      <c r="AN88" s="123">
        <f>'2023 CV FIN GA 00394601000126'!AP84</f>
        <v>218057.48548</v>
      </c>
      <c r="AO88" s="50">
        <v>0</v>
      </c>
      <c r="AP88" s="123">
        <f>'2023 CV FIN GA 00394601000126'!AR84</f>
        <v>0</v>
      </c>
      <c r="AQ88" s="123">
        <f>'2023 CV FIN GA 00394601000126'!AS84</f>
        <v>3109180.8676800001</v>
      </c>
      <c r="AR88" s="49">
        <f t="shared" si="35"/>
        <v>3714755.03822</v>
      </c>
      <c r="AS88" s="49">
        <f t="shared" si="36"/>
        <v>236142.73634999999</v>
      </c>
      <c r="AT88" s="123">
        <f>'2023 CV FIN GA 00394601000126'!AV84</f>
        <v>1972.5900099999999</v>
      </c>
      <c r="AU88" s="123">
        <f>'2023 CV FIN GA 00394601000126'!AW84</f>
        <v>11.69636</v>
      </c>
      <c r="AV88" s="123">
        <f>'2023 CV FIN GA 00394601000126'!AX84</f>
        <v>0</v>
      </c>
      <c r="AW88" s="123">
        <f>'2023 CV FIN GA 00394601000126'!AY84</f>
        <v>14.137029999999999</v>
      </c>
      <c r="AX88" s="123">
        <f>'2023 CV FIN GA 00394601000126'!AZ84</f>
        <v>234144.31294999999</v>
      </c>
      <c r="AY88" s="123">
        <f>'2023 CV FIN GA 00394601000126'!BA84</f>
        <v>0</v>
      </c>
      <c r="AZ88" s="49">
        <f t="shared" si="37"/>
        <v>3478612.3018700001</v>
      </c>
      <c r="BA88" s="123">
        <f>'2023 CV FIN GA 00394601000126'!BC84</f>
        <v>51950.366499999996</v>
      </c>
      <c r="BB88" s="123">
        <f>'2023 CV FIN GA 00394601000126'!BD84</f>
        <v>42985.4689</v>
      </c>
      <c r="BC88" s="123">
        <f>'2023 CV FIN GA 00394601000126'!BE84</f>
        <v>53270.305549999997</v>
      </c>
      <c r="BD88" s="123">
        <f>'2023 CV FIN GA 00394601000126'!BF84</f>
        <v>5055.6349099999998</v>
      </c>
      <c r="BE88" s="123">
        <f>'2023 CV FIN GA 00394601000126'!BG84</f>
        <v>26325.75532</v>
      </c>
      <c r="BF88" s="123">
        <f>'2023 CV FIN GA 00394601000126'!BH84</f>
        <v>3299024.7706900002</v>
      </c>
      <c r="BG88" s="123">
        <f>'2023 CV FIN GA 00394601000126'!BI84</f>
        <v>0</v>
      </c>
      <c r="BH88" s="123">
        <f>'2023 CV FIN GA 00394601000126'!BJ84</f>
        <v>0</v>
      </c>
      <c r="BI88" s="123">
        <f>'2023 CV FIN GA 00394601000126'!BK84</f>
        <v>0</v>
      </c>
      <c r="BJ88" s="49">
        <f t="shared" si="38"/>
        <v>3714755.03822</v>
      </c>
      <c r="BK88" s="49">
        <f t="shared" si="39"/>
        <v>0</v>
      </c>
      <c r="BL88" s="49">
        <f>$BO$9+SUMPRODUCT($D$10:D88,$BK$10:BK88)</f>
        <v>2.1026104688644409E-2</v>
      </c>
      <c r="BM88" s="48">
        <f>'2023 CV FIN GA 00394601000126'!BO84</f>
        <v>4.79</v>
      </c>
      <c r="BN88" s="49">
        <f t="shared" si="43"/>
        <v>0</v>
      </c>
      <c r="BO88" s="51">
        <f t="shared" si="40"/>
        <v>0</v>
      </c>
      <c r="BP88" s="79">
        <f t="shared" si="44"/>
        <v>84743.073635481051</v>
      </c>
      <c r="BQ88" s="79">
        <f t="shared" si="45"/>
        <v>6652331.2803852623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2102</v>
      </c>
      <c r="C89" s="48">
        <f>'2023 CV FIN GA 00394601000126'!E85</f>
        <v>4.79</v>
      </c>
      <c r="D89" s="49">
        <f t="shared" si="46"/>
        <v>2.3699999999999999E-2</v>
      </c>
      <c r="E89" s="123">
        <f>'2023 CV FIN GA 00394601000126'!G85</f>
        <v>0</v>
      </c>
      <c r="F89" s="49">
        <f t="shared" si="30"/>
        <v>135.85718</v>
      </c>
      <c r="G89" s="123">
        <f>'2023 CV FIN GA 00394601000126'!I85</f>
        <v>135.3424</v>
      </c>
      <c r="H89" s="123">
        <f>'2023 CV FIN GA 00394601000126'!J85</f>
        <v>0.24460000000000001</v>
      </c>
      <c r="I89" s="123">
        <f>'2023 CV FIN GA 00394601000126'!K85</f>
        <v>0</v>
      </c>
      <c r="J89" s="123">
        <f>'2023 CV FIN GA 00394601000126'!L85</f>
        <v>0.27017999999999998</v>
      </c>
      <c r="K89" s="123">
        <f>'2023 CV FIN GA 00394601000126'!M85</f>
        <v>18663.584050000001</v>
      </c>
      <c r="L89" s="123">
        <f>'2023 CV FIN GA 00394601000126'!N85</f>
        <v>6420.6508100000001</v>
      </c>
      <c r="M89" s="49">
        <f t="shared" si="31"/>
        <v>0</v>
      </c>
      <c r="N89" s="123">
        <f>'2023 CV FIN GA 00394601000126'!P85</f>
        <v>0</v>
      </c>
      <c r="O89" s="123">
        <f>'2023 CV FIN GA 00394601000126'!Q85</f>
        <v>0</v>
      </c>
      <c r="P89" s="123">
        <f>'2023 CV FIN GA 00394601000126'!R85</f>
        <v>0</v>
      </c>
      <c r="Q89" s="123">
        <f>'2023 CV FIN GA 00394601000126'!S85</f>
        <v>0</v>
      </c>
      <c r="R89" s="123">
        <f>'2023 CV FIN GA 00394601000126'!T85</f>
        <v>0</v>
      </c>
      <c r="S89" s="123">
        <f>'2023 CV FIN GA 00394601000126'!U85</f>
        <v>0</v>
      </c>
      <c r="T89" s="123">
        <f>'2023 CV FIN GA 00394601000126'!V85</f>
        <v>0</v>
      </c>
      <c r="U89" s="49">
        <f t="shared" si="32"/>
        <v>0</v>
      </c>
      <c r="V89" s="123">
        <f>'2023 CV FIN GA 00394601000126'!X85</f>
        <v>0</v>
      </c>
      <c r="W89" s="123">
        <f>'2023 CV FIN GA 00394601000126'!Y85</f>
        <v>0</v>
      </c>
      <c r="X89" s="123">
        <f>'2023 CV FIN GA 00394601000126'!Z85</f>
        <v>0</v>
      </c>
      <c r="Y89" s="123">
        <f>'2023 CV FIN GA 00394601000126'!AA85</f>
        <v>0</v>
      </c>
      <c r="Z89" s="123">
        <f>'2023 CV FIN GA 00394601000126'!AB85</f>
        <v>0</v>
      </c>
      <c r="AA89" s="123">
        <f>'2023 CV FIN GA 00394601000126'!AC85</f>
        <v>0</v>
      </c>
      <c r="AB89" s="123">
        <f>'2023 CV FIN GA 00394601000126'!AD85</f>
        <v>0</v>
      </c>
      <c r="AC89" s="49">
        <f t="shared" si="33"/>
        <v>7005.0029800000002</v>
      </c>
      <c r="AD89" s="123">
        <f>'2023 CV FIN GA 00394601000126'!AF85</f>
        <v>2380.7986700000001</v>
      </c>
      <c r="AE89" s="123">
        <f>'2023 CV FIN GA 00394601000126'!AG85</f>
        <v>1965.16336</v>
      </c>
      <c r="AF89" s="123">
        <f>'2023 CV FIN GA 00394601000126'!AH85</f>
        <v>2430.3167800000001</v>
      </c>
      <c r="AG89" s="123">
        <f>'2023 CV FIN GA 00394601000126'!AI85</f>
        <v>228.72416999999999</v>
      </c>
      <c r="AH89" s="49">
        <f t="shared" si="34"/>
        <v>199908.71286</v>
      </c>
      <c r="AI89" s="123">
        <f>'2023 CV FIN GA 00394601000126'!AK85</f>
        <v>61110.409180000002</v>
      </c>
      <c r="AJ89" s="123">
        <f>'2023 CV FIN GA 00394601000126'!AL85</f>
        <v>59453.920380000003</v>
      </c>
      <c r="AK89" s="123">
        <f>'2023 CV FIN GA 00394601000126'!AM85</f>
        <v>69546.919609999997</v>
      </c>
      <c r="AL89" s="123">
        <f>'2023 CV FIN GA 00394601000126'!AN85</f>
        <v>8352.6233100000009</v>
      </c>
      <c r="AM89" s="123">
        <f>'2023 CV FIN GA 00394601000126'!AO85</f>
        <v>1444.8403800000001</v>
      </c>
      <c r="AN89" s="123">
        <f>'2023 CV FIN GA 00394601000126'!AP85</f>
        <v>128037.50933</v>
      </c>
      <c r="AO89" s="50">
        <v>0</v>
      </c>
      <c r="AP89" s="123">
        <f>'2023 CV FIN GA 00394601000126'!AR85</f>
        <v>0</v>
      </c>
      <c r="AQ89" s="123">
        <f>'2023 CV FIN GA 00394601000126'!AS85</f>
        <v>1857631.7569899999</v>
      </c>
      <c r="AR89" s="49">
        <f t="shared" si="35"/>
        <v>2217803.0742000001</v>
      </c>
      <c r="AS89" s="49">
        <f t="shared" si="36"/>
        <v>175255.19258</v>
      </c>
      <c r="AT89" s="123">
        <f>'2023 CV FIN GA 00394601000126'!AV85</f>
        <v>1103.6069399999999</v>
      </c>
      <c r="AU89" s="123">
        <f>'2023 CV FIN GA 00394601000126'!AW85</f>
        <v>3.19347</v>
      </c>
      <c r="AV89" s="123">
        <f>'2023 CV FIN GA 00394601000126'!AX85</f>
        <v>0</v>
      </c>
      <c r="AW89" s="123">
        <f>'2023 CV FIN GA 00394601000126'!AY85</f>
        <v>4.2376699999999996</v>
      </c>
      <c r="AX89" s="123">
        <f>'2023 CV FIN GA 00394601000126'!AZ85</f>
        <v>174144.1545</v>
      </c>
      <c r="AY89" s="123">
        <f>'2023 CV FIN GA 00394601000126'!BA85</f>
        <v>0</v>
      </c>
      <c r="AZ89" s="49">
        <f t="shared" si="37"/>
        <v>2042547.8816199999</v>
      </c>
      <c r="BA89" s="123">
        <f>'2023 CV FIN GA 00394601000126'!BC85</f>
        <v>26419.05832</v>
      </c>
      <c r="BB89" s="123">
        <f>'2023 CV FIN GA 00394601000126'!BD85</f>
        <v>21689.981319999999</v>
      </c>
      <c r="BC89" s="123">
        <f>'2023 CV FIN GA 00394601000126'!BE85</f>
        <v>26241.538710000001</v>
      </c>
      <c r="BD89" s="123">
        <f>'2023 CV FIN GA 00394601000126'!BF85</f>
        <v>2424.8798499999998</v>
      </c>
      <c r="BE89" s="123">
        <f>'2023 CV FIN GA 00394601000126'!BG85</f>
        <v>15274.75009</v>
      </c>
      <c r="BF89" s="123">
        <f>'2023 CV FIN GA 00394601000126'!BH85</f>
        <v>1950497.6733299999</v>
      </c>
      <c r="BG89" s="123">
        <f>'2023 CV FIN GA 00394601000126'!BI85</f>
        <v>0</v>
      </c>
      <c r="BH89" s="123">
        <f>'2023 CV FIN GA 00394601000126'!BJ85</f>
        <v>0</v>
      </c>
      <c r="BI89" s="123">
        <f>'2023 CV FIN GA 00394601000126'!BK85</f>
        <v>0</v>
      </c>
      <c r="BJ89" s="49">
        <f t="shared" si="38"/>
        <v>2217803.0742000001</v>
      </c>
      <c r="BK89" s="49">
        <f t="shared" si="39"/>
        <v>0</v>
      </c>
      <c r="BL89" s="49">
        <f>$BO$9+SUMPRODUCT($D$10:D89,$BK$10:BK89)</f>
        <v>2.1026104688644409E-2</v>
      </c>
      <c r="BM89" s="48">
        <f>'2023 CV FIN GA 00394601000126'!BO85</f>
        <v>4.79</v>
      </c>
      <c r="BN89" s="49">
        <f t="shared" si="43"/>
        <v>0</v>
      </c>
      <c r="BO89" s="51">
        <f t="shared" si="40"/>
        <v>0</v>
      </c>
      <c r="BP89" s="79">
        <f t="shared" si="44"/>
        <v>48292.715771258045</v>
      </c>
      <c r="BQ89" s="79">
        <f t="shared" si="45"/>
        <v>3839270.9038150148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2103</v>
      </c>
      <c r="C90" s="48">
        <f>'2023 CV FIN GA 00394601000126'!E86</f>
        <v>4.79</v>
      </c>
      <c r="D90" s="49">
        <f t="shared" si="46"/>
        <v>2.2620000000000001E-2</v>
      </c>
      <c r="E90" s="123">
        <f>'2023 CV FIN GA 00394601000126'!G86</f>
        <v>0</v>
      </c>
      <c r="F90" s="49">
        <f t="shared" si="30"/>
        <v>70.239720000000005</v>
      </c>
      <c r="G90" s="123">
        <f>'2023 CV FIN GA 00394601000126'!I86</f>
        <v>70.125349999999997</v>
      </c>
      <c r="H90" s="123">
        <f>'2023 CV FIN GA 00394601000126'!J86</f>
        <v>4.7739999999999998E-2</v>
      </c>
      <c r="I90" s="123">
        <f>'2023 CV FIN GA 00394601000126'!K86</f>
        <v>0</v>
      </c>
      <c r="J90" s="123">
        <f>'2023 CV FIN GA 00394601000126'!L86</f>
        <v>6.6629999999999995E-2</v>
      </c>
      <c r="K90" s="123">
        <f>'2023 CV FIN GA 00394601000126'!M86</f>
        <v>13630.7145</v>
      </c>
      <c r="L90" s="123">
        <f>'2023 CV FIN GA 00394601000126'!N86</f>
        <v>4671.5770000000002</v>
      </c>
      <c r="M90" s="49">
        <f t="shared" si="31"/>
        <v>0</v>
      </c>
      <c r="N90" s="123">
        <f>'2023 CV FIN GA 00394601000126'!P86</f>
        <v>0</v>
      </c>
      <c r="O90" s="123">
        <f>'2023 CV FIN GA 00394601000126'!Q86</f>
        <v>0</v>
      </c>
      <c r="P90" s="123">
        <f>'2023 CV FIN GA 00394601000126'!R86</f>
        <v>0</v>
      </c>
      <c r="Q90" s="123">
        <f>'2023 CV FIN GA 00394601000126'!S86</f>
        <v>0</v>
      </c>
      <c r="R90" s="123">
        <f>'2023 CV FIN GA 00394601000126'!T86</f>
        <v>0</v>
      </c>
      <c r="S90" s="123">
        <f>'2023 CV FIN GA 00394601000126'!U86</f>
        <v>0</v>
      </c>
      <c r="T90" s="123">
        <f>'2023 CV FIN GA 00394601000126'!V86</f>
        <v>0</v>
      </c>
      <c r="U90" s="49">
        <f t="shared" si="32"/>
        <v>0</v>
      </c>
      <c r="V90" s="123">
        <f>'2023 CV FIN GA 00394601000126'!X86</f>
        <v>0</v>
      </c>
      <c r="W90" s="123">
        <f>'2023 CV FIN GA 00394601000126'!Y86</f>
        <v>0</v>
      </c>
      <c r="X90" s="123">
        <f>'2023 CV FIN GA 00394601000126'!Z86</f>
        <v>0</v>
      </c>
      <c r="Y90" s="123">
        <f>'2023 CV FIN GA 00394601000126'!AA86</f>
        <v>0</v>
      </c>
      <c r="Z90" s="123">
        <f>'2023 CV FIN GA 00394601000126'!AB86</f>
        <v>0</v>
      </c>
      <c r="AA90" s="123">
        <f>'2023 CV FIN GA 00394601000126'!AC86</f>
        <v>0</v>
      </c>
      <c r="AB90" s="123">
        <f>'2023 CV FIN GA 00394601000126'!AD86</f>
        <v>0</v>
      </c>
      <c r="AC90" s="49">
        <f t="shared" si="33"/>
        <v>3301.6671999999999</v>
      </c>
      <c r="AD90" s="123">
        <f>'2023 CV FIN GA 00394601000126'!AF86</f>
        <v>1148.1529800000001</v>
      </c>
      <c r="AE90" s="123">
        <f>'2023 CV FIN GA 00394601000126'!AG86</f>
        <v>931.07691</v>
      </c>
      <c r="AF90" s="123">
        <f>'2023 CV FIN GA 00394601000126'!AH86</f>
        <v>1119.5156500000001</v>
      </c>
      <c r="AG90" s="123">
        <f>'2023 CV FIN GA 00394601000126'!AI86</f>
        <v>102.92166</v>
      </c>
      <c r="AH90" s="49">
        <f t="shared" si="34"/>
        <v>112831.49188</v>
      </c>
      <c r="AI90" s="123">
        <f>'2023 CV FIN GA 00394601000126'!AK86</f>
        <v>34324.944309999999</v>
      </c>
      <c r="AJ90" s="123">
        <f>'2023 CV FIN GA 00394601000126'!AL86</f>
        <v>34687.897859999997</v>
      </c>
      <c r="AK90" s="123">
        <f>'2023 CV FIN GA 00394601000126'!AM86</f>
        <v>38398.524060000003</v>
      </c>
      <c r="AL90" s="123">
        <f>'2023 CV FIN GA 00394601000126'!AN86</f>
        <v>4620.2515999999996</v>
      </c>
      <c r="AM90" s="123">
        <f>'2023 CV FIN GA 00394601000126'!AO86</f>
        <v>799.87405000000001</v>
      </c>
      <c r="AN90" s="123">
        <f>'2023 CV FIN GA 00394601000126'!AP86</f>
        <v>72148.695519999994</v>
      </c>
      <c r="AO90" s="50">
        <v>0</v>
      </c>
      <c r="AP90" s="123">
        <f>'2023 CV FIN GA 00394601000126'!AR86</f>
        <v>0</v>
      </c>
      <c r="AQ90" s="123">
        <f>'2023 CV FIN GA 00394601000126'!AS86</f>
        <v>1071827.57219</v>
      </c>
      <c r="AR90" s="49">
        <f t="shared" si="35"/>
        <v>1278481.9580099999</v>
      </c>
      <c r="AS90" s="49">
        <f t="shared" si="36"/>
        <v>127513.2616</v>
      </c>
      <c r="AT90" s="123">
        <f>'2023 CV FIN GA 00394601000126'!AV86</f>
        <v>571.30775000000006</v>
      </c>
      <c r="AU90" s="123">
        <f>'2023 CV FIN GA 00394601000126'!AW86</f>
        <v>0.61909000000000003</v>
      </c>
      <c r="AV90" s="123">
        <f>'2023 CV FIN GA 00394601000126'!AX86</f>
        <v>0</v>
      </c>
      <c r="AW90" s="123">
        <f>'2023 CV FIN GA 00394601000126'!AY86</f>
        <v>1.0855999999999999</v>
      </c>
      <c r="AX90" s="123">
        <f>'2023 CV FIN GA 00394601000126'!AZ86</f>
        <v>126940.24916000001</v>
      </c>
      <c r="AY90" s="123">
        <f>'2023 CV FIN GA 00394601000126'!BA86</f>
        <v>0</v>
      </c>
      <c r="AZ90" s="49">
        <f t="shared" si="37"/>
        <v>1150968.6964100001</v>
      </c>
      <c r="BA90" s="123">
        <f>'2023 CV FIN GA 00394601000126'!BC86</f>
        <v>12902.82423</v>
      </c>
      <c r="BB90" s="123">
        <f>'2023 CV FIN GA 00394601000126'!BD86</f>
        <v>10282.68943</v>
      </c>
      <c r="BC90" s="123">
        <f>'2023 CV FIN GA 00394601000126'!BE86</f>
        <v>12235.370919999999</v>
      </c>
      <c r="BD90" s="123">
        <f>'2023 CV FIN GA 00394601000126'!BF86</f>
        <v>1102.8949700000001</v>
      </c>
      <c r="BE90" s="123">
        <f>'2023 CV FIN GA 00394601000126'!BG86</f>
        <v>8513.6640299999999</v>
      </c>
      <c r="BF90" s="123">
        <f>'2023 CV FIN GA 00394601000126'!BH86</f>
        <v>1105931.2528299999</v>
      </c>
      <c r="BG90" s="123">
        <f>'2023 CV FIN GA 00394601000126'!BI86</f>
        <v>0</v>
      </c>
      <c r="BH90" s="123">
        <f>'2023 CV FIN GA 00394601000126'!BJ86</f>
        <v>0</v>
      </c>
      <c r="BI90" s="123">
        <f>'2023 CV FIN GA 00394601000126'!BK86</f>
        <v>0</v>
      </c>
      <c r="BJ90" s="49">
        <f t="shared" si="38"/>
        <v>1278481.9580099999</v>
      </c>
      <c r="BK90" s="49">
        <f t="shared" si="39"/>
        <v>0</v>
      </c>
      <c r="BL90" s="49">
        <f>$BO$9+SUMPRODUCT($D$10:D90,$BK$10:BK90)</f>
        <v>2.1026104688644409E-2</v>
      </c>
      <c r="BM90" s="48">
        <f>'2023 CV FIN GA 00394601000126'!BO86</f>
        <v>4.79</v>
      </c>
      <c r="BN90" s="49">
        <f t="shared" si="43"/>
        <v>0</v>
      </c>
      <c r="BO90" s="51">
        <f t="shared" si="40"/>
        <v>0</v>
      </c>
      <c r="BP90" s="79">
        <f t="shared" si="44"/>
        <v>26572.948953960833</v>
      </c>
      <c r="BQ90" s="79">
        <f t="shared" si="45"/>
        <v>2139122.3907938469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2104</v>
      </c>
      <c r="C91" s="48">
        <f>'2023 CV FIN GA 00394601000126'!E87</f>
        <v>4.79</v>
      </c>
      <c r="D91" s="49">
        <f t="shared" si="46"/>
        <v>2.1590000000000002E-2</v>
      </c>
      <c r="E91" s="123">
        <f>'2023 CV FIN GA 00394601000126'!G87</f>
        <v>0</v>
      </c>
      <c r="F91" s="49">
        <f t="shared" si="30"/>
        <v>32.964230000000001</v>
      </c>
      <c r="G91" s="123">
        <f>'2023 CV FIN GA 00394601000126'!I87</f>
        <v>32.946379999999998</v>
      </c>
      <c r="H91" s="123">
        <f>'2023 CV FIN GA 00394601000126'!J87</f>
        <v>4.9300000000000004E-3</v>
      </c>
      <c r="I91" s="123">
        <f>'2023 CV FIN GA 00394601000126'!K87</f>
        <v>0</v>
      </c>
      <c r="J91" s="123">
        <f>'2023 CV FIN GA 00394601000126'!L87</f>
        <v>1.2919999999999999E-2</v>
      </c>
      <c r="K91" s="123">
        <f>'2023 CV FIN GA 00394601000126'!M87</f>
        <v>9719.8993599999994</v>
      </c>
      <c r="L91" s="123">
        <f>'2023 CV FIN GA 00394601000126'!N87</f>
        <v>3318.9284400000001</v>
      </c>
      <c r="M91" s="49">
        <f t="shared" si="31"/>
        <v>0</v>
      </c>
      <c r="N91" s="123">
        <f>'2023 CV FIN GA 00394601000126'!P87</f>
        <v>0</v>
      </c>
      <c r="O91" s="123">
        <f>'2023 CV FIN GA 00394601000126'!Q87</f>
        <v>0</v>
      </c>
      <c r="P91" s="123">
        <f>'2023 CV FIN GA 00394601000126'!R87</f>
        <v>0</v>
      </c>
      <c r="Q91" s="123">
        <f>'2023 CV FIN GA 00394601000126'!S87</f>
        <v>0</v>
      </c>
      <c r="R91" s="123">
        <f>'2023 CV FIN GA 00394601000126'!T87</f>
        <v>0</v>
      </c>
      <c r="S91" s="123">
        <f>'2023 CV FIN GA 00394601000126'!U87</f>
        <v>0</v>
      </c>
      <c r="T91" s="123">
        <f>'2023 CV FIN GA 00394601000126'!V87</f>
        <v>0</v>
      </c>
      <c r="U91" s="49">
        <f t="shared" si="32"/>
        <v>0</v>
      </c>
      <c r="V91" s="123">
        <f>'2023 CV FIN GA 00394601000126'!X87</f>
        <v>0</v>
      </c>
      <c r="W91" s="123">
        <f>'2023 CV FIN GA 00394601000126'!Y87</f>
        <v>0</v>
      </c>
      <c r="X91" s="123">
        <f>'2023 CV FIN GA 00394601000126'!Z87</f>
        <v>0</v>
      </c>
      <c r="Y91" s="123">
        <f>'2023 CV FIN GA 00394601000126'!AA87</f>
        <v>0</v>
      </c>
      <c r="Z91" s="123">
        <f>'2023 CV FIN GA 00394601000126'!AB87</f>
        <v>0</v>
      </c>
      <c r="AA91" s="123">
        <f>'2023 CV FIN GA 00394601000126'!AC87</f>
        <v>0</v>
      </c>
      <c r="AB91" s="123">
        <f>'2023 CV FIN GA 00394601000126'!AD87</f>
        <v>0</v>
      </c>
      <c r="AC91" s="49">
        <f t="shared" si="33"/>
        <v>1468.1412399999999</v>
      </c>
      <c r="AD91" s="123">
        <f>'2023 CV FIN GA 00394601000126'!AF87</f>
        <v>530.54867000000002</v>
      </c>
      <c r="AE91" s="123">
        <f>'2023 CV FIN GA 00394601000126'!AG87</f>
        <v>411.08161999999999</v>
      </c>
      <c r="AF91" s="123">
        <f>'2023 CV FIN GA 00394601000126'!AH87</f>
        <v>482.93668000000002</v>
      </c>
      <c r="AG91" s="123">
        <f>'2023 CV FIN GA 00394601000126'!AI87</f>
        <v>43.574269999999999</v>
      </c>
      <c r="AH91" s="49">
        <f t="shared" si="34"/>
        <v>60850.984490000003</v>
      </c>
      <c r="AI91" s="123">
        <f>'2023 CV FIN GA 00394601000126'!AK87</f>
        <v>18476.468850000001</v>
      </c>
      <c r="AJ91" s="123">
        <f>'2023 CV FIN GA 00394601000126'!AL87</f>
        <v>19299.453270000002</v>
      </c>
      <c r="AK91" s="123">
        <f>'2023 CV FIN GA 00394601000126'!AM87</f>
        <v>20208.908589999999</v>
      </c>
      <c r="AL91" s="123">
        <f>'2023 CV FIN GA 00394601000126'!AN87</f>
        <v>2442.4645799999998</v>
      </c>
      <c r="AM91" s="123">
        <f>'2023 CV FIN GA 00394601000126'!AO87</f>
        <v>423.68920000000003</v>
      </c>
      <c r="AN91" s="123">
        <f>'2023 CV FIN GA 00394601000126'!AP87</f>
        <v>38894.910239999997</v>
      </c>
      <c r="AO91" s="50">
        <v>0</v>
      </c>
      <c r="AP91" s="123">
        <f>'2023 CV FIN GA 00394601000126'!AR87</f>
        <v>0</v>
      </c>
      <c r="AQ91" s="123">
        <f>'2023 CV FIN GA 00394601000126'!AS87</f>
        <v>596786.16906999995</v>
      </c>
      <c r="AR91" s="49">
        <f t="shared" si="35"/>
        <v>711071.99707000004</v>
      </c>
      <c r="AS91" s="49">
        <f t="shared" si="36"/>
        <v>90591.975810000004</v>
      </c>
      <c r="AT91" s="123">
        <f>'2023 CV FIN GA 00394601000126'!AV87</f>
        <v>268.22116</v>
      </c>
      <c r="AU91" s="123">
        <f>'2023 CV FIN GA 00394601000126'!AW87</f>
        <v>6.3960000000000003E-2</v>
      </c>
      <c r="AV91" s="123">
        <f>'2023 CV FIN GA 00394601000126'!AX87</f>
        <v>0</v>
      </c>
      <c r="AW91" s="123">
        <f>'2023 CV FIN GA 00394601000126'!AY87</f>
        <v>0.20998</v>
      </c>
      <c r="AX91" s="123">
        <f>'2023 CV FIN GA 00394601000126'!AZ87</f>
        <v>90323.480710000003</v>
      </c>
      <c r="AY91" s="123">
        <f>'2023 CV FIN GA 00394601000126'!BA87</f>
        <v>0</v>
      </c>
      <c r="AZ91" s="49">
        <f t="shared" si="37"/>
        <v>620480.02125999995</v>
      </c>
      <c r="BA91" s="123">
        <f>'2023 CV FIN GA 00394601000126'!BC87</f>
        <v>6044.3024800000003</v>
      </c>
      <c r="BB91" s="123">
        <f>'2023 CV FIN GA 00394601000126'!BD87</f>
        <v>4543.4443199999996</v>
      </c>
      <c r="BC91" s="123">
        <f>'2023 CV FIN GA 00394601000126'!BE87</f>
        <v>5352.6032400000004</v>
      </c>
      <c r="BD91" s="123">
        <f>'2023 CV FIN GA 00394601000126'!BF87</f>
        <v>472.59879999999998</v>
      </c>
      <c r="BE91" s="123">
        <f>'2023 CV FIN GA 00394601000126'!BG87</f>
        <v>4543.3134200000004</v>
      </c>
      <c r="BF91" s="123">
        <f>'2023 CV FIN GA 00394601000126'!BH87</f>
        <v>599523.75899999996</v>
      </c>
      <c r="BG91" s="123">
        <f>'2023 CV FIN GA 00394601000126'!BI87</f>
        <v>0</v>
      </c>
      <c r="BH91" s="123">
        <f>'2023 CV FIN GA 00394601000126'!BJ87</f>
        <v>0</v>
      </c>
      <c r="BI91" s="123">
        <f>'2023 CV FIN GA 00394601000126'!BK87</f>
        <v>0</v>
      </c>
      <c r="BJ91" s="49">
        <f t="shared" si="38"/>
        <v>711071.99707000004</v>
      </c>
      <c r="BK91" s="49">
        <f t="shared" si="39"/>
        <v>0</v>
      </c>
      <c r="BL91" s="49">
        <f>$BO$9+SUMPRODUCT($D$10:D91,$BK$10:BK91)</f>
        <v>2.1026104688644409E-2</v>
      </c>
      <c r="BM91" s="48">
        <f>'2023 CV FIN GA 00394601000126'!BO87</f>
        <v>4.79</v>
      </c>
      <c r="BN91" s="49">
        <f t="shared" si="43"/>
        <v>0</v>
      </c>
      <c r="BO91" s="51">
        <f t="shared" si="40"/>
        <v>0</v>
      </c>
      <c r="BP91" s="79">
        <f t="shared" si="44"/>
        <v>14106.97427258871</v>
      </c>
      <c r="BQ91" s="79">
        <f t="shared" si="45"/>
        <v>1149718.4032159799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2105</v>
      </c>
      <c r="C92" s="48">
        <f>'2023 CV FIN GA 00394601000126'!E88</f>
        <v>4.79</v>
      </c>
      <c r="D92" s="49">
        <f t="shared" si="46"/>
        <v>2.06E-2</v>
      </c>
      <c r="E92" s="123">
        <f>'2023 CV FIN GA 00394601000126'!G88</f>
        <v>0</v>
      </c>
      <c r="F92" s="49">
        <f t="shared" si="30"/>
        <v>13.643599999999999</v>
      </c>
      <c r="G92" s="123">
        <f>'2023 CV FIN GA 00394601000126'!I88</f>
        <v>13.64226</v>
      </c>
      <c r="H92" s="123">
        <f>'2023 CV FIN GA 00394601000126'!J88</f>
        <v>0</v>
      </c>
      <c r="I92" s="123">
        <f>'2023 CV FIN GA 00394601000126'!K88</f>
        <v>0</v>
      </c>
      <c r="J92" s="123">
        <f>'2023 CV FIN GA 00394601000126'!L88</f>
        <v>1.34E-3</v>
      </c>
      <c r="K92" s="123">
        <f>'2023 CV FIN GA 00394601000126'!M88</f>
        <v>6732.5148399999998</v>
      </c>
      <c r="L92" s="123">
        <f>'2023 CV FIN GA 00394601000126'!N88</f>
        <v>2290.7750799999999</v>
      </c>
      <c r="M92" s="49">
        <f t="shared" si="31"/>
        <v>0</v>
      </c>
      <c r="N92" s="123">
        <f>'2023 CV FIN GA 00394601000126'!P88</f>
        <v>0</v>
      </c>
      <c r="O92" s="123">
        <f>'2023 CV FIN GA 00394601000126'!Q88</f>
        <v>0</v>
      </c>
      <c r="P92" s="123">
        <f>'2023 CV FIN GA 00394601000126'!R88</f>
        <v>0</v>
      </c>
      <c r="Q92" s="123">
        <f>'2023 CV FIN GA 00394601000126'!S88</f>
        <v>0</v>
      </c>
      <c r="R92" s="123">
        <f>'2023 CV FIN GA 00394601000126'!T88</f>
        <v>0</v>
      </c>
      <c r="S92" s="123">
        <f>'2023 CV FIN GA 00394601000126'!U88</f>
        <v>0</v>
      </c>
      <c r="T92" s="123">
        <f>'2023 CV FIN GA 00394601000126'!V88</f>
        <v>0</v>
      </c>
      <c r="U92" s="49">
        <f t="shared" si="32"/>
        <v>0</v>
      </c>
      <c r="V92" s="123">
        <f>'2023 CV FIN GA 00394601000126'!X88</f>
        <v>0</v>
      </c>
      <c r="W92" s="123">
        <f>'2023 CV FIN GA 00394601000126'!Y88</f>
        <v>0</v>
      </c>
      <c r="X92" s="123">
        <f>'2023 CV FIN GA 00394601000126'!Z88</f>
        <v>0</v>
      </c>
      <c r="Y92" s="123">
        <f>'2023 CV FIN GA 00394601000126'!AA88</f>
        <v>0</v>
      </c>
      <c r="Z92" s="123">
        <f>'2023 CV FIN GA 00394601000126'!AB88</f>
        <v>0</v>
      </c>
      <c r="AA92" s="123">
        <f>'2023 CV FIN GA 00394601000126'!AC88</f>
        <v>0</v>
      </c>
      <c r="AB92" s="123">
        <f>'2023 CV FIN GA 00394601000126'!AD88</f>
        <v>0</v>
      </c>
      <c r="AC92" s="49">
        <f t="shared" si="33"/>
        <v>611.15139999999997</v>
      </c>
      <c r="AD92" s="123">
        <f>'2023 CV FIN GA 00394601000126'!AF88</f>
        <v>234.05146999999999</v>
      </c>
      <c r="AE92" s="123">
        <f>'2023 CV FIN GA 00394601000126'!AG88</f>
        <v>167.50975</v>
      </c>
      <c r="AF92" s="123">
        <f>'2023 CV FIN GA 00394601000126'!AH88</f>
        <v>192.38830999999999</v>
      </c>
      <c r="AG92" s="123">
        <f>'2023 CV FIN GA 00394601000126'!AI88</f>
        <v>17.20187</v>
      </c>
      <c r="AH92" s="49">
        <f t="shared" si="34"/>
        <v>31246.17611</v>
      </c>
      <c r="AI92" s="123">
        <f>'2023 CV FIN GA 00394601000126'!AK88</f>
        <v>9519.1800800000001</v>
      </c>
      <c r="AJ92" s="123">
        <f>'2023 CV FIN GA 00394601000126'!AL88</f>
        <v>10183.77967</v>
      </c>
      <c r="AK92" s="123">
        <f>'2023 CV FIN GA 00394601000126'!AM88</f>
        <v>10099.42016</v>
      </c>
      <c r="AL92" s="123">
        <f>'2023 CV FIN GA 00394601000126'!AN88</f>
        <v>1229.89699</v>
      </c>
      <c r="AM92" s="123">
        <f>'2023 CV FIN GA 00394601000126'!AO88</f>
        <v>213.89921000000001</v>
      </c>
      <c r="AN92" s="123">
        <f>'2023 CV FIN GA 00394601000126'!AP88</f>
        <v>19987.584429999999</v>
      </c>
      <c r="AO92" s="50">
        <v>0</v>
      </c>
      <c r="AP92" s="123">
        <f>'2023 CV FIN GA 00394601000126'!AR88</f>
        <v>0</v>
      </c>
      <c r="AQ92" s="123">
        <f>'2023 CV FIN GA 00394601000126'!AS88</f>
        <v>320502.66722</v>
      </c>
      <c r="AR92" s="49">
        <f t="shared" si="35"/>
        <v>381384.51267999999</v>
      </c>
      <c r="AS92" s="49">
        <f t="shared" si="36"/>
        <v>62527.964720000004</v>
      </c>
      <c r="AT92" s="123">
        <f>'2023 CV FIN GA 00394601000126'!AV88</f>
        <v>110.99035000000001</v>
      </c>
      <c r="AU92" s="123">
        <f>'2023 CV FIN GA 00394601000126'!AW88</f>
        <v>0</v>
      </c>
      <c r="AV92" s="123">
        <f>'2023 CV FIN GA 00394601000126'!AX88</f>
        <v>0</v>
      </c>
      <c r="AW92" s="123">
        <f>'2023 CV FIN GA 00394601000126'!AY88</f>
        <v>2.1690000000000001E-2</v>
      </c>
      <c r="AX92" s="123">
        <f>'2023 CV FIN GA 00394601000126'!AZ88</f>
        <v>62416.952680000002</v>
      </c>
      <c r="AY92" s="123">
        <f>'2023 CV FIN GA 00394601000126'!BA88</f>
        <v>0</v>
      </c>
      <c r="AZ92" s="49">
        <f t="shared" si="37"/>
        <v>318856.54796</v>
      </c>
      <c r="BA92" s="123">
        <f>'2023 CV FIN GA 00394601000126'!BC88</f>
        <v>2705.2495699999999</v>
      </c>
      <c r="BB92" s="123">
        <f>'2023 CV FIN GA 00394601000126'!BD88</f>
        <v>1853.1805099999999</v>
      </c>
      <c r="BC92" s="123">
        <f>'2023 CV FIN GA 00394601000126'!BE88</f>
        <v>2169.3115299999999</v>
      </c>
      <c r="BD92" s="123">
        <f>'2023 CV FIN GA 00394601000126'!BF88</f>
        <v>189.16544999999999</v>
      </c>
      <c r="BE92" s="123">
        <f>'2023 CV FIN GA 00394601000126'!BG88</f>
        <v>2312.2667200000001</v>
      </c>
      <c r="BF92" s="123">
        <f>'2023 CV FIN GA 00394601000126'!BH88</f>
        <v>309627.37417999998</v>
      </c>
      <c r="BG92" s="123">
        <f>'2023 CV FIN GA 00394601000126'!BI88</f>
        <v>0</v>
      </c>
      <c r="BH92" s="123">
        <f>'2023 CV FIN GA 00394601000126'!BJ88</f>
        <v>0</v>
      </c>
      <c r="BI92" s="123">
        <f>'2023 CV FIN GA 00394601000126'!BK88</f>
        <v>0</v>
      </c>
      <c r="BJ92" s="49">
        <f t="shared" si="38"/>
        <v>381384.51267999999</v>
      </c>
      <c r="BK92" s="49">
        <f t="shared" si="39"/>
        <v>0</v>
      </c>
      <c r="BL92" s="49">
        <f>$BO$9+SUMPRODUCT($D$10:D92,$BK$10:BK92)</f>
        <v>2.1026104688644409E-2</v>
      </c>
      <c r="BM92" s="48">
        <f>'2023 CV FIN GA 00394601000126'!BO88</f>
        <v>4.79</v>
      </c>
      <c r="BN92" s="49">
        <f t="shared" si="43"/>
        <v>0</v>
      </c>
      <c r="BO92" s="51">
        <f t="shared" si="40"/>
        <v>0</v>
      </c>
      <c r="BP92" s="79">
        <f t="shared" si="44"/>
        <v>7221.54207298849</v>
      </c>
      <c r="BQ92" s="79">
        <f t="shared" si="45"/>
        <v>595777.22102155047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2106</v>
      </c>
      <c r="C93" s="48">
        <f>'2023 CV FIN GA 00394601000126'!E89</f>
        <v>4.79</v>
      </c>
      <c r="D93" s="49">
        <f t="shared" si="46"/>
        <v>1.966E-2</v>
      </c>
      <c r="E93" s="123">
        <f>'2023 CV FIN GA 00394601000126'!G89</f>
        <v>0</v>
      </c>
      <c r="F93" s="49">
        <f t="shared" si="30"/>
        <v>4.7729799999999996</v>
      </c>
      <c r="G93" s="123">
        <f>'2023 CV FIN GA 00394601000126'!I89</f>
        <v>4.7729799999999996</v>
      </c>
      <c r="H93" s="123">
        <f>'2023 CV FIN GA 00394601000126'!J89</f>
        <v>0</v>
      </c>
      <c r="I93" s="123">
        <f>'2023 CV FIN GA 00394601000126'!K89</f>
        <v>0</v>
      </c>
      <c r="J93" s="123">
        <f>'2023 CV FIN GA 00394601000126'!L89</f>
        <v>0</v>
      </c>
      <c r="K93" s="123">
        <f>'2023 CV FIN GA 00394601000126'!M89</f>
        <v>4501.0970299999999</v>
      </c>
      <c r="L93" s="123">
        <f>'2023 CV FIN GA 00394601000126'!N89</f>
        <v>1526.57268</v>
      </c>
      <c r="M93" s="49">
        <f t="shared" si="31"/>
        <v>0</v>
      </c>
      <c r="N93" s="123">
        <f>'2023 CV FIN GA 00394601000126'!P89</f>
        <v>0</v>
      </c>
      <c r="O93" s="123">
        <f>'2023 CV FIN GA 00394601000126'!Q89</f>
        <v>0</v>
      </c>
      <c r="P93" s="123">
        <f>'2023 CV FIN GA 00394601000126'!R89</f>
        <v>0</v>
      </c>
      <c r="Q93" s="123">
        <f>'2023 CV FIN GA 00394601000126'!S89</f>
        <v>0</v>
      </c>
      <c r="R93" s="123">
        <f>'2023 CV FIN GA 00394601000126'!T89</f>
        <v>0</v>
      </c>
      <c r="S93" s="123">
        <f>'2023 CV FIN GA 00394601000126'!U89</f>
        <v>0</v>
      </c>
      <c r="T93" s="123">
        <f>'2023 CV FIN GA 00394601000126'!V89</f>
        <v>0</v>
      </c>
      <c r="U93" s="49">
        <f t="shared" si="32"/>
        <v>0</v>
      </c>
      <c r="V93" s="123">
        <f>'2023 CV FIN GA 00394601000126'!X89</f>
        <v>0</v>
      </c>
      <c r="W93" s="123">
        <f>'2023 CV FIN GA 00394601000126'!Y89</f>
        <v>0</v>
      </c>
      <c r="X93" s="123">
        <f>'2023 CV FIN GA 00394601000126'!Z89</f>
        <v>0</v>
      </c>
      <c r="Y93" s="123">
        <f>'2023 CV FIN GA 00394601000126'!AA89</f>
        <v>0</v>
      </c>
      <c r="Z93" s="123">
        <f>'2023 CV FIN GA 00394601000126'!AB89</f>
        <v>0</v>
      </c>
      <c r="AA93" s="123">
        <f>'2023 CV FIN GA 00394601000126'!AC89</f>
        <v>0</v>
      </c>
      <c r="AB93" s="123">
        <f>'2023 CV FIN GA 00394601000126'!AD89</f>
        <v>0</v>
      </c>
      <c r="AC93" s="49">
        <f t="shared" si="33"/>
        <v>235.63184999999999</v>
      </c>
      <c r="AD93" s="123">
        <f>'2023 CV FIN GA 00394601000126'!AF89</f>
        <v>97.752809999999997</v>
      </c>
      <c r="AE93" s="123">
        <f>'2023 CV FIN GA 00394601000126'!AG89</f>
        <v>62.213000000000001</v>
      </c>
      <c r="AF93" s="123">
        <f>'2023 CV FIN GA 00394601000126'!AH89</f>
        <v>69.406509999999997</v>
      </c>
      <c r="AG93" s="123">
        <f>'2023 CV FIN GA 00394601000126'!AI89</f>
        <v>6.2595299999999998</v>
      </c>
      <c r="AH93" s="49">
        <f t="shared" si="34"/>
        <v>15205.8531</v>
      </c>
      <c r="AI93" s="123">
        <f>'2023 CV FIN GA 00394601000126'!AK89</f>
        <v>4687.7016199999998</v>
      </c>
      <c r="AJ93" s="123">
        <f>'2023 CV FIN GA 00394601000126'!AL89</f>
        <v>5065.4989500000001</v>
      </c>
      <c r="AK93" s="123">
        <f>'2023 CV FIN GA 00394601000126'!AM89</f>
        <v>4762.9820300000001</v>
      </c>
      <c r="AL93" s="123">
        <f>'2023 CV FIN GA 00394601000126'!AN89</f>
        <v>587.27121</v>
      </c>
      <c r="AM93" s="123">
        <f>'2023 CV FIN GA 00394601000126'!AO89</f>
        <v>102.39928999999999</v>
      </c>
      <c r="AN93" s="123">
        <f>'2023 CV FIN GA 00394601000126'!AP89</f>
        <v>9745.8106599999992</v>
      </c>
      <c r="AO93" s="50">
        <v>0</v>
      </c>
      <c r="AP93" s="123">
        <f>'2023 CV FIN GA 00394601000126'!AR89</f>
        <v>0</v>
      </c>
      <c r="AQ93" s="123">
        <f>'2023 CV FIN GA 00394601000126'!AS89</f>
        <v>165921.19302000001</v>
      </c>
      <c r="AR93" s="49">
        <f t="shared" si="35"/>
        <v>197140.93132</v>
      </c>
      <c r="AS93" s="49">
        <f t="shared" si="36"/>
        <v>41668.640229999997</v>
      </c>
      <c r="AT93" s="123">
        <f>'2023 CV FIN GA 00394601000126'!AV89</f>
        <v>38.805329999999998</v>
      </c>
      <c r="AU93" s="123">
        <f>'2023 CV FIN GA 00394601000126'!AW89</f>
        <v>0</v>
      </c>
      <c r="AV93" s="123">
        <f>'2023 CV FIN GA 00394601000126'!AX89</f>
        <v>0</v>
      </c>
      <c r="AW93" s="123">
        <f>'2023 CV FIN GA 00394601000126'!AY89</f>
        <v>0</v>
      </c>
      <c r="AX93" s="123">
        <f>'2023 CV FIN GA 00394601000126'!AZ89</f>
        <v>41629.834900000002</v>
      </c>
      <c r="AY93" s="123">
        <f>'2023 CV FIN GA 00394601000126'!BA89</f>
        <v>0</v>
      </c>
      <c r="AZ93" s="49">
        <f t="shared" si="37"/>
        <v>155472.29109000001</v>
      </c>
      <c r="BA93" s="123">
        <f>'2023 CV FIN GA 00394601000126'!BC89</f>
        <v>1147.0111099999999</v>
      </c>
      <c r="BB93" s="123">
        <f>'2023 CV FIN GA 00394601000126'!BD89</f>
        <v>689.06194000000005</v>
      </c>
      <c r="BC93" s="123">
        <f>'2023 CV FIN GA 00394601000126'!BE89</f>
        <v>800.78209000000004</v>
      </c>
      <c r="BD93" s="123">
        <f>'2023 CV FIN GA 00394601000126'!BF89</f>
        <v>69.956389999999999</v>
      </c>
      <c r="BE93" s="123">
        <f>'2023 CV FIN GA 00394601000126'!BG89</f>
        <v>1116.5991100000001</v>
      </c>
      <c r="BF93" s="123">
        <f>'2023 CV FIN GA 00394601000126'!BH89</f>
        <v>151648.88045</v>
      </c>
      <c r="BG93" s="123">
        <f>'2023 CV FIN GA 00394601000126'!BI89</f>
        <v>0</v>
      </c>
      <c r="BH93" s="123">
        <f>'2023 CV FIN GA 00394601000126'!BJ89</f>
        <v>0</v>
      </c>
      <c r="BI93" s="123">
        <f>'2023 CV FIN GA 00394601000126'!BK89</f>
        <v>0</v>
      </c>
      <c r="BJ93" s="49">
        <f t="shared" si="38"/>
        <v>197140.93132</v>
      </c>
      <c r="BK93" s="49">
        <f t="shared" si="39"/>
        <v>0</v>
      </c>
      <c r="BL93" s="49">
        <f>$BO$9+SUMPRODUCT($D$10:D93,$BK$10:BK93)</f>
        <v>2.1026104688644409E-2</v>
      </c>
      <c r="BM93" s="48">
        <f>'2023 CV FIN GA 00394601000126'!BO89</f>
        <v>4.79</v>
      </c>
      <c r="BN93" s="49">
        <f t="shared" si="43"/>
        <v>0</v>
      </c>
      <c r="BO93" s="51">
        <f t="shared" si="40"/>
        <v>0</v>
      </c>
      <c r="BP93" s="79">
        <f t="shared" si="44"/>
        <v>3562.3886949271628</v>
      </c>
      <c r="BQ93" s="79">
        <f t="shared" si="45"/>
        <v>297459.45602641808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2107</v>
      </c>
      <c r="C94" s="48">
        <f>'2023 CV FIN GA 00394601000126'!E90</f>
        <v>4.79</v>
      </c>
      <c r="D94" s="49">
        <f t="shared" si="46"/>
        <v>1.8759999999999999E-2</v>
      </c>
      <c r="E94" s="123">
        <f>'2023 CV FIN GA 00394601000126'!G90</f>
        <v>0</v>
      </c>
      <c r="F94" s="49">
        <f t="shared" si="30"/>
        <v>1.3198099999999999</v>
      </c>
      <c r="G94" s="123">
        <f>'2023 CV FIN GA 00394601000126'!I90</f>
        <v>1.3198099999999999</v>
      </c>
      <c r="H94" s="123">
        <f>'2023 CV FIN GA 00394601000126'!J90</f>
        <v>0</v>
      </c>
      <c r="I94" s="123">
        <f>'2023 CV FIN GA 00394601000126'!K90</f>
        <v>0</v>
      </c>
      <c r="J94" s="123">
        <f>'2023 CV FIN GA 00394601000126'!L90</f>
        <v>0</v>
      </c>
      <c r="K94" s="123">
        <f>'2023 CV FIN GA 00394601000126'!M90</f>
        <v>2882.61094</v>
      </c>
      <c r="L94" s="123">
        <f>'2023 CV FIN GA 00394601000126'!N90</f>
        <v>974.85555999999997</v>
      </c>
      <c r="M94" s="49">
        <f t="shared" si="31"/>
        <v>0</v>
      </c>
      <c r="N94" s="123">
        <f>'2023 CV FIN GA 00394601000126'!P90</f>
        <v>0</v>
      </c>
      <c r="O94" s="123">
        <f>'2023 CV FIN GA 00394601000126'!Q90</f>
        <v>0</v>
      </c>
      <c r="P94" s="123">
        <f>'2023 CV FIN GA 00394601000126'!R90</f>
        <v>0</v>
      </c>
      <c r="Q94" s="123">
        <f>'2023 CV FIN GA 00394601000126'!S90</f>
        <v>0</v>
      </c>
      <c r="R94" s="123">
        <f>'2023 CV FIN GA 00394601000126'!T90</f>
        <v>0</v>
      </c>
      <c r="S94" s="123">
        <f>'2023 CV FIN GA 00394601000126'!U90</f>
        <v>0</v>
      </c>
      <c r="T94" s="123">
        <f>'2023 CV FIN GA 00394601000126'!V90</f>
        <v>0</v>
      </c>
      <c r="U94" s="49">
        <f t="shared" si="32"/>
        <v>0</v>
      </c>
      <c r="V94" s="123">
        <f>'2023 CV FIN GA 00394601000126'!X90</f>
        <v>0</v>
      </c>
      <c r="W94" s="123">
        <f>'2023 CV FIN GA 00394601000126'!Y90</f>
        <v>0</v>
      </c>
      <c r="X94" s="123">
        <f>'2023 CV FIN GA 00394601000126'!Z90</f>
        <v>0</v>
      </c>
      <c r="Y94" s="123">
        <f>'2023 CV FIN GA 00394601000126'!AA90</f>
        <v>0</v>
      </c>
      <c r="Z94" s="123">
        <f>'2023 CV FIN GA 00394601000126'!AB90</f>
        <v>0</v>
      </c>
      <c r="AA94" s="123">
        <f>'2023 CV FIN GA 00394601000126'!AC90</f>
        <v>0</v>
      </c>
      <c r="AB94" s="123">
        <f>'2023 CV FIN GA 00394601000126'!AD90</f>
        <v>0</v>
      </c>
      <c r="AC94" s="49">
        <f t="shared" si="33"/>
        <v>82.96011</v>
      </c>
      <c r="AD94" s="123">
        <f>'2023 CV FIN GA 00394601000126'!AF90</f>
        <v>38.0655</v>
      </c>
      <c r="AE94" s="123">
        <f>'2023 CV FIN GA 00394601000126'!AG90</f>
        <v>20.69238</v>
      </c>
      <c r="AF94" s="123">
        <f>'2023 CV FIN GA 00394601000126'!AH90</f>
        <v>22.131920000000001</v>
      </c>
      <c r="AG94" s="123">
        <f>'2023 CV FIN GA 00394601000126'!AI90</f>
        <v>2.0703100000000001</v>
      </c>
      <c r="AH94" s="49">
        <f t="shared" si="34"/>
        <v>6968.0734400000001</v>
      </c>
      <c r="AI94" s="123">
        <f>'2023 CV FIN GA 00394601000126'!AK90</f>
        <v>2201.2538500000001</v>
      </c>
      <c r="AJ94" s="123">
        <f>'2023 CV FIN GA 00394601000126'!AL90</f>
        <v>2358.5640899999999</v>
      </c>
      <c r="AK94" s="123">
        <f>'2023 CV FIN GA 00394601000126'!AM90</f>
        <v>2097.9086000000002</v>
      </c>
      <c r="AL94" s="123">
        <f>'2023 CV FIN GA 00394601000126'!AN90</f>
        <v>264.18763999999999</v>
      </c>
      <c r="AM94" s="123">
        <f>'2023 CV FIN GA 00394601000126'!AO90</f>
        <v>46.159260000000003</v>
      </c>
      <c r="AN94" s="123">
        <f>'2023 CV FIN GA 00394601000126'!AP90</f>
        <v>4480.2454399999997</v>
      </c>
      <c r="AO94" s="50">
        <v>0</v>
      </c>
      <c r="AP94" s="123">
        <f>'2023 CV FIN GA 00394601000126'!AR90</f>
        <v>0</v>
      </c>
      <c r="AQ94" s="123">
        <f>'2023 CV FIN GA 00394601000126'!AS90</f>
        <v>82691.301130000007</v>
      </c>
      <c r="AR94" s="49">
        <f t="shared" si="35"/>
        <v>98081.366429999995</v>
      </c>
      <c r="AS94" s="49">
        <f t="shared" si="36"/>
        <v>26609.218229999999</v>
      </c>
      <c r="AT94" s="123">
        <f>'2023 CV FIN GA 00394601000126'!AV90</f>
        <v>10.72259</v>
      </c>
      <c r="AU94" s="123">
        <f>'2023 CV FIN GA 00394601000126'!AW90</f>
        <v>0</v>
      </c>
      <c r="AV94" s="123">
        <f>'2023 CV FIN GA 00394601000126'!AX90</f>
        <v>0</v>
      </c>
      <c r="AW94" s="123">
        <f>'2023 CV FIN GA 00394601000126'!AY90</f>
        <v>0</v>
      </c>
      <c r="AX94" s="123">
        <f>'2023 CV FIN GA 00394601000126'!AZ90</f>
        <v>26598.495640000001</v>
      </c>
      <c r="AY94" s="123">
        <f>'2023 CV FIN GA 00394601000126'!BA90</f>
        <v>0</v>
      </c>
      <c r="AZ94" s="49">
        <f t="shared" si="37"/>
        <v>71472.148199999996</v>
      </c>
      <c r="BA94" s="123">
        <f>'2023 CV FIN GA 00394601000126'!BC90</f>
        <v>453.74417</v>
      </c>
      <c r="BB94" s="123">
        <f>'2023 CV FIN GA 00394601000126'!BD90</f>
        <v>229.46865</v>
      </c>
      <c r="BC94" s="123">
        <f>'2023 CV FIN GA 00394601000126'!BE90</f>
        <v>264.03993000000003</v>
      </c>
      <c r="BD94" s="123">
        <f>'2023 CV FIN GA 00394601000126'!BF90</f>
        <v>23.584489999999999</v>
      </c>
      <c r="BE94" s="123">
        <f>'2023 CV FIN GA 00394601000126'!BG90</f>
        <v>508.07082000000003</v>
      </c>
      <c r="BF94" s="123">
        <f>'2023 CV FIN GA 00394601000126'!BH90</f>
        <v>69993.240139999994</v>
      </c>
      <c r="BG94" s="123">
        <f>'2023 CV FIN GA 00394601000126'!BI90</f>
        <v>0</v>
      </c>
      <c r="BH94" s="123">
        <f>'2023 CV FIN GA 00394601000126'!BJ90</f>
        <v>0</v>
      </c>
      <c r="BI94" s="123">
        <f>'2023 CV FIN GA 00394601000126'!BK90</f>
        <v>0</v>
      </c>
      <c r="BJ94" s="49">
        <f t="shared" si="38"/>
        <v>98081.366429999995</v>
      </c>
      <c r="BK94" s="49">
        <f t="shared" si="39"/>
        <v>0</v>
      </c>
      <c r="BL94" s="49">
        <f>$BO$9+SUMPRODUCT($D$10:D94,$BK$10:BK94)</f>
        <v>2.1026104688644409E-2</v>
      </c>
      <c r="BM94" s="48">
        <f>'2023 CV FIN GA 00394601000126'!BO90</f>
        <v>4.79</v>
      </c>
      <c r="BN94" s="49">
        <f t="shared" si="43"/>
        <v>0</v>
      </c>
      <c r="BO94" s="51">
        <f t="shared" si="40"/>
        <v>0</v>
      </c>
      <c r="BP94" s="79">
        <f t="shared" si="44"/>
        <v>1691.134230370764</v>
      </c>
      <c r="BQ94" s="79">
        <f t="shared" si="45"/>
        <v>142900.84246632957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2108</v>
      </c>
      <c r="C95" s="48">
        <f>'2023 CV FIN GA 00394601000126'!E91</f>
        <v>4.79</v>
      </c>
      <c r="D95" s="49">
        <f t="shared" si="46"/>
        <v>1.7899999999999999E-2</v>
      </c>
      <c r="E95" s="123">
        <f>'2023 CV FIN GA 00394601000126'!G91</f>
        <v>0</v>
      </c>
      <c r="F95" s="49">
        <f t="shared" si="30"/>
        <v>0.25580000000000003</v>
      </c>
      <c r="G95" s="123">
        <f>'2023 CV FIN GA 00394601000126'!I91</f>
        <v>0.25580000000000003</v>
      </c>
      <c r="H95" s="123">
        <f>'2023 CV FIN GA 00394601000126'!J91</f>
        <v>0</v>
      </c>
      <c r="I95" s="123">
        <f>'2023 CV FIN GA 00394601000126'!K91</f>
        <v>0</v>
      </c>
      <c r="J95" s="123">
        <f>'2023 CV FIN GA 00394601000126'!L91</f>
        <v>0</v>
      </c>
      <c r="K95" s="123">
        <f>'2023 CV FIN GA 00394601000126'!M91</f>
        <v>1752.3384599999999</v>
      </c>
      <c r="L95" s="123">
        <f>'2023 CV FIN GA 00394601000126'!N91</f>
        <v>591.16959999999995</v>
      </c>
      <c r="M95" s="49">
        <f t="shared" si="31"/>
        <v>0</v>
      </c>
      <c r="N95" s="123">
        <f>'2023 CV FIN GA 00394601000126'!P91</f>
        <v>0</v>
      </c>
      <c r="O95" s="123">
        <f>'2023 CV FIN GA 00394601000126'!Q91</f>
        <v>0</v>
      </c>
      <c r="P95" s="123">
        <f>'2023 CV FIN GA 00394601000126'!R91</f>
        <v>0</v>
      </c>
      <c r="Q95" s="123">
        <f>'2023 CV FIN GA 00394601000126'!S91</f>
        <v>0</v>
      </c>
      <c r="R95" s="123">
        <f>'2023 CV FIN GA 00394601000126'!T91</f>
        <v>0</v>
      </c>
      <c r="S95" s="123">
        <f>'2023 CV FIN GA 00394601000126'!U91</f>
        <v>0</v>
      </c>
      <c r="T95" s="123">
        <f>'2023 CV FIN GA 00394601000126'!V91</f>
        <v>0</v>
      </c>
      <c r="U95" s="49">
        <f t="shared" si="32"/>
        <v>0</v>
      </c>
      <c r="V95" s="123">
        <f>'2023 CV FIN GA 00394601000126'!X91</f>
        <v>0</v>
      </c>
      <c r="W95" s="123">
        <f>'2023 CV FIN GA 00394601000126'!Y91</f>
        <v>0</v>
      </c>
      <c r="X95" s="123">
        <f>'2023 CV FIN GA 00394601000126'!Z91</f>
        <v>0</v>
      </c>
      <c r="Y95" s="123">
        <f>'2023 CV FIN GA 00394601000126'!AA91</f>
        <v>0</v>
      </c>
      <c r="Z95" s="123">
        <f>'2023 CV FIN GA 00394601000126'!AB91</f>
        <v>0</v>
      </c>
      <c r="AA95" s="123">
        <f>'2023 CV FIN GA 00394601000126'!AC91</f>
        <v>0</v>
      </c>
      <c r="AB95" s="123">
        <f>'2023 CV FIN GA 00394601000126'!AD91</f>
        <v>0</v>
      </c>
      <c r="AC95" s="49">
        <f t="shared" si="33"/>
        <v>26.205829999999999</v>
      </c>
      <c r="AD95" s="123">
        <f>'2023 CV FIN GA 00394601000126'!AF91</f>
        <v>13.5219</v>
      </c>
      <c r="AE95" s="123">
        <f>'2023 CV FIN GA 00394601000126'!AG91</f>
        <v>5.9916</v>
      </c>
      <c r="AF95" s="123">
        <f>'2023 CV FIN GA 00394601000126'!AH91</f>
        <v>6.0801499999999997</v>
      </c>
      <c r="AG95" s="123">
        <f>'2023 CV FIN GA 00394601000126'!AI91</f>
        <v>0.61217999999999995</v>
      </c>
      <c r="AH95" s="49">
        <f t="shared" si="34"/>
        <v>2979.6427600000002</v>
      </c>
      <c r="AI95" s="123">
        <f>'2023 CV FIN GA 00394601000126'!AK91</f>
        <v>980.93092999999999</v>
      </c>
      <c r="AJ95" s="123">
        <f>'2023 CV FIN GA 00394601000126'!AL91</f>
        <v>1019.04905</v>
      </c>
      <c r="AK95" s="123">
        <f>'2023 CV FIN GA 00394601000126'!AM91</f>
        <v>849.32921999999996</v>
      </c>
      <c r="AL95" s="123">
        <f>'2023 CV FIN GA 00394601000126'!AN91</f>
        <v>110.92964000000001</v>
      </c>
      <c r="AM95" s="123">
        <f>'2023 CV FIN GA 00394601000126'!AO91</f>
        <v>19.403919999999999</v>
      </c>
      <c r="AN95" s="123">
        <f>'2023 CV FIN GA 00394601000126'!AP91</f>
        <v>1924.7137399999999</v>
      </c>
      <c r="AO95" s="50">
        <v>0</v>
      </c>
      <c r="AP95" s="123">
        <f>'2023 CV FIN GA 00394601000126'!AR91</f>
        <v>0</v>
      </c>
      <c r="AQ95" s="123">
        <f>'2023 CV FIN GA 00394601000126'!AS91</f>
        <v>39566.41257</v>
      </c>
      <c r="AR95" s="49">
        <f t="shared" si="35"/>
        <v>46840.73876</v>
      </c>
      <c r="AS95" s="49">
        <f t="shared" si="36"/>
        <v>16136.299230000001</v>
      </c>
      <c r="AT95" s="123">
        <f>'2023 CV FIN GA 00394601000126'!AV91</f>
        <v>2.0767799999999998</v>
      </c>
      <c r="AU95" s="123">
        <f>'2023 CV FIN GA 00394601000126'!AW91</f>
        <v>0</v>
      </c>
      <c r="AV95" s="123">
        <f>'2023 CV FIN GA 00394601000126'!AX91</f>
        <v>0</v>
      </c>
      <c r="AW95" s="123">
        <f>'2023 CV FIN GA 00394601000126'!AY91</f>
        <v>0</v>
      </c>
      <c r="AX95" s="123">
        <f>'2023 CV FIN GA 00394601000126'!AZ91</f>
        <v>16134.222449999999</v>
      </c>
      <c r="AY95" s="123">
        <f>'2023 CV FIN GA 00394601000126'!BA91</f>
        <v>0</v>
      </c>
      <c r="AZ95" s="49">
        <f t="shared" si="37"/>
        <v>30704.43953</v>
      </c>
      <c r="BA95" s="123">
        <f>'2023 CV FIN GA 00394601000126'!BC91</f>
        <v>163.86545000000001</v>
      </c>
      <c r="BB95" s="123">
        <f>'2023 CV FIN GA 00394601000126'!BD91</f>
        <v>66.528170000000003</v>
      </c>
      <c r="BC95" s="123">
        <f>'2023 CV FIN GA 00394601000126'!BE91</f>
        <v>76.419870000000003</v>
      </c>
      <c r="BD95" s="123">
        <f>'2023 CV FIN GA 00394601000126'!BF91</f>
        <v>7.1327499999999997</v>
      </c>
      <c r="BE95" s="123">
        <f>'2023 CV FIN GA 00394601000126'!BG91</f>
        <v>215.76329000000001</v>
      </c>
      <c r="BF95" s="123">
        <f>'2023 CV FIN GA 00394601000126'!BH91</f>
        <v>30174.73</v>
      </c>
      <c r="BG95" s="123">
        <f>'2023 CV FIN GA 00394601000126'!BI91</f>
        <v>0</v>
      </c>
      <c r="BH95" s="123">
        <f>'2023 CV FIN GA 00394601000126'!BJ91</f>
        <v>0</v>
      </c>
      <c r="BI95" s="123">
        <f>'2023 CV FIN GA 00394601000126'!BK91</f>
        <v>0</v>
      </c>
      <c r="BJ95" s="49">
        <f t="shared" si="38"/>
        <v>46840.73876</v>
      </c>
      <c r="BK95" s="49">
        <f t="shared" si="39"/>
        <v>0</v>
      </c>
      <c r="BL95" s="49">
        <f>$BO$9+SUMPRODUCT($D$10:D95,$BK$10:BK95)</f>
        <v>2.1026104688644409E-2</v>
      </c>
      <c r="BM95" s="48">
        <f>'2023 CV FIN GA 00394601000126'!BO91</f>
        <v>4.79</v>
      </c>
      <c r="BN95" s="49">
        <f t="shared" si="43"/>
        <v>0</v>
      </c>
      <c r="BO95" s="51">
        <f t="shared" si="40"/>
        <v>0</v>
      </c>
      <c r="BP95" s="79">
        <f t="shared" si="44"/>
        <v>770.46528483975385</v>
      </c>
      <c r="BQ95" s="79">
        <f t="shared" si="45"/>
        <v>65874.781853798951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2109</v>
      </c>
      <c r="C96" s="48">
        <f>'2023 CV FIN GA 00394601000126'!E92</f>
        <v>4.79</v>
      </c>
      <c r="D96" s="73">
        <f t="shared" si="46"/>
        <v>1.7080000000000001E-2</v>
      </c>
      <c r="E96" s="123">
        <f>'2023 CV FIN GA 00394601000126'!G92</f>
        <v>0</v>
      </c>
      <c r="F96" s="49">
        <f t="shared" si="30"/>
        <v>2.605E-2</v>
      </c>
      <c r="G96" s="123">
        <f>'2023 CV FIN GA 00394601000126'!I92</f>
        <v>2.605E-2</v>
      </c>
      <c r="H96" s="123">
        <f>'2023 CV FIN GA 00394601000126'!J92</f>
        <v>0</v>
      </c>
      <c r="I96" s="123">
        <f>'2023 CV FIN GA 00394601000126'!K92</f>
        <v>0</v>
      </c>
      <c r="J96" s="123">
        <f>'2023 CV FIN GA 00394601000126'!L92</f>
        <v>0</v>
      </c>
      <c r="K96" s="123">
        <f>'2023 CV FIN GA 00394601000126'!M92</f>
        <v>999.98737000000006</v>
      </c>
      <c r="L96" s="123">
        <f>'2023 CV FIN GA 00394601000126'!N92</f>
        <v>336.69466</v>
      </c>
      <c r="M96" s="49">
        <f t="shared" si="31"/>
        <v>0</v>
      </c>
      <c r="N96" s="123">
        <f>'2023 CV FIN GA 00394601000126'!P92</f>
        <v>0</v>
      </c>
      <c r="O96" s="123">
        <f>'2023 CV FIN GA 00394601000126'!Q92</f>
        <v>0</v>
      </c>
      <c r="P96" s="123">
        <f>'2023 CV FIN GA 00394601000126'!R92</f>
        <v>0</v>
      </c>
      <c r="Q96" s="123">
        <f>'2023 CV FIN GA 00394601000126'!S92</f>
        <v>0</v>
      </c>
      <c r="R96" s="123">
        <f>'2023 CV FIN GA 00394601000126'!T92</f>
        <v>0</v>
      </c>
      <c r="S96" s="123">
        <f>'2023 CV FIN GA 00394601000126'!U92</f>
        <v>0</v>
      </c>
      <c r="T96" s="123">
        <f>'2023 CV FIN GA 00394601000126'!V92</f>
        <v>0</v>
      </c>
      <c r="U96" s="49">
        <f t="shared" si="32"/>
        <v>0</v>
      </c>
      <c r="V96" s="123">
        <f>'2023 CV FIN GA 00394601000126'!X92</f>
        <v>0</v>
      </c>
      <c r="W96" s="123">
        <f>'2023 CV FIN GA 00394601000126'!Y92</f>
        <v>0</v>
      </c>
      <c r="X96" s="123">
        <f>'2023 CV FIN GA 00394601000126'!Z92</f>
        <v>0</v>
      </c>
      <c r="Y96" s="123">
        <f>'2023 CV FIN GA 00394601000126'!AA92</f>
        <v>0</v>
      </c>
      <c r="Z96" s="123">
        <f>'2023 CV FIN GA 00394601000126'!AB92</f>
        <v>0</v>
      </c>
      <c r="AA96" s="123">
        <f>'2023 CV FIN GA 00394601000126'!AC92</f>
        <v>0</v>
      </c>
      <c r="AB96" s="123">
        <f>'2023 CV FIN GA 00394601000126'!AD92</f>
        <v>0</v>
      </c>
      <c r="AC96" s="49">
        <f t="shared" si="33"/>
        <v>7.2807500000000003</v>
      </c>
      <c r="AD96" s="123">
        <f>'2023 CV FIN GA 00394601000126'!AF92</f>
        <v>4.2473999999999998</v>
      </c>
      <c r="AE96" s="123">
        <f>'2023 CV FIN GA 00394601000126'!AG92</f>
        <v>1.4465399999999999</v>
      </c>
      <c r="AF96" s="123">
        <f>'2023 CV FIN GA 00394601000126'!AH92</f>
        <v>1.42807</v>
      </c>
      <c r="AG96" s="123">
        <f>'2023 CV FIN GA 00394601000126'!AI92</f>
        <v>0.15873999999999999</v>
      </c>
      <c r="AH96" s="49">
        <f t="shared" si="34"/>
        <v>1174.34807</v>
      </c>
      <c r="AI96" s="123">
        <f>'2023 CV FIN GA 00394601000126'!AK92</f>
        <v>411.23007000000001</v>
      </c>
      <c r="AJ96" s="123">
        <f>'2023 CV FIN GA 00394601000126'!AL92</f>
        <v>403.71584000000001</v>
      </c>
      <c r="AK96" s="123">
        <f>'2023 CV FIN GA 00394601000126'!AM92</f>
        <v>308.96204</v>
      </c>
      <c r="AL96" s="123">
        <f>'2023 CV FIN GA 00394601000126'!AN92</f>
        <v>42.931109999999997</v>
      </c>
      <c r="AM96" s="123">
        <f>'2023 CV FIN GA 00394601000126'!AO92</f>
        <v>7.50901</v>
      </c>
      <c r="AN96" s="123">
        <f>'2023 CV FIN GA 00394601000126'!AP92</f>
        <v>763.50354000000004</v>
      </c>
      <c r="AO96" s="50">
        <v>0</v>
      </c>
      <c r="AP96" s="123">
        <f>'2023 CV FIN GA 00394601000126'!AR92</f>
        <v>0</v>
      </c>
      <c r="AQ96" s="123">
        <f>'2023 CV FIN GA 00394601000126'!AS92</f>
        <v>18088.391490000002</v>
      </c>
      <c r="AR96" s="49">
        <f t="shared" si="35"/>
        <v>21370.231930000002</v>
      </c>
      <c r="AS96" s="49">
        <f t="shared" si="36"/>
        <v>9190.26577</v>
      </c>
      <c r="AT96" s="123">
        <f>'2023 CV FIN GA 00394601000126'!AV92</f>
        <v>0.21137</v>
      </c>
      <c r="AU96" s="123">
        <f>'2023 CV FIN GA 00394601000126'!AW92</f>
        <v>0</v>
      </c>
      <c r="AV96" s="123">
        <f>'2023 CV FIN GA 00394601000126'!AX92</f>
        <v>0</v>
      </c>
      <c r="AW96" s="123">
        <f>'2023 CV FIN GA 00394601000126'!AY92</f>
        <v>0</v>
      </c>
      <c r="AX96" s="123">
        <f>'2023 CV FIN GA 00394601000126'!AZ92</f>
        <v>9190.0544000000009</v>
      </c>
      <c r="AY96" s="123">
        <f>'2023 CV FIN GA 00394601000126'!BA92</f>
        <v>0</v>
      </c>
      <c r="AZ96" s="49">
        <f t="shared" si="37"/>
        <v>12179.96616</v>
      </c>
      <c r="BA96" s="123">
        <f>'2023 CV FIN GA 00394601000126'!BC92</f>
        <v>52.370440000000002</v>
      </c>
      <c r="BB96" s="123">
        <f>'2023 CV FIN GA 00394601000126'!BD92</f>
        <v>16.08183</v>
      </c>
      <c r="BC96" s="123">
        <f>'2023 CV FIN GA 00394601000126'!BE92</f>
        <v>19.447579999999999</v>
      </c>
      <c r="BD96" s="123">
        <f>'2023 CV FIN GA 00394601000126'!BF92</f>
        <v>1.89764</v>
      </c>
      <c r="BE96" s="123">
        <f>'2023 CV FIN GA 00394601000126'!BG92</f>
        <v>84.443449999999999</v>
      </c>
      <c r="BF96" s="123">
        <f>'2023 CV FIN GA 00394601000126'!BH92</f>
        <v>12005.72522</v>
      </c>
      <c r="BG96" s="123">
        <f>'2023 CV FIN GA 00394601000126'!BI92</f>
        <v>0</v>
      </c>
      <c r="BH96" s="123">
        <f>'2023 CV FIN GA 00394601000126'!BJ92</f>
        <v>0</v>
      </c>
      <c r="BI96" s="123">
        <f>'2023 CV FIN GA 00394601000126'!BK92</f>
        <v>0</v>
      </c>
      <c r="BJ96" s="49">
        <f t="shared" si="38"/>
        <v>21370.231930000002</v>
      </c>
      <c r="BK96" s="49">
        <f t="shared" si="39"/>
        <v>0</v>
      </c>
      <c r="BL96" s="49">
        <f>$BO$9+SUMPRODUCT($D$10:D96,$BK$10:BK96)</f>
        <v>2.1026104688644409E-2</v>
      </c>
      <c r="BM96" s="48">
        <f>'2023 CV FIN GA 00394601000126'!BO92</f>
        <v>4.79</v>
      </c>
      <c r="BN96" s="49">
        <f t="shared" si="43"/>
        <v>0</v>
      </c>
      <c r="BO96" s="51">
        <f t="shared" si="40"/>
        <v>0</v>
      </c>
      <c r="BP96" s="79">
        <f t="shared" si="44"/>
        <v>335.256236570863</v>
      </c>
      <c r="BQ96" s="79">
        <f t="shared" si="45"/>
        <v>28999.66446337965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2110</v>
      </c>
      <c r="C97" s="48">
        <f>'2023 CV FIN GA 00394601000126'!E93</f>
        <v>4.79</v>
      </c>
      <c r="D97" s="49">
        <f t="shared" si="46"/>
        <v>1.6299999999999999E-2</v>
      </c>
      <c r="E97" s="123">
        <f>'2023 CV FIN GA 00394601000126'!G93</f>
        <v>0</v>
      </c>
      <c r="F97" s="49">
        <f t="shared" si="30"/>
        <v>0</v>
      </c>
      <c r="G97" s="123">
        <f>'2023 CV FIN GA 00394601000126'!I93</f>
        <v>0</v>
      </c>
      <c r="H97" s="123">
        <f>'2023 CV FIN GA 00394601000126'!J93</f>
        <v>0</v>
      </c>
      <c r="I97" s="123">
        <f>'2023 CV FIN GA 00394601000126'!K93</f>
        <v>0</v>
      </c>
      <c r="J97" s="123">
        <f>'2023 CV FIN GA 00394601000126'!L93</f>
        <v>0</v>
      </c>
      <c r="K97" s="123">
        <f>'2023 CV FIN GA 00394601000126'!M93</f>
        <v>528.37491</v>
      </c>
      <c r="L97" s="123">
        <f>'2023 CV FIN GA 00394601000126'!N93</f>
        <v>177.65950000000001</v>
      </c>
      <c r="M97" s="49">
        <f t="shared" si="31"/>
        <v>0</v>
      </c>
      <c r="N97" s="123">
        <f>'2023 CV FIN GA 00394601000126'!P93</f>
        <v>0</v>
      </c>
      <c r="O97" s="123">
        <f>'2023 CV FIN GA 00394601000126'!Q93</f>
        <v>0</v>
      </c>
      <c r="P97" s="123">
        <f>'2023 CV FIN GA 00394601000126'!R93</f>
        <v>0</v>
      </c>
      <c r="Q97" s="123">
        <f>'2023 CV FIN GA 00394601000126'!S93</f>
        <v>0</v>
      </c>
      <c r="R97" s="123">
        <f>'2023 CV FIN GA 00394601000126'!T93</f>
        <v>0</v>
      </c>
      <c r="S97" s="123">
        <f>'2023 CV FIN GA 00394601000126'!U93</f>
        <v>0</v>
      </c>
      <c r="T97" s="123">
        <f>'2023 CV FIN GA 00394601000126'!V93</f>
        <v>0</v>
      </c>
      <c r="U97" s="49">
        <f t="shared" si="32"/>
        <v>0</v>
      </c>
      <c r="V97" s="123">
        <f>'2023 CV FIN GA 00394601000126'!X93</f>
        <v>0</v>
      </c>
      <c r="W97" s="123">
        <f>'2023 CV FIN GA 00394601000126'!Y93</f>
        <v>0</v>
      </c>
      <c r="X97" s="123">
        <f>'2023 CV FIN GA 00394601000126'!Z93</f>
        <v>0</v>
      </c>
      <c r="Y97" s="123">
        <f>'2023 CV FIN GA 00394601000126'!AA93</f>
        <v>0</v>
      </c>
      <c r="Z97" s="123">
        <f>'2023 CV FIN GA 00394601000126'!AB93</f>
        <v>0</v>
      </c>
      <c r="AA97" s="123">
        <f>'2023 CV FIN GA 00394601000126'!AC93</f>
        <v>0</v>
      </c>
      <c r="AB97" s="123">
        <f>'2023 CV FIN GA 00394601000126'!AD93</f>
        <v>0</v>
      </c>
      <c r="AC97" s="49">
        <f t="shared" si="33"/>
        <v>1.74308</v>
      </c>
      <c r="AD97" s="123">
        <f>'2023 CV FIN GA 00394601000126'!AF93</f>
        <v>1.1371100000000001</v>
      </c>
      <c r="AE97" s="123">
        <f>'2023 CV FIN GA 00394601000126'!AG93</f>
        <v>0.27331</v>
      </c>
      <c r="AF97" s="123">
        <f>'2023 CV FIN GA 00394601000126'!AH93</f>
        <v>0.29744999999999999</v>
      </c>
      <c r="AG97" s="123">
        <f>'2023 CV FIN GA 00394601000126'!AI93</f>
        <v>3.5209999999999998E-2</v>
      </c>
      <c r="AH97" s="49">
        <f t="shared" si="34"/>
        <v>419.87567999999999</v>
      </c>
      <c r="AI97" s="123">
        <f>'2023 CV FIN GA 00394601000126'!AK93</f>
        <v>159.92017999999999</v>
      </c>
      <c r="AJ97" s="123">
        <f>'2023 CV FIN GA 00394601000126'!AL93</f>
        <v>144.10452000000001</v>
      </c>
      <c r="AK97" s="123">
        <f>'2023 CV FIN GA 00394601000126'!AM93</f>
        <v>98.145020000000002</v>
      </c>
      <c r="AL97" s="123">
        <f>'2023 CV FIN GA 00394601000126'!AN93</f>
        <v>15.07375</v>
      </c>
      <c r="AM97" s="123">
        <f>'2023 CV FIN GA 00394601000126'!AO93</f>
        <v>2.6322100000000002</v>
      </c>
      <c r="AN97" s="123">
        <f>'2023 CV FIN GA 00394601000126'!AP93</f>
        <v>275.39879000000002</v>
      </c>
      <c r="AO97" s="50">
        <v>0</v>
      </c>
      <c r="AP97" s="123">
        <f>'2023 CV FIN GA 00394601000126'!AR93</f>
        <v>0</v>
      </c>
      <c r="AQ97" s="123">
        <f>'2023 CV FIN GA 00394601000126'!AS93</f>
        <v>7839.6244999999999</v>
      </c>
      <c r="AR97" s="49">
        <f t="shared" si="35"/>
        <v>9242.6764600000006</v>
      </c>
      <c r="AS97" s="49">
        <f t="shared" si="36"/>
        <v>4849.3137500000003</v>
      </c>
      <c r="AT97" s="123">
        <f>'2023 CV FIN GA 00394601000126'!AV93</f>
        <v>0</v>
      </c>
      <c r="AU97" s="123">
        <f>'2023 CV FIN GA 00394601000126'!AW93</f>
        <v>0</v>
      </c>
      <c r="AV97" s="123">
        <f>'2023 CV FIN GA 00394601000126'!AX93</f>
        <v>0</v>
      </c>
      <c r="AW97" s="123">
        <f>'2023 CV FIN GA 00394601000126'!AY93</f>
        <v>0</v>
      </c>
      <c r="AX97" s="123">
        <f>'2023 CV FIN GA 00394601000126'!AZ93</f>
        <v>4849.3137500000003</v>
      </c>
      <c r="AY97" s="123">
        <f>'2023 CV FIN GA 00394601000126'!BA93</f>
        <v>0</v>
      </c>
      <c r="AZ97" s="49">
        <f t="shared" si="37"/>
        <v>4393.3627100000003</v>
      </c>
      <c r="BA97" s="123">
        <f>'2023 CV FIN GA 00394601000126'!BC93</f>
        <v>14.24967</v>
      </c>
      <c r="BB97" s="123">
        <f>'2023 CV FIN GA 00394601000126'!BD93</f>
        <v>3.0431599999999999</v>
      </c>
      <c r="BC97" s="123">
        <f>'2023 CV FIN GA 00394601000126'!BE93</f>
        <v>4.4875400000000001</v>
      </c>
      <c r="BD97" s="123">
        <f>'2023 CV FIN GA 00394601000126'!BF93</f>
        <v>0.43230000000000002</v>
      </c>
      <c r="BE97" s="123">
        <f>'2023 CV FIN GA 00394601000126'!BG93</f>
        <v>29.979469999999999</v>
      </c>
      <c r="BF97" s="123">
        <f>'2023 CV FIN GA 00394601000126'!BH93</f>
        <v>4341.1705700000002</v>
      </c>
      <c r="BG97" s="123">
        <f>'2023 CV FIN GA 00394601000126'!BI93</f>
        <v>0</v>
      </c>
      <c r="BH97" s="123">
        <f>'2023 CV FIN GA 00394601000126'!BJ93</f>
        <v>0</v>
      </c>
      <c r="BI97" s="123">
        <f>'2023 CV FIN GA 00394601000126'!BK93</f>
        <v>0</v>
      </c>
      <c r="BJ97" s="49">
        <f t="shared" si="38"/>
        <v>9242.6764600000006</v>
      </c>
      <c r="BK97" s="49">
        <f t="shared" si="39"/>
        <v>0</v>
      </c>
      <c r="BL97" s="49">
        <f>$BO$9+SUMPRODUCT($D$10:D97,$BK$10:BK97)</f>
        <v>2.1026104688644409E-2</v>
      </c>
      <c r="BM97" s="48">
        <f>'2023 CV FIN GA 00394601000126'!BO93</f>
        <v>4.79</v>
      </c>
      <c r="BN97" s="49">
        <f t="shared" si="43"/>
        <v>0</v>
      </c>
      <c r="BO97" s="51">
        <f t="shared" si="40"/>
        <v>0</v>
      </c>
      <c r="BP97" s="79">
        <f t="shared" si="44"/>
        <v>138.26396974071045</v>
      </c>
      <c r="BQ97" s="79">
        <f t="shared" si="45"/>
        <v>12098.097352312165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2111</v>
      </c>
      <c r="C98" s="48">
        <f>'2023 CV FIN GA 00394601000126'!E94</f>
        <v>4.79</v>
      </c>
      <c r="D98" s="49">
        <f t="shared" si="46"/>
        <v>1.555E-2</v>
      </c>
      <c r="E98" s="123">
        <f>'2023 CV FIN GA 00394601000126'!G94</f>
        <v>0</v>
      </c>
      <c r="F98" s="49">
        <f t="shared" si="30"/>
        <v>0</v>
      </c>
      <c r="G98" s="123">
        <f>'2023 CV FIN GA 00394601000126'!I94</f>
        <v>0</v>
      </c>
      <c r="H98" s="123">
        <f>'2023 CV FIN GA 00394601000126'!J94</f>
        <v>0</v>
      </c>
      <c r="I98" s="123">
        <f>'2023 CV FIN GA 00394601000126'!K94</f>
        <v>0</v>
      </c>
      <c r="J98" s="123">
        <f>'2023 CV FIN GA 00394601000126'!L94</f>
        <v>0</v>
      </c>
      <c r="K98" s="123">
        <f>'2023 CV FIN GA 00394601000126'!M94</f>
        <v>254.05770999999999</v>
      </c>
      <c r="L98" s="123">
        <f>'2023 CV FIN GA 00394601000126'!N94</f>
        <v>85.378919999999994</v>
      </c>
      <c r="M98" s="49">
        <f t="shared" si="31"/>
        <v>0</v>
      </c>
      <c r="N98" s="123">
        <f>'2023 CV FIN GA 00394601000126'!P94</f>
        <v>0</v>
      </c>
      <c r="O98" s="123">
        <f>'2023 CV FIN GA 00394601000126'!Q94</f>
        <v>0</v>
      </c>
      <c r="P98" s="123">
        <f>'2023 CV FIN GA 00394601000126'!R94</f>
        <v>0</v>
      </c>
      <c r="Q98" s="123">
        <f>'2023 CV FIN GA 00394601000126'!S94</f>
        <v>0</v>
      </c>
      <c r="R98" s="123">
        <f>'2023 CV FIN GA 00394601000126'!T94</f>
        <v>0</v>
      </c>
      <c r="S98" s="123">
        <f>'2023 CV FIN GA 00394601000126'!U94</f>
        <v>0</v>
      </c>
      <c r="T98" s="123">
        <f>'2023 CV FIN GA 00394601000126'!V94</f>
        <v>0</v>
      </c>
      <c r="U98" s="49">
        <f t="shared" si="32"/>
        <v>0</v>
      </c>
      <c r="V98" s="123">
        <f>'2023 CV FIN GA 00394601000126'!X94</f>
        <v>0</v>
      </c>
      <c r="W98" s="123">
        <f>'2023 CV FIN GA 00394601000126'!Y94</f>
        <v>0</v>
      </c>
      <c r="X98" s="123">
        <f>'2023 CV FIN GA 00394601000126'!Z94</f>
        <v>0</v>
      </c>
      <c r="Y98" s="123">
        <f>'2023 CV FIN GA 00394601000126'!AA94</f>
        <v>0</v>
      </c>
      <c r="Z98" s="123">
        <f>'2023 CV FIN GA 00394601000126'!AB94</f>
        <v>0</v>
      </c>
      <c r="AA98" s="123">
        <f>'2023 CV FIN GA 00394601000126'!AC94</f>
        <v>0</v>
      </c>
      <c r="AB98" s="123">
        <f>'2023 CV FIN GA 00394601000126'!AD94</f>
        <v>0</v>
      </c>
      <c r="AC98" s="49">
        <f t="shared" si="33"/>
        <v>0.35055999999999998</v>
      </c>
      <c r="AD98" s="123">
        <f>'2023 CV FIN GA 00394601000126'!AF94</f>
        <v>0.24685000000000001</v>
      </c>
      <c r="AE98" s="123">
        <f>'2023 CV FIN GA 00394601000126'!AG94</f>
        <v>3.8870000000000002E-2</v>
      </c>
      <c r="AF98" s="123">
        <f>'2023 CV FIN GA 00394601000126'!AH94</f>
        <v>5.8430000000000003E-2</v>
      </c>
      <c r="AG98" s="123">
        <f>'2023 CV FIN GA 00394601000126'!AI94</f>
        <v>6.4099999999999999E-3</v>
      </c>
      <c r="AH98" s="49">
        <f t="shared" si="34"/>
        <v>133.49919</v>
      </c>
      <c r="AI98" s="123">
        <f>'2023 CV FIN GA 00394601000126'!AK94</f>
        <v>56.571649999999998</v>
      </c>
      <c r="AJ98" s="123">
        <f>'2023 CV FIN GA 00394601000126'!AL94</f>
        <v>45.096719999999998</v>
      </c>
      <c r="AK98" s="123">
        <f>'2023 CV FIN GA 00394601000126'!AM94</f>
        <v>26.29889</v>
      </c>
      <c r="AL98" s="123">
        <f>'2023 CV FIN GA 00394601000126'!AN94</f>
        <v>4.7123799999999996</v>
      </c>
      <c r="AM98" s="123">
        <f>'2023 CV FIN GA 00394601000126'!AO94</f>
        <v>0.81955</v>
      </c>
      <c r="AN98" s="123">
        <f>'2023 CV FIN GA 00394601000126'!AP94</f>
        <v>88.598740000000006</v>
      </c>
      <c r="AO98" s="50">
        <v>0</v>
      </c>
      <c r="AP98" s="123">
        <f>'2023 CV FIN GA 00394601000126'!AR94</f>
        <v>0</v>
      </c>
      <c r="AQ98" s="123">
        <f>'2023 CV FIN GA 00394601000126'!AS94</f>
        <v>3181.9712300000001</v>
      </c>
      <c r="AR98" s="49">
        <f t="shared" si="35"/>
        <v>3743.85635</v>
      </c>
      <c r="AS98" s="49">
        <f t="shared" si="36"/>
        <v>2330.4645099999998</v>
      </c>
      <c r="AT98" s="123">
        <f>'2023 CV FIN GA 00394601000126'!AV94</f>
        <v>0</v>
      </c>
      <c r="AU98" s="123">
        <f>'2023 CV FIN GA 00394601000126'!AW94</f>
        <v>0</v>
      </c>
      <c r="AV98" s="123">
        <f>'2023 CV FIN GA 00394601000126'!AX94</f>
        <v>0</v>
      </c>
      <c r="AW98" s="123">
        <f>'2023 CV FIN GA 00394601000126'!AY94</f>
        <v>0</v>
      </c>
      <c r="AX98" s="123">
        <f>'2023 CV FIN GA 00394601000126'!AZ94</f>
        <v>2330.4645099999998</v>
      </c>
      <c r="AY98" s="123">
        <f>'2023 CV FIN GA 00394601000126'!BA94</f>
        <v>0</v>
      </c>
      <c r="AZ98" s="49">
        <f t="shared" si="37"/>
        <v>1413.39184</v>
      </c>
      <c r="BA98" s="123">
        <f>'2023 CV FIN GA 00394601000126'!BC94</f>
        <v>3.1238199999999998</v>
      </c>
      <c r="BB98" s="123">
        <f>'2023 CV FIN GA 00394601000126'!BD94</f>
        <v>0.43353999999999998</v>
      </c>
      <c r="BC98" s="123">
        <f>'2023 CV FIN GA 00394601000126'!BE94</f>
        <v>0.96660999999999997</v>
      </c>
      <c r="BD98" s="123">
        <f>'2023 CV FIN GA 00394601000126'!BF94</f>
        <v>8.0640000000000003E-2</v>
      </c>
      <c r="BE98" s="123">
        <f>'2023 CV FIN GA 00394601000126'!BG94</f>
        <v>9.4715299999999996</v>
      </c>
      <c r="BF98" s="123">
        <f>'2023 CV FIN GA 00394601000126'!BH94</f>
        <v>1399.3157000000001</v>
      </c>
      <c r="BG98" s="123">
        <f>'2023 CV FIN GA 00394601000126'!BI94</f>
        <v>0</v>
      </c>
      <c r="BH98" s="123">
        <f>'2023 CV FIN GA 00394601000126'!BJ94</f>
        <v>0</v>
      </c>
      <c r="BI98" s="123">
        <f>'2023 CV FIN GA 00394601000126'!BK94</f>
        <v>0</v>
      </c>
      <c r="BJ98" s="49">
        <f t="shared" si="38"/>
        <v>3743.85635</v>
      </c>
      <c r="BK98" s="49">
        <f t="shared" si="39"/>
        <v>0</v>
      </c>
      <c r="BL98" s="49">
        <f>$BO$9+SUMPRODUCT($D$10:D98,$BK$10:BK98)</f>
        <v>2.1026104688644409E-2</v>
      </c>
      <c r="BM98" s="48">
        <f>'2023 CV FIN GA 00394601000126'!BO94</f>
        <v>4.79</v>
      </c>
      <c r="BN98" s="49">
        <f t="shared" si="43"/>
        <v>0</v>
      </c>
      <c r="BO98" s="51">
        <f t="shared" si="40"/>
        <v>0</v>
      </c>
      <c r="BP98" s="79">
        <f t="shared" si="44"/>
        <v>53.396091232358735</v>
      </c>
      <c r="BQ98" s="79">
        <f t="shared" si="45"/>
        <v>4725.554074063748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2112</v>
      </c>
      <c r="C99" s="48">
        <f>'2023 CV FIN GA 00394601000126'!E95</f>
        <v>4.79</v>
      </c>
      <c r="D99" s="49">
        <f t="shared" si="46"/>
        <v>1.4840000000000001E-2</v>
      </c>
      <c r="E99" s="123">
        <f>'2023 CV FIN GA 00394601000126'!G95</f>
        <v>0</v>
      </c>
      <c r="F99" s="49">
        <f t="shared" si="30"/>
        <v>0</v>
      </c>
      <c r="G99" s="123">
        <f>'2023 CV FIN GA 00394601000126'!I95</f>
        <v>0</v>
      </c>
      <c r="H99" s="123">
        <f>'2023 CV FIN GA 00394601000126'!J95</f>
        <v>0</v>
      </c>
      <c r="I99" s="123">
        <f>'2023 CV FIN GA 00394601000126'!K95</f>
        <v>0</v>
      </c>
      <c r="J99" s="123">
        <f>'2023 CV FIN GA 00394601000126'!L95</f>
        <v>0</v>
      </c>
      <c r="K99" s="123">
        <f>'2023 CV FIN GA 00394601000126'!M95</f>
        <v>108.73658</v>
      </c>
      <c r="L99" s="123">
        <f>'2023 CV FIN GA 00394601000126'!N95</f>
        <v>36.57255</v>
      </c>
      <c r="M99" s="49">
        <f t="shared" si="31"/>
        <v>0</v>
      </c>
      <c r="N99" s="123">
        <f>'2023 CV FIN GA 00394601000126'!P95</f>
        <v>0</v>
      </c>
      <c r="O99" s="123">
        <f>'2023 CV FIN GA 00394601000126'!Q95</f>
        <v>0</v>
      </c>
      <c r="P99" s="123">
        <f>'2023 CV FIN GA 00394601000126'!R95</f>
        <v>0</v>
      </c>
      <c r="Q99" s="123">
        <f>'2023 CV FIN GA 00394601000126'!S95</f>
        <v>0</v>
      </c>
      <c r="R99" s="123">
        <f>'2023 CV FIN GA 00394601000126'!T95</f>
        <v>0</v>
      </c>
      <c r="S99" s="123">
        <f>'2023 CV FIN GA 00394601000126'!U95</f>
        <v>0</v>
      </c>
      <c r="T99" s="123">
        <f>'2023 CV FIN GA 00394601000126'!V95</f>
        <v>0</v>
      </c>
      <c r="U99" s="49">
        <f t="shared" si="32"/>
        <v>0</v>
      </c>
      <c r="V99" s="123">
        <f>'2023 CV FIN GA 00394601000126'!X95</f>
        <v>0</v>
      </c>
      <c r="W99" s="123">
        <f>'2023 CV FIN GA 00394601000126'!Y95</f>
        <v>0</v>
      </c>
      <c r="X99" s="123">
        <f>'2023 CV FIN GA 00394601000126'!Z95</f>
        <v>0</v>
      </c>
      <c r="Y99" s="123">
        <f>'2023 CV FIN GA 00394601000126'!AA95</f>
        <v>0</v>
      </c>
      <c r="Z99" s="123">
        <f>'2023 CV FIN GA 00394601000126'!AB95</f>
        <v>0</v>
      </c>
      <c r="AA99" s="123">
        <f>'2023 CV FIN GA 00394601000126'!AC95</f>
        <v>0</v>
      </c>
      <c r="AB99" s="123">
        <f>'2023 CV FIN GA 00394601000126'!AD95</f>
        <v>0</v>
      </c>
      <c r="AC99" s="49">
        <f t="shared" si="33"/>
        <v>5.3949999999999998E-2</v>
      </c>
      <c r="AD99" s="123">
        <f>'2023 CV FIN GA 00394601000126'!AF95</f>
        <v>3.9230000000000001E-2</v>
      </c>
      <c r="AE99" s="123">
        <f>'2023 CV FIN GA 00394601000126'!AG95</f>
        <v>3.7100000000000002E-3</v>
      </c>
      <c r="AF99" s="123">
        <f>'2023 CV FIN GA 00394601000126'!AH95</f>
        <v>1.014E-2</v>
      </c>
      <c r="AG99" s="123">
        <f>'2023 CV FIN GA 00394601000126'!AI95</f>
        <v>8.7000000000000001E-4</v>
      </c>
      <c r="AH99" s="49">
        <f t="shared" si="34"/>
        <v>36.886960000000002</v>
      </c>
      <c r="AI99" s="123">
        <f>'2023 CV FIN GA 00394601000126'!AK95</f>
        <v>17.703859999999999</v>
      </c>
      <c r="AJ99" s="123">
        <f>'2023 CV FIN GA 00394601000126'!AL95</f>
        <v>11.870839999999999</v>
      </c>
      <c r="AK99" s="123">
        <f>'2023 CV FIN GA 00394601000126'!AM95</f>
        <v>5.8048000000000002</v>
      </c>
      <c r="AL99" s="123">
        <f>'2023 CV FIN GA 00394601000126'!AN95</f>
        <v>1.28556</v>
      </c>
      <c r="AM99" s="123">
        <f>'2023 CV FIN GA 00394601000126'!AO95</f>
        <v>0.22189999999999999</v>
      </c>
      <c r="AN99" s="123">
        <f>'2023 CV FIN GA 00394601000126'!AP95</f>
        <v>24.856190000000002</v>
      </c>
      <c r="AO99" s="50">
        <v>0</v>
      </c>
      <c r="AP99" s="123">
        <f>'2023 CV FIN GA 00394601000126'!AR95</f>
        <v>0</v>
      </c>
      <c r="AQ99" s="123">
        <f>'2023 CV FIN GA 00394601000126'!AS95</f>
        <v>1187.6857600000001</v>
      </c>
      <c r="AR99" s="49">
        <f t="shared" si="35"/>
        <v>1394.7919899999999</v>
      </c>
      <c r="AS99" s="49">
        <f t="shared" si="36"/>
        <v>998.26791000000003</v>
      </c>
      <c r="AT99" s="123">
        <f>'2023 CV FIN GA 00394601000126'!AV95</f>
        <v>0</v>
      </c>
      <c r="AU99" s="123">
        <f>'2023 CV FIN GA 00394601000126'!AW95</f>
        <v>0</v>
      </c>
      <c r="AV99" s="123">
        <f>'2023 CV FIN GA 00394601000126'!AX95</f>
        <v>0</v>
      </c>
      <c r="AW99" s="123">
        <f>'2023 CV FIN GA 00394601000126'!AY95</f>
        <v>0</v>
      </c>
      <c r="AX99" s="123">
        <f>'2023 CV FIN GA 00394601000126'!AZ95</f>
        <v>998.26791000000003</v>
      </c>
      <c r="AY99" s="123">
        <f>'2023 CV FIN GA 00394601000126'!BA95</f>
        <v>0</v>
      </c>
      <c r="AZ99" s="49">
        <f t="shared" si="37"/>
        <v>396.52408000000003</v>
      </c>
      <c r="BA99" s="123">
        <f>'2023 CV FIN GA 00394601000126'!BC95</f>
        <v>0.49586999999999998</v>
      </c>
      <c r="BB99" s="123">
        <f>'2023 CV FIN GA 00394601000126'!BD95</f>
        <v>4.1360000000000001E-2</v>
      </c>
      <c r="BC99" s="123">
        <f>'2023 CV FIN GA 00394601000126'!BE95</f>
        <v>0.17432</v>
      </c>
      <c r="BD99" s="123">
        <f>'2023 CV FIN GA 00394601000126'!BF95</f>
        <v>1.108E-2</v>
      </c>
      <c r="BE99" s="123">
        <f>'2023 CV FIN GA 00394601000126'!BG95</f>
        <v>2.6086100000000001</v>
      </c>
      <c r="BF99" s="123">
        <f>'2023 CV FIN GA 00394601000126'!BH95</f>
        <v>393.19283999999999</v>
      </c>
      <c r="BG99" s="123">
        <f>'2023 CV FIN GA 00394601000126'!BI95</f>
        <v>0</v>
      </c>
      <c r="BH99" s="123">
        <f>'2023 CV FIN GA 00394601000126'!BJ95</f>
        <v>0</v>
      </c>
      <c r="BI99" s="123">
        <f>'2023 CV FIN GA 00394601000126'!BK95</f>
        <v>0</v>
      </c>
      <c r="BJ99" s="49">
        <f t="shared" si="38"/>
        <v>1394.7919899999999</v>
      </c>
      <c r="BK99" s="49">
        <f t="shared" si="39"/>
        <v>0</v>
      </c>
      <c r="BL99" s="49">
        <f>$BO$9+SUMPRODUCT($D$10:D99,$BK$10:BK99)</f>
        <v>2.1026104688644409E-2</v>
      </c>
      <c r="BM99" s="48">
        <f>'2023 CV FIN GA 00394601000126'!BO95</f>
        <v>4.79</v>
      </c>
      <c r="BN99" s="49">
        <f t="shared" si="43"/>
        <v>0</v>
      </c>
      <c r="BO99" s="51">
        <f t="shared" si="40"/>
        <v>0</v>
      </c>
      <c r="BP99" s="79">
        <f t="shared" si="44"/>
        <v>18.96603456863977</v>
      </c>
      <c r="BQ99" s="79">
        <f t="shared" si="45"/>
        <v>1697.4600938932595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2113</v>
      </c>
      <c r="C100" s="48">
        <f>'2023 CV FIN GA 00394601000126'!E96</f>
        <v>4.79</v>
      </c>
      <c r="D100" s="49">
        <f t="shared" si="46"/>
        <v>1.4160000000000001E-2</v>
      </c>
      <c r="E100" s="123">
        <f>'2023 CV FIN GA 00394601000126'!G96</f>
        <v>0</v>
      </c>
      <c r="F100" s="49">
        <f t="shared" si="30"/>
        <v>0</v>
      </c>
      <c r="G100" s="123">
        <f>'2023 CV FIN GA 00394601000126'!I96</f>
        <v>0</v>
      </c>
      <c r="H100" s="123">
        <f>'2023 CV FIN GA 00394601000126'!J96</f>
        <v>0</v>
      </c>
      <c r="I100" s="123">
        <f>'2023 CV FIN GA 00394601000126'!K96</f>
        <v>0</v>
      </c>
      <c r="J100" s="123">
        <f>'2023 CV FIN GA 00394601000126'!L96</f>
        <v>0</v>
      </c>
      <c r="K100" s="123">
        <f>'2023 CV FIN GA 00394601000126'!M96</f>
        <v>40.281869999999998</v>
      </c>
      <c r="L100" s="123">
        <f>'2023 CV FIN GA 00394601000126'!N96</f>
        <v>13.591430000000001</v>
      </c>
      <c r="M100" s="49">
        <f t="shared" si="31"/>
        <v>0</v>
      </c>
      <c r="N100" s="123">
        <f>'2023 CV FIN GA 00394601000126'!P96</f>
        <v>0</v>
      </c>
      <c r="O100" s="123">
        <f>'2023 CV FIN GA 00394601000126'!Q96</f>
        <v>0</v>
      </c>
      <c r="P100" s="123">
        <f>'2023 CV FIN GA 00394601000126'!R96</f>
        <v>0</v>
      </c>
      <c r="Q100" s="123">
        <f>'2023 CV FIN GA 00394601000126'!S96</f>
        <v>0</v>
      </c>
      <c r="R100" s="123">
        <f>'2023 CV FIN GA 00394601000126'!T96</f>
        <v>0</v>
      </c>
      <c r="S100" s="123">
        <f>'2023 CV FIN GA 00394601000126'!U96</f>
        <v>0</v>
      </c>
      <c r="T100" s="123">
        <f>'2023 CV FIN GA 00394601000126'!V96</f>
        <v>0</v>
      </c>
      <c r="U100" s="49">
        <f t="shared" si="32"/>
        <v>0</v>
      </c>
      <c r="V100" s="123">
        <f>'2023 CV FIN GA 00394601000126'!X96</f>
        <v>0</v>
      </c>
      <c r="W100" s="123">
        <f>'2023 CV FIN GA 00394601000126'!Y96</f>
        <v>0</v>
      </c>
      <c r="X100" s="123">
        <f>'2023 CV FIN GA 00394601000126'!Z96</f>
        <v>0</v>
      </c>
      <c r="Y100" s="123">
        <f>'2023 CV FIN GA 00394601000126'!AA96</f>
        <v>0</v>
      </c>
      <c r="Z100" s="123">
        <f>'2023 CV FIN GA 00394601000126'!AB96</f>
        <v>0</v>
      </c>
      <c r="AA100" s="123">
        <f>'2023 CV FIN GA 00394601000126'!AC96</f>
        <v>0</v>
      </c>
      <c r="AB100" s="123">
        <f>'2023 CV FIN GA 00394601000126'!AD96</f>
        <v>0</v>
      </c>
      <c r="AC100" s="49">
        <f t="shared" si="33"/>
        <v>5.4599999999999996E-3</v>
      </c>
      <c r="AD100" s="123">
        <f>'2023 CV FIN GA 00394601000126'!AF96</f>
        <v>3.9899999999999996E-3</v>
      </c>
      <c r="AE100" s="123">
        <f>'2023 CV FIN GA 00394601000126'!AG96</f>
        <v>3.5E-4</v>
      </c>
      <c r="AF100" s="123">
        <f>'2023 CV FIN GA 00394601000126'!AH96</f>
        <v>1.0499999999999999E-3</v>
      </c>
      <c r="AG100" s="123">
        <f>'2023 CV FIN GA 00394601000126'!AI96</f>
        <v>6.9999999999999994E-5</v>
      </c>
      <c r="AH100" s="49">
        <f t="shared" si="34"/>
        <v>8.6132399999999993</v>
      </c>
      <c r="AI100" s="123">
        <f>'2023 CV FIN GA 00394601000126'!AK96</f>
        <v>4.7096400000000003</v>
      </c>
      <c r="AJ100" s="123">
        <f>'2023 CV FIN GA 00394601000126'!AL96</f>
        <v>2.4679799999999998</v>
      </c>
      <c r="AK100" s="123">
        <f>'2023 CV FIN GA 00394601000126'!AM96</f>
        <v>1.0848899999999999</v>
      </c>
      <c r="AL100" s="123">
        <f>'2023 CV FIN GA 00394601000126'!AN96</f>
        <v>0.29965000000000003</v>
      </c>
      <c r="AM100" s="123">
        <f>'2023 CV FIN GA 00394601000126'!AO96</f>
        <v>5.108E-2</v>
      </c>
      <c r="AN100" s="123">
        <f>'2023 CV FIN GA 00394601000126'!AP96</f>
        <v>5.9130000000000003</v>
      </c>
      <c r="AO100" s="50">
        <v>0</v>
      </c>
      <c r="AP100" s="123">
        <f>'2023 CV FIN GA 00394601000126'!AR96</f>
        <v>0</v>
      </c>
      <c r="AQ100" s="123">
        <f>'2023 CV FIN GA 00394601000126'!AS96</f>
        <v>396.90913999999998</v>
      </c>
      <c r="AR100" s="49">
        <f t="shared" si="35"/>
        <v>465.31414000000001</v>
      </c>
      <c r="AS100" s="49">
        <f t="shared" si="36"/>
        <v>370.98561999999998</v>
      </c>
      <c r="AT100" s="123">
        <f>'2023 CV FIN GA 00394601000126'!AV96</f>
        <v>0</v>
      </c>
      <c r="AU100" s="123">
        <f>'2023 CV FIN GA 00394601000126'!AW96</f>
        <v>0</v>
      </c>
      <c r="AV100" s="123">
        <f>'2023 CV FIN GA 00394601000126'!AX96</f>
        <v>0</v>
      </c>
      <c r="AW100" s="123">
        <f>'2023 CV FIN GA 00394601000126'!AY96</f>
        <v>0</v>
      </c>
      <c r="AX100" s="123">
        <f>'2023 CV FIN GA 00394601000126'!AZ96</f>
        <v>370.98561999999998</v>
      </c>
      <c r="AY100" s="123">
        <f>'2023 CV FIN GA 00394601000126'!BA96</f>
        <v>0</v>
      </c>
      <c r="AZ100" s="49">
        <f t="shared" si="37"/>
        <v>94.328519999999997</v>
      </c>
      <c r="BA100" s="123">
        <f>'2023 CV FIN GA 00394601000126'!BC96</f>
        <v>5.0410000000000003E-2</v>
      </c>
      <c r="BB100" s="123">
        <f>'2023 CV FIN GA 00394601000126'!BD96</f>
        <v>3.9500000000000004E-3</v>
      </c>
      <c r="BC100" s="123">
        <f>'2023 CV FIN GA 00394601000126'!BE96</f>
        <v>1.7979999999999999E-2</v>
      </c>
      <c r="BD100" s="123">
        <f>'2023 CV FIN GA 00394601000126'!BF96</f>
        <v>9.5E-4</v>
      </c>
      <c r="BE100" s="123">
        <f>'2023 CV FIN GA 00394601000126'!BG96</f>
        <v>0.61197999999999997</v>
      </c>
      <c r="BF100" s="123">
        <f>'2023 CV FIN GA 00394601000126'!BH96</f>
        <v>93.643249999999995</v>
      </c>
      <c r="BG100" s="123">
        <f>'2023 CV FIN GA 00394601000126'!BI96</f>
        <v>0</v>
      </c>
      <c r="BH100" s="123">
        <f>'2023 CV FIN GA 00394601000126'!BJ96</f>
        <v>0</v>
      </c>
      <c r="BI100" s="123">
        <f>'2023 CV FIN GA 00394601000126'!BK96</f>
        <v>0</v>
      </c>
      <c r="BJ100" s="49">
        <f t="shared" si="38"/>
        <v>465.31414000000001</v>
      </c>
      <c r="BK100" s="49">
        <f t="shared" si="39"/>
        <v>0</v>
      </c>
      <c r="BL100" s="49">
        <f>$BO$9+SUMPRODUCT($D$10:D100,$BK$10:BK100)</f>
        <v>2.1026104688644409E-2</v>
      </c>
      <c r="BM100" s="48">
        <f>'2023 CV FIN GA 00394601000126'!BO96</f>
        <v>4.79</v>
      </c>
      <c r="BN100" s="49">
        <f t="shared" si="43"/>
        <v>0</v>
      </c>
      <c r="BO100" s="51">
        <f t="shared" si="40"/>
        <v>0</v>
      </c>
      <c r="BP100" s="79">
        <f t="shared" si="44"/>
        <v>6.0336389886882449</v>
      </c>
      <c r="BQ100" s="79">
        <f t="shared" si="45"/>
        <v>546.04432847628618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2114</v>
      </c>
      <c r="C101" s="48">
        <f>'2023 CV FIN GA 00394601000126'!E97</f>
        <v>4.79</v>
      </c>
      <c r="D101" s="49">
        <f t="shared" si="46"/>
        <v>1.3509999999999999E-2</v>
      </c>
      <c r="E101" s="123">
        <f>'2023 CV FIN GA 00394601000126'!G97</f>
        <v>0</v>
      </c>
      <c r="F101" s="49">
        <f t="shared" si="30"/>
        <v>0</v>
      </c>
      <c r="G101" s="123">
        <f>'2023 CV FIN GA 00394601000126'!I97</f>
        <v>0</v>
      </c>
      <c r="H101" s="123">
        <f>'2023 CV FIN GA 00394601000126'!J97</f>
        <v>0</v>
      </c>
      <c r="I101" s="123">
        <f>'2023 CV FIN GA 00394601000126'!K97</f>
        <v>0</v>
      </c>
      <c r="J101" s="123">
        <f>'2023 CV FIN GA 00394601000126'!L97</f>
        <v>0</v>
      </c>
      <c r="K101" s="123">
        <f>'2023 CV FIN GA 00394601000126'!M97</f>
        <v>12.489190000000001</v>
      </c>
      <c r="L101" s="123">
        <f>'2023 CV FIN GA 00394601000126'!N97</f>
        <v>4.2452899999999998</v>
      </c>
      <c r="M101" s="49">
        <f t="shared" si="31"/>
        <v>0</v>
      </c>
      <c r="N101" s="123">
        <f>'2023 CV FIN GA 00394601000126'!P97</f>
        <v>0</v>
      </c>
      <c r="O101" s="123">
        <f>'2023 CV FIN GA 00394601000126'!Q97</f>
        <v>0</v>
      </c>
      <c r="P101" s="123">
        <f>'2023 CV FIN GA 00394601000126'!R97</f>
        <v>0</v>
      </c>
      <c r="Q101" s="123">
        <f>'2023 CV FIN GA 00394601000126'!S97</f>
        <v>0</v>
      </c>
      <c r="R101" s="123">
        <f>'2023 CV FIN GA 00394601000126'!T97</f>
        <v>0</v>
      </c>
      <c r="S101" s="123">
        <f>'2023 CV FIN GA 00394601000126'!U97</f>
        <v>0</v>
      </c>
      <c r="T101" s="123">
        <f>'2023 CV FIN GA 00394601000126'!V97</f>
        <v>0</v>
      </c>
      <c r="U101" s="49">
        <f t="shared" si="32"/>
        <v>0</v>
      </c>
      <c r="V101" s="123">
        <f>'2023 CV FIN GA 00394601000126'!X97</f>
        <v>0</v>
      </c>
      <c r="W101" s="123">
        <f>'2023 CV FIN GA 00394601000126'!Y97</f>
        <v>0</v>
      </c>
      <c r="X101" s="123">
        <f>'2023 CV FIN GA 00394601000126'!Z97</f>
        <v>0</v>
      </c>
      <c r="Y101" s="123">
        <f>'2023 CV FIN GA 00394601000126'!AA97</f>
        <v>0</v>
      </c>
      <c r="Z101" s="123">
        <f>'2023 CV FIN GA 00394601000126'!AB97</f>
        <v>0</v>
      </c>
      <c r="AA101" s="123">
        <f>'2023 CV FIN GA 00394601000126'!AC97</f>
        <v>0</v>
      </c>
      <c r="AB101" s="123">
        <f>'2023 CV FIN GA 00394601000126'!AD97</f>
        <v>0</v>
      </c>
      <c r="AC101" s="49">
        <f t="shared" si="33"/>
        <v>5.5999999999999995E-4</v>
      </c>
      <c r="AD101" s="123">
        <f>'2023 CV FIN GA 00394601000126'!AF97</f>
        <v>4.0999999999999999E-4</v>
      </c>
      <c r="AE101" s="123">
        <f>'2023 CV FIN GA 00394601000126'!AG97</f>
        <v>3.0000000000000001E-5</v>
      </c>
      <c r="AF101" s="123">
        <f>'2023 CV FIN GA 00394601000126'!AH97</f>
        <v>1.1E-4</v>
      </c>
      <c r="AG101" s="123">
        <f>'2023 CV FIN GA 00394601000126'!AI97</f>
        <v>1.0000000000000001E-5</v>
      </c>
      <c r="AH101" s="49">
        <f t="shared" si="34"/>
        <v>1.6413199999999999</v>
      </c>
      <c r="AI101" s="123">
        <f>'2023 CV FIN GA 00394601000126'!AK97</f>
        <v>0.99861999999999995</v>
      </c>
      <c r="AJ101" s="123">
        <f>'2023 CV FIN GA 00394601000126'!AL97</f>
        <v>0.37983</v>
      </c>
      <c r="AK101" s="123">
        <f>'2023 CV FIN GA 00394601000126'!AM97</f>
        <v>0.19561999999999999</v>
      </c>
      <c r="AL101" s="123">
        <f>'2023 CV FIN GA 00394601000126'!AN97</f>
        <v>5.7590000000000002E-2</v>
      </c>
      <c r="AM101" s="123">
        <f>'2023 CV FIN GA 00394601000126'!AO97</f>
        <v>9.6600000000000002E-3</v>
      </c>
      <c r="AN101" s="123">
        <f>'2023 CV FIN GA 00394601000126'!AP97</f>
        <v>1.1525300000000001</v>
      </c>
      <c r="AO101" s="50">
        <v>0</v>
      </c>
      <c r="AP101" s="123">
        <f>'2023 CV FIN GA 00394601000126'!AR97</f>
        <v>0</v>
      </c>
      <c r="AQ101" s="123">
        <f>'2023 CV FIN GA 00394601000126'!AS97</f>
        <v>114.73473</v>
      </c>
      <c r="AR101" s="49">
        <f t="shared" si="35"/>
        <v>134.26362</v>
      </c>
      <c r="AS101" s="49">
        <f t="shared" si="36"/>
        <v>115.87756</v>
      </c>
      <c r="AT101" s="123">
        <f>'2023 CV FIN GA 00394601000126'!AV97</f>
        <v>0</v>
      </c>
      <c r="AU101" s="123">
        <f>'2023 CV FIN GA 00394601000126'!AW97</f>
        <v>0</v>
      </c>
      <c r="AV101" s="123">
        <f>'2023 CV FIN GA 00394601000126'!AX97</f>
        <v>0</v>
      </c>
      <c r="AW101" s="123">
        <f>'2023 CV FIN GA 00394601000126'!AY97</f>
        <v>0</v>
      </c>
      <c r="AX101" s="123">
        <f>'2023 CV FIN GA 00394601000126'!AZ97</f>
        <v>115.87756</v>
      </c>
      <c r="AY101" s="123">
        <f>'2023 CV FIN GA 00394601000126'!BA97</f>
        <v>0</v>
      </c>
      <c r="AZ101" s="49">
        <f t="shared" si="37"/>
        <v>18.386060000000001</v>
      </c>
      <c r="BA101" s="123">
        <f>'2023 CV FIN GA 00394601000126'!BC97</f>
        <v>5.13E-3</v>
      </c>
      <c r="BB101" s="123">
        <f>'2023 CV FIN GA 00394601000126'!BD97</f>
        <v>3.8000000000000002E-4</v>
      </c>
      <c r="BC101" s="123">
        <f>'2023 CV FIN GA 00394601000126'!BE97</f>
        <v>1.8500000000000001E-3</v>
      </c>
      <c r="BD101" s="123">
        <f>'2023 CV FIN GA 00394601000126'!BF97</f>
        <v>8.0000000000000007E-5</v>
      </c>
      <c r="BE101" s="123">
        <f>'2023 CV FIN GA 00394601000126'!BG97</f>
        <v>0.11863</v>
      </c>
      <c r="BF101" s="123">
        <f>'2023 CV FIN GA 00394601000126'!BH97</f>
        <v>18.259989999999998</v>
      </c>
      <c r="BG101" s="123">
        <f>'2023 CV FIN GA 00394601000126'!BI97</f>
        <v>0</v>
      </c>
      <c r="BH101" s="123">
        <f>'2023 CV FIN GA 00394601000126'!BJ97</f>
        <v>0</v>
      </c>
      <c r="BI101" s="123">
        <f>'2023 CV FIN GA 00394601000126'!BK97</f>
        <v>0</v>
      </c>
      <c r="BJ101" s="49">
        <f t="shared" si="38"/>
        <v>134.26362</v>
      </c>
      <c r="BK101" s="49">
        <f t="shared" si="39"/>
        <v>0</v>
      </c>
      <c r="BL101" s="49">
        <f>$BO$9+SUMPRODUCT($D$10:D101,$BK$10:BK101)</f>
        <v>2.1026104688644409E-2</v>
      </c>
      <c r="BM101" s="48">
        <f>'2023 CV FIN GA 00394601000126'!BO97</f>
        <v>4.79</v>
      </c>
      <c r="BN101" s="49">
        <f t="shared" si="43"/>
        <v>0</v>
      </c>
      <c r="BO101" s="51">
        <f t="shared" si="40"/>
        <v>0</v>
      </c>
      <c r="BP101" s="79">
        <f t="shared" si="44"/>
        <v>1.6610981825262565</v>
      </c>
      <c r="BQ101" s="79">
        <f t="shared" si="45"/>
        <v>151.99048370115247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2115</v>
      </c>
      <c r="C102" s="48">
        <f>'2023 CV FIN GA 00394601000126'!E98</f>
        <v>4.79</v>
      </c>
      <c r="D102" s="49">
        <f t="shared" si="46"/>
        <v>1.289E-2</v>
      </c>
      <c r="E102" s="123">
        <f>'2023 CV FIN GA 00394601000126'!G98</f>
        <v>0</v>
      </c>
      <c r="F102" s="49">
        <f t="shared" si="30"/>
        <v>0</v>
      </c>
      <c r="G102" s="123">
        <f>'2023 CV FIN GA 00394601000126'!I98</f>
        <v>0</v>
      </c>
      <c r="H102" s="123">
        <f>'2023 CV FIN GA 00394601000126'!J98</f>
        <v>0</v>
      </c>
      <c r="I102" s="123">
        <f>'2023 CV FIN GA 00394601000126'!K98</f>
        <v>0</v>
      </c>
      <c r="J102" s="123">
        <f>'2023 CV FIN GA 00394601000126'!L98</f>
        <v>0</v>
      </c>
      <c r="K102" s="123">
        <f>'2023 CV FIN GA 00394601000126'!M98</f>
        <v>3.1422300000000001</v>
      </c>
      <c r="L102" s="123">
        <f>'2023 CV FIN GA 00394601000126'!N98</f>
        <v>1.08436</v>
      </c>
      <c r="M102" s="49">
        <f t="shared" si="31"/>
        <v>0</v>
      </c>
      <c r="N102" s="123">
        <f>'2023 CV FIN GA 00394601000126'!P98</f>
        <v>0</v>
      </c>
      <c r="O102" s="123">
        <f>'2023 CV FIN GA 00394601000126'!Q98</f>
        <v>0</v>
      </c>
      <c r="P102" s="123">
        <f>'2023 CV FIN GA 00394601000126'!R98</f>
        <v>0</v>
      </c>
      <c r="Q102" s="123">
        <f>'2023 CV FIN GA 00394601000126'!S98</f>
        <v>0</v>
      </c>
      <c r="R102" s="123">
        <f>'2023 CV FIN GA 00394601000126'!T98</f>
        <v>0</v>
      </c>
      <c r="S102" s="123">
        <f>'2023 CV FIN GA 00394601000126'!U98</f>
        <v>0</v>
      </c>
      <c r="T102" s="123">
        <f>'2023 CV FIN GA 00394601000126'!V98</f>
        <v>0</v>
      </c>
      <c r="U102" s="49">
        <f t="shared" si="32"/>
        <v>0</v>
      </c>
      <c r="V102" s="123">
        <f>'2023 CV FIN GA 00394601000126'!X98</f>
        <v>0</v>
      </c>
      <c r="W102" s="123">
        <f>'2023 CV FIN GA 00394601000126'!Y98</f>
        <v>0</v>
      </c>
      <c r="X102" s="123">
        <f>'2023 CV FIN GA 00394601000126'!Z98</f>
        <v>0</v>
      </c>
      <c r="Y102" s="123">
        <f>'2023 CV FIN GA 00394601000126'!AA98</f>
        <v>0</v>
      </c>
      <c r="Z102" s="123">
        <f>'2023 CV FIN GA 00394601000126'!AB98</f>
        <v>0</v>
      </c>
      <c r="AA102" s="123">
        <f>'2023 CV FIN GA 00394601000126'!AC98</f>
        <v>0</v>
      </c>
      <c r="AB102" s="123">
        <f>'2023 CV FIN GA 00394601000126'!AD98</f>
        <v>0</v>
      </c>
      <c r="AC102" s="49">
        <f t="shared" si="33"/>
        <v>5.0000000000000002E-5</v>
      </c>
      <c r="AD102" s="123">
        <f>'2023 CV FIN GA 00394601000126'!AF98</f>
        <v>4.0000000000000003E-5</v>
      </c>
      <c r="AE102" s="123">
        <f>'2023 CV FIN GA 00394601000126'!AG98</f>
        <v>0</v>
      </c>
      <c r="AF102" s="123">
        <f>'2023 CV FIN GA 00394601000126'!AH98</f>
        <v>1.0000000000000001E-5</v>
      </c>
      <c r="AG102" s="123">
        <f>'2023 CV FIN GA 00394601000126'!AI98</f>
        <v>0</v>
      </c>
      <c r="AH102" s="49">
        <f t="shared" si="34"/>
        <v>0.23408000000000001</v>
      </c>
      <c r="AI102" s="123">
        <f>'2023 CV FIN GA 00394601000126'!AK98</f>
        <v>0.15390999999999999</v>
      </c>
      <c r="AJ102" s="123">
        <f>'2023 CV FIN GA 00394601000126'!AL98</f>
        <v>3.925E-2</v>
      </c>
      <c r="AK102" s="123">
        <f>'2023 CV FIN GA 00394601000126'!AM98</f>
        <v>3.1199999999999999E-2</v>
      </c>
      <c r="AL102" s="123">
        <f>'2023 CV FIN GA 00394601000126'!AN98</f>
        <v>8.3400000000000002E-3</v>
      </c>
      <c r="AM102" s="123">
        <f>'2023 CV FIN GA 00394601000126'!AO98</f>
        <v>1.3799999999999999E-3</v>
      </c>
      <c r="AN102" s="123">
        <f>'2023 CV FIN GA 00394601000126'!AP98</f>
        <v>0.16764000000000001</v>
      </c>
      <c r="AO102" s="50">
        <v>0</v>
      </c>
      <c r="AP102" s="123">
        <f>'2023 CV FIN GA 00394601000126'!AR98</f>
        <v>0</v>
      </c>
      <c r="AQ102" s="123">
        <f>'2023 CV FIN GA 00394601000126'!AS98</f>
        <v>27.644200000000001</v>
      </c>
      <c r="AR102" s="49">
        <f t="shared" si="35"/>
        <v>32.272559999999999</v>
      </c>
      <c r="AS102" s="49">
        <f t="shared" si="36"/>
        <v>29.598230000000001</v>
      </c>
      <c r="AT102" s="123">
        <f>'2023 CV FIN GA 00394601000126'!AV98</f>
        <v>0</v>
      </c>
      <c r="AU102" s="123">
        <f>'2023 CV FIN GA 00394601000126'!AW98</f>
        <v>0</v>
      </c>
      <c r="AV102" s="123">
        <f>'2023 CV FIN GA 00394601000126'!AX98</f>
        <v>0</v>
      </c>
      <c r="AW102" s="123">
        <f>'2023 CV FIN GA 00394601000126'!AY98</f>
        <v>0</v>
      </c>
      <c r="AX102" s="123">
        <f>'2023 CV FIN GA 00394601000126'!AZ98</f>
        <v>29.598230000000001</v>
      </c>
      <c r="AY102" s="123">
        <f>'2023 CV FIN GA 00394601000126'!BA98</f>
        <v>0</v>
      </c>
      <c r="AZ102" s="49">
        <f t="shared" si="37"/>
        <v>2.6743299999999999</v>
      </c>
      <c r="BA102" s="123">
        <f>'2023 CV FIN GA 00394601000126'!BC98</f>
        <v>5.1999999999999995E-4</v>
      </c>
      <c r="BB102" s="123">
        <f>'2023 CV FIN GA 00394601000126'!BD98</f>
        <v>4.0000000000000003E-5</v>
      </c>
      <c r="BC102" s="123">
        <f>'2023 CV FIN GA 00394601000126'!BE98</f>
        <v>1.9000000000000001E-4</v>
      </c>
      <c r="BD102" s="123">
        <f>'2023 CV FIN GA 00394601000126'!BF98</f>
        <v>1.0000000000000001E-5</v>
      </c>
      <c r="BE102" s="123">
        <f>'2023 CV FIN GA 00394601000126'!BG98</f>
        <v>1.7299999999999999E-2</v>
      </c>
      <c r="BF102" s="123">
        <f>'2023 CV FIN GA 00394601000126'!BH98</f>
        <v>2.6562700000000001</v>
      </c>
      <c r="BG102" s="123">
        <f>'2023 CV FIN GA 00394601000126'!BI98</f>
        <v>0</v>
      </c>
      <c r="BH102" s="123">
        <f>'2023 CV FIN GA 00394601000126'!BJ98</f>
        <v>0</v>
      </c>
      <c r="BI102" s="123">
        <f>'2023 CV FIN GA 00394601000126'!BK98</f>
        <v>0</v>
      </c>
      <c r="BJ102" s="49">
        <f t="shared" si="38"/>
        <v>32.272559999999999</v>
      </c>
      <c r="BK102" s="49">
        <f t="shared" si="39"/>
        <v>0</v>
      </c>
      <c r="BL102" s="49">
        <f>$BO$9+SUMPRODUCT($D$10:D102,$BK$10:BK102)</f>
        <v>2.1026104688644409E-2</v>
      </c>
      <c r="BM102" s="48">
        <f>'2023 CV FIN GA 00394601000126'!BO98</f>
        <v>4.79</v>
      </c>
      <c r="BN102" s="49">
        <f t="shared" si="43"/>
        <v>0</v>
      </c>
      <c r="BO102" s="51">
        <f t="shared" si="40"/>
        <v>0</v>
      </c>
      <c r="BP102" s="79">
        <f t="shared" si="44"/>
        <v>0.38129007567839257</v>
      </c>
      <c r="BQ102" s="79">
        <f t="shared" si="45"/>
        <v>35.26933200025131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2116</v>
      </c>
      <c r="C103" s="48">
        <f>'2023 CV FIN GA 00394601000126'!E99</f>
        <v>4.79</v>
      </c>
      <c r="D103" s="49">
        <f t="shared" si="46"/>
        <v>1.23E-2</v>
      </c>
      <c r="E103" s="123">
        <f>'2023 CV FIN GA 00394601000126'!G99</f>
        <v>0</v>
      </c>
      <c r="F103" s="49">
        <f t="shared" si="30"/>
        <v>0</v>
      </c>
      <c r="G103" s="123">
        <f>'2023 CV FIN GA 00394601000126'!I99</f>
        <v>0</v>
      </c>
      <c r="H103" s="123">
        <f>'2023 CV FIN GA 00394601000126'!J99</f>
        <v>0</v>
      </c>
      <c r="I103" s="123">
        <f>'2023 CV FIN GA 00394601000126'!K99</f>
        <v>0</v>
      </c>
      <c r="J103" s="123">
        <f>'2023 CV FIN GA 00394601000126'!L99</f>
        <v>0</v>
      </c>
      <c r="K103" s="123">
        <f>'2023 CV FIN GA 00394601000126'!M99</f>
        <v>0.64775000000000005</v>
      </c>
      <c r="L103" s="123">
        <f>'2023 CV FIN GA 00394601000126'!N99</f>
        <v>0.22936999999999999</v>
      </c>
      <c r="M103" s="49">
        <f t="shared" si="31"/>
        <v>0</v>
      </c>
      <c r="N103" s="123">
        <f>'2023 CV FIN GA 00394601000126'!P99</f>
        <v>0</v>
      </c>
      <c r="O103" s="123">
        <f>'2023 CV FIN GA 00394601000126'!Q99</f>
        <v>0</v>
      </c>
      <c r="P103" s="123">
        <f>'2023 CV FIN GA 00394601000126'!R99</f>
        <v>0</v>
      </c>
      <c r="Q103" s="123">
        <f>'2023 CV FIN GA 00394601000126'!S99</f>
        <v>0</v>
      </c>
      <c r="R103" s="123">
        <f>'2023 CV FIN GA 00394601000126'!T99</f>
        <v>0</v>
      </c>
      <c r="S103" s="123">
        <f>'2023 CV FIN GA 00394601000126'!U99</f>
        <v>0</v>
      </c>
      <c r="T103" s="123">
        <f>'2023 CV FIN GA 00394601000126'!V99</f>
        <v>0</v>
      </c>
      <c r="U103" s="49">
        <f t="shared" si="32"/>
        <v>0</v>
      </c>
      <c r="V103" s="123">
        <f>'2023 CV FIN GA 00394601000126'!X99</f>
        <v>0</v>
      </c>
      <c r="W103" s="123">
        <f>'2023 CV FIN GA 00394601000126'!Y99</f>
        <v>0</v>
      </c>
      <c r="X103" s="123">
        <f>'2023 CV FIN GA 00394601000126'!Z99</f>
        <v>0</v>
      </c>
      <c r="Y103" s="123">
        <f>'2023 CV FIN GA 00394601000126'!AA99</f>
        <v>0</v>
      </c>
      <c r="Z103" s="123">
        <f>'2023 CV FIN GA 00394601000126'!AB99</f>
        <v>0</v>
      </c>
      <c r="AA103" s="123">
        <f>'2023 CV FIN GA 00394601000126'!AC99</f>
        <v>0</v>
      </c>
      <c r="AB103" s="123">
        <f>'2023 CV FIN GA 00394601000126'!AD99</f>
        <v>0</v>
      </c>
      <c r="AC103" s="49">
        <f t="shared" si="33"/>
        <v>0</v>
      </c>
      <c r="AD103" s="123">
        <f>'2023 CV FIN GA 00394601000126'!AF99</f>
        <v>0</v>
      </c>
      <c r="AE103" s="123">
        <f>'2023 CV FIN GA 00394601000126'!AG99</f>
        <v>0</v>
      </c>
      <c r="AF103" s="123">
        <f>'2023 CV FIN GA 00394601000126'!AH99</f>
        <v>0</v>
      </c>
      <c r="AG103" s="123">
        <f>'2023 CV FIN GA 00394601000126'!AI99</f>
        <v>0</v>
      </c>
      <c r="AH103" s="49">
        <f t="shared" si="34"/>
        <v>2.3359999999999999E-2</v>
      </c>
      <c r="AI103" s="123">
        <f>'2023 CV FIN GA 00394601000126'!AK99</f>
        <v>1.532E-2</v>
      </c>
      <c r="AJ103" s="123">
        <f>'2023 CV FIN GA 00394601000126'!AL99</f>
        <v>4.0600000000000002E-3</v>
      </c>
      <c r="AK103" s="123">
        <f>'2023 CV FIN GA 00394601000126'!AM99</f>
        <v>3.0100000000000001E-3</v>
      </c>
      <c r="AL103" s="123">
        <f>'2023 CV FIN GA 00394601000126'!AN99</f>
        <v>8.3000000000000001E-4</v>
      </c>
      <c r="AM103" s="123">
        <f>'2023 CV FIN GA 00394601000126'!AO99</f>
        <v>1.3999999999999999E-4</v>
      </c>
      <c r="AN103" s="123">
        <f>'2023 CV FIN GA 00394601000126'!AP99</f>
        <v>1.67E-2</v>
      </c>
      <c r="AO103" s="50">
        <v>0</v>
      </c>
      <c r="AP103" s="123">
        <f>'2023 CV FIN GA 00394601000126'!AR99</f>
        <v>0</v>
      </c>
      <c r="AQ103" s="123">
        <f>'2023 CV FIN GA 00394601000126'!AS99</f>
        <v>5.6099899999999998</v>
      </c>
      <c r="AR103" s="49">
        <f t="shared" si="35"/>
        <v>6.5271699999999999</v>
      </c>
      <c r="AS103" s="49">
        <f t="shared" si="36"/>
        <v>6.2607499999999998</v>
      </c>
      <c r="AT103" s="123">
        <f>'2023 CV FIN GA 00394601000126'!AV99</f>
        <v>0</v>
      </c>
      <c r="AU103" s="123">
        <f>'2023 CV FIN GA 00394601000126'!AW99</f>
        <v>0</v>
      </c>
      <c r="AV103" s="123">
        <f>'2023 CV FIN GA 00394601000126'!AX99</f>
        <v>0</v>
      </c>
      <c r="AW103" s="123">
        <f>'2023 CV FIN GA 00394601000126'!AY99</f>
        <v>0</v>
      </c>
      <c r="AX103" s="123">
        <f>'2023 CV FIN GA 00394601000126'!AZ99</f>
        <v>6.2607499999999998</v>
      </c>
      <c r="AY103" s="123">
        <f>'2023 CV FIN GA 00394601000126'!BA99</f>
        <v>0</v>
      </c>
      <c r="AZ103" s="49">
        <f t="shared" si="37"/>
        <v>0.26641999999999999</v>
      </c>
      <c r="BA103" s="123">
        <f>'2023 CV FIN GA 00394601000126'!BC99</f>
        <v>5.0000000000000002E-5</v>
      </c>
      <c r="BB103" s="123">
        <f>'2023 CV FIN GA 00394601000126'!BD99</f>
        <v>0</v>
      </c>
      <c r="BC103" s="123">
        <f>'2023 CV FIN GA 00394601000126'!BE99</f>
        <v>2.0000000000000002E-5</v>
      </c>
      <c r="BD103" s="123">
        <f>'2023 CV FIN GA 00394601000126'!BF99</f>
        <v>0</v>
      </c>
      <c r="BE103" s="123">
        <f>'2023 CV FIN GA 00394601000126'!BG99</f>
        <v>1.74E-3</v>
      </c>
      <c r="BF103" s="123">
        <f>'2023 CV FIN GA 00394601000126'!BH99</f>
        <v>0.26461000000000001</v>
      </c>
      <c r="BG103" s="123">
        <f>'2023 CV FIN GA 00394601000126'!BI99</f>
        <v>0</v>
      </c>
      <c r="BH103" s="123">
        <f>'2023 CV FIN GA 00394601000126'!BJ99</f>
        <v>0</v>
      </c>
      <c r="BI103" s="123">
        <f>'2023 CV FIN GA 00394601000126'!BK99</f>
        <v>0</v>
      </c>
      <c r="BJ103" s="49">
        <f t="shared" si="38"/>
        <v>6.5271699999999999</v>
      </c>
      <c r="BK103" s="49">
        <f t="shared" si="39"/>
        <v>0</v>
      </c>
      <c r="BL103" s="49">
        <f>$BO$9+SUMPRODUCT($D$10:D103,$BK$10:BK103)</f>
        <v>2.1026104688644409E-2</v>
      </c>
      <c r="BM103" s="48">
        <f>'2023 CV FIN GA 00394601000126'!BO99</f>
        <v>4.79</v>
      </c>
      <c r="BN103" s="49">
        <f t="shared" si="43"/>
        <v>0</v>
      </c>
      <c r="BO103" s="51">
        <f t="shared" si="40"/>
        <v>0</v>
      </c>
      <c r="BP103" s="79">
        <f t="shared" si="44"/>
        <v>7.3739543443915034E-2</v>
      </c>
      <c r="BQ103" s="79">
        <f t="shared" si="45"/>
        <v>6.8946473120060556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2117</v>
      </c>
      <c r="C104" s="48">
        <f>'2023 CV FIN GA 00394601000126'!E100</f>
        <v>4.79</v>
      </c>
      <c r="D104" s="49">
        <f t="shared" si="46"/>
        <v>1.174E-2</v>
      </c>
      <c r="E104" s="123">
        <f>'2023 CV FIN GA 00394601000126'!G100</f>
        <v>0</v>
      </c>
      <c r="F104" s="49">
        <f t="shared" si="30"/>
        <v>0</v>
      </c>
      <c r="G104" s="123">
        <f>'2023 CV FIN GA 00394601000126'!I100</f>
        <v>0</v>
      </c>
      <c r="H104" s="123">
        <f>'2023 CV FIN GA 00394601000126'!J100</f>
        <v>0</v>
      </c>
      <c r="I104" s="123">
        <f>'2023 CV FIN GA 00394601000126'!K100</f>
        <v>0</v>
      </c>
      <c r="J104" s="123">
        <f>'2023 CV FIN GA 00394601000126'!L100</f>
        <v>0</v>
      </c>
      <c r="K104" s="123">
        <f>'2023 CV FIN GA 00394601000126'!M100</f>
        <v>0.12292</v>
      </c>
      <c r="L104" s="123">
        <f>'2023 CV FIN GA 00394601000126'!N100</f>
        <v>4.4580000000000002E-2</v>
      </c>
      <c r="M104" s="49">
        <f t="shared" si="31"/>
        <v>0</v>
      </c>
      <c r="N104" s="123">
        <f>'2023 CV FIN GA 00394601000126'!P100</f>
        <v>0</v>
      </c>
      <c r="O104" s="123">
        <f>'2023 CV FIN GA 00394601000126'!Q100</f>
        <v>0</v>
      </c>
      <c r="P104" s="123">
        <f>'2023 CV FIN GA 00394601000126'!R100</f>
        <v>0</v>
      </c>
      <c r="Q104" s="123">
        <f>'2023 CV FIN GA 00394601000126'!S100</f>
        <v>0</v>
      </c>
      <c r="R104" s="123">
        <f>'2023 CV FIN GA 00394601000126'!T100</f>
        <v>0</v>
      </c>
      <c r="S104" s="123">
        <f>'2023 CV FIN GA 00394601000126'!U100</f>
        <v>0</v>
      </c>
      <c r="T104" s="123">
        <f>'2023 CV FIN GA 00394601000126'!V100</f>
        <v>0</v>
      </c>
      <c r="U104" s="49">
        <f t="shared" si="32"/>
        <v>0</v>
      </c>
      <c r="V104" s="123">
        <f>'2023 CV FIN GA 00394601000126'!X100</f>
        <v>0</v>
      </c>
      <c r="W104" s="123">
        <f>'2023 CV FIN GA 00394601000126'!Y100</f>
        <v>0</v>
      </c>
      <c r="X104" s="123">
        <f>'2023 CV FIN GA 00394601000126'!Z100</f>
        <v>0</v>
      </c>
      <c r="Y104" s="123">
        <f>'2023 CV FIN GA 00394601000126'!AA100</f>
        <v>0</v>
      </c>
      <c r="Z104" s="123">
        <f>'2023 CV FIN GA 00394601000126'!AB100</f>
        <v>0</v>
      </c>
      <c r="AA104" s="123">
        <f>'2023 CV FIN GA 00394601000126'!AC100</f>
        <v>0</v>
      </c>
      <c r="AB104" s="123">
        <f>'2023 CV FIN GA 00394601000126'!AD100</f>
        <v>0</v>
      </c>
      <c r="AC104" s="49">
        <f t="shared" si="33"/>
        <v>0</v>
      </c>
      <c r="AD104" s="123">
        <f>'2023 CV FIN GA 00394601000126'!AF100</f>
        <v>0</v>
      </c>
      <c r="AE104" s="123">
        <f>'2023 CV FIN GA 00394601000126'!AG100</f>
        <v>0</v>
      </c>
      <c r="AF104" s="123">
        <f>'2023 CV FIN GA 00394601000126'!AH100</f>
        <v>0</v>
      </c>
      <c r="AG104" s="123">
        <f>'2023 CV FIN GA 00394601000126'!AI100</f>
        <v>0</v>
      </c>
      <c r="AH104" s="49">
        <f t="shared" si="34"/>
        <v>2.33E-3</v>
      </c>
      <c r="AI104" s="123">
        <f>'2023 CV FIN GA 00394601000126'!AK100</f>
        <v>1.5299999999999999E-3</v>
      </c>
      <c r="AJ104" s="123">
        <f>'2023 CV FIN GA 00394601000126'!AL100</f>
        <v>4.2000000000000002E-4</v>
      </c>
      <c r="AK104" s="123">
        <f>'2023 CV FIN GA 00394601000126'!AM100</f>
        <v>2.9E-4</v>
      </c>
      <c r="AL104" s="123">
        <f>'2023 CV FIN GA 00394601000126'!AN100</f>
        <v>8.0000000000000007E-5</v>
      </c>
      <c r="AM104" s="123">
        <f>'2023 CV FIN GA 00394601000126'!AO100</f>
        <v>1.0000000000000001E-5</v>
      </c>
      <c r="AN104" s="123">
        <f>'2023 CV FIN GA 00394601000126'!AP100</f>
        <v>1.67E-3</v>
      </c>
      <c r="AO104" s="50">
        <v>0</v>
      </c>
      <c r="AP104" s="123">
        <f>'2023 CV FIN GA 00394601000126'!AR100</f>
        <v>0</v>
      </c>
      <c r="AQ104" s="123">
        <f>'2023 CV FIN GA 00394601000126'!AS100</f>
        <v>1.0719700000000001</v>
      </c>
      <c r="AR104" s="49">
        <f t="shared" si="35"/>
        <v>1.2434700000000001</v>
      </c>
      <c r="AS104" s="49">
        <f t="shared" si="36"/>
        <v>1.2168699999999999</v>
      </c>
      <c r="AT104" s="123">
        <f>'2023 CV FIN GA 00394601000126'!AV100</f>
        <v>0</v>
      </c>
      <c r="AU104" s="123">
        <f>'2023 CV FIN GA 00394601000126'!AW100</f>
        <v>0</v>
      </c>
      <c r="AV104" s="123">
        <f>'2023 CV FIN GA 00394601000126'!AX100</f>
        <v>0</v>
      </c>
      <c r="AW104" s="123">
        <f>'2023 CV FIN GA 00394601000126'!AY100</f>
        <v>0</v>
      </c>
      <c r="AX104" s="123">
        <f>'2023 CV FIN GA 00394601000126'!AZ100</f>
        <v>1.2168699999999999</v>
      </c>
      <c r="AY104" s="123">
        <f>'2023 CV FIN GA 00394601000126'!BA100</f>
        <v>0</v>
      </c>
      <c r="AZ104" s="49">
        <f t="shared" si="37"/>
        <v>2.6599999999999999E-2</v>
      </c>
      <c r="BA104" s="123">
        <f>'2023 CV FIN GA 00394601000126'!BC100</f>
        <v>1.0000000000000001E-5</v>
      </c>
      <c r="BB104" s="123">
        <f>'2023 CV FIN GA 00394601000126'!BD100</f>
        <v>0</v>
      </c>
      <c r="BC104" s="123">
        <f>'2023 CV FIN GA 00394601000126'!BE100</f>
        <v>0</v>
      </c>
      <c r="BD104" s="123">
        <f>'2023 CV FIN GA 00394601000126'!BF100</f>
        <v>0</v>
      </c>
      <c r="BE104" s="123">
        <f>'2023 CV FIN GA 00394601000126'!BG100</f>
        <v>1.8000000000000001E-4</v>
      </c>
      <c r="BF104" s="123">
        <f>'2023 CV FIN GA 00394601000126'!BH100</f>
        <v>2.6409999999999999E-2</v>
      </c>
      <c r="BG104" s="123">
        <f>'2023 CV FIN GA 00394601000126'!BI100</f>
        <v>0</v>
      </c>
      <c r="BH104" s="123">
        <f>'2023 CV FIN GA 00394601000126'!BJ100</f>
        <v>0</v>
      </c>
      <c r="BI104" s="123">
        <f>'2023 CV FIN GA 00394601000126'!BK100</f>
        <v>0</v>
      </c>
      <c r="BJ104" s="49">
        <f t="shared" si="38"/>
        <v>1.2434700000000001</v>
      </c>
      <c r="BK104" s="49">
        <f t="shared" si="39"/>
        <v>0</v>
      </c>
      <c r="BL104" s="49">
        <f>$BO$9+SUMPRODUCT($D$10:D104,$BK$10:BK104)</f>
        <v>2.1026104688644409E-2</v>
      </c>
      <c r="BM104" s="48">
        <f>'2023 CV FIN GA 00394601000126'!BO100</f>
        <v>4.79</v>
      </c>
      <c r="BN104" s="49">
        <f t="shared" si="43"/>
        <v>0</v>
      </c>
      <c r="BO104" s="51">
        <f t="shared" si="40"/>
        <v>0</v>
      </c>
      <c r="BP104" s="79">
        <f t="shared" si="44"/>
        <v>1.3437000763149499E-2</v>
      </c>
      <c r="BQ104" s="79">
        <f t="shared" si="45"/>
        <v>1.2697965721176276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2118</v>
      </c>
      <c r="C105" s="48">
        <f>'2023 CV FIN GA 00394601000126'!E101</f>
        <v>4.79</v>
      </c>
      <c r="D105" s="49">
        <f t="shared" si="46"/>
        <v>1.12E-2</v>
      </c>
      <c r="E105" s="123">
        <f>'2023 CV FIN GA 00394601000126'!G101</f>
        <v>0</v>
      </c>
      <c r="F105" s="49">
        <f t="shared" si="30"/>
        <v>0</v>
      </c>
      <c r="G105" s="123">
        <f>'2023 CV FIN GA 00394601000126'!I101</f>
        <v>0</v>
      </c>
      <c r="H105" s="123">
        <f>'2023 CV FIN GA 00394601000126'!J101</f>
        <v>0</v>
      </c>
      <c r="I105" s="123">
        <f>'2023 CV FIN GA 00394601000126'!K101</f>
        <v>0</v>
      </c>
      <c r="J105" s="123">
        <f>'2023 CV FIN GA 00394601000126'!L101</f>
        <v>0</v>
      </c>
      <c r="K105" s="123">
        <f>'2023 CV FIN GA 00394601000126'!M101</f>
        <v>2.213E-2</v>
      </c>
      <c r="L105" s="123">
        <f>'2023 CV FIN GA 00394601000126'!N101</f>
        <v>8.0099999999999998E-3</v>
      </c>
      <c r="M105" s="49">
        <f t="shared" si="31"/>
        <v>0</v>
      </c>
      <c r="N105" s="123">
        <f>'2023 CV FIN GA 00394601000126'!P101</f>
        <v>0</v>
      </c>
      <c r="O105" s="123">
        <f>'2023 CV FIN GA 00394601000126'!Q101</f>
        <v>0</v>
      </c>
      <c r="P105" s="123">
        <f>'2023 CV FIN GA 00394601000126'!R101</f>
        <v>0</v>
      </c>
      <c r="Q105" s="123">
        <f>'2023 CV FIN GA 00394601000126'!S101</f>
        <v>0</v>
      </c>
      <c r="R105" s="123">
        <f>'2023 CV FIN GA 00394601000126'!T101</f>
        <v>0</v>
      </c>
      <c r="S105" s="123">
        <f>'2023 CV FIN GA 00394601000126'!U101</f>
        <v>0</v>
      </c>
      <c r="T105" s="123">
        <f>'2023 CV FIN GA 00394601000126'!V101</f>
        <v>0</v>
      </c>
      <c r="U105" s="49">
        <f t="shared" si="32"/>
        <v>0</v>
      </c>
      <c r="V105" s="123">
        <f>'2023 CV FIN GA 00394601000126'!X101</f>
        <v>0</v>
      </c>
      <c r="W105" s="123">
        <f>'2023 CV FIN GA 00394601000126'!Y101</f>
        <v>0</v>
      </c>
      <c r="X105" s="123">
        <f>'2023 CV FIN GA 00394601000126'!Z101</f>
        <v>0</v>
      </c>
      <c r="Y105" s="123">
        <f>'2023 CV FIN GA 00394601000126'!AA101</f>
        <v>0</v>
      </c>
      <c r="Z105" s="123">
        <f>'2023 CV FIN GA 00394601000126'!AB101</f>
        <v>0</v>
      </c>
      <c r="AA105" s="123">
        <f>'2023 CV FIN GA 00394601000126'!AC101</f>
        <v>0</v>
      </c>
      <c r="AB105" s="123">
        <f>'2023 CV FIN GA 00394601000126'!AD101</f>
        <v>0</v>
      </c>
      <c r="AC105" s="49">
        <f t="shared" si="33"/>
        <v>0</v>
      </c>
      <c r="AD105" s="123">
        <f>'2023 CV FIN GA 00394601000126'!AF101</f>
        <v>0</v>
      </c>
      <c r="AE105" s="123">
        <f>'2023 CV FIN GA 00394601000126'!AG101</f>
        <v>0</v>
      </c>
      <c r="AF105" s="123">
        <f>'2023 CV FIN GA 00394601000126'!AH101</f>
        <v>0</v>
      </c>
      <c r="AG105" s="123">
        <f>'2023 CV FIN GA 00394601000126'!AI101</f>
        <v>0</v>
      </c>
      <c r="AH105" s="49">
        <f t="shared" si="34"/>
        <v>2.3000000000000001E-4</v>
      </c>
      <c r="AI105" s="123">
        <f>'2023 CV FIN GA 00394601000126'!AK101</f>
        <v>1.4999999999999999E-4</v>
      </c>
      <c r="AJ105" s="123">
        <f>'2023 CV FIN GA 00394601000126'!AL101</f>
        <v>4.0000000000000003E-5</v>
      </c>
      <c r="AK105" s="123">
        <f>'2023 CV FIN GA 00394601000126'!AM101</f>
        <v>3.0000000000000001E-5</v>
      </c>
      <c r="AL105" s="123">
        <f>'2023 CV FIN GA 00394601000126'!AN101</f>
        <v>1.0000000000000001E-5</v>
      </c>
      <c r="AM105" s="123">
        <f>'2023 CV FIN GA 00394601000126'!AO101</f>
        <v>0</v>
      </c>
      <c r="AN105" s="123">
        <f>'2023 CV FIN GA 00394601000126'!AP101</f>
        <v>1.7000000000000001E-4</v>
      </c>
      <c r="AO105" s="50">
        <v>0</v>
      </c>
      <c r="AP105" s="123">
        <f>'2023 CV FIN GA 00394601000126'!AR101</f>
        <v>0</v>
      </c>
      <c r="AQ105" s="123">
        <f>'2023 CV FIN GA 00394601000126'!AS101</f>
        <v>0.19089</v>
      </c>
      <c r="AR105" s="49">
        <f t="shared" si="35"/>
        <v>0.22142999999999999</v>
      </c>
      <c r="AS105" s="49">
        <f t="shared" si="36"/>
        <v>0.21876999999999999</v>
      </c>
      <c r="AT105" s="123">
        <f>'2023 CV FIN GA 00394601000126'!AV101</f>
        <v>0</v>
      </c>
      <c r="AU105" s="123">
        <f>'2023 CV FIN GA 00394601000126'!AW101</f>
        <v>0</v>
      </c>
      <c r="AV105" s="123">
        <f>'2023 CV FIN GA 00394601000126'!AX101</f>
        <v>0</v>
      </c>
      <c r="AW105" s="123">
        <f>'2023 CV FIN GA 00394601000126'!AY101</f>
        <v>0</v>
      </c>
      <c r="AX105" s="123">
        <f>'2023 CV FIN GA 00394601000126'!AZ101</f>
        <v>0.21876999999999999</v>
      </c>
      <c r="AY105" s="123">
        <f>'2023 CV FIN GA 00394601000126'!BA101</f>
        <v>0</v>
      </c>
      <c r="AZ105" s="49">
        <f t="shared" si="37"/>
        <v>2.66E-3</v>
      </c>
      <c r="BA105" s="123">
        <f>'2023 CV FIN GA 00394601000126'!BC101</f>
        <v>0</v>
      </c>
      <c r="BB105" s="123">
        <f>'2023 CV FIN GA 00394601000126'!BD101</f>
        <v>0</v>
      </c>
      <c r="BC105" s="123">
        <f>'2023 CV FIN GA 00394601000126'!BE101</f>
        <v>0</v>
      </c>
      <c r="BD105" s="123">
        <f>'2023 CV FIN GA 00394601000126'!BF101</f>
        <v>0</v>
      </c>
      <c r="BE105" s="123">
        <f>'2023 CV FIN GA 00394601000126'!BG101</f>
        <v>2.0000000000000002E-5</v>
      </c>
      <c r="BF105" s="123">
        <f>'2023 CV FIN GA 00394601000126'!BH101</f>
        <v>2.64E-3</v>
      </c>
      <c r="BG105" s="123">
        <f>'2023 CV FIN GA 00394601000126'!BI101</f>
        <v>0</v>
      </c>
      <c r="BH105" s="123">
        <f>'2023 CV FIN GA 00394601000126'!BJ101</f>
        <v>0</v>
      </c>
      <c r="BI105" s="123">
        <f>'2023 CV FIN GA 00394601000126'!BK101</f>
        <v>0</v>
      </c>
      <c r="BJ105" s="49">
        <f t="shared" si="38"/>
        <v>0.22142999999999999</v>
      </c>
      <c r="BK105" s="49">
        <f t="shared" si="39"/>
        <v>0</v>
      </c>
      <c r="BL105" s="49">
        <f>$BO$9+SUMPRODUCT($D$10:D105,$BK$10:BK105)</f>
        <v>2.1026104688644409E-2</v>
      </c>
      <c r="BM105" s="48">
        <f>'2023 CV FIN GA 00394601000126'!BO101</f>
        <v>4.79</v>
      </c>
      <c r="BN105" s="49">
        <f t="shared" si="43"/>
        <v>0</v>
      </c>
      <c r="BO105" s="51">
        <f t="shared" si="40"/>
        <v>0</v>
      </c>
      <c r="BP105" s="79">
        <f t="shared" si="44"/>
        <v>2.2827642490157321E-3</v>
      </c>
      <c r="BQ105" s="79">
        <f t="shared" si="45"/>
        <v>0.21800398578100241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2119</v>
      </c>
      <c r="C106" s="48">
        <f>'2023 CV FIN GA 00394601000126'!E102</f>
        <v>4.79</v>
      </c>
      <c r="D106" s="49">
        <f t="shared" si="46"/>
        <v>1.069E-2</v>
      </c>
      <c r="E106" s="123">
        <f>'2023 CV FIN GA 00394601000126'!G102</f>
        <v>0</v>
      </c>
      <c r="F106" s="49">
        <f t="shared" ref="F106:F137" si="47">ROUND(SUM(G106:J106),5)</f>
        <v>0</v>
      </c>
      <c r="G106" s="123">
        <f>'2023 CV FIN GA 00394601000126'!I102</f>
        <v>0</v>
      </c>
      <c r="H106" s="123">
        <f>'2023 CV FIN GA 00394601000126'!J102</f>
        <v>0</v>
      </c>
      <c r="I106" s="123">
        <f>'2023 CV FIN GA 00394601000126'!K102</f>
        <v>0</v>
      </c>
      <c r="J106" s="123">
        <f>'2023 CV FIN GA 00394601000126'!L102</f>
        <v>0</v>
      </c>
      <c r="K106" s="123">
        <f>'2023 CV FIN GA 00394601000126'!M102</f>
        <v>2.0999999999999999E-3</v>
      </c>
      <c r="L106" s="123">
        <f>'2023 CV FIN GA 00394601000126'!N102</f>
        <v>7.6000000000000004E-4</v>
      </c>
      <c r="M106" s="49">
        <f t="shared" ref="M106:M137" si="48">ROUND(SUM(N106:T106),5)</f>
        <v>0</v>
      </c>
      <c r="N106" s="123">
        <f>'2023 CV FIN GA 00394601000126'!P102</f>
        <v>0</v>
      </c>
      <c r="O106" s="123">
        <f>'2023 CV FIN GA 00394601000126'!Q102</f>
        <v>0</v>
      </c>
      <c r="P106" s="123">
        <f>'2023 CV FIN GA 00394601000126'!R102</f>
        <v>0</v>
      </c>
      <c r="Q106" s="123">
        <f>'2023 CV FIN GA 00394601000126'!S102</f>
        <v>0</v>
      </c>
      <c r="R106" s="123">
        <f>'2023 CV FIN GA 00394601000126'!T102</f>
        <v>0</v>
      </c>
      <c r="S106" s="123">
        <f>'2023 CV FIN GA 00394601000126'!U102</f>
        <v>0</v>
      </c>
      <c r="T106" s="123">
        <f>'2023 CV FIN GA 00394601000126'!V102</f>
        <v>0</v>
      </c>
      <c r="U106" s="49">
        <f t="shared" ref="U106:U137" si="49">ROUND(SUM(V106:AB106),5)</f>
        <v>0</v>
      </c>
      <c r="V106" s="123">
        <f>'2023 CV FIN GA 00394601000126'!X102</f>
        <v>0</v>
      </c>
      <c r="W106" s="123">
        <f>'2023 CV FIN GA 00394601000126'!Y102</f>
        <v>0</v>
      </c>
      <c r="X106" s="123">
        <f>'2023 CV FIN GA 00394601000126'!Z102</f>
        <v>0</v>
      </c>
      <c r="Y106" s="123">
        <f>'2023 CV FIN GA 00394601000126'!AA102</f>
        <v>0</v>
      </c>
      <c r="Z106" s="123">
        <f>'2023 CV FIN GA 00394601000126'!AB102</f>
        <v>0</v>
      </c>
      <c r="AA106" s="123">
        <f>'2023 CV FIN GA 00394601000126'!AC102</f>
        <v>0</v>
      </c>
      <c r="AB106" s="123">
        <f>'2023 CV FIN GA 00394601000126'!AD102</f>
        <v>0</v>
      </c>
      <c r="AC106" s="49">
        <f t="shared" ref="AC106:AC137" si="50">ROUND(SUM(AD106:AG106),5)</f>
        <v>0</v>
      </c>
      <c r="AD106" s="123">
        <f>'2023 CV FIN GA 00394601000126'!AF102</f>
        <v>0</v>
      </c>
      <c r="AE106" s="123">
        <f>'2023 CV FIN GA 00394601000126'!AG102</f>
        <v>0</v>
      </c>
      <c r="AF106" s="123">
        <f>'2023 CV FIN GA 00394601000126'!AH102</f>
        <v>0</v>
      </c>
      <c r="AG106" s="123">
        <f>'2023 CV FIN GA 00394601000126'!AI102</f>
        <v>0</v>
      </c>
      <c r="AH106" s="49">
        <f t="shared" ref="AH106:AH137" si="51">ROUND(SUM(AI106:AM106),5)</f>
        <v>2.0000000000000002E-5</v>
      </c>
      <c r="AI106" s="123">
        <f>'2023 CV FIN GA 00394601000126'!AK102</f>
        <v>2.0000000000000002E-5</v>
      </c>
      <c r="AJ106" s="123">
        <f>'2023 CV FIN GA 00394601000126'!AL102</f>
        <v>0</v>
      </c>
      <c r="AK106" s="123">
        <f>'2023 CV FIN GA 00394601000126'!AM102</f>
        <v>0</v>
      </c>
      <c r="AL106" s="123">
        <f>'2023 CV FIN GA 00394601000126'!AN102</f>
        <v>0</v>
      </c>
      <c r="AM106" s="123">
        <f>'2023 CV FIN GA 00394601000126'!AO102</f>
        <v>0</v>
      </c>
      <c r="AN106" s="123">
        <f>'2023 CV FIN GA 00394601000126'!AP102</f>
        <v>2.0000000000000002E-5</v>
      </c>
      <c r="AO106" s="50">
        <v>0</v>
      </c>
      <c r="AP106" s="123">
        <f>'2023 CV FIN GA 00394601000126'!AR102</f>
        <v>0</v>
      </c>
      <c r="AQ106" s="123">
        <f>'2023 CV FIN GA 00394601000126'!AS102</f>
        <v>1.8159999999999999E-2</v>
      </c>
      <c r="AR106" s="49">
        <f t="shared" ref="AR106:AR137" si="52">ROUND(F106+K106+L106+M106+U106+AC106+AH106+AN106+AO106+AP106+AQ106,5)</f>
        <v>2.1059999999999999E-2</v>
      </c>
      <c r="AS106" s="49">
        <f t="shared" ref="AS106:AS137" si="53">ROUND(SUM(AT106:AY106),5)</f>
        <v>2.0799999999999999E-2</v>
      </c>
      <c r="AT106" s="123">
        <f>'2023 CV FIN GA 00394601000126'!AV102</f>
        <v>0</v>
      </c>
      <c r="AU106" s="123">
        <f>'2023 CV FIN GA 00394601000126'!AW102</f>
        <v>0</v>
      </c>
      <c r="AV106" s="123">
        <f>'2023 CV FIN GA 00394601000126'!AX102</f>
        <v>0</v>
      </c>
      <c r="AW106" s="123">
        <f>'2023 CV FIN GA 00394601000126'!AY102</f>
        <v>0</v>
      </c>
      <c r="AX106" s="123">
        <f>'2023 CV FIN GA 00394601000126'!AZ102</f>
        <v>2.0799999999999999E-2</v>
      </c>
      <c r="AY106" s="123">
        <f>'2023 CV FIN GA 00394601000126'!BA102</f>
        <v>0</v>
      </c>
      <c r="AZ106" s="49">
        <f t="shared" ref="AZ106:AZ137" si="54">ROUND(SUM(BA106:BI106),5)</f>
        <v>2.5999999999999998E-4</v>
      </c>
      <c r="BA106" s="123">
        <f>'2023 CV FIN GA 00394601000126'!BC102</f>
        <v>0</v>
      </c>
      <c r="BB106" s="123">
        <f>'2023 CV FIN GA 00394601000126'!BD102</f>
        <v>0</v>
      </c>
      <c r="BC106" s="123">
        <f>'2023 CV FIN GA 00394601000126'!BE102</f>
        <v>0</v>
      </c>
      <c r="BD106" s="123">
        <f>'2023 CV FIN GA 00394601000126'!BF102</f>
        <v>0</v>
      </c>
      <c r="BE106" s="123">
        <f>'2023 CV FIN GA 00394601000126'!BG102</f>
        <v>0</v>
      </c>
      <c r="BF106" s="123">
        <f>'2023 CV FIN GA 00394601000126'!BH102</f>
        <v>2.5999999999999998E-4</v>
      </c>
      <c r="BG106" s="123">
        <f>'2023 CV FIN GA 00394601000126'!BI102</f>
        <v>0</v>
      </c>
      <c r="BH106" s="123">
        <f>'2023 CV FIN GA 00394601000126'!BJ102</f>
        <v>0</v>
      </c>
      <c r="BI106" s="123">
        <f>'2023 CV FIN GA 00394601000126'!BK102</f>
        <v>0</v>
      </c>
      <c r="BJ106" s="49">
        <f t="shared" ref="BJ106:BJ137" si="55">ROUND(AS106+AZ106,5)</f>
        <v>2.1059999999999999E-2</v>
      </c>
      <c r="BK106" s="49">
        <f t="shared" ref="BK106:BK137" si="56">ROUND(AR106-BJ106,5)</f>
        <v>0</v>
      </c>
      <c r="BL106" s="49">
        <f>$BO$9+SUMPRODUCT($D$10:D106,$BK$10:BK106)</f>
        <v>2.1026104688644409E-2</v>
      </c>
      <c r="BM106" s="48">
        <f>'2023 CV FIN GA 00394601000126'!BO102</f>
        <v>4.79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2.0725994577120661E-4</v>
      </c>
      <c r="BQ106" s="79">
        <f t="shared" si="45"/>
        <v>2.0000584766921438E-2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2120</v>
      </c>
      <c r="C107" s="48">
        <f>'2023 CV FIN GA 00394601000126'!E103</f>
        <v>4.79</v>
      </c>
      <c r="D107" s="49">
        <f t="shared" si="46"/>
        <v>1.0200000000000001E-2</v>
      </c>
      <c r="E107" s="123">
        <f>'2023 CV FIN GA 00394601000126'!G103</f>
        <v>0</v>
      </c>
      <c r="F107" s="49">
        <f t="shared" si="47"/>
        <v>0</v>
      </c>
      <c r="G107" s="123">
        <f>'2023 CV FIN GA 00394601000126'!I103</f>
        <v>0</v>
      </c>
      <c r="H107" s="123">
        <f>'2023 CV FIN GA 00394601000126'!J103</f>
        <v>0</v>
      </c>
      <c r="I107" s="123">
        <f>'2023 CV FIN GA 00394601000126'!K103</f>
        <v>0</v>
      </c>
      <c r="J107" s="123">
        <f>'2023 CV FIN GA 00394601000126'!L103</f>
        <v>0</v>
      </c>
      <c r="K107" s="123">
        <f>'2023 CV FIN GA 00394601000126'!M103</f>
        <v>0</v>
      </c>
      <c r="L107" s="123">
        <f>'2023 CV FIN GA 00394601000126'!N103</f>
        <v>0</v>
      </c>
      <c r="M107" s="49">
        <f t="shared" si="48"/>
        <v>0</v>
      </c>
      <c r="N107" s="123">
        <f>'2023 CV FIN GA 00394601000126'!P103</f>
        <v>0</v>
      </c>
      <c r="O107" s="123">
        <f>'2023 CV FIN GA 00394601000126'!Q103</f>
        <v>0</v>
      </c>
      <c r="P107" s="123">
        <f>'2023 CV FIN GA 00394601000126'!R103</f>
        <v>0</v>
      </c>
      <c r="Q107" s="123">
        <f>'2023 CV FIN GA 00394601000126'!S103</f>
        <v>0</v>
      </c>
      <c r="R107" s="123">
        <f>'2023 CV FIN GA 00394601000126'!T103</f>
        <v>0</v>
      </c>
      <c r="S107" s="123">
        <f>'2023 CV FIN GA 00394601000126'!U103</f>
        <v>0</v>
      </c>
      <c r="T107" s="123">
        <f>'2023 CV FIN GA 00394601000126'!V103</f>
        <v>0</v>
      </c>
      <c r="U107" s="49">
        <f t="shared" si="49"/>
        <v>0</v>
      </c>
      <c r="V107" s="123">
        <f>'2023 CV FIN GA 00394601000126'!X103</f>
        <v>0</v>
      </c>
      <c r="W107" s="123">
        <f>'2023 CV FIN GA 00394601000126'!Y103</f>
        <v>0</v>
      </c>
      <c r="X107" s="123">
        <f>'2023 CV FIN GA 00394601000126'!Z103</f>
        <v>0</v>
      </c>
      <c r="Y107" s="123">
        <f>'2023 CV FIN GA 00394601000126'!AA103</f>
        <v>0</v>
      </c>
      <c r="Z107" s="123">
        <f>'2023 CV FIN GA 00394601000126'!AB103</f>
        <v>0</v>
      </c>
      <c r="AA107" s="123">
        <f>'2023 CV FIN GA 00394601000126'!AC103</f>
        <v>0</v>
      </c>
      <c r="AB107" s="123">
        <f>'2023 CV FIN GA 00394601000126'!AD103</f>
        <v>0</v>
      </c>
      <c r="AC107" s="49">
        <f t="shared" si="50"/>
        <v>0</v>
      </c>
      <c r="AD107" s="123">
        <f>'2023 CV FIN GA 00394601000126'!AF103</f>
        <v>0</v>
      </c>
      <c r="AE107" s="123">
        <f>'2023 CV FIN GA 00394601000126'!AG103</f>
        <v>0</v>
      </c>
      <c r="AF107" s="123">
        <f>'2023 CV FIN GA 00394601000126'!AH103</f>
        <v>0</v>
      </c>
      <c r="AG107" s="123">
        <f>'2023 CV FIN GA 00394601000126'!AI103</f>
        <v>0</v>
      </c>
      <c r="AH107" s="49">
        <f t="shared" si="51"/>
        <v>0</v>
      </c>
      <c r="AI107" s="123">
        <f>'2023 CV FIN GA 00394601000126'!AK103</f>
        <v>0</v>
      </c>
      <c r="AJ107" s="123">
        <f>'2023 CV FIN GA 00394601000126'!AL103</f>
        <v>0</v>
      </c>
      <c r="AK107" s="123">
        <f>'2023 CV FIN GA 00394601000126'!AM103</f>
        <v>0</v>
      </c>
      <c r="AL107" s="123">
        <f>'2023 CV FIN GA 00394601000126'!AN103</f>
        <v>0</v>
      </c>
      <c r="AM107" s="123">
        <f>'2023 CV FIN GA 00394601000126'!AO103</f>
        <v>0</v>
      </c>
      <c r="AN107" s="123">
        <f>'2023 CV FIN GA 00394601000126'!AP103</f>
        <v>0</v>
      </c>
      <c r="AO107" s="50">
        <v>0</v>
      </c>
      <c r="AP107" s="123">
        <f>'2023 CV FIN GA 00394601000126'!AR103</f>
        <v>0</v>
      </c>
      <c r="AQ107" s="123">
        <f>'2023 CV FIN GA 00394601000126'!AS103</f>
        <v>3.0000000000000001E-5</v>
      </c>
      <c r="AR107" s="49">
        <f t="shared" si="52"/>
        <v>3.0000000000000001E-5</v>
      </c>
      <c r="AS107" s="49">
        <f t="shared" si="53"/>
        <v>0</v>
      </c>
      <c r="AT107" s="123">
        <f>'2023 CV FIN GA 00394601000126'!AV103</f>
        <v>0</v>
      </c>
      <c r="AU107" s="123">
        <f>'2023 CV FIN GA 00394601000126'!AW103</f>
        <v>0</v>
      </c>
      <c r="AV107" s="123">
        <f>'2023 CV FIN GA 00394601000126'!AX103</f>
        <v>0</v>
      </c>
      <c r="AW107" s="123">
        <f>'2023 CV FIN GA 00394601000126'!AY103</f>
        <v>0</v>
      </c>
      <c r="AX107" s="123">
        <f>'2023 CV FIN GA 00394601000126'!AZ103</f>
        <v>0</v>
      </c>
      <c r="AY107" s="123">
        <f>'2023 CV FIN GA 00394601000126'!BA103</f>
        <v>0</v>
      </c>
      <c r="AZ107" s="49">
        <f t="shared" si="54"/>
        <v>3.0000000000000001E-5</v>
      </c>
      <c r="BA107" s="123">
        <f>'2023 CV FIN GA 00394601000126'!BC103</f>
        <v>0</v>
      </c>
      <c r="BB107" s="123">
        <f>'2023 CV FIN GA 00394601000126'!BD103</f>
        <v>0</v>
      </c>
      <c r="BC107" s="123">
        <f>'2023 CV FIN GA 00394601000126'!BE103</f>
        <v>0</v>
      </c>
      <c r="BD107" s="123">
        <f>'2023 CV FIN GA 00394601000126'!BF103</f>
        <v>0</v>
      </c>
      <c r="BE107" s="123">
        <f>'2023 CV FIN GA 00394601000126'!BG103</f>
        <v>0</v>
      </c>
      <c r="BF107" s="123">
        <f>'2023 CV FIN GA 00394601000126'!BH103</f>
        <v>3.0000000000000001E-5</v>
      </c>
      <c r="BG107" s="123">
        <f>'2023 CV FIN GA 00394601000126'!BI103</f>
        <v>0</v>
      </c>
      <c r="BH107" s="123">
        <f>'2023 CV FIN GA 00394601000126'!BJ103</f>
        <v>0</v>
      </c>
      <c r="BI107" s="123">
        <f>'2023 CV FIN GA 00394601000126'!BK103</f>
        <v>0</v>
      </c>
      <c r="BJ107" s="49">
        <f t="shared" si="55"/>
        <v>3.0000000000000001E-5</v>
      </c>
      <c r="BK107" s="49">
        <f t="shared" si="56"/>
        <v>0</v>
      </c>
      <c r="BL107" s="49">
        <f>$BO$9+SUMPRODUCT($D$10:D107,$BK$10:BK107)</f>
        <v>2.1026104688644409E-2</v>
      </c>
      <c r="BM107" s="48">
        <f>'2023 CV FIN GA 00394601000126'!BO103</f>
        <v>4.79</v>
      </c>
      <c r="BN107" s="49">
        <f t="shared" si="43"/>
        <v>0</v>
      </c>
      <c r="BO107" s="51">
        <f t="shared" si="57"/>
        <v>0</v>
      </c>
      <c r="BP107" s="79">
        <f t="shared" si="44"/>
        <v>3.1328299345894481E-7</v>
      </c>
      <c r="BQ107" s="79">
        <f t="shared" si="45"/>
        <v>3.0545091862247118E-5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2121</v>
      </c>
      <c r="C108" s="48">
        <f>'2023 CV FIN GA 00394601000126'!E104</f>
        <v>4.79</v>
      </c>
      <c r="D108" s="49">
        <f t="shared" si="46"/>
        <v>9.7300000000000008E-3</v>
      </c>
      <c r="E108" s="123">
        <f>'2023 CV FIN GA 00394601000126'!G104</f>
        <v>0</v>
      </c>
      <c r="F108" s="49">
        <f t="shared" si="47"/>
        <v>0</v>
      </c>
      <c r="G108" s="123">
        <f>'2023 CV FIN GA 00394601000126'!I104</f>
        <v>0</v>
      </c>
      <c r="H108" s="123">
        <f>'2023 CV FIN GA 00394601000126'!J104</f>
        <v>0</v>
      </c>
      <c r="I108" s="123">
        <f>'2023 CV FIN GA 00394601000126'!K104</f>
        <v>0</v>
      </c>
      <c r="J108" s="123">
        <f>'2023 CV FIN GA 00394601000126'!L104</f>
        <v>0</v>
      </c>
      <c r="K108" s="123">
        <f>'2023 CV FIN GA 00394601000126'!M104</f>
        <v>0</v>
      </c>
      <c r="L108" s="123">
        <f>'2023 CV FIN GA 00394601000126'!N104</f>
        <v>0</v>
      </c>
      <c r="M108" s="49">
        <f t="shared" si="48"/>
        <v>0</v>
      </c>
      <c r="N108" s="123">
        <f>'2023 CV FIN GA 00394601000126'!P104</f>
        <v>0</v>
      </c>
      <c r="O108" s="123">
        <f>'2023 CV FIN GA 00394601000126'!Q104</f>
        <v>0</v>
      </c>
      <c r="P108" s="123">
        <f>'2023 CV FIN GA 00394601000126'!R104</f>
        <v>0</v>
      </c>
      <c r="Q108" s="123">
        <f>'2023 CV FIN GA 00394601000126'!S104</f>
        <v>0</v>
      </c>
      <c r="R108" s="123">
        <f>'2023 CV FIN GA 00394601000126'!T104</f>
        <v>0</v>
      </c>
      <c r="S108" s="123">
        <f>'2023 CV FIN GA 00394601000126'!U104</f>
        <v>0</v>
      </c>
      <c r="T108" s="123">
        <f>'2023 CV FIN GA 00394601000126'!V104</f>
        <v>0</v>
      </c>
      <c r="U108" s="49">
        <f t="shared" si="49"/>
        <v>0</v>
      </c>
      <c r="V108" s="123">
        <f>'2023 CV FIN GA 00394601000126'!X104</f>
        <v>0</v>
      </c>
      <c r="W108" s="123">
        <f>'2023 CV FIN GA 00394601000126'!Y104</f>
        <v>0</v>
      </c>
      <c r="X108" s="123">
        <f>'2023 CV FIN GA 00394601000126'!Z104</f>
        <v>0</v>
      </c>
      <c r="Y108" s="123">
        <f>'2023 CV FIN GA 00394601000126'!AA104</f>
        <v>0</v>
      </c>
      <c r="Z108" s="123">
        <f>'2023 CV FIN GA 00394601000126'!AB104</f>
        <v>0</v>
      </c>
      <c r="AA108" s="123">
        <f>'2023 CV FIN GA 00394601000126'!AC104</f>
        <v>0</v>
      </c>
      <c r="AB108" s="123">
        <f>'2023 CV FIN GA 00394601000126'!AD104</f>
        <v>0</v>
      </c>
      <c r="AC108" s="49">
        <f t="shared" si="50"/>
        <v>0</v>
      </c>
      <c r="AD108" s="123">
        <f>'2023 CV FIN GA 00394601000126'!AF104</f>
        <v>0</v>
      </c>
      <c r="AE108" s="123">
        <f>'2023 CV FIN GA 00394601000126'!AG104</f>
        <v>0</v>
      </c>
      <c r="AF108" s="123">
        <f>'2023 CV FIN GA 00394601000126'!AH104</f>
        <v>0</v>
      </c>
      <c r="AG108" s="123">
        <f>'2023 CV FIN GA 00394601000126'!AI104</f>
        <v>0</v>
      </c>
      <c r="AH108" s="49">
        <f t="shared" si="51"/>
        <v>0</v>
      </c>
      <c r="AI108" s="123">
        <f>'2023 CV FIN GA 00394601000126'!AK104</f>
        <v>0</v>
      </c>
      <c r="AJ108" s="123">
        <f>'2023 CV FIN GA 00394601000126'!AL104</f>
        <v>0</v>
      </c>
      <c r="AK108" s="123">
        <f>'2023 CV FIN GA 00394601000126'!AM104</f>
        <v>0</v>
      </c>
      <c r="AL108" s="123">
        <f>'2023 CV FIN GA 00394601000126'!AN104</f>
        <v>0</v>
      </c>
      <c r="AM108" s="123">
        <f>'2023 CV FIN GA 00394601000126'!AO104</f>
        <v>0</v>
      </c>
      <c r="AN108" s="123">
        <f>'2023 CV FIN GA 00394601000126'!AP104</f>
        <v>0</v>
      </c>
      <c r="AO108" s="50">
        <v>0</v>
      </c>
      <c r="AP108" s="123">
        <f>'2023 CV FIN GA 00394601000126'!AR104</f>
        <v>0</v>
      </c>
      <c r="AQ108" s="123">
        <f>'2023 CV FIN GA 00394601000126'!AS104</f>
        <v>0</v>
      </c>
      <c r="AR108" s="49">
        <f t="shared" si="52"/>
        <v>0</v>
      </c>
      <c r="AS108" s="49">
        <f t="shared" si="53"/>
        <v>0</v>
      </c>
      <c r="AT108" s="123">
        <f>'2023 CV FIN GA 00394601000126'!AV104</f>
        <v>0</v>
      </c>
      <c r="AU108" s="123">
        <f>'2023 CV FIN GA 00394601000126'!AW104</f>
        <v>0</v>
      </c>
      <c r="AV108" s="123">
        <f>'2023 CV FIN GA 00394601000126'!AX104</f>
        <v>0</v>
      </c>
      <c r="AW108" s="123">
        <f>'2023 CV FIN GA 00394601000126'!AY104</f>
        <v>0</v>
      </c>
      <c r="AX108" s="123">
        <f>'2023 CV FIN GA 00394601000126'!AZ104</f>
        <v>0</v>
      </c>
      <c r="AY108" s="123">
        <f>'2023 CV FIN GA 00394601000126'!BA104</f>
        <v>0</v>
      </c>
      <c r="AZ108" s="49">
        <f t="shared" si="54"/>
        <v>0</v>
      </c>
      <c r="BA108" s="123">
        <f>'2023 CV FIN GA 00394601000126'!BC104</f>
        <v>0</v>
      </c>
      <c r="BB108" s="123">
        <f>'2023 CV FIN GA 00394601000126'!BD104</f>
        <v>0</v>
      </c>
      <c r="BC108" s="123">
        <f>'2023 CV FIN GA 00394601000126'!BE104</f>
        <v>0</v>
      </c>
      <c r="BD108" s="123">
        <f>'2023 CV FIN GA 00394601000126'!BF104</f>
        <v>0</v>
      </c>
      <c r="BE108" s="123">
        <f>'2023 CV FIN GA 00394601000126'!BG104</f>
        <v>0</v>
      </c>
      <c r="BF108" s="123">
        <f>'2023 CV FIN GA 00394601000126'!BH104</f>
        <v>0</v>
      </c>
      <c r="BG108" s="123">
        <f>'2023 CV FIN GA 00394601000126'!BI104</f>
        <v>0</v>
      </c>
      <c r="BH108" s="123">
        <f>'2023 CV FIN GA 00394601000126'!BJ104</f>
        <v>0</v>
      </c>
      <c r="BI108" s="123">
        <f>'2023 CV FIN GA 00394601000126'!BK104</f>
        <v>0</v>
      </c>
      <c r="BJ108" s="49">
        <f t="shared" si="55"/>
        <v>0</v>
      </c>
      <c r="BK108" s="49">
        <f t="shared" si="56"/>
        <v>0</v>
      </c>
      <c r="BL108" s="49">
        <f>$BO$9+SUMPRODUCT($D$10:D108,$BK$10:BK108)</f>
        <v>2.1026104688644409E-2</v>
      </c>
      <c r="BM108" s="48">
        <f>'2023 CV FIN GA 00394601000126'!BO104</f>
        <v>4.79</v>
      </c>
      <c r="BN108" s="49">
        <f t="shared" si="43"/>
        <v>0</v>
      </c>
      <c r="BO108" s="51">
        <f t="shared" si="57"/>
        <v>0</v>
      </c>
      <c r="BP108" s="79">
        <f t="shared" si="44"/>
        <v>0</v>
      </c>
      <c r="BQ108" s="79">
        <f t="shared" si="45"/>
        <v>0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2122</v>
      </c>
      <c r="C109" s="48">
        <f>'2023 CV FIN GA 00394601000126'!E105</f>
        <v>4.79</v>
      </c>
      <c r="D109" s="49">
        <f t="shared" si="46"/>
        <v>9.2899999999999996E-3</v>
      </c>
      <c r="E109" s="123">
        <f>'2023 CV FIN GA 00394601000126'!G105</f>
        <v>0</v>
      </c>
      <c r="F109" s="49">
        <f t="shared" si="47"/>
        <v>0</v>
      </c>
      <c r="G109" s="123">
        <f>'2023 CV FIN GA 00394601000126'!I105</f>
        <v>0</v>
      </c>
      <c r="H109" s="123">
        <f>'2023 CV FIN GA 00394601000126'!J105</f>
        <v>0</v>
      </c>
      <c r="I109" s="123">
        <f>'2023 CV FIN GA 00394601000126'!K105</f>
        <v>0</v>
      </c>
      <c r="J109" s="123">
        <f>'2023 CV FIN GA 00394601000126'!L105</f>
        <v>0</v>
      </c>
      <c r="K109" s="123">
        <f>'2023 CV FIN GA 00394601000126'!M105</f>
        <v>0</v>
      </c>
      <c r="L109" s="123">
        <f>'2023 CV FIN GA 00394601000126'!N105</f>
        <v>0</v>
      </c>
      <c r="M109" s="49">
        <f t="shared" si="48"/>
        <v>0</v>
      </c>
      <c r="N109" s="123">
        <f>'2023 CV FIN GA 00394601000126'!P105</f>
        <v>0</v>
      </c>
      <c r="O109" s="123">
        <f>'2023 CV FIN GA 00394601000126'!Q105</f>
        <v>0</v>
      </c>
      <c r="P109" s="123">
        <f>'2023 CV FIN GA 00394601000126'!R105</f>
        <v>0</v>
      </c>
      <c r="Q109" s="123">
        <f>'2023 CV FIN GA 00394601000126'!S105</f>
        <v>0</v>
      </c>
      <c r="R109" s="123">
        <f>'2023 CV FIN GA 00394601000126'!T105</f>
        <v>0</v>
      </c>
      <c r="S109" s="123">
        <f>'2023 CV FIN GA 00394601000126'!U105</f>
        <v>0</v>
      </c>
      <c r="T109" s="123">
        <f>'2023 CV FIN GA 00394601000126'!V105</f>
        <v>0</v>
      </c>
      <c r="U109" s="49">
        <f t="shared" si="49"/>
        <v>0</v>
      </c>
      <c r="V109" s="123">
        <f>'2023 CV FIN GA 00394601000126'!X105</f>
        <v>0</v>
      </c>
      <c r="W109" s="123">
        <f>'2023 CV FIN GA 00394601000126'!Y105</f>
        <v>0</v>
      </c>
      <c r="X109" s="123">
        <f>'2023 CV FIN GA 00394601000126'!Z105</f>
        <v>0</v>
      </c>
      <c r="Y109" s="123">
        <f>'2023 CV FIN GA 00394601000126'!AA105</f>
        <v>0</v>
      </c>
      <c r="Z109" s="123">
        <f>'2023 CV FIN GA 00394601000126'!AB105</f>
        <v>0</v>
      </c>
      <c r="AA109" s="123">
        <f>'2023 CV FIN GA 00394601000126'!AC105</f>
        <v>0</v>
      </c>
      <c r="AB109" s="123">
        <f>'2023 CV FIN GA 00394601000126'!AD105</f>
        <v>0</v>
      </c>
      <c r="AC109" s="49">
        <f t="shared" si="50"/>
        <v>0</v>
      </c>
      <c r="AD109" s="123">
        <f>'2023 CV FIN GA 00394601000126'!AF105</f>
        <v>0</v>
      </c>
      <c r="AE109" s="123">
        <f>'2023 CV FIN GA 00394601000126'!AG105</f>
        <v>0</v>
      </c>
      <c r="AF109" s="123">
        <f>'2023 CV FIN GA 00394601000126'!AH105</f>
        <v>0</v>
      </c>
      <c r="AG109" s="123">
        <f>'2023 CV FIN GA 00394601000126'!AI105</f>
        <v>0</v>
      </c>
      <c r="AH109" s="49">
        <f t="shared" si="51"/>
        <v>0</v>
      </c>
      <c r="AI109" s="123">
        <f>'2023 CV FIN GA 00394601000126'!AK105</f>
        <v>0</v>
      </c>
      <c r="AJ109" s="123">
        <f>'2023 CV FIN GA 00394601000126'!AL105</f>
        <v>0</v>
      </c>
      <c r="AK109" s="123">
        <f>'2023 CV FIN GA 00394601000126'!AM105</f>
        <v>0</v>
      </c>
      <c r="AL109" s="123">
        <f>'2023 CV FIN GA 00394601000126'!AN105</f>
        <v>0</v>
      </c>
      <c r="AM109" s="123">
        <f>'2023 CV FIN GA 00394601000126'!AO105</f>
        <v>0</v>
      </c>
      <c r="AN109" s="123">
        <f>'2023 CV FIN GA 00394601000126'!AP105</f>
        <v>0</v>
      </c>
      <c r="AO109" s="50">
        <v>0</v>
      </c>
      <c r="AP109" s="123">
        <f>'2023 CV FIN GA 00394601000126'!AR105</f>
        <v>0</v>
      </c>
      <c r="AQ109" s="123">
        <f>'2023 CV FIN GA 00394601000126'!AS105</f>
        <v>0</v>
      </c>
      <c r="AR109" s="49">
        <f t="shared" si="52"/>
        <v>0</v>
      </c>
      <c r="AS109" s="49">
        <f t="shared" si="53"/>
        <v>0</v>
      </c>
      <c r="AT109" s="123">
        <f>'2023 CV FIN GA 00394601000126'!AV105</f>
        <v>0</v>
      </c>
      <c r="AU109" s="123">
        <f>'2023 CV FIN GA 00394601000126'!AW105</f>
        <v>0</v>
      </c>
      <c r="AV109" s="123">
        <f>'2023 CV FIN GA 00394601000126'!AX105</f>
        <v>0</v>
      </c>
      <c r="AW109" s="123">
        <f>'2023 CV FIN GA 00394601000126'!AY105</f>
        <v>0</v>
      </c>
      <c r="AX109" s="123">
        <f>'2023 CV FIN GA 00394601000126'!AZ105</f>
        <v>0</v>
      </c>
      <c r="AY109" s="123">
        <f>'2023 CV FIN GA 00394601000126'!BA105</f>
        <v>0</v>
      </c>
      <c r="AZ109" s="49">
        <f t="shared" si="54"/>
        <v>0</v>
      </c>
      <c r="BA109" s="123">
        <f>'2023 CV FIN GA 00394601000126'!BC105</f>
        <v>0</v>
      </c>
      <c r="BB109" s="123">
        <f>'2023 CV FIN GA 00394601000126'!BD105</f>
        <v>0</v>
      </c>
      <c r="BC109" s="123">
        <f>'2023 CV FIN GA 00394601000126'!BE105</f>
        <v>0</v>
      </c>
      <c r="BD109" s="123">
        <f>'2023 CV FIN GA 00394601000126'!BF105</f>
        <v>0</v>
      </c>
      <c r="BE109" s="123">
        <f>'2023 CV FIN GA 00394601000126'!BG105</f>
        <v>0</v>
      </c>
      <c r="BF109" s="123">
        <f>'2023 CV FIN GA 00394601000126'!BH105</f>
        <v>0</v>
      </c>
      <c r="BG109" s="123">
        <f>'2023 CV FIN GA 00394601000126'!BI105</f>
        <v>0</v>
      </c>
      <c r="BH109" s="123">
        <f>'2023 CV FIN GA 00394601000126'!BJ105</f>
        <v>0</v>
      </c>
      <c r="BI109" s="123">
        <f>'2023 CV FIN GA 00394601000126'!BK105</f>
        <v>0</v>
      </c>
      <c r="BJ109" s="49">
        <f t="shared" si="55"/>
        <v>0</v>
      </c>
      <c r="BK109" s="49">
        <f t="shared" si="56"/>
        <v>0</v>
      </c>
      <c r="BL109" s="49">
        <f>$BO$9+SUMPRODUCT($D$10:D109,$BK$10:BK109)</f>
        <v>2.1026104688644409E-2</v>
      </c>
      <c r="BM109" s="48">
        <f>'2023 CV FIN GA 00394601000126'!BO105</f>
        <v>4.79</v>
      </c>
      <c r="BN109" s="49">
        <f t="shared" si="43"/>
        <v>0</v>
      </c>
      <c r="BO109" s="51">
        <f t="shared" si="57"/>
        <v>0</v>
      </c>
      <c r="BP109" s="79">
        <f t="shared" si="44"/>
        <v>0</v>
      </c>
      <c r="BQ109" s="79">
        <f t="shared" si="45"/>
        <v>0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2123</v>
      </c>
      <c r="C110" s="48">
        <f>'2023 CV FIN GA 00394601000126'!E106</f>
        <v>4.79</v>
      </c>
      <c r="D110" s="49">
        <f t="shared" si="46"/>
        <v>8.8699999999999994E-3</v>
      </c>
      <c r="E110" s="123">
        <f>'2023 CV FIN GA 00394601000126'!G106</f>
        <v>0</v>
      </c>
      <c r="F110" s="49">
        <f t="shared" si="47"/>
        <v>0</v>
      </c>
      <c r="G110" s="123">
        <f>'2023 CV FIN GA 00394601000126'!I106</f>
        <v>0</v>
      </c>
      <c r="H110" s="123">
        <f>'2023 CV FIN GA 00394601000126'!J106</f>
        <v>0</v>
      </c>
      <c r="I110" s="123">
        <f>'2023 CV FIN GA 00394601000126'!K106</f>
        <v>0</v>
      </c>
      <c r="J110" s="123">
        <f>'2023 CV FIN GA 00394601000126'!L106</f>
        <v>0</v>
      </c>
      <c r="K110" s="123">
        <f>'2023 CV FIN GA 00394601000126'!M106</f>
        <v>0</v>
      </c>
      <c r="L110" s="123">
        <f>'2023 CV FIN GA 00394601000126'!N106</f>
        <v>0</v>
      </c>
      <c r="M110" s="49">
        <f t="shared" si="48"/>
        <v>0</v>
      </c>
      <c r="N110" s="123">
        <f>'2023 CV FIN GA 00394601000126'!P106</f>
        <v>0</v>
      </c>
      <c r="O110" s="123">
        <f>'2023 CV FIN GA 00394601000126'!Q106</f>
        <v>0</v>
      </c>
      <c r="P110" s="123">
        <f>'2023 CV FIN GA 00394601000126'!R106</f>
        <v>0</v>
      </c>
      <c r="Q110" s="123">
        <f>'2023 CV FIN GA 00394601000126'!S106</f>
        <v>0</v>
      </c>
      <c r="R110" s="123">
        <f>'2023 CV FIN GA 00394601000126'!T106</f>
        <v>0</v>
      </c>
      <c r="S110" s="123">
        <f>'2023 CV FIN GA 00394601000126'!U106</f>
        <v>0</v>
      </c>
      <c r="T110" s="123">
        <f>'2023 CV FIN GA 00394601000126'!V106</f>
        <v>0</v>
      </c>
      <c r="U110" s="49">
        <f t="shared" si="49"/>
        <v>0</v>
      </c>
      <c r="V110" s="123">
        <f>'2023 CV FIN GA 00394601000126'!X106</f>
        <v>0</v>
      </c>
      <c r="W110" s="123">
        <f>'2023 CV FIN GA 00394601000126'!Y106</f>
        <v>0</v>
      </c>
      <c r="X110" s="123">
        <f>'2023 CV FIN GA 00394601000126'!Z106</f>
        <v>0</v>
      </c>
      <c r="Y110" s="123">
        <f>'2023 CV FIN GA 00394601000126'!AA106</f>
        <v>0</v>
      </c>
      <c r="Z110" s="123">
        <f>'2023 CV FIN GA 00394601000126'!AB106</f>
        <v>0</v>
      </c>
      <c r="AA110" s="123">
        <f>'2023 CV FIN GA 00394601000126'!AC106</f>
        <v>0</v>
      </c>
      <c r="AB110" s="123">
        <f>'2023 CV FIN GA 00394601000126'!AD106</f>
        <v>0</v>
      </c>
      <c r="AC110" s="49">
        <f t="shared" si="50"/>
        <v>0</v>
      </c>
      <c r="AD110" s="123">
        <f>'2023 CV FIN GA 00394601000126'!AF106</f>
        <v>0</v>
      </c>
      <c r="AE110" s="123">
        <f>'2023 CV FIN GA 00394601000126'!AG106</f>
        <v>0</v>
      </c>
      <c r="AF110" s="123">
        <f>'2023 CV FIN GA 00394601000126'!AH106</f>
        <v>0</v>
      </c>
      <c r="AG110" s="123">
        <f>'2023 CV FIN GA 00394601000126'!AI106</f>
        <v>0</v>
      </c>
      <c r="AH110" s="49">
        <f t="shared" si="51"/>
        <v>0</v>
      </c>
      <c r="AI110" s="123">
        <f>'2023 CV FIN GA 00394601000126'!AK106</f>
        <v>0</v>
      </c>
      <c r="AJ110" s="123">
        <f>'2023 CV FIN GA 00394601000126'!AL106</f>
        <v>0</v>
      </c>
      <c r="AK110" s="123">
        <f>'2023 CV FIN GA 00394601000126'!AM106</f>
        <v>0</v>
      </c>
      <c r="AL110" s="123">
        <f>'2023 CV FIN GA 00394601000126'!AN106</f>
        <v>0</v>
      </c>
      <c r="AM110" s="123">
        <f>'2023 CV FIN GA 00394601000126'!AO106</f>
        <v>0</v>
      </c>
      <c r="AN110" s="123">
        <f>'2023 CV FIN GA 00394601000126'!AP106</f>
        <v>0</v>
      </c>
      <c r="AO110" s="50">
        <v>0</v>
      </c>
      <c r="AP110" s="123">
        <f>'2023 CV FIN GA 00394601000126'!AR106</f>
        <v>0</v>
      </c>
      <c r="AQ110" s="123">
        <f>'2023 CV FIN GA 00394601000126'!AS106</f>
        <v>0</v>
      </c>
      <c r="AR110" s="49">
        <f t="shared" si="52"/>
        <v>0</v>
      </c>
      <c r="AS110" s="49">
        <f t="shared" si="53"/>
        <v>0</v>
      </c>
      <c r="AT110" s="123">
        <f>'2023 CV FIN GA 00394601000126'!AV106</f>
        <v>0</v>
      </c>
      <c r="AU110" s="123">
        <f>'2023 CV FIN GA 00394601000126'!AW106</f>
        <v>0</v>
      </c>
      <c r="AV110" s="123">
        <f>'2023 CV FIN GA 00394601000126'!AX106</f>
        <v>0</v>
      </c>
      <c r="AW110" s="123">
        <f>'2023 CV FIN GA 00394601000126'!AY106</f>
        <v>0</v>
      </c>
      <c r="AX110" s="123">
        <f>'2023 CV FIN GA 00394601000126'!AZ106</f>
        <v>0</v>
      </c>
      <c r="AY110" s="123">
        <f>'2023 CV FIN GA 00394601000126'!BA106</f>
        <v>0</v>
      </c>
      <c r="AZ110" s="49">
        <f t="shared" si="54"/>
        <v>0</v>
      </c>
      <c r="BA110" s="123">
        <f>'2023 CV FIN GA 00394601000126'!BC106</f>
        <v>0</v>
      </c>
      <c r="BB110" s="123">
        <f>'2023 CV FIN GA 00394601000126'!BD106</f>
        <v>0</v>
      </c>
      <c r="BC110" s="123">
        <f>'2023 CV FIN GA 00394601000126'!BE106</f>
        <v>0</v>
      </c>
      <c r="BD110" s="123">
        <f>'2023 CV FIN GA 00394601000126'!BF106</f>
        <v>0</v>
      </c>
      <c r="BE110" s="123">
        <f>'2023 CV FIN GA 00394601000126'!BG106</f>
        <v>0</v>
      </c>
      <c r="BF110" s="123">
        <f>'2023 CV FIN GA 00394601000126'!BH106</f>
        <v>0</v>
      </c>
      <c r="BG110" s="123">
        <f>'2023 CV FIN GA 00394601000126'!BI106</f>
        <v>0</v>
      </c>
      <c r="BH110" s="123">
        <f>'2023 CV FIN GA 00394601000126'!BJ106</f>
        <v>0</v>
      </c>
      <c r="BI110" s="123">
        <f>'2023 CV FIN GA 00394601000126'!BK106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2.1026104688644409E-2</v>
      </c>
      <c r="BM110" s="48">
        <f>'2023 CV FIN GA 00394601000126'!BO106</f>
        <v>4.79</v>
      </c>
      <c r="BN110" s="49">
        <f t="shared" si="43"/>
        <v>0</v>
      </c>
      <c r="BO110" s="51">
        <f t="shared" si="57"/>
        <v>0</v>
      </c>
      <c r="BP110" s="79">
        <f t="shared" si="44"/>
        <v>0</v>
      </c>
      <c r="BQ110" s="79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2124</v>
      </c>
      <c r="C111" s="48">
        <f>'2023 CV FIN GA 00394601000126'!E107</f>
        <v>4.79</v>
      </c>
      <c r="D111" s="49">
        <f t="shared" si="46"/>
        <v>8.4600000000000005E-3</v>
      </c>
      <c r="E111" s="123">
        <f>'2023 CV FIN GA 00394601000126'!G107</f>
        <v>0</v>
      </c>
      <c r="F111" s="49">
        <f t="shared" si="47"/>
        <v>0</v>
      </c>
      <c r="G111" s="123">
        <f>'2023 CV FIN GA 00394601000126'!I107</f>
        <v>0</v>
      </c>
      <c r="H111" s="123">
        <f>'2023 CV FIN GA 00394601000126'!J107</f>
        <v>0</v>
      </c>
      <c r="I111" s="123">
        <f>'2023 CV FIN GA 00394601000126'!K107</f>
        <v>0</v>
      </c>
      <c r="J111" s="123">
        <f>'2023 CV FIN GA 00394601000126'!L107</f>
        <v>0</v>
      </c>
      <c r="K111" s="123">
        <f>'2023 CV FIN GA 00394601000126'!M107</f>
        <v>0</v>
      </c>
      <c r="L111" s="123">
        <f>'2023 CV FIN GA 00394601000126'!N107</f>
        <v>0</v>
      </c>
      <c r="M111" s="49">
        <f t="shared" si="48"/>
        <v>0</v>
      </c>
      <c r="N111" s="123">
        <f>'2023 CV FIN GA 00394601000126'!P107</f>
        <v>0</v>
      </c>
      <c r="O111" s="123">
        <f>'2023 CV FIN GA 00394601000126'!Q107</f>
        <v>0</v>
      </c>
      <c r="P111" s="123">
        <f>'2023 CV FIN GA 00394601000126'!R107</f>
        <v>0</v>
      </c>
      <c r="Q111" s="123">
        <f>'2023 CV FIN GA 00394601000126'!S107</f>
        <v>0</v>
      </c>
      <c r="R111" s="123">
        <f>'2023 CV FIN GA 00394601000126'!T107</f>
        <v>0</v>
      </c>
      <c r="S111" s="123">
        <f>'2023 CV FIN GA 00394601000126'!U107</f>
        <v>0</v>
      </c>
      <c r="T111" s="123">
        <f>'2023 CV FIN GA 00394601000126'!V107</f>
        <v>0</v>
      </c>
      <c r="U111" s="49">
        <f t="shared" si="49"/>
        <v>0</v>
      </c>
      <c r="V111" s="123">
        <f>'2023 CV FIN GA 00394601000126'!X107</f>
        <v>0</v>
      </c>
      <c r="W111" s="123">
        <f>'2023 CV FIN GA 00394601000126'!Y107</f>
        <v>0</v>
      </c>
      <c r="X111" s="123">
        <f>'2023 CV FIN GA 00394601000126'!Z107</f>
        <v>0</v>
      </c>
      <c r="Y111" s="123">
        <f>'2023 CV FIN GA 00394601000126'!AA107</f>
        <v>0</v>
      </c>
      <c r="Z111" s="123">
        <f>'2023 CV FIN GA 00394601000126'!AB107</f>
        <v>0</v>
      </c>
      <c r="AA111" s="123">
        <f>'2023 CV FIN GA 00394601000126'!AC107</f>
        <v>0</v>
      </c>
      <c r="AB111" s="123">
        <f>'2023 CV FIN GA 00394601000126'!AD107</f>
        <v>0</v>
      </c>
      <c r="AC111" s="49">
        <f t="shared" si="50"/>
        <v>0</v>
      </c>
      <c r="AD111" s="123">
        <f>'2023 CV FIN GA 00394601000126'!AF107</f>
        <v>0</v>
      </c>
      <c r="AE111" s="123">
        <f>'2023 CV FIN GA 00394601000126'!AG107</f>
        <v>0</v>
      </c>
      <c r="AF111" s="123">
        <f>'2023 CV FIN GA 00394601000126'!AH107</f>
        <v>0</v>
      </c>
      <c r="AG111" s="123">
        <f>'2023 CV FIN GA 00394601000126'!AI107</f>
        <v>0</v>
      </c>
      <c r="AH111" s="49">
        <f t="shared" si="51"/>
        <v>0</v>
      </c>
      <c r="AI111" s="123">
        <f>'2023 CV FIN GA 00394601000126'!AK107</f>
        <v>0</v>
      </c>
      <c r="AJ111" s="123">
        <f>'2023 CV FIN GA 00394601000126'!AL107</f>
        <v>0</v>
      </c>
      <c r="AK111" s="123">
        <f>'2023 CV FIN GA 00394601000126'!AM107</f>
        <v>0</v>
      </c>
      <c r="AL111" s="123">
        <f>'2023 CV FIN GA 00394601000126'!AN107</f>
        <v>0</v>
      </c>
      <c r="AM111" s="123">
        <f>'2023 CV FIN GA 00394601000126'!AO107</f>
        <v>0</v>
      </c>
      <c r="AN111" s="123">
        <f>'2023 CV FIN GA 00394601000126'!AP107</f>
        <v>0</v>
      </c>
      <c r="AO111" s="50">
        <v>0</v>
      </c>
      <c r="AP111" s="123">
        <f>'2023 CV FIN GA 00394601000126'!AR107</f>
        <v>0</v>
      </c>
      <c r="AQ111" s="123">
        <f>'2023 CV FIN GA 00394601000126'!AS107</f>
        <v>0</v>
      </c>
      <c r="AR111" s="49">
        <f t="shared" si="52"/>
        <v>0</v>
      </c>
      <c r="AS111" s="49">
        <f t="shared" si="53"/>
        <v>0</v>
      </c>
      <c r="AT111" s="123">
        <f>'2023 CV FIN GA 00394601000126'!AV107</f>
        <v>0</v>
      </c>
      <c r="AU111" s="123">
        <f>'2023 CV FIN GA 00394601000126'!AW107</f>
        <v>0</v>
      </c>
      <c r="AV111" s="123">
        <f>'2023 CV FIN GA 00394601000126'!AX107</f>
        <v>0</v>
      </c>
      <c r="AW111" s="123">
        <f>'2023 CV FIN GA 00394601000126'!AY107</f>
        <v>0</v>
      </c>
      <c r="AX111" s="123">
        <f>'2023 CV FIN GA 00394601000126'!AZ107</f>
        <v>0</v>
      </c>
      <c r="AY111" s="123">
        <f>'2023 CV FIN GA 00394601000126'!BA107</f>
        <v>0</v>
      </c>
      <c r="AZ111" s="49">
        <f t="shared" si="54"/>
        <v>0</v>
      </c>
      <c r="BA111" s="123">
        <f>'2023 CV FIN GA 00394601000126'!BC107</f>
        <v>0</v>
      </c>
      <c r="BB111" s="123">
        <f>'2023 CV FIN GA 00394601000126'!BD107</f>
        <v>0</v>
      </c>
      <c r="BC111" s="123">
        <f>'2023 CV FIN GA 00394601000126'!BE107</f>
        <v>0</v>
      </c>
      <c r="BD111" s="123">
        <f>'2023 CV FIN GA 00394601000126'!BF107</f>
        <v>0</v>
      </c>
      <c r="BE111" s="123">
        <f>'2023 CV FIN GA 00394601000126'!BG107</f>
        <v>0</v>
      </c>
      <c r="BF111" s="123">
        <f>'2023 CV FIN GA 00394601000126'!BH107</f>
        <v>0</v>
      </c>
      <c r="BG111" s="123">
        <f>'2023 CV FIN GA 00394601000126'!BI107</f>
        <v>0</v>
      </c>
      <c r="BH111" s="123">
        <f>'2023 CV FIN GA 00394601000126'!BJ107</f>
        <v>0</v>
      </c>
      <c r="BI111" s="123">
        <f>'2023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2.1026104688644409E-2</v>
      </c>
      <c r="BM111" s="48">
        <f>'2023 CV FIN GA 00394601000126'!BO107</f>
        <v>4.79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2125</v>
      </c>
      <c r="C112" s="48">
        <f>'2023 CV FIN GA 00394601000126'!E108</f>
        <v>4.79</v>
      </c>
      <c r="D112" s="49">
        <f t="shared" si="46"/>
        <v>8.0700000000000008E-3</v>
      </c>
      <c r="E112" s="123">
        <f>'2023 CV FIN GA 00394601000126'!G108</f>
        <v>0</v>
      </c>
      <c r="F112" s="49">
        <f t="shared" si="47"/>
        <v>0</v>
      </c>
      <c r="G112" s="123">
        <f>'2023 CV FIN GA 00394601000126'!I108</f>
        <v>0</v>
      </c>
      <c r="H112" s="123">
        <f>'2023 CV FIN GA 00394601000126'!J108</f>
        <v>0</v>
      </c>
      <c r="I112" s="123">
        <f>'2023 CV FIN GA 00394601000126'!K108</f>
        <v>0</v>
      </c>
      <c r="J112" s="123">
        <f>'2023 CV FIN GA 00394601000126'!L108</f>
        <v>0</v>
      </c>
      <c r="K112" s="123">
        <f>'2023 CV FIN GA 00394601000126'!M108</f>
        <v>0</v>
      </c>
      <c r="L112" s="123">
        <f>'2023 CV FIN GA 00394601000126'!N108</f>
        <v>0</v>
      </c>
      <c r="M112" s="49">
        <f t="shared" si="48"/>
        <v>0</v>
      </c>
      <c r="N112" s="123">
        <f>'2023 CV FIN GA 00394601000126'!P108</f>
        <v>0</v>
      </c>
      <c r="O112" s="123">
        <f>'2023 CV FIN GA 00394601000126'!Q108</f>
        <v>0</v>
      </c>
      <c r="P112" s="123">
        <f>'2023 CV FIN GA 00394601000126'!R108</f>
        <v>0</v>
      </c>
      <c r="Q112" s="123">
        <f>'2023 CV FIN GA 00394601000126'!S108</f>
        <v>0</v>
      </c>
      <c r="R112" s="123">
        <f>'2023 CV FIN GA 00394601000126'!T108</f>
        <v>0</v>
      </c>
      <c r="S112" s="123">
        <f>'2023 CV FIN GA 00394601000126'!U108</f>
        <v>0</v>
      </c>
      <c r="T112" s="123">
        <f>'2023 CV FIN GA 00394601000126'!V108</f>
        <v>0</v>
      </c>
      <c r="U112" s="49">
        <f t="shared" si="49"/>
        <v>0</v>
      </c>
      <c r="V112" s="123">
        <f>'2023 CV FIN GA 00394601000126'!X108</f>
        <v>0</v>
      </c>
      <c r="W112" s="123">
        <f>'2023 CV FIN GA 00394601000126'!Y108</f>
        <v>0</v>
      </c>
      <c r="X112" s="123">
        <f>'2023 CV FIN GA 00394601000126'!Z108</f>
        <v>0</v>
      </c>
      <c r="Y112" s="123">
        <f>'2023 CV FIN GA 00394601000126'!AA108</f>
        <v>0</v>
      </c>
      <c r="Z112" s="123">
        <f>'2023 CV FIN GA 00394601000126'!AB108</f>
        <v>0</v>
      </c>
      <c r="AA112" s="123">
        <f>'2023 CV FIN GA 00394601000126'!AC108</f>
        <v>0</v>
      </c>
      <c r="AB112" s="123">
        <f>'2023 CV FIN GA 00394601000126'!AD108</f>
        <v>0</v>
      </c>
      <c r="AC112" s="49">
        <f t="shared" si="50"/>
        <v>0</v>
      </c>
      <c r="AD112" s="123">
        <f>'2023 CV FIN GA 00394601000126'!AF108</f>
        <v>0</v>
      </c>
      <c r="AE112" s="123">
        <f>'2023 CV FIN GA 00394601000126'!AG108</f>
        <v>0</v>
      </c>
      <c r="AF112" s="123">
        <f>'2023 CV FIN GA 00394601000126'!AH108</f>
        <v>0</v>
      </c>
      <c r="AG112" s="123">
        <f>'2023 CV FIN GA 00394601000126'!AI108</f>
        <v>0</v>
      </c>
      <c r="AH112" s="49">
        <f t="shared" si="51"/>
        <v>0</v>
      </c>
      <c r="AI112" s="123">
        <f>'2023 CV FIN GA 00394601000126'!AK108</f>
        <v>0</v>
      </c>
      <c r="AJ112" s="123">
        <f>'2023 CV FIN GA 00394601000126'!AL108</f>
        <v>0</v>
      </c>
      <c r="AK112" s="123">
        <f>'2023 CV FIN GA 00394601000126'!AM108</f>
        <v>0</v>
      </c>
      <c r="AL112" s="123">
        <f>'2023 CV FIN GA 00394601000126'!AN108</f>
        <v>0</v>
      </c>
      <c r="AM112" s="123">
        <f>'2023 CV FIN GA 00394601000126'!AO108</f>
        <v>0</v>
      </c>
      <c r="AN112" s="123">
        <f>'2023 CV FIN GA 00394601000126'!AP108</f>
        <v>0</v>
      </c>
      <c r="AO112" s="50">
        <v>0</v>
      </c>
      <c r="AP112" s="123">
        <f>'2023 CV FIN GA 00394601000126'!AR108</f>
        <v>0</v>
      </c>
      <c r="AQ112" s="123">
        <f>'2023 CV FIN GA 00394601000126'!AS108</f>
        <v>0</v>
      </c>
      <c r="AR112" s="49">
        <f t="shared" si="52"/>
        <v>0</v>
      </c>
      <c r="AS112" s="49">
        <f t="shared" si="53"/>
        <v>0</v>
      </c>
      <c r="AT112" s="123">
        <f>'2023 CV FIN GA 00394601000126'!AV108</f>
        <v>0</v>
      </c>
      <c r="AU112" s="123">
        <f>'2023 CV FIN GA 00394601000126'!AW108</f>
        <v>0</v>
      </c>
      <c r="AV112" s="123">
        <f>'2023 CV FIN GA 00394601000126'!AX108</f>
        <v>0</v>
      </c>
      <c r="AW112" s="123">
        <f>'2023 CV FIN GA 00394601000126'!AY108</f>
        <v>0</v>
      </c>
      <c r="AX112" s="123">
        <f>'2023 CV FIN GA 00394601000126'!AZ108</f>
        <v>0</v>
      </c>
      <c r="AY112" s="123">
        <f>'2023 CV FIN GA 00394601000126'!BA108</f>
        <v>0</v>
      </c>
      <c r="AZ112" s="49">
        <f t="shared" si="54"/>
        <v>0</v>
      </c>
      <c r="BA112" s="123">
        <f>'2023 CV FIN GA 00394601000126'!BC108</f>
        <v>0</v>
      </c>
      <c r="BB112" s="123">
        <f>'2023 CV FIN GA 00394601000126'!BD108</f>
        <v>0</v>
      </c>
      <c r="BC112" s="123">
        <f>'2023 CV FIN GA 00394601000126'!BE108</f>
        <v>0</v>
      </c>
      <c r="BD112" s="123">
        <f>'2023 CV FIN GA 00394601000126'!BF108</f>
        <v>0</v>
      </c>
      <c r="BE112" s="123">
        <f>'2023 CV FIN GA 00394601000126'!BG108</f>
        <v>0</v>
      </c>
      <c r="BF112" s="123">
        <f>'2023 CV FIN GA 00394601000126'!BH108</f>
        <v>0</v>
      </c>
      <c r="BG112" s="123">
        <f>'2023 CV FIN GA 00394601000126'!BI108</f>
        <v>0</v>
      </c>
      <c r="BH112" s="123">
        <f>'2023 CV FIN GA 00394601000126'!BJ108</f>
        <v>0</v>
      </c>
      <c r="BI112" s="123">
        <f>'2023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2.1026104688644409E-2</v>
      </c>
      <c r="BM112" s="48">
        <f>'2023 CV FIN GA 00394601000126'!BO108</f>
        <v>4.79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2126</v>
      </c>
      <c r="C113" s="48">
        <f>'2023 CV FIN GA 00394601000126'!E109</f>
        <v>4.79</v>
      </c>
      <c r="D113" s="49">
        <f t="shared" si="46"/>
        <v>7.7000000000000002E-3</v>
      </c>
      <c r="E113" s="123">
        <f>'2023 CV FIN GA 00394601000126'!G109</f>
        <v>0</v>
      </c>
      <c r="F113" s="49">
        <f t="shared" si="47"/>
        <v>0</v>
      </c>
      <c r="G113" s="123">
        <f>'2023 CV FIN GA 00394601000126'!I109</f>
        <v>0</v>
      </c>
      <c r="H113" s="123">
        <f>'2023 CV FIN GA 00394601000126'!J109</f>
        <v>0</v>
      </c>
      <c r="I113" s="123">
        <f>'2023 CV FIN GA 00394601000126'!K109</f>
        <v>0</v>
      </c>
      <c r="J113" s="123">
        <f>'2023 CV FIN GA 00394601000126'!L109</f>
        <v>0</v>
      </c>
      <c r="K113" s="123">
        <f>'2023 CV FIN GA 00394601000126'!M109</f>
        <v>0</v>
      </c>
      <c r="L113" s="123">
        <f>'2023 CV FIN GA 00394601000126'!N109</f>
        <v>0</v>
      </c>
      <c r="M113" s="49">
        <f t="shared" si="48"/>
        <v>0</v>
      </c>
      <c r="N113" s="123">
        <f>'2023 CV FIN GA 00394601000126'!P109</f>
        <v>0</v>
      </c>
      <c r="O113" s="123">
        <f>'2023 CV FIN GA 00394601000126'!Q109</f>
        <v>0</v>
      </c>
      <c r="P113" s="123">
        <f>'2023 CV FIN GA 00394601000126'!R109</f>
        <v>0</v>
      </c>
      <c r="Q113" s="123">
        <f>'2023 CV FIN GA 00394601000126'!S109</f>
        <v>0</v>
      </c>
      <c r="R113" s="123">
        <f>'2023 CV FIN GA 00394601000126'!T109</f>
        <v>0</v>
      </c>
      <c r="S113" s="123">
        <f>'2023 CV FIN GA 00394601000126'!U109</f>
        <v>0</v>
      </c>
      <c r="T113" s="123">
        <f>'2023 CV FIN GA 00394601000126'!V109</f>
        <v>0</v>
      </c>
      <c r="U113" s="49">
        <f t="shared" si="49"/>
        <v>0</v>
      </c>
      <c r="V113" s="123">
        <f>'2023 CV FIN GA 00394601000126'!X109</f>
        <v>0</v>
      </c>
      <c r="W113" s="123">
        <f>'2023 CV FIN GA 00394601000126'!Y109</f>
        <v>0</v>
      </c>
      <c r="X113" s="123">
        <f>'2023 CV FIN GA 00394601000126'!Z109</f>
        <v>0</v>
      </c>
      <c r="Y113" s="123">
        <f>'2023 CV FIN GA 00394601000126'!AA109</f>
        <v>0</v>
      </c>
      <c r="Z113" s="123">
        <f>'2023 CV FIN GA 00394601000126'!AB109</f>
        <v>0</v>
      </c>
      <c r="AA113" s="123">
        <f>'2023 CV FIN GA 00394601000126'!AC109</f>
        <v>0</v>
      </c>
      <c r="AB113" s="123">
        <f>'2023 CV FIN GA 00394601000126'!AD109</f>
        <v>0</v>
      </c>
      <c r="AC113" s="49">
        <f t="shared" si="50"/>
        <v>0</v>
      </c>
      <c r="AD113" s="123">
        <f>'2023 CV FIN GA 00394601000126'!AF109</f>
        <v>0</v>
      </c>
      <c r="AE113" s="123">
        <f>'2023 CV FIN GA 00394601000126'!AG109</f>
        <v>0</v>
      </c>
      <c r="AF113" s="123">
        <f>'2023 CV FIN GA 00394601000126'!AH109</f>
        <v>0</v>
      </c>
      <c r="AG113" s="123">
        <f>'2023 CV FIN GA 00394601000126'!AI109</f>
        <v>0</v>
      </c>
      <c r="AH113" s="49">
        <f t="shared" si="51"/>
        <v>0</v>
      </c>
      <c r="AI113" s="123">
        <f>'2023 CV FIN GA 00394601000126'!AK109</f>
        <v>0</v>
      </c>
      <c r="AJ113" s="123">
        <f>'2023 CV FIN GA 00394601000126'!AL109</f>
        <v>0</v>
      </c>
      <c r="AK113" s="123">
        <f>'2023 CV FIN GA 00394601000126'!AM109</f>
        <v>0</v>
      </c>
      <c r="AL113" s="123">
        <f>'2023 CV FIN GA 00394601000126'!AN109</f>
        <v>0</v>
      </c>
      <c r="AM113" s="123">
        <f>'2023 CV FIN GA 00394601000126'!AO109</f>
        <v>0</v>
      </c>
      <c r="AN113" s="123">
        <f>'2023 CV FIN GA 00394601000126'!AP109</f>
        <v>0</v>
      </c>
      <c r="AO113" s="50">
        <v>0</v>
      </c>
      <c r="AP113" s="123">
        <f>'2023 CV FIN GA 00394601000126'!AR109</f>
        <v>0</v>
      </c>
      <c r="AQ113" s="123">
        <f>'2023 CV FIN GA 00394601000126'!AS109</f>
        <v>0</v>
      </c>
      <c r="AR113" s="49">
        <f t="shared" si="52"/>
        <v>0</v>
      </c>
      <c r="AS113" s="49">
        <f t="shared" si="53"/>
        <v>0</v>
      </c>
      <c r="AT113" s="123">
        <f>'2023 CV FIN GA 00394601000126'!AV109</f>
        <v>0</v>
      </c>
      <c r="AU113" s="123">
        <f>'2023 CV FIN GA 00394601000126'!AW109</f>
        <v>0</v>
      </c>
      <c r="AV113" s="123">
        <f>'2023 CV FIN GA 00394601000126'!AX109</f>
        <v>0</v>
      </c>
      <c r="AW113" s="123">
        <f>'2023 CV FIN GA 00394601000126'!AY109</f>
        <v>0</v>
      </c>
      <c r="AX113" s="123">
        <f>'2023 CV FIN GA 00394601000126'!AZ109</f>
        <v>0</v>
      </c>
      <c r="AY113" s="123">
        <f>'2023 CV FIN GA 00394601000126'!BA109</f>
        <v>0</v>
      </c>
      <c r="AZ113" s="49">
        <f t="shared" si="54"/>
        <v>0</v>
      </c>
      <c r="BA113" s="123">
        <f>'2023 CV FIN GA 00394601000126'!BC109</f>
        <v>0</v>
      </c>
      <c r="BB113" s="123">
        <f>'2023 CV FIN GA 00394601000126'!BD109</f>
        <v>0</v>
      </c>
      <c r="BC113" s="123">
        <f>'2023 CV FIN GA 00394601000126'!BE109</f>
        <v>0</v>
      </c>
      <c r="BD113" s="123">
        <f>'2023 CV FIN GA 00394601000126'!BF109</f>
        <v>0</v>
      </c>
      <c r="BE113" s="123">
        <f>'2023 CV FIN GA 00394601000126'!BG109</f>
        <v>0</v>
      </c>
      <c r="BF113" s="123">
        <f>'2023 CV FIN GA 00394601000126'!BH109</f>
        <v>0</v>
      </c>
      <c r="BG113" s="123">
        <f>'2023 CV FIN GA 00394601000126'!BI109</f>
        <v>0</v>
      </c>
      <c r="BH113" s="123">
        <f>'2023 CV FIN GA 00394601000126'!BJ109</f>
        <v>0</v>
      </c>
      <c r="BI113" s="123">
        <f>'2023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2.1026104688644409E-2</v>
      </c>
      <c r="BM113" s="48">
        <f>'2023 CV FIN GA 00394601000126'!BO109</f>
        <v>4.79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2127</v>
      </c>
      <c r="C114" s="48">
        <f>'2023 CV FIN GA 00394601000126'!E110</f>
        <v>4.79</v>
      </c>
      <c r="D114" s="49">
        <f t="shared" si="46"/>
        <v>7.3499999999999998E-3</v>
      </c>
      <c r="E114" s="123">
        <f>'2023 CV FIN GA 00394601000126'!G110</f>
        <v>0</v>
      </c>
      <c r="F114" s="49">
        <f t="shared" si="47"/>
        <v>0</v>
      </c>
      <c r="G114" s="123">
        <f>'2023 CV FIN GA 00394601000126'!I110</f>
        <v>0</v>
      </c>
      <c r="H114" s="123">
        <f>'2023 CV FIN GA 00394601000126'!J110</f>
        <v>0</v>
      </c>
      <c r="I114" s="123">
        <f>'2023 CV FIN GA 00394601000126'!K110</f>
        <v>0</v>
      </c>
      <c r="J114" s="123">
        <f>'2023 CV FIN GA 00394601000126'!L110</f>
        <v>0</v>
      </c>
      <c r="K114" s="123">
        <f>'2023 CV FIN GA 00394601000126'!M110</f>
        <v>0</v>
      </c>
      <c r="L114" s="123">
        <f>'2023 CV FIN GA 00394601000126'!N110</f>
        <v>0</v>
      </c>
      <c r="M114" s="49">
        <f t="shared" si="48"/>
        <v>0</v>
      </c>
      <c r="N114" s="123">
        <f>'2023 CV FIN GA 00394601000126'!P110</f>
        <v>0</v>
      </c>
      <c r="O114" s="123">
        <f>'2023 CV FIN GA 00394601000126'!Q110</f>
        <v>0</v>
      </c>
      <c r="P114" s="123">
        <f>'2023 CV FIN GA 00394601000126'!R110</f>
        <v>0</v>
      </c>
      <c r="Q114" s="123">
        <f>'2023 CV FIN GA 00394601000126'!S110</f>
        <v>0</v>
      </c>
      <c r="R114" s="123">
        <f>'2023 CV FIN GA 00394601000126'!T110</f>
        <v>0</v>
      </c>
      <c r="S114" s="123">
        <f>'2023 CV FIN GA 00394601000126'!U110</f>
        <v>0</v>
      </c>
      <c r="T114" s="123">
        <f>'2023 CV FIN GA 00394601000126'!V110</f>
        <v>0</v>
      </c>
      <c r="U114" s="49">
        <f t="shared" si="49"/>
        <v>0</v>
      </c>
      <c r="V114" s="123">
        <f>'2023 CV FIN GA 00394601000126'!X110</f>
        <v>0</v>
      </c>
      <c r="W114" s="123">
        <f>'2023 CV FIN GA 00394601000126'!Y110</f>
        <v>0</v>
      </c>
      <c r="X114" s="123">
        <f>'2023 CV FIN GA 00394601000126'!Z110</f>
        <v>0</v>
      </c>
      <c r="Y114" s="123">
        <f>'2023 CV FIN GA 00394601000126'!AA110</f>
        <v>0</v>
      </c>
      <c r="Z114" s="123">
        <f>'2023 CV FIN GA 00394601000126'!AB110</f>
        <v>0</v>
      </c>
      <c r="AA114" s="123">
        <f>'2023 CV FIN GA 00394601000126'!AC110</f>
        <v>0</v>
      </c>
      <c r="AB114" s="123">
        <f>'2023 CV FIN GA 00394601000126'!AD110</f>
        <v>0</v>
      </c>
      <c r="AC114" s="49">
        <f t="shared" si="50"/>
        <v>0</v>
      </c>
      <c r="AD114" s="123">
        <f>'2023 CV FIN GA 00394601000126'!AF110</f>
        <v>0</v>
      </c>
      <c r="AE114" s="123">
        <f>'2023 CV FIN GA 00394601000126'!AG110</f>
        <v>0</v>
      </c>
      <c r="AF114" s="123">
        <f>'2023 CV FIN GA 00394601000126'!AH110</f>
        <v>0</v>
      </c>
      <c r="AG114" s="123">
        <f>'2023 CV FIN GA 00394601000126'!AI110</f>
        <v>0</v>
      </c>
      <c r="AH114" s="49">
        <f t="shared" si="51"/>
        <v>0</v>
      </c>
      <c r="AI114" s="123">
        <f>'2023 CV FIN GA 00394601000126'!AK110</f>
        <v>0</v>
      </c>
      <c r="AJ114" s="123">
        <f>'2023 CV FIN GA 00394601000126'!AL110</f>
        <v>0</v>
      </c>
      <c r="AK114" s="123">
        <f>'2023 CV FIN GA 00394601000126'!AM110</f>
        <v>0</v>
      </c>
      <c r="AL114" s="123">
        <f>'2023 CV FIN GA 00394601000126'!AN110</f>
        <v>0</v>
      </c>
      <c r="AM114" s="123">
        <f>'2023 CV FIN GA 00394601000126'!AO110</f>
        <v>0</v>
      </c>
      <c r="AN114" s="123">
        <f>'2023 CV FIN GA 00394601000126'!AP110</f>
        <v>0</v>
      </c>
      <c r="AO114" s="50">
        <v>0</v>
      </c>
      <c r="AP114" s="123">
        <f>'2023 CV FIN GA 00394601000126'!AR110</f>
        <v>0</v>
      </c>
      <c r="AQ114" s="123">
        <f>'2023 CV FIN GA 00394601000126'!AS110</f>
        <v>0</v>
      </c>
      <c r="AR114" s="49">
        <f t="shared" si="52"/>
        <v>0</v>
      </c>
      <c r="AS114" s="49">
        <f t="shared" si="53"/>
        <v>0</v>
      </c>
      <c r="AT114" s="123">
        <f>'2023 CV FIN GA 00394601000126'!AV110</f>
        <v>0</v>
      </c>
      <c r="AU114" s="123">
        <f>'2023 CV FIN GA 00394601000126'!AW110</f>
        <v>0</v>
      </c>
      <c r="AV114" s="123">
        <f>'2023 CV FIN GA 00394601000126'!AX110</f>
        <v>0</v>
      </c>
      <c r="AW114" s="123">
        <f>'2023 CV FIN GA 00394601000126'!AY110</f>
        <v>0</v>
      </c>
      <c r="AX114" s="123">
        <f>'2023 CV FIN GA 00394601000126'!AZ110</f>
        <v>0</v>
      </c>
      <c r="AY114" s="123">
        <f>'2023 CV FIN GA 00394601000126'!BA110</f>
        <v>0</v>
      </c>
      <c r="AZ114" s="49">
        <f t="shared" si="54"/>
        <v>0</v>
      </c>
      <c r="BA114" s="123">
        <f>'2023 CV FIN GA 00394601000126'!BC110</f>
        <v>0</v>
      </c>
      <c r="BB114" s="123">
        <f>'2023 CV FIN GA 00394601000126'!BD110</f>
        <v>0</v>
      </c>
      <c r="BC114" s="123">
        <f>'2023 CV FIN GA 00394601000126'!BE110</f>
        <v>0</v>
      </c>
      <c r="BD114" s="123">
        <f>'2023 CV FIN GA 00394601000126'!BF110</f>
        <v>0</v>
      </c>
      <c r="BE114" s="123">
        <f>'2023 CV FIN GA 00394601000126'!BG110</f>
        <v>0</v>
      </c>
      <c r="BF114" s="123">
        <f>'2023 CV FIN GA 00394601000126'!BH110</f>
        <v>0</v>
      </c>
      <c r="BG114" s="123">
        <f>'2023 CV FIN GA 00394601000126'!BI110</f>
        <v>0</v>
      </c>
      <c r="BH114" s="123">
        <f>'2023 CV FIN GA 00394601000126'!BJ110</f>
        <v>0</v>
      </c>
      <c r="BI114" s="123">
        <f>'2023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2.1026104688644409E-2</v>
      </c>
      <c r="BM114" s="48">
        <f>'2023 CV FIN GA 00394601000126'!BO110</f>
        <v>4.79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2128</v>
      </c>
      <c r="C115" s="48">
        <f>'2023 CV FIN GA 00394601000126'!E111</f>
        <v>4.79</v>
      </c>
      <c r="D115" s="49">
        <f t="shared" si="46"/>
        <v>7.0099999999999997E-3</v>
      </c>
      <c r="E115" s="123">
        <f>'2023 CV FIN GA 00394601000126'!G111</f>
        <v>0</v>
      </c>
      <c r="F115" s="49">
        <f t="shared" si="47"/>
        <v>0</v>
      </c>
      <c r="G115" s="123">
        <f>'2023 CV FIN GA 00394601000126'!I111</f>
        <v>0</v>
      </c>
      <c r="H115" s="123">
        <f>'2023 CV FIN GA 00394601000126'!J111</f>
        <v>0</v>
      </c>
      <c r="I115" s="123">
        <f>'2023 CV FIN GA 00394601000126'!K111</f>
        <v>0</v>
      </c>
      <c r="J115" s="123">
        <f>'2023 CV FIN GA 00394601000126'!L111</f>
        <v>0</v>
      </c>
      <c r="K115" s="123">
        <f>'2023 CV FIN GA 00394601000126'!M111</f>
        <v>0</v>
      </c>
      <c r="L115" s="123">
        <f>'2023 CV FIN GA 00394601000126'!N111</f>
        <v>0</v>
      </c>
      <c r="M115" s="49">
        <f t="shared" si="48"/>
        <v>0</v>
      </c>
      <c r="N115" s="123">
        <f>'2023 CV FIN GA 00394601000126'!P111</f>
        <v>0</v>
      </c>
      <c r="O115" s="123">
        <f>'2023 CV FIN GA 00394601000126'!Q111</f>
        <v>0</v>
      </c>
      <c r="P115" s="123">
        <f>'2023 CV FIN GA 00394601000126'!R111</f>
        <v>0</v>
      </c>
      <c r="Q115" s="123">
        <f>'2023 CV FIN GA 00394601000126'!S111</f>
        <v>0</v>
      </c>
      <c r="R115" s="123">
        <f>'2023 CV FIN GA 00394601000126'!T111</f>
        <v>0</v>
      </c>
      <c r="S115" s="123">
        <f>'2023 CV FIN GA 00394601000126'!U111</f>
        <v>0</v>
      </c>
      <c r="T115" s="123">
        <f>'2023 CV FIN GA 00394601000126'!V111</f>
        <v>0</v>
      </c>
      <c r="U115" s="49">
        <f t="shared" si="49"/>
        <v>0</v>
      </c>
      <c r="V115" s="123">
        <f>'2023 CV FIN GA 00394601000126'!X111</f>
        <v>0</v>
      </c>
      <c r="W115" s="123">
        <f>'2023 CV FIN GA 00394601000126'!Y111</f>
        <v>0</v>
      </c>
      <c r="X115" s="123">
        <f>'2023 CV FIN GA 00394601000126'!Z111</f>
        <v>0</v>
      </c>
      <c r="Y115" s="123">
        <f>'2023 CV FIN GA 00394601000126'!AA111</f>
        <v>0</v>
      </c>
      <c r="Z115" s="123">
        <f>'2023 CV FIN GA 00394601000126'!AB111</f>
        <v>0</v>
      </c>
      <c r="AA115" s="123">
        <f>'2023 CV FIN GA 00394601000126'!AC111</f>
        <v>0</v>
      </c>
      <c r="AB115" s="123">
        <f>'2023 CV FIN GA 00394601000126'!AD111</f>
        <v>0</v>
      </c>
      <c r="AC115" s="49">
        <f t="shared" si="50"/>
        <v>0</v>
      </c>
      <c r="AD115" s="123">
        <f>'2023 CV FIN GA 00394601000126'!AF111</f>
        <v>0</v>
      </c>
      <c r="AE115" s="123">
        <f>'2023 CV FIN GA 00394601000126'!AG111</f>
        <v>0</v>
      </c>
      <c r="AF115" s="123">
        <f>'2023 CV FIN GA 00394601000126'!AH111</f>
        <v>0</v>
      </c>
      <c r="AG115" s="123">
        <f>'2023 CV FIN GA 00394601000126'!AI111</f>
        <v>0</v>
      </c>
      <c r="AH115" s="49">
        <f t="shared" si="51"/>
        <v>0</v>
      </c>
      <c r="AI115" s="123">
        <f>'2023 CV FIN GA 00394601000126'!AK111</f>
        <v>0</v>
      </c>
      <c r="AJ115" s="123">
        <f>'2023 CV FIN GA 00394601000126'!AL111</f>
        <v>0</v>
      </c>
      <c r="AK115" s="123">
        <f>'2023 CV FIN GA 00394601000126'!AM111</f>
        <v>0</v>
      </c>
      <c r="AL115" s="123">
        <f>'2023 CV FIN GA 00394601000126'!AN111</f>
        <v>0</v>
      </c>
      <c r="AM115" s="123">
        <f>'2023 CV FIN GA 00394601000126'!AO111</f>
        <v>0</v>
      </c>
      <c r="AN115" s="123">
        <f>'2023 CV FIN GA 00394601000126'!AP111</f>
        <v>0</v>
      </c>
      <c r="AO115" s="50">
        <v>0</v>
      </c>
      <c r="AP115" s="123">
        <f>'2023 CV FIN GA 00394601000126'!AR111</f>
        <v>0</v>
      </c>
      <c r="AQ115" s="123">
        <f>'2023 CV FIN GA 00394601000126'!AS111</f>
        <v>0</v>
      </c>
      <c r="AR115" s="49">
        <f t="shared" si="52"/>
        <v>0</v>
      </c>
      <c r="AS115" s="49">
        <f t="shared" si="53"/>
        <v>0</v>
      </c>
      <c r="AT115" s="123">
        <f>'2023 CV FIN GA 00394601000126'!AV111</f>
        <v>0</v>
      </c>
      <c r="AU115" s="123">
        <f>'2023 CV FIN GA 00394601000126'!AW111</f>
        <v>0</v>
      </c>
      <c r="AV115" s="123">
        <f>'2023 CV FIN GA 00394601000126'!AX111</f>
        <v>0</v>
      </c>
      <c r="AW115" s="123">
        <f>'2023 CV FIN GA 00394601000126'!AY111</f>
        <v>0</v>
      </c>
      <c r="AX115" s="123">
        <f>'2023 CV FIN GA 00394601000126'!AZ111</f>
        <v>0</v>
      </c>
      <c r="AY115" s="123">
        <f>'2023 CV FIN GA 00394601000126'!BA111</f>
        <v>0</v>
      </c>
      <c r="AZ115" s="49">
        <f t="shared" si="54"/>
        <v>0</v>
      </c>
      <c r="BA115" s="123">
        <f>'2023 CV FIN GA 00394601000126'!BC111</f>
        <v>0</v>
      </c>
      <c r="BB115" s="123">
        <f>'2023 CV FIN GA 00394601000126'!BD111</f>
        <v>0</v>
      </c>
      <c r="BC115" s="123">
        <f>'2023 CV FIN GA 00394601000126'!BE111</f>
        <v>0</v>
      </c>
      <c r="BD115" s="123">
        <f>'2023 CV FIN GA 00394601000126'!BF111</f>
        <v>0</v>
      </c>
      <c r="BE115" s="123">
        <f>'2023 CV FIN GA 00394601000126'!BG111</f>
        <v>0</v>
      </c>
      <c r="BF115" s="123">
        <f>'2023 CV FIN GA 00394601000126'!BH111</f>
        <v>0</v>
      </c>
      <c r="BG115" s="123">
        <f>'2023 CV FIN GA 00394601000126'!BI111</f>
        <v>0</v>
      </c>
      <c r="BH115" s="123">
        <f>'2023 CV FIN GA 00394601000126'!BJ111</f>
        <v>0</v>
      </c>
      <c r="BI115" s="123">
        <f>'2023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2.1026104688644409E-2</v>
      </c>
      <c r="BM115" s="48">
        <f>'2023 CV FIN GA 00394601000126'!BO111</f>
        <v>4.79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2129</v>
      </c>
      <c r="C116" s="48">
        <f>'2023 CV FIN GA 00394601000126'!E112</f>
        <v>4.79</v>
      </c>
      <c r="D116" s="49">
        <f t="shared" si="46"/>
        <v>6.6899999999999998E-3</v>
      </c>
      <c r="E116" s="123">
        <f>'2023 CV FIN GA 00394601000126'!G112</f>
        <v>0</v>
      </c>
      <c r="F116" s="49">
        <f t="shared" si="47"/>
        <v>0</v>
      </c>
      <c r="G116" s="123">
        <f>'2023 CV FIN GA 00394601000126'!I112</f>
        <v>0</v>
      </c>
      <c r="H116" s="123">
        <f>'2023 CV FIN GA 00394601000126'!J112</f>
        <v>0</v>
      </c>
      <c r="I116" s="123">
        <f>'2023 CV FIN GA 00394601000126'!K112</f>
        <v>0</v>
      </c>
      <c r="J116" s="123">
        <f>'2023 CV FIN GA 00394601000126'!L112</f>
        <v>0</v>
      </c>
      <c r="K116" s="123">
        <f>'2023 CV FIN GA 00394601000126'!M112</f>
        <v>0</v>
      </c>
      <c r="L116" s="123">
        <f>'2023 CV FIN GA 00394601000126'!N112</f>
        <v>0</v>
      </c>
      <c r="M116" s="49">
        <f t="shared" si="48"/>
        <v>0</v>
      </c>
      <c r="N116" s="123">
        <f>'2023 CV FIN GA 00394601000126'!P112</f>
        <v>0</v>
      </c>
      <c r="O116" s="123">
        <f>'2023 CV FIN GA 00394601000126'!Q112</f>
        <v>0</v>
      </c>
      <c r="P116" s="123">
        <f>'2023 CV FIN GA 00394601000126'!R112</f>
        <v>0</v>
      </c>
      <c r="Q116" s="123">
        <f>'2023 CV FIN GA 00394601000126'!S112</f>
        <v>0</v>
      </c>
      <c r="R116" s="123">
        <f>'2023 CV FIN GA 00394601000126'!T112</f>
        <v>0</v>
      </c>
      <c r="S116" s="123">
        <f>'2023 CV FIN GA 00394601000126'!U112</f>
        <v>0</v>
      </c>
      <c r="T116" s="123">
        <f>'2023 CV FIN GA 00394601000126'!V112</f>
        <v>0</v>
      </c>
      <c r="U116" s="49">
        <f t="shared" si="49"/>
        <v>0</v>
      </c>
      <c r="V116" s="123">
        <f>'2023 CV FIN GA 00394601000126'!X112</f>
        <v>0</v>
      </c>
      <c r="W116" s="123">
        <f>'2023 CV FIN GA 00394601000126'!Y112</f>
        <v>0</v>
      </c>
      <c r="X116" s="123">
        <f>'2023 CV FIN GA 00394601000126'!Z112</f>
        <v>0</v>
      </c>
      <c r="Y116" s="123">
        <f>'2023 CV FIN GA 00394601000126'!AA112</f>
        <v>0</v>
      </c>
      <c r="Z116" s="123">
        <f>'2023 CV FIN GA 00394601000126'!AB112</f>
        <v>0</v>
      </c>
      <c r="AA116" s="123">
        <f>'2023 CV FIN GA 00394601000126'!AC112</f>
        <v>0</v>
      </c>
      <c r="AB116" s="123">
        <f>'2023 CV FIN GA 00394601000126'!AD112</f>
        <v>0</v>
      </c>
      <c r="AC116" s="49">
        <f t="shared" si="50"/>
        <v>0</v>
      </c>
      <c r="AD116" s="123">
        <f>'2023 CV FIN GA 00394601000126'!AF112</f>
        <v>0</v>
      </c>
      <c r="AE116" s="123">
        <f>'2023 CV FIN GA 00394601000126'!AG112</f>
        <v>0</v>
      </c>
      <c r="AF116" s="123">
        <f>'2023 CV FIN GA 00394601000126'!AH112</f>
        <v>0</v>
      </c>
      <c r="AG116" s="123">
        <f>'2023 CV FIN GA 00394601000126'!AI112</f>
        <v>0</v>
      </c>
      <c r="AH116" s="49">
        <f t="shared" si="51"/>
        <v>0</v>
      </c>
      <c r="AI116" s="123">
        <f>'2023 CV FIN GA 00394601000126'!AK112</f>
        <v>0</v>
      </c>
      <c r="AJ116" s="123">
        <f>'2023 CV FIN GA 00394601000126'!AL112</f>
        <v>0</v>
      </c>
      <c r="AK116" s="123">
        <f>'2023 CV FIN GA 00394601000126'!AM112</f>
        <v>0</v>
      </c>
      <c r="AL116" s="123">
        <f>'2023 CV FIN GA 00394601000126'!AN112</f>
        <v>0</v>
      </c>
      <c r="AM116" s="123">
        <f>'2023 CV FIN GA 00394601000126'!AO112</f>
        <v>0</v>
      </c>
      <c r="AN116" s="123">
        <f>'2023 CV FIN GA 00394601000126'!AP112</f>
        <v>0</v>
      </c>
      <c r="AO116" s="50">
        <v>0</v>
      </c>
      <c r="AP116" s="123">
        <f>'2023 CV FIN GA 00394601000126'!AR112</f>
        <v>0</v>
      </c>
      <c r="AQ116" s="123">
        <f>'2023 CV FIN GA 00394601000126'!AS112</f>
        <v>0</v>
      </c>
      <c r="AR116" s="49">
        <f t="shared" si="52"/>
        <v>0</v>
      </c>
      <c r="AS116" s="49">
        <f t="shared" si="53"/>
        <v>0</v>
      </c>
      <c r="AT116" s="123">
        <f>'2023 CV FIN GA 00394601000126'!AV112</f>
        <v>0</v>
      </c>
      <c r="AU116" s="123">
        <f>'2023 CV FIN GA 00394601000126'!AW112</f>
        <v>0</v>
      </c>
      <c r="AV116" s="123">
        <f>'2023 CV FIN GA 00394601000126'!AX112</f>
        <v>0</v>
      </c>
      <c r="AW116" s="123">
        <f>'2023 CV FIN GA 00394601000126'!AY112</f>
        <v>0</v>
      </c>
      <c r="AX116" s="123">
        <f>'2023 CV FIN GA 00394601000126'!AZ112</f>
        <v>0</v>
      </c>
      <c r="AY116" s="123">
        <f>'2023 CV FIN GA 00394601000126'!BA112</f>
        <v>0</v>
      </c>
      <c r="AZ116" s="49">
        <f t="shared" si="54"/>
        <v>0</v>
      </c>
      <c r="BA116" s="123">
        <f>'2023 CV FIN GA 00394601000126'!BC112</f>
        <v>0</v>
      </c>
      <c r="BB116" s="123">
        <f>'2023 CV FIN GA 00394601000126'!BD112</f>
        <v>0</v>
      </c>
      <c r="BC116" s="123">
        <f>'2023 CV FIN GA 00394601000126'!BE112</f>
        <v>0</v>
      </c>
      <c r="BD116" s="123">
        <f>'2023 CV FIN GA 00394601000126'!BF112</f>
        <v>0</v>
      </c>
      <c r="BE116" s="123">
        <f>'2023 CV FIN GA 00394601000126'!BG112</f>
        <v>0</v>
      </c>
      <c r="BF116" s="123">
        <f>'2023 CV FIN GA 00394601000126'!BH112</f>
        <v>0</v>
      </c>
      <c r="BG116" s="123">
        <f>'2023 CV FIN GA 00394601000126'!BI112</f>
        <v>0</v>
      </c>
      <c r="BH116" s="123">
        <f>'2023 CV FIN GA 00394601000126'!BJ112</f>
        <v>0</v>
      </c>
      <c r="BI116" s="123">
        <f>'2023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2.1026104688644409E-2</v>
      </c>
      <c r="BM116" s="48">
        <f>'2023 CV FIN GA 00394601000126'!BO112</f>
        <v>4.79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2130</v>
      </c>
      <c r="C117" s="48">
        <f>'2023 CV FIN GA 00394601000126'!E113</f>
        <v>4.79</v>
      </c>
      <c r="D117" s="49">
        <f t="shared" si="46"/>
        <v>6.3800000000000003E-3</v>
      </c>
      <c r="E117" s="123">
        <f>'2023 CV FIN GA 00394601000126'!G113</f>
        <v>0</v>
      </c>
      <c r="F117" s="49">
        <f t="shared" si="47"/>
        <v>0</v>
      </c>
      <c r="G117" s="123">
        <f>'2023 CV FIN GA 00394601000126'!I113</f>
        <v>0</v>
      </c>
      <c r="H117" s="123">
        <f>'2023 CV FIN GA 00394601000126'!J113</f>
        <v>0</v>
      </c>
      <c r="I117" s="123">
        <f>'2023 CV FIN GA 00394601000126'!K113</f>
        <v>0</v>
      </c>
      <c r="J117" s="123">
        <f>'2023 CV FIN GA 00394601000126'!L113</f>
        <v>0</v>
      </c>
      <c r="K117" s="123">
        <f>'2023 CV FIN GA 00394601000126'!M113</f>
        <v>0</v>
      </c>
      <c r="L117" s="123">
        <f>'2023 CV FIN GA 00394601000126'!N113</f>
        <v>0</v>
      </c>
      <c r="M117" s="49">
        <f t="shared" si="48"/>
        <v>0</v>
      </c>
      <c r="N117" s="123">
        <f>'2023 CV FIN GA 00394601000126'!P113</f>
        <v>0</v>
      </c>
      <c r="O117" s="123">
        <f>'2023 CV FIN GA 00394601000126'!Q113</f>
        <v>0</v>
      </c>
      <c r="P117" s="123">
        <f>'2023 CV FIN GA 00394601000126'!R113</f>
        <v>0</v>
      </c>
      <c r="Q117" s="123">
        <f>'2023 CV FIN GA 00394601000126'!S113</f>
        <v>0</v>
      </c>
      <c r="R117" s="123">
        <f>'2023 CV FIN GA 00394601000126'!T113</f>
        <v>0</v>
      </c>
      <c r="S117" s="123">
        <f>'2023 CV FIN GA 00394601000126'!U113</f>
        <v>0</v>
      </c>
      <c r="T117" s="123">
        <f>'2023 CV FIN GA 00394601000126'!V113</f>
        <v>0</v>
      </c>
      <c r="U117" s="49">
        <f t="shared" si="49"/>
        <v>0</v>
      </c>
      <c r="V117" s="123">
        <f>'2023 CV FIN GA 00394601000126'!X113</f>
        <v>0</v>
      </c>
      <c r="W117" s="123">
        <f>'2023 CV FIN GA 00394601000126'!Y113</f>
        <v>0</v>
      </c>
      <c r="X117" s="123">
        <f>'2023 CV FIN GA 00394601000126'!Z113</f>
        <v>0</v>
      </c>
      <c r="Y117" s="123">
        <f>'2023 CV FIN GA 00394601000126'!AA113</f>
        <v>0</v>
      </c>
      <c r="Z117" s="123">
        <f>'2023 CV FIN GA 00394601000126'!AB113</f>
        <v>0</v>
      </c>
      <c r="AA117" s="123">
        <f>'2023 CV FIN GA 00394601000126'!AC113</f>
        <v>0</v>
      </c>
      <c r="AB117" s="123">
        <f>'2023 CV FIN GA 00394601000126'!AD113</f>
        <v>0</v>
      </c>
      <c r="AC117" s="49">
        <f t="shared" si="50"/>
        <v>0</v>
      </c>
      <c r="AD117" s="123">
        <f>'2023 CV FIN GA 00394601000126'!AF113</f>
        <v>0</v>
      </c>
      <c r="AE117" s="123">
        <f>'2023 CV FIN GA 00394601000126'!AG113</f>
        <v>0</v>
      </c>
      <c r="AF117" s="123">
        <f>'2023 CV FIN GA 00394601000126'!AH113</f>
        <v>0</v>
      </c>
      <c r="AG117" s="123">
        <f>'2023 CV FIN GA 00394601000126'!AI113</f>
        <v>0</v>
      </c>
      <c r="AH117" s="49">
        <f t="shared" si="51"/>
        <v>0</v>
      </c>
      <c r="AI117" s="123">
        <f>'2023 CV FIN GA 00394601000126'!AK113</f>
        <v>0</v>
      </c>
      <c r="AJ117" s="123">
        <f>'2023 CV FIN GA 00394601000126'!AL113</f>
        <v>0</v>
      </c>
      <c r="AK117" s="123">
        <f>'2023 CV FIN GA 00394601000126'!AM113</f>
        <v>0</v>
      </c>
      <c r="AL117" s="123">
        <f>'2023 CV FIN GA 00394601000126'!AN113</f>
        <v>0</v>
      </c>
      <c r="AM117" s="123">
        <f>'2023 CV FIN GA 00394601000126'!AO113</f>
        <v>0</v>
      </c>
      <c r="AN117" s="123">
        <f>'2023 CV FIN GA 00394601000126'!AP113</f>
        <v>0</v>
      </c>
      <c r="AO117" s="50">
        <v>0</v>
      </c>
      <c r="AP117" s="123">
        <f>'2023 CV FIN GA 00394601000126'!AR113</f>
        <v>0</v>
      </c>
      <c r="AQ117" s="123">
        <f>'2023 CV FIN GA 00394601000126'!AS113</f>
        <v>0</v>
      </c>
      <c r="AR117" s="49">
        <f t="shared" si="52"/>
        <v>0</v>
      </c>
      <c r="AS117" s="49">
        <f t="shared" si="53"/>
        <v>0</v>
      </c>
      <c r="AT117" s="123">
        <f>'2023 CV FIN GA 00394601000126'!AV113</f>
        <v>0</v>
      </c>
      <c r="AU117" s="123">
        <f>'2023 CV FIN GA 00394601000126'!AW113</f>
        <v>0</v>
      </c>
      <c r="AV117" s="123">
        <f>'2023 CV FIN GA 00394601000126'!AX113</f>
        <v>0</v>
      </c>
      <c r="AW117" s="123">
        <f>'2023 CV FIN GA 00394601000126'!AY113</f>
        <v>0</v>
      </c>
      <c r="AX117" s="123">
        <f>'2023 CV FIN GA 00394601000126'!AZ113</f>
        <v>0</v>
      </c>
      <c r="AY117" s="123">
        <f>'2023 CV FIN GA 00394601000126'!BA113</f>
        <v>0</v>
      </c>
      <c r="AZ117" s="49">
        <f t="shared" si="54"/>
        <v>0</v>
      </c>
      <c r="BA117" s="123">
        <f>'2023 CV FIN GA 00394601000126'!BC113</f>
        <v>0</v>
      </c>
      <c r="BB117" s="123">
        <f>'2023 CV FIN GA 00394601000126'!BD113</f>
        <v>0</v>
      </c>
      <c r="BC117" s="123">
        <f>'2023 CV FIN GA 00394601000126'!BE113</f>
        <v>0</v>
      </c>
      <c r="BD117" s="123">
        <f>'2023 CV FIN GA 00394601000126'!BF113</f>
        <v>0</v>
      </c>
      <c r="BE117" s="123">
        <f>'2023 CV FIN GA 00394601000126'!BG113</f>
        <v>0</v>
      </c>
      <c r="BF117" s="123">
        <f>'2023 CV FIN GA 00394601000126'!BH113</f>
        <v>0</v>
      </c>
      <c r="BG117" s="123">
        <f>'2023 CV FIN GA 00394601000126'!BI113</f>
        <v>0</v>
      </c>
      <c r="BH117" s="123">
        <f>'2023 CV FIN GA 00394601000126'!BJ113</f>
        <v>0</v>
      </c>
      <c r="BI117" s="123">
        <f>'2023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2.1026104688644409E-2</v>
      </c>
      <c r="BM117" s="48">
        <f>'2023 CV FIN GA 00394601000126'!BO113</f>
        <v>4.79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2131</v>
      </c>
      <c r="C118" s="48">
        <f>'2023 CV FIN GA 00394601000126'!E114</f>
        <v>4.79</v>
      </c>
      <c r="D118" s="49">
        <f t="shared" si="46"/>
        <v>6.0899999999999999E-3</v>
      </c>
      <c r="E118" s="123">
        <f>'2023 CV FIN GA 00394601000126'!G114</f>
        <v>0</v>
      </c>
      <c r="F118" s="49">
        <f t="shared" si="47"/>
        <v>0</v>
      </c>
      <c r="G118" s="123">
        <f>'2023 CV FIN GA 00394601000126'!I114</f>
        <v>0</v>
      </c>
      <c r="H118" s="123">
        <f>'2023 CV FIN GA 00394601000126'!J114</f>
        <v>0</v>
      </c>
      <c r="I118" s="123">
        <f>'2023 CV FIN GA 00394601000126'!K114</f>
        <v>0</v>
      </c>
      <c r="J118" s="123">
        <f>'2023 CV FIN GA 00394601000126'!L114</f>
        <v>0</v>
      </c>
      <c r="K118" s="123">
        <f>'2023 CV FIN GA 00394601000126'!M114</f>
        <v>0</v>
      </c>
      <c r="L118" s="123">
        <f>'2023 CV FIN GA 00394601000126'!N114</f>
        <v>0</v>
      </c>
      <c r="M118" s="49">
        <f t="shared" si="48"/>
        <v>0</v>
      </c>
      <c r="N118" s="123">
        <f>'2023 CV FIN GA 00394601000126'!P114</f>
        <v>0</v>
      </c>
      <c r="O118" s="123">
        <f>'2023 CV FIN GA 00394601000126'!Q114</f>
        <v>0</v>
      </c>
      <c r="P118" s="123">
        <f>'2023 CV FIN GA 00394601000126'!R114</f>
        <v>0</v>
      </c>
      <c r="Q118" s="123">
        <f>'2023 CV FIN GA 00394601000126'!S114</f>
        <v>0</v>
      </c>
      <c r="R118" s="123">
        <f>'2023 CV FIN GA 00394601000126'!T114</f>
        <v>0</v>
      </c>
      <c r="S118" s="123">
        <f>'2023 CV FIN GA 00394601000126'!U114</f>
        <v>0</v>
      </c>
      <c r="T118" s="123">
        <f>'2023 CV FIN GA 00394601000126'!V114</f>
        <v>0</v>
      </c>
      <c r="U118" s="49">
        <f t="shared" si="49"/>
        <v>0</v>
      </c>
      <c r="V118" s="123">
        <f>'2023 CV FIN GA 00394601000126'!X114</f>
        <v>0</v>
      </c>
      <c r="W118" s="123">
        <f>'2023 CV FIN GA 00394601000126'!Y114</f>
        <v>0</v>
      </c>
      <c r="X118" s="123">
        <f>'2023 CV FIN GA 00394601000126'!Z114</f>
        <v>0</v>
      </c>
      <c r="Y118" s="123">
        <f>'2023 CV FIN GA 00394601000126'!AA114</f>
        <v>0</v>
      </c>
      <c r="Z118" s="123">
        <f>'2023 CV FIN GA 00394601000126'!AB114</f>
        <v>0</v>
      </c>
      <c r="AA118" s="123">
        <f>'2023 CV FIN GA 00394601000126'!AC114</f>
        <v>0</v>
      </c>
      <c r="AB118" s="123">
        <f>'2023 CV FIN GA 00394601000126'!AD114</f>
        <v>0</v>
      </c>
      <c r="AC118" s="49">
        <f t="shared" si="50"/>
        <v>0</v>
      </c>
      <c r="AD118" s="123">
        <f>'2023 CV FIN GA 00394601000126'!AF114</f>
        <v>0</v>
      </c>
      <c r="AE118" s="123">
        <f>'2023 CV FIN GA 00394601000126'!AG114</f>
        <v>0</v>
      </c>
      <c r="AF118" s="123">
        <f>'2023 CV FIN GA 00394601000126'!AH114</f>
        <v>0</v>
      </c>
      <c r="AG118" s="123">
        <f>'2023 CV FIN GA 00394601000126'!AI114</f>
        <v>0</v>
      </c>
      <c r="AH118" s="49">
        <f t="shared" si="51"/>
        <v>0</v>
      </c>
      <c r="AI118" s="123">
        <f>'2023 CV FIN GA 00394601000126'!AK114</f>
        <v>0</v>
      </c>
      <c r="AJ118" s="123">
        <f>'2023 CV FIN GA 00394601000126'!AL114</f>
        <v>0</v>
      </c>
      <c r="AK118" s="123">
        <f>'2023 CV FIN GA 00394601000126'!AM114</f>
        <v>0</v>
      </c>
      <c r="AL118" s="123">
        <f>'2023 CV FIN GA 00394601000126'!AN114</f>
        <v>0</v>
      </c>
      <c r="AM118" s="123">
        <f>'2023 CV FIN GA 00394601000126'!AO114</f>
        <v>0</v>
      </c>
      <c r="AN118" s="123">
        <f>'2023 CV FIN GA 00394601000126'!AP114</f>
        <v>0</v>
      </c>
      <c r="AO118" s="50">
        <v>0</v>
      </c>
      <c r="AP118" s="123">
        <f>'2023 CV FIN GA 00394601000126'!AR114</f>
        <v>0</v>
      </c>
      <c r="AQ118" s="123">
        <f>'2023 CV FIN GA 00394601000126'!AS114</f>
        <v>0</v>
      </c>
      <c r="AR118" s="49">
        <f t="shared" si="52"/>
        <v>0</v>
      </c>
      <c r="AS118" s="49">
        <f t="shared" si="53"/>
        <v>0</v>
      </c>
      <c r="AT118" s="123">
        <f>'2023 CV FIN GA 00394601000126'!AV114</f>
        <v>0</v>
      </c>
      <c r="AU118" s="123">
        <f>'2023 CV FIN GA 00394601000126'!AW114</f>
        <v>0</v>
      </c>
      <c r="AV118" s="123">
        <f>'2023 CV FIN GA 00394601000126'!AX114</f>
        <v>0</v>
      </c>
      <c r="AW118" s="123">
        <f>'2023 CV FIN GA 00394601000126'!AY114</f>
        <v>0</v>
      </c>
      <c r="AX118" s="123">
        <f>'2023 CV FIN GA 00394601000126'!AZ114</f>
        <v>0</v>
      </c>
      <c r="AY118" s="123">
        <f>'2023 CV FIN GA 00394601000126'!BA114</f>
        <v>0</v>
      </c>
      <c r="AZ118" s="49">
        <f t="shared" si="54"/>
        <v>0</v>
      </c>
      <c r="BA118" s="123">
        <f>'2023 CV FIN GA 00394601000126'!BC114</f>
        <v>0</v>
      </c>
      <c r="BB118" s="123">
        <f>'2023 CV FIN GA 00394601000126'!BD114</f>
        <v>0</v>
      </c>
      <c r="BC118" s="123">
        <f>'2023 CV FIN GA 00394601000126'!BE114</f>
        <v>0</v>
      </c>
      <c r="BD118" s="123">
        <f>'2023 CV FIN GA 00394601000126'!BF114</f>
        <v>0</v>
      </c>
      <c r="BE118" s="123">
        <f>'2023 CV FIN GA 00394601000126'!BG114</f>
        <v>0</v>
      </c>
      <c r="BF118" s="123">
        <f>'2023 CV FIN GA 00394601000126'!BH114</f>
        <v>0</v>
      </c>
      <c r="BG118" s="123">
        <f>'2023 CV FIN GA 00394601000126'!BI114</f>
        <v>0</v>
      </c>
      <c r="BH118" s="123">
        <f>'2023 CV FIN GA 00394601000126'!BJ114</f>
        <v>0</v>
      </c>
      <c r="BI118" s="123">
        <f>'2023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2.1026104688644409E-2</v>
      </c>
      <c r="BM118" s="48">
        <f>'2023 CV FIN GA 00394601000126'!BO114</f>
        <v>4.79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2132</v>
      </c>
      <c r="C119" s="48">
        <f>'2023 CV FIN GA 00394601000126'!E115</f>
        <v>4.79</v>
      </c>
      <c r="D119" s="49">
        <f t="shared" si="46"/>
        <v>5.8100000000000001E-3</v>
      </c>
      <c r="E119" s="123">
        <f>'2023 CV FIN GA 00394601000126'!G115</f>
        <v>0</v>
      </c>
      <c r="F119" s="49">
        <f t="shared" si="47"/>
        <v>0</v>
      </c>
      <c r="G119" s="123">
        <f>'2023 CV FIN GA 00394601000126'!I115</f>
        <v>0</v>
      </c>
      <c r="H119" s="123">
        <f>'2023 CV FIN GA 00394601000126'!J115</f>
        <v>0</v>
      </c>
      <c r="I119" s="123">
        <f>'2023 CV FIN GA 00394601000126'!K115</f>
        <v>0</v>
      </c>
      <c r="J119" s="123">
        <f>'2023 CV FIN GA 00394601000126'!L115</f>
        <v>0</v>
      </c>
      <c r="K119" s="123">
        <f>'2023 CV FIN GA 00394601000126'!M115</f>
        <v>0</v>
      </c>
      <c r="L119" s="123">
        <f>'2023 CV FIN GA 00394601000126'!N115</f>
        <v>0</v>
      </c>
      <c r="M119" s="49">
        <f t="shared" si="48"/>
        <v>0</v>
      </c>
      <c r="N119" s="123">
        <f>'2023 CV FIN GA 00394601000126'!P115</f>
        <v>0</v>
      </c>
      <c r="O119" s="123">
        <f>'2023 CV FIN GA 00394601000126'!Q115</f>
        <v>0</v>
      </c>
      <c r="P119" s="123">
        <f>'2023 CV FIN GA 00394601000126'!R115</f>
        <v>0</v>
      </c>
      <c r="Q119" s="123">
        <f>'2023 CV FIN GA 00394601000126'!S115</f>
        <v>0</v>
      </c>
      <c r="R119" s="123">
        <f>'2023 CV FIN GA 00394601000126'!T115</f>
        <v>0</v>
      </c>
      <c r="S119" s="123">
        <f>'2023 CV FIN GA 00394601000126'!U115</f>
        <v>0</v>
      </c>
      <c r="T119" s="123">
        <f>'2023 CV FIN GA 00394601000126'!V115</f>
        <v>0</v>
      </c>
      <c r="U119" s="49">
        <f t="shared" si="49"/>
        <v>0</v>
      </c>
      <c r="V119" s="123">
        <f>'2023 CV FIN GA 00394601000126'!X115</f>
        <v>0</v>
      </c>
      <c r="W119" s="123">
        <f>'2023 CV FIN GA 00394601000126'!Y115</f>
        <v>0</v>
      </c>
      <c r="X119" s="123">
        <f>'2023 CV FIN GA 00394601000126'!Z115</f>
        <v>0</v>
      </c>
      <c r="Y119" s="123">
        <f>'2023 CV FIN GA 00394601000126'!AA115</f>
        <v>0</v>
      </c>
      <c r="Z119" s="123">
        <f>'2023 CV FIN GA 00394601000126'!AB115</f>
        <v>0</v>
      </c>
      <c r="AA119" s="123">
        <f>'2023 CV FIN GA 00394601000126'!AC115</f>
        <v>0</v>
      </c>
      <c r="AB119" s="123">
        <f>'2023 CV FIN GA 00394601000126'!AD115</f>
        <v>0</v>
      </c>
      <c r="AC119" s="49">
        <f t="shared" si="50"/>
        <v>0</v>
      </c>
      <c r="AD119" s="123">
        <f>'2023 CV FIN GA 00394601000126'!AF115</f>
        <v>0</v>
      </c>
      <c r="AE119" s="123">
        <f>'2023 CV FIN GA 00394601000126'!AG115</f>
        <v>0</v>
      </c>
      <c r="AF119" s="123">
        <f>'2023 CV FIN GA 00394601000126'!AH115</f>
        <v>0</v>
      </c>
      <c r="AG119" s="123">
        <f>'2023 CV FIN GA 00394601000126'!AI115</f>
        <v>0</v>
      </c>
      <c r="AH119" s="49">
        <f t="shared" si="51"/>
        <v>0</v>
      </c>
      <c r="AI119" s="123">
        <f>'2023 CV FIN GA 00394601000126'!AK115</f>
        <v>0</v>
      </c>
      <c r="AJ119" s="123">
        <f>'2023 CV FIN GA 00394601000126'!AL115</f>
        <v>0</v>
      </c>
      <c r="AK119" s="123">
        <f>'2023 CV FIN GA 00394601000126'!AM115</f>
        <v>0</v>
      </c>
      <c r="AL119" s="123">
        <f>'2023 CV FIN GA 00394601000126'!AN115</f>
        <v>0</v>
      </c>
      <c r="AM119" s="123">
        <f>'2023 CV FIN GA 00394601000126'!AO115</f>
        <v>0</v>
      </c>
      <c r="AN119" s="123">
        <f>'2023 CV FIN GA 00394601000126'!AP115</f>
        <v>0</v>
      </c>
      <c r="AO119" s="50">
        <v>0</v>
      </c>
      <c r="AP119" s="123">
        <f>'2023 CV FIN GA 00394601000126'!AR115</f>
        <v>0</v>
      </c>
      <c r="AQ119" s="123">
        <f>'2023 CV FIN GA 00394601000126'!AS115</f>
        <v>0</v>
      </c>
      <c r="AR119" s="49">
        <f t="shared" si="52"/>
        <v>0</v>
      </c>
      <c r="AS119" s="49">
        <f t="shared" si="53"/>
        <v>0</v>
      </c>
      <c r="AT119" s="123">
        <f>'2023 CV FIN GA 00394601000126'!AV115</f>
        <v>0</v>
      </c>
      <c r="AU119" s="123">
        <f>'2023 CV FIN GA 00394601000126'!AW115</f>
        <v>0</v>
      </c>
      <c r="AV119" s="123">
        <f>'2023 CV FIN GA 00394601000126'!AX115</f>
        <v>0</v>
      </c>
      <c r="AW119" s="123">
        <f>'2023 CV FIN GA 00394601000126'!AY115</f>
        <v>0</v>
      </c>
      <c r="AX119" s="123">
        <f>'2023 CV FIN GA 00394601000126'!AZ115</f>
        <v>0</v>
      </c>
      <c r="AY119" s="123">
        <f>'2023 CV FIN GA 00394601000126'!BA115</f>
        <v>0</v>
      </c>
      <c r="AZ119" s="49">
        <f t="shared" si="54"/>
        <v>0</v>
      </c>
      <c r="BA119" s="123">
        <f>'2023 CV FIN GA 00394601000126'!BC115</f>
        <v>0</v>
      </c>
      <c r="BB119" s="123">
        <f>'2023 CV FIN GA 00394601000126'!BD115</f>
        <v>0</v>
      </c>
      <c r="BC119" s="123">
        <f>'2023 CV FIN GA 00394601000126'!BE115</f>
        <v>0</v>
      </c>
      <c r="BD119" s="123">
        <f>'2023 CV FIN GA 00394601000126'!BF115</f>
        <v>0</v>
      </c>
      <c r="BE119" s="123">
        <f>'2023 CV FIN GA 00394601000126'!BG115</f>
        <v>0</v>
      </c>
      <c r="BF119" s="123">
        <f>'2023 CV FIN GA 00394601000126'!BH115</f>
        <v>0</v>
      </c>
      <c r="BG119" s="123">
        <f>'2023 CV FIN GA 00394601000126'!BI115</f>
        <v>0</v>
      </c>
      <c r="BH119" s="123">
        <f>'2023 CV FIN GA 00394601000126'!BJ115</f>
        <v>0</v>
      </c>
      <c r="BI119" s="123">
        <f>'2023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2.1026104688644409E-2</v>
      </c>
      <c r="BM119" s="48">
        <f>'2023 CV FIN GA 00394601000126'!BO115</f>
        <v>4.79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2133</v>
      </c>
      <c r="C120" s="48">
        <f>'2023 CV FIN GA 00394601000126'!E116</f>
        <v>4.79</v>
      </c>
      <c r="D120" s="49">
        <f t="shared" si="46"/>
        <v>5.5399999999999998E-3</v>
      </c>
      <c r="E120" s="123">
        <f>'2023 CV FIN GA 00394601000126'!G116</f>
        <v>0</v>
      </c>
      <c r="F120" s="49">
        <f t="shared" si="47"/>
        <v>0</v>
      </c>
      <c r="G120" s="123">
        <f>'2023 CV FIN GA 00394601000126'!I116</f>
        <v>0</v>
      </c>
      <c r="H120" s="123">
        <f>'2023 CV FIN GA 00394601000126'!J116</f>
        <v>0</v>
      </c>
      <c r="I120" s="123">
        <f>'2023 CV FIN GA 00394601000126'!K116</f>
        <v>0</v>
      </c>
      <c r="J120" s="123">
        <f>'2023 CV FIN GA 00394601000126'!L116</f>
        <v>0</v>
      </c>
      <c r="K120" s="123">
        <f>'2023 CV FIN GA 00394601000126'!M116</f>
        <v>0</v>
      </c>
      <c r="L120" s="123">
        <f>'2023 CV FIN GA 00394601000126'!N116</f>
        <v>0</v>
      </c>
      <c r="M120" s="49">
        <f t="shared" si="48"/>
        <v>0</v>
      </c>
      <c r="N120" s="123">
        <f>'2023 CV FIN GA 00394601000126'!P116</f>
        <v>0</v>
      </c>
      <c r="O120" s="123">
        <f>'2023 CV FIN GA 00394601000126'!Q116</f>
        <v>0</v>
      </c>
      <c r="P120" s="123">
        <f>'2023 CV FIN GA 00394601000126'!R116</f>
        <v>0</v>
      </c>
      <c r="Q120" s="123">
        <f>'2023 CV FIN GA 00394601000126'!S116</f>
        <v>0</v>
      </c>
      <c r="R120" s="123">
        <f>'2023 CV FIN GA 00394601000126'!T116</f>
        <v>0</v>
      </c>
      <c r="S120" s="123">
        <f>'2023 CV FIN GA 00394601000126'!U116</f>
        <v>0</v>
      </c>
      <c r="T120" s="123">
        <f>'2023 CV FIN GA 00394601000126'!V116</f>
        <v>0</v>
      </c>
      <c r="U120" s="49">
        <f t="shared" si="49"/>
        <v>0</v>
      </c>
      <c r="V120" s="123">
        <f>'2023 CV FIN GA 00394601000126'!X116</f>
        <v>0</v>
      </c>
      <c r="W120" s="123">
        <f>'2023 CV FIN GA 00394601000126'!Y116</f>
        <v>0</v>
      </c>
      <c r="X120" s="123">
        <f>'2023 CV FIN GA 00394601000126'!Z116</f>
        <v>0</v>
      </c>
      <c r="Y120" s="123">
        <f>'2023 CV FIN GA 00394601000126'!AA116</f>
        <v>0</v>
      </c>
      <c r="Z120" s="123">
        <f>'2023 CV FIN GA 00394601000126'!AB116</f>
        <v>0</v>
      </c>
      <c r="AA120" s="123">
        <f>'2023 CV FIN GA 00394601000126'!AC116</f>
        <v>0</v>
      </c>
      <c r="AB120" s="123">
        <f>'2023 CV FIN GA 00394601000126'!AD116</f>
        <v>0</v>
      </c>
      <c r="AC120" s="49">
        <f t="shared" si="50"/>
        <v>0</v>
      </c>
      <c r="AD120" s="123">
        <f>'2023 CV FIN GA 00394601000126'!AF116</f>
        <v>0</v>
      </c>
      <c r="AE120" s="123">
        <f>'2023 CV FIN GA 00394601000126'!AG116</f>
        <v>0</v>
      </c>
      <c r="AF120" s="123">
        <f>'2023 CV FIN GA 00394601000126'!AH116</f>
        <v>0</v>
      </c>
      <c r="AG120" s="123">
        <f>'2023 CV FIN GA 00394601000126'!AI116</f>
        <v>0</v>
      </c>
      <c r="AH120" s="49">
        <f t="shared" si="51"/>
        <v>0</v>
      </c>
      <c r="AI120" s="123">
        <f>'2023 CV FIN GA 00394601000126'!AK116</f>
        <v>0</v>
      </c>
      <c r="AJ120" s="123">
        <f>'2023 CV FIN GA 00394601000126'!AL116</f>
        <v>0</v>
      </c>
      <c r="AK120" s="123">
        <f>'2023 CV FIN GA 00394601000126'!AM116</f>
        <v>0</v>
      </c>
      <c r="AL120" s="123">
        <f>'2023 CV FIN GA 00394601000126'!AN116</f>
        <v>0</v>
      </c>
      <c r="AM120" s="123">
        <f>'2023 CV FIN GA 00394601000126'!AO116</f>
        <v>0</v>
      </c>
      <c r="AN120" s="123">
        <f>'2023 CV FIN GA 00394601000126'!AP116</f>
        <v>0</v>
      </c>
      <c r="AO120" s="50">
        <v>0</v>
      </c>
      <c r="AP120" s="123">
        <f>'2023 CV FIN GA 00394601000126'!AR116</f>
        <v>0</v>
      </c>
      <c r="AQ120" s="123">
        <f>'2023 CV FIN GA 00394601000126'!AS116</f>
        <v>0</v>
      </c>
      <c r="AR120" s="49">
        <f t="shared" si="52"/>
        <v>0</v>
      </c>
      <c r="AS120" s="49">
        <f t="shared" si="53"/>
        <v>0</v>
      </c>
      <c r="AT120" s="123">
        <f>'2023 CV FIN GA 00394601000126'!AV116</f>
        <v>0</v>
      </c>
      <c r="AU120" s="123">
        <f>'2023 CV FIN GA 00394601000126'!AW116</f>
        <v>0</v>
      </c>
      <c r="AV120" s="123">
        <f>'2023 CV FIN GA 00394601000126'!AX116</f>
        <v>0</v>
      </c>
      <c r="AW120" s="123">
        <f>'2023 CV FIN GA 00394601000126'!AY116</f>
        <v>0</v>
      </c>
      <c r="AX120" s="123">
        <f>'2023 CV FIN GA 00394601000126'!AZ116</f>
        <v>0</v>
      </c>
      <c r="AY120" s="123">
        <f>'2023 CV FIN GA 00394601000126'!BA116</f>
        <v>0</v>
      </c>
      <c r="AZ120" s="49">
        <f t="shared" si="54"/>
        <v>0</v>
      </c>
      <c r="BA120" s="123">
        <f>'2023 CV FIN GA 00394601000126'!BC116</f>
        <v>0</v>
      </c>
      <c r="BB120" s="123">
        <f>'2023 CV FIN GA 00394601000126'!BD116</f>
        <v>0</v>
      </c>
      <c r="BC120" s="123">
        <f>'2023 CV FIN GA 00394601000126'!BE116</f>
        <v>0</v>
      </c>
      <c r="BD120" s="123">
        <f>'2023 CV FIN GA 00394601000126'!BF116</f>
        <v>0</v>
      </c>
      <c r="BE120" s="123">
        <f>'2023 CV FIN GA 00394601000126'!BG116</f>
        <v>0</v>
      </c>
      <c r="BF120" s="123">
        <f>'2023 CV FIN GA 00394601000126'!BH116</f>
        <v>0</v>
      </c>
      <c r="BG120" s="123">
        <f>'2023 CV FIN GA 00394601000126'!BI116</f>
        <v>0</v>
      </c>
      <c r="BH120" s="123">
        <f>'2023 CV FIN GA 00394601000126'!BJ116</f>
        <v>0</v>
      </c>
      <c r="BI120" s="123">
        <f>'2023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2.1026104688644409E-2</v>
      </c>
      <c r="BM120" s="48">
        <f>'2023 CV FIN GA 00394601000126'!BO116</f>
        <v>4.79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2134</v>
      </c>
      <c r="C121" s="48">
        <f>'2023 CV FIN GA 00394601000126'!E117</f>
        <v>4.79</v>
      </c>
      <c r="D121" s="49">
        <f t="shared" si="46"/>
        <v>5.2900000000000004E-3</v>
      </c>
      <c r="E121" s="123">
        <f>'2023 CV FIN GA 00394601000126'!G117</f>
        <v>0</v>
      </c>
      <c r="F121" s="49">
        <f t="shared" si="47"/>
        <v>0</v>
      </c>
      <c r="G121" s="123">
        <f>'2023 CV FIN GA 00394601000126'!I117</f>
        <v>0</v>
      </c>
      <c r="H121" s="123">
        <f>'2023 CV FIN GA 00394601000126'!J117</f>
        <v>0</v>
      </c>
      <c r="I121" s="123">
        <f>'2023 CV FIN GA 00394601000126'!K117</f>
        <v>0</v>
      </c>
      <c r="J121" s="123">
        <f>'2023 CV FIN GA 00394601000126'!L117</f>
        <v>0</v>
      </c>
      <c r="K121" s="123">
        <f>'2023 CV FIN GA 00394601000126'!M117</f>
        <v>0</v>
      </c>
      <c r="L121" s="123">
        <f>'2023 CV FIN GA 00394601000126'!N117</f>
        <v>0</v>
      </c>
      <c r="M121" s="49">
        <f t="shared" si="48"/>
        <v>0</v>
      </c>
      <c r="N121" s="123">
        <f>'2023 CV FIN GA 00394601000126'!P117</f>
        <v>0</v>
      </c>
      <c r="O121" s="123">
        <f>'2023 CV FIN GA 00394601000126'!Q117</f>
        <v>0</v>
      </c>
      <c r="P121" s="123">
        <f>'2023 CV FIN GA 00394601000126'!R117</f>
        <v>0</v>
      </c>
      <c r="Q121" s="123">
        <f>'2023 CV FIN GA 00394601000126'!S117</f>
        <v>0</v>
      </c>
      <c r="R121" s="123">
        <f>'2023 CV FIN GA 00394601000126'!T117</f>
        <v>0</v>
      </c>
      <c r="S121" s="123">
        <f>'2023 CV FIN GA 00394601000126'!U117</f>
        <v>0</v>
      </c>
      <c r="T121" s="123">
        <f>'2023 CV FIN GA 00394601000126'!V117</f>
        <v>0</v>
      </c>
      <c r="U121" s="49">
        <f t="shared" si="49"/>
        <v>0</v>
      </c>
      <c r="V121" s="123">
        <f>'2023 CV FIN GA 00394601000126'!X117</f>
        <v>0</v>
      </c>
      <c r="W121" s="123">
        <f>'2023 CV FIN GA 00394601000126'!Y117</f>
        <v>0</v>
      </c>
      <c r="X121" s="123">
        <f>'2023 CV FIN GA 00394601000126'!Z117</f>
        <v>0</v>
      </c>
      <c r="Y121" s="123">
        <f>'2023 CV FIN GA 00394601000126'!AA117</f>
        <v>0</v>
      </c>
      <c r="Z121" s="123">
        <f>'2023 CV FIN GA 00394601000126'!AB117</f>
        <v>0</v>
      </c>
      <c r="AA121" s="123">
        <f>'2023 CV FIN GA 00394601000126'!AC117</f>
        <v>0</v>
      </c>
      <c r="AB121" s="123">
        <f>'2023 CV FIN GA 00394601000126'!AD117</f>
        <v>0</v>
      </c>
      <c r="AC121" s="49">
        <f t="shared" si="50"/>
        <v>0</v>
      </c>
      <c r="AD121" s="123">
        <f>'2023 CV FIN GA 00394601000126'!AF117</f>
        <v>0</v>
      </c>
      <c r="AE121" s="123">
        <f>'2023 CV FIN GA 00394601000126'!AG117</f>
        <v>0</v>
      </c>
      <c r="AF121" s="123">
        <f>'2023 CV FIN GA 00394601000126'!AH117</f>
        <v>0</v>
      </c>
      <c r="AG121" s="123">
        <f>'2023 CV FIN GA 00394601000126'!AI117</f>
        <v>0</v>
      </c>
      <c r="AH121" s="49">
        <f t="shared" si="51"/>
        <v>0</v>
      </c>
      <c r="AI121" s="123">
        <f>'2023 CV FIN GA 00394601000126'!AK117</f>
        <v>0</v>
      </c>
      <c r="AJ121" s="123">
        <f>'2023 CV FIN GA 00394601000126'!AL117</f>
        <v>0</v>
      </c>
      <c r="AK121" s="123">
        <f>'2023 CV FIN GA 00394601000126'!AM117</f>
        <v>0</v>
      </c>
      <c r="AL121" s="123">
        <f>'2023 CV FIN GA 00394601000126'!AN117</f>
        <v>0</v>
      </c>
      <c r="AM121" s="123">
        <f>'2023 CV FIN GA 00394601000126'!AO117</f>
        <v>0</v>
      </c>
      <c r="AN121" s="123">
        <f>'2023 CV FIN GA 00394601000126'!AP117</f>
        <v>0</v>
      </c>
      <c r="AO121" s="50">
        <v>0</v>
      </c>
      <c r="AP121" s="123">
        <f>'2023 CV FIN GA 00394601000126'!AR117</f>
        <v>0</v>
      </c>
      <c r="AQ121" s="123">
        <f>'2023 CV FIN GA 00394601000126'!AS117</f>
        <v>0</v>
      </c>
      <c r="AR121" s="49">
        <f t="shared" si="52"/>
        <v>0</v>
      </c>
      <c r="AS121" s="49">
        <f t="shared" si="53"/>
        <v>0</v>
      </c>
      <c r="AT121" s="123">
        <f>'2023 CV FIN GA 00394601000126'!AV117</f>
        <v>0</v>
      </c>
      <c r="AU121" s="123">
        <f>'2023 CV FIN GA 00394601000126'!AW117</f>
        <v>0</v>
      </c>
      <c r="AV121" s="123">
        <f>'2023 CV FIN GA 00394601000126'!AX117</f>
        <v>0</v>
      </c>
      <c r="AW121" s="123">
        <f>'2023 CV FIN GA 00394601000126'!AY117</f>
        <v>0</v>
      </c>
      <c r="AX121" s="123">
        <f>'2023 CV FIN GA 00394601000126'!AZ117</f>
        <v>0</v>
      </c>
      <c r="AY121" s="123">
        <f>'2023 CV FIN GA 00394601000126'!BA117</f>
        <v>0</v>
      </c>
      <c r="AZ121" s="49">
        <f t="shared" si="54"/>
        <v>0</v>
      </c>
      <c r="BA121" s="123">
        <f>'2023 CV FIN GA 00394601000126'!BC117</f>
        <v>0</v>
      </c>
      <c r="BB121" s="123">
        <f>'2023 CV FIN GA 00394601000126'!BD117</f>
        <v>0</v>
      </c>
      <c r="BC121" s="123">
        <f>'2023 CV FIN GA 00394601000126'!BE117</f>
        <v>0</v>
      </c>
      <c r="BD121" s="123">
        <f>'2023 CV FIN GA 00394601000126'!BF117</f>
        <v>0</v>
      </c>
      <c r="BE121" s="123">
        <f>'2023 CV FIN GA 00394601000126'!BG117</f>
        <v>0</v>
      </c>
      <c r="BF121" s="123">
        <f>'2023 CV FIN GA 00394601000126'!BH117</f>
        <v>0</v>
      </c>
      <c r="BG121" s="123">
        <f>'2023 CV FIN GA 00394601000126'!BI117</f>
        <v>0</v>
      </c>
      <c r="BH121" s="123">
        <f>'2023 CV FIN GA 00394601000126'!BJ117</f>
        <v>0</v>
      </c>
      <c r="BI121" s="123">
        <f>'2023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2.1026104688644409E-2</v>
      </c>
      <c r="BM121" s="48">
        <f>'2023 CV FIN GA 00394601000126'!BO117</f>
        <v>4.79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2135</v>
      </c>
      <c r="C122" s="48">
        <f>'2023 CV FIN GA 00394601000126'!E118</f>
        <v>4.79</v>
      </c>
      <c r="D122" s="49">
        <f t="shared" si="46"/>
        <v>5.0499999999999998E-3</v>
      </c>
      <c r="E122" s="123">
        <f>'2023 CV FIN GA 00394601000126'!G118</f>
        <v>0</v>
      </c>
      <c r="F122" s="49">
        <f t="shared" si="47"/>
        <v>0</v>
      </c>
      <c r="G122" s="123">
        <f>'2023 CV FIN GA 00394601000126'!I118</f>
        <v>0</v>
      </c>
      <c r="H122" s="123">
        <f>'2023 CV FIN GA 00394601000126'!J118</f>
        <v>0</v>
      </c>
      <c r="I122" s="123">
        <f>'2023 CV FIN GA 00394601000126'!K118</f>
        <v>0</v>
      </c>
      <c r="J122" s="123">
        <f>'2023 CV FIN GA 00394601000126'!L118</f>
        <v>0</v>
      </c>
      <c r="K122" s="123">
        <f>'2023 CV FIN GA 00394601000126'!M118</f>
        <v>0</v>
      </c>
      <c r="L122" s="123">
        <f>'2023 CV FIN GA 00394601000126'!N118</f>
        <v>0</v>
      </c>
      <c r="M122" s="49">
        <f t="shared" si="48"/>
        <v>0</v>
      </c>
      <c r="N122" s="123">
        <f>'2023 CV FIN GA 00394601000126'!P118</f>
        <v>0</v>
      </c>
      <c r="O122" s="123">
        <f>'2023 CV FIN GA 00394601000126'!Q118</f>
        <v>0</v>
      </c>
      <c r="P122" s="123">
        <f>'2023 CV FIN GA 00394601000126'!R118</f>
        <v>0</v>
      </c>
      <c r="Q122" s="123">
        <f>'2023 CV FIN GA 00394601000126'!S118</f>
        <v>0</v>
      </c>
      <c r="R122" s="123">
        <f>'2023 CV FIN GA 00394601000126'!T118</f>
        <v>0</v>
      </c>
      <c r="S122" s="123">
        <f>'2023 CV FIN GA 00394601000126'!U118</f>
        <v>0</v>
      </c>
      <c r="T122" s="123">
        <f>'2023 CV FIN GA 00394601000126'!V118</f>
        <v>0</v>
      </c>
      <c r="U122" s="49">
        <f t="shared" si="49"/>
        <v>0</v>
      </c>
      <c r="V122" s="123">
        <f>'2023 CV FIN GA 00394601000126'!X118</f>
        <v>0</v>
      </c>
      <c r="W122" s="123">
        <f>'2023 CV FIN GA 00394601000126'!Y118</f>
        <v>0</v>
      </c>
      <c r="X122" s="123">
        <f>'2023 CV FIN GA 00394601000126'!Z118</f>
        <v>0</v>
      </c>
      <c r="Y122" s="123">
        <f>'2023 CV FIN GA 00394601000126'!AA118</f>
        <v>0</v>
      </c>
      <c r="Z122" s="123">
        <f>'2023 CV FIN GA 00394601000126'!AB118</f>
        <v>0</v>
      </c>
      <c r="AA122" s="123">
        <f>'2023 CV FIN GA 00394601000126'!AC118</f>
        <v>0</v>
      </c>
      <c r="AB122" s="123">
        <f>'2023 CV FIN GA 00394601000126'!AD118</f>
        <v>0</v>
      </c>
      <c r="AC122" s="49">
        <f t="shared" si="50"/>
        <v>0</v>
      </c>
      <c r="AD122" s="123">
        <f>'2023 CV FIN GA 00394601000126'!AF118</f>
        <v>0</v>
      </c>
      <c r="AE122" s="123">
        <f>'2023 CV FIN GA 00394601000126'!AG118</f>
        <v>0</v>
      </c>
      <c r="AF122" s="123">
        <f>'2023 CV FIN GA 00394601000126'!AH118</f>
        <v>0</v>
      </c>
      <c r="AG122" s="123">
        <f>'2023 CV FIN GA 00394601000126'!AI118</f>
        <v>0</v>
      </c>
      <c r="AH122" s="49">
        <f t="shared" si="51"/>
        <v>0</v>
      </c>
      <c r="AI122" s="123">
        <f>'2023 CV FIN GA 00394601000126'!AK118</f>
        <v>0</v>
      </c>
      <c r="AJ122" s="123">
        <f>'2023 CV FIN GA 00394601000126'!AL118</f>
        <v>0</v>
      </c>
      <c r="AK122" s="123">
        <f>'2023 CV FIN GA 00394601000126'!AM118</f>
        <v>0</v>
      </c>
      <c r="AL122" s="123">
        <f>'2023 CV FIN GA 00394601000126'!AN118</f>
        <v>0</v>
      </c>
      <c r="AM122" s="123">
        <f>'2023 CV FIN GA 00394601000126'!AO118</f>
        <v>0</v>
      </c>
      <c r="AN122" s="123">
        <f>'2023 CV FIN GA 00394601000126'!AP118</f>
        <v>0</v>
      </c>
      <c r="AO122" s="50">
        <v>0</v>
      </c>
      <c r="AP122" s="123">
        <f>'2023 CV FIN GA 00394601000126'!AR118</f>
        <v>0</v>
      </c>
      <c r="AQ122" s="123">
        <f>'2023 CV FIN GA 00394601000126'!AS118</f>
        <v>0</v>
      </c>
      <c r="AR122" s="49">
        <f t="shared" si="52"/>
        <v>0</v>
      </c>
      <c r="AS122" s="49">
        <f t="shared" si="53"/>
        <v>0</v>
      </c>
      <c r="AT122" s="123">
        <f>'2023 CV FIN GA 00394601000126'!AV118</f>
        <v>0</v>
      </c>
      <c r="AU122" s="123">
        <f>'2023 CV FIN GA 00394601000126'!AW118</f>
        <v>0</v>
      </c>
      <c r="AV122" s="123">
        <f>'2023 CV FIN GA 00394601000126'!AX118</f>
        <v>0</v>
      </c>
      <c r="AW122" s="123">
        <f>'2023 CV FIN GA 00394601000126'!AY118</f>
        <v>0</v>
      </c>
      <c r="AX122" s="123">
        <f>'2023 CV FIN GA 00394601000126'!AZ118</f>
        <v>0</v>
      </c>
      <c r="AY122" s="123">
        <f>'2023 CV FIN GA 00394601000126'!BA118</f>
        <v>0</v>
      </c>
      <c r="AZ122" s="49">
        <f t="shared" si="54"/>
        <v>0</v>
      </c>
      <c r="BA122" s="123">
        <f>'2023 CV FIN GA 00394601000126'!BC118</f>
        <v>0</v>
      </c>
      <c r="BB122" s="123">
        <f>'2023 CV FIN GA 00394601000126'!BD118</f>
        <v>0</v>
      </c>
      <c r="BC122" s="123">
        <f>'2023 CV FIN GA 00394601000126'!BE118</f>
        <v>0</v>
      </c>
      <c r="BD122" s="123">
        <f>'2023 CV FIN GA 00394601000126'!BF118</f>
        <v>0</v>
      </c>
      <c r="BE122" s="123">
        <f>'2023 CV FIN GA 00394601000126'!BG118</f>
        <v>0</v>
      </c>
      <c r="BF122" s="123">
        <f>'2023 CV FIN GA 00394601000126'!BH118</f>
        <v>0</v>
      </c>
      <c r="BG122" s="123">
        <f>'2023 CV FIN GA 00394601000126'!BI118</f>
        <v>0</v>
      </c>
      <c r="BH122" s="123">
        <f>'2023 CV FIN GA 00394601000126'!BJ118</f>
        <v>0</v>
      </c>
      <c r="BI122" s="123">
        <f>'2023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2.1026104688644409E-2</v>
      </c>
      <c r="BM122" s="48">
        <f>'2023 CV FIN GA 00394601000126'!BO118</f>
        <v>4.79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2136</v>
      </c>
      <c r="C123" s="48">
        <f>'2023 CV FIN GA 00394601000126'!E119</f>
        <v>4.79</v>
      </c>
      <c r="D123" s="49">
        <f t="shared" si="46"/>
        <v>4.8199999999999996E-3</v>
      </c>
      <c r="E123" s="123">
        <f>'2023 CV FIN GA 00394601000126'!G119</f>
        <v>0</v>
      </c>
      <c r="F123" s="49">
        <f t="shared" si="47"/>
        <v>0</v>
      </c>
      <c r="G123" s="123">
        <f>'2023 CV FIN GA 00394601000126'!I119</f>
        <v>0</v>
      </c>
      <c r="H123" s="123">
        <f>'2023 CV FIN GA 00394601000126'!J119</f>
        <v>0</v>
      </c>
      <c r="I123" s="123">
        <f>'2023 CV FIN GA 00394601000126'!K119</f>
        <v>0</v>
      </c>
      <c r="J123" s="123">
        <f>'2023 CV FIN GA 00394601000126'!L119</f>
        <v>0</v>
      </c>
      <c r="K123" s="123">
        <f>'2023 CV FIN GA 00394601000126'!M119</f>
        <v>0</v>
      </c>
      <c r="L123" s="123">
        <f>'2023 CV FIN GA 00394601000126'!N119</f>
        <v>0</v>
      </c>
      <c r="M123" s="49">
        <f t="shared" si="48"/>
        <v>0</v>
      </c>
      <c r="N123" s="123">
        <f>'2023 CV FIN GA 00394601000126'!P119</f>
        <v>0</v>
      </c>
      <c r="O123" s="123">
        <f>'2023 CV FIN GA 00394601000126'!Q119</f>
        <v>0</v>
      </c>
      <c r="P123" s="123">
        <f>'2023 CV FIN GA 00394601000126'!R119</f>
        <v>0</v>
      </c>
      <c r="Q123" s="123">
        <f>'2023 CV FIN GA 00394601000126'!S119</f>
        <v>0</v>
      </c>
      <c r="R123" s="123">
        <f>'2023 CV FIN GA 00394601000126'!T119</f>
        <v>0</v>
      </c>
      <c r="S123" s="123">
        <f>'2023 CV FIN GA 00394601000126'!U119</f>
        <v>0</v>
      </c>
      <c r="T123" s="123">
        <f>'2023 CV FIN GA 00394601000126'!V119</f>
        <v>0</v>
      </c>
      <c r="U123" s="49">
        <f t="shared" si="49"/>
        <v>0</v>
      </c>
      <c r="V123" s="123">
        <f>'2023 CV FIN GA 00394601000126'!X119</f>
        <v>0</v>
      </c>
      <c r="W123" s="123">
        <f>'2023 CV FIN GA 00394601000126'!Y119</f>
        <v>0</v>
      </c>
      <c r="X123" s="123">
        <f>'2023 CV FIN GA 00394601000126'!Z119</f>
        <v>0</v>
      </c>
      <c r="Y123" s="123">
        <f>'2023 CV FIN GA 00394601000126'!AA119</f>
        <v>0</v>
      </c>
      <c r="Z123" s="123">
        <f>'2023 CV FIN GA 00394601000126'!AB119</f>
        <v>0</v>
      </c>
      <c r="AA123" s="123">
        <f>'2023 CV FIN GA 00394601000126'!AC119</f>
        <v>0</v>
      </c>
      <c r="AB123" s="123">
        <f>'2023 CV FIN GA 00394601000126'!AD119</f>
        <v>0</v>
      </c>
      <c r="AC123" s="49">
        <f t="shared" si="50"/>
        <v>0</v>
      </c>
      <c r="AD123" s="123">
        <f>'2023 CV FIN GA 00394601000126'!AF119</f>
        <v>0</v>
      </c>
      <c r="AE123" s="123">
        <f>'2023 CV FIN GA 00394601000126'!AG119</f>
        <v>0</v>
      </c>
      <c r="AF123" s="123">
        <f>'2023 CV FIN GA 00394601000126'!AH119</f>
        <v>0</v>
      </c>
      <c r="AG123" s="123">
        <f>'2023 CV FIN GA 00394601000126'!AI119</f>
        <v>0</v>
      </c>
      <c r="AH123" s="49">
        <f t="shared" si="51"/>
        <v>0</v>
      </c>
      <c r="AI123" s="123">
        <f>'2023 CV FIN GA 00394601000126'!AK119</f>
        <v>0</v>
      </c>
      <c r="AJ123" s="123">
        <f>'2023 CV FIN GA 00394601000126'!AL119</f>
        <v>0</v>
      </c>
      <c r="AK123" s="123">
        <f>'2023 CV FIN GA 00394601000126'!AM119</f>
        <v>0</v>
      </c>
      <c r="AL123" s="123">
        <f>'2023 CV FIN GA 00394601000126'!AN119</f>
        <v>0</v>
      </c>
      <c r="AM123" s="123">
        <f>'2023 CV FIN GA 00394601000126'!AO119</f>
        <v>0</v>
      </c>
      <c r="AN123" s="123">
        <f>'2023 CV FIN GA 00394601000126'!AP119</f>
        <v>0</v>
      </c>
      <c r="AO123" s="50">
        <v>0</v>
      </c>
      <c r="AP123" s="123">
        <f>'2023 CV FIN GA 00394601000126'!AR119</f>
        <v>0</v>
      </c>
      <c r="AQ123" s="123">
        <f>'2023 CV FIN GA 00394601000126'!AS119</f>
        <v>0</v>
      </c>
      <c r="AR123" s="49">
        <f t="shared" si="52"/>
        <v>0</v>
      </c>
      <c r="AS123" s="49">
        <f t="shared" si="53"/>
        <v>0</v>
      </c>
      <c r="AT123" s="123">
        <f>'2023 CV FIN GA 00394601000126'!AV119</f>
        <v>0</v>
      </c>
      <c r="AU123" s="123">
        <f>'2023 CV FIN GA 00394601000126'!AW119</f>
        <v>0</v>
      </c>
      <c r="AV123" s="123">
        <f>'2023 CV FIN GA 00394601000126'!AX119</f>
        <v>0</v>
      </c>
      <c r="AW123" s="123">
        <f>'2023 CV FIN GA 00394601000126'!AY119</f>
        <v>0</v>
      </c>
      <c r="AX123" s="123">
        <f>'2023 CV FIN GA 00394601000126'!AZ119</f>
        <v>0</v>
      </c>
      <c r="AY123" s="123">
        <f>'2023 CV FIN GA 00394601000126'!BA119</f>
        <v>0</v>
      </c>
      <c r="AZ123" s="49">
        <f t="shared" si="54"/>
        <v>0</v>
      </c>
      <c r="BA123" s="123">
        <f>'2023 CV FIN GA 00394601000126'!BC119</f>
        <v>0</v>
      </c>
      <c r="BB123" s="123">
        <f>'2023 CV FIN GA 00394601000126'!BD119</f>
        <v>0</v>
      </c>
      <c r="BC123" s="123">
        <f>'2023 CV FIN GA 00394601000126'!BE119</f>
        <v>0</v>
      </c>
      <c r="BD123" s="123">
        <f>'2023 CV FIN GA 00394601000126'!BF119</f>
        <v>0</v>
      </c>
      <c r="BE123" s="123">
        <f>'2023 CV FIN GA 00394601000126'!BG119</f>
        <v>0</v>
      </c>
      <c r="BF123" s="123">
        <f>'2023 CV FIN GA 00394601000126'!BH119</f>
        <v>0</v>
      </c>
      <c r="BG123" s="123">
        <f>'2023 CV FIN GA 00394601000126'!BI119</f>
        <v>0</v>
      </c>
      <c r="BH123" s="123">
        <f>'2023 CV FIN GA 00394601000126'!BJ119</f>
        <v>0</v>
      </c>
      <c r="BI123" s="123">
        <f>'2023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2.1026104688644409E-2</v>
      </c>
      <c r="BM123" s="48">
        <f>'2023 CV FIN GA 00394601000126'!BO119</f>
        <v>4.79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2137</v>
      </c>
      <c r="C124" s="48">
        <f>'2023 CV FIN GA 00394601000126'!E120</f>
        <v>4.79</v>
      </c>
      <c r="D124" s="49">
        <f t="shared" si="46"/>
        <v>4.5999999999999999E-3</v>
      </c>
      <c r="E124" s="123">
        <f>'2023 CV FIN GA 00394601000126'!G120</f>
        <v>0</v>
      </c>
      <c r="F124" s="49">
        <f t="shared" si="47"/>
        <v>0</v>
      </c>
      <c r="G124" s="123">
        <f>'2023 CV FIN GA 00394601000126'!I120</f>
        <v>0</v>
      </c>
      <c r="H124" s="123">
        <f>'2023 CV FIN GA 00394601000126'!J120</f>
        <v>0</v>
      </c>
      <c r="I124" s="123">
        <f>'2023 CV FIN GA 00394601000126'!K120</f>
        <v>0</v>
      </c>
      <c r="J124" s="123">
        <f>'2023 CV FIN GA 00394601000126'!L120</f>
        <v>0</v>
      </c>
      <c r="K124" s="123">
        <f>'2023 CV FIN GA 00394601000126'!M120</f>
        <v>0</v>
      </c>
      <c r="L124" s="123">
        <f>'2023 CV FIN GA 00394601000126'!N120</f>
        <v>0</v>
      </c>
      <c r="M124" s="49">
        <f t="shared" si="48"/>
        <v>0</v>
      </c>
      <c r="N124" s="123">
        <f>'2023 CV FIN GA 00394601000126'!P120</f>
        <v>0</v>
      </c>
      <c r="O124" s="123">
        <f>'2023 CV FIN GA 00394601000126'!Q120</f>
        <v>0</v>
      </c>
      <c r="P124" s="123">
        <f>'2023 CV FIN GA 00394601000126'!R120</f>
        <v>0</v>
      </c>
      <c r="Q124" s="123">
        <f>'2023 CV FIN GA 00394601000126'!S120</f>
        <v>0</v>
      </c>
      <c r="R124" s="123">
        <f>'2023 CV FIN GA 00394601000126'!T120</f>
        <v>0</v>
      </c>
      <c r="S124" s="123">
        <f>'2023 CV FIN GA 00394601000126'!U120</f>
        <v>0</v>
      </c>
      <c r="T124" s="123">
        <f>'2023 CV FIN GA 00394601000126'!V120</f>
        <v>0</v>
      </c>
      <c r="U124" s="49">
        <f t="shared" si="49"/>
        <v>0</v>
      </c>
      <c r="V124" s="123">
        <f>'2023 CV FIN GA 00394601000126'!X120</f>
        <v>0</v>
      </c>
      <c r="W124" s="123">
        <f>'2023 CV FIN GA 00394601000126'!Y120</f>
        <v>0</v>
      </c>
      <c r="X124" s="123">
        <f>'2023 CV FIN GA 00394601000126'!Z120</f>
        <v>0</v>
      </c>
      <c r="Y124" s="123">
        <f>'2023 CV FIN GA 00394601000126'!AA120</f>
        <v>0</v>
      </c>
      <c r="Z124" s="123">
        <f>'2023 CV FIN GA 00394601000126'!AB120</f>
        <v>0</v>
      </c>
      <c r="AA124" s="123">
        <f>'2023 CV FIN GA 00394601000126'!AC120</f>
        <v>0</v>
      </c>
      <c r="AB124" s="123">
        <f>'2023 CV FIN GA 00394601000126'!AD120</f>
        <v>0</v>
      </c>
      <c r="AC124" s="49">
        <f t="shared" si="50"/>
        <v>0</v>
      </c>
      <c r="AD124" s="123">
        <f>'2023 CV FIN GA 00394601000126'!AF120</f>
        <v>0</v>
      </c>
      <c r="AE124" s="123">
        <f>'2023 CV FIN GA 00394601000126'!AG120</f>
        <v>0</v>
      </c>
      <c r="AF124" s="123">
        <f>'2023 CV FIN GA 00394601000126'!AH120</f>
        <v>0</v>
      </c>
      <c r="AG124" s="123">
        <f>'2023 CV FIN GA 00394601000126'!AI120</f>
        <v>0</v>
      </c>
      <c r="AH124" s="49">
        <f t="shared" si="51"/>
        <v>0</v>
      </c>
      <c r="AI124" s="123">
        <f>'2023 CV FIN GA 00394601000126'!AK120</f>
        <v>0</v>
      </c>
      <c r="AJ124" s="123">
        <f>'2023 CV FIN GA 00394601000126'!AL120</f>
        <v>0</v>
      </c>
      <c r="AK124" s="123">
        <f>'2023 CV FIN GA 00394601000126'!AM120</f>
        <v>0</v>
      </c>
      <c r="AL124" s="123">
        <f>'2023 CV FIN GA 00394601000126'!AN120</f>
        <v>0</v>
      </c>
      <c r="AM124" s="123">
        <f>'2023 CV FIN GA 00394601000126'!AO120</f>
        <v>0</v>
      </c>
      <c r="AN124" s="123">
        <f>'2023 CV FIN GA 00394601000126'!AP120</f>
        <v>0</v>
      </c>
      <c r="AO124" s="50">
        <v>0</v>
      </c>
      <c r="AP124" s="123">
        <f>'2023 CV FIN GA 00394601000126'!AR120</f>
        <v>0</v>
      </c>
      <c r="AQ124" s="123">
        <f>'2023 CV FIN GA 00394601000126'!AS120</f>
        <v>0</v>
      </c>
      <c r="AR124" s="49">
        <f t="shared" si="52"/>
        <v>0</v>
      </c>
      <c r="AS124" s="49">
        <f t="shared" si="53"/>
        <v>0</v>
      </c>
      <c r="AT124" s="123">
        <f>'2023 CV FIN GA 00394601000126'!AV120</f>
        <v>0</v>
      </c>
      <c r="AU124" s="123">
        <f>'2023 CV FIN GA 00394601000126'!AW120</f>
        <v>0</v>
      </c>
      <c r="AV124" s="123">
        <f>'2023 CV FIN GA 00394601000126'!AX120</f>
        <v>0</v>
      </c>
      <c r="AW124" s="123">
        <f>'2023 CV FIN GA 00394601000126'!AY120</f>
        <v>0</v>
      </c>
      <c r="AX124" s="123">
        <f>'2023 CV FIN GA 00394601000126'!AZ120</f>
        <v>0</v>
      </c>
      <c r="AY124" s="123">
        <f>'2023 CV FIN GA 00394601000126'!BA120</f>
        <v>0</v>
      </c>
      <c r="AZ124" s="49">
        <f t="shared" si="54"/>
        <v>0</v>
      </c>
      <c r="BA124" s="123">
        <f>'2023 CV FIN GA 00394601000126'!BC120</f>
        <v>0</v>
      </c>
      <c r="BB124" s="123">
        <f>'2023 CV FIN GA 00394601000126'!BD120</f>
        <v>0</v>
      </c>
      <c r="BC124" s="123">
        <f>'2023 CV FIN GA 00394601000126'!BE120</f>
        <v>0</v>
      </c>
      <c r="BD124" s="123">
        <f>'2023 CV FIN GA 00394601000126'!BF120</f>
        <v>0</v>
      </c>
      <c r="BE124" s="123">
        <f>'2023 CV FIN GA 00394601000126'!BG120</f>
        <v>0</v>
      </c>
      <c r="BF124" s="123">
        <f>'2023 CV FIN GA 00394601000126'!BH120</f>
        <v>0</v>
      </c>
      <c r="BG124" s="123">
        <f>'2023 CV FIN GA 00394601000126'!BI120</f>
        <v>0</v>
      </c>
      <c r="BH124" s="123">
        <f>'2023 CV FIN GA 00394601000126'!BJ120</f>
        <v>0</v>
      </c>
      <c r="BI124" s="123">
        <f>'2023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2.1026104688644409E-2</v>
      </c>
      <c r="BM124" s="48">
        <f>'2023 CV FIN GA 00394601000126'!BO120</f>
        <v>4.79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2138</v>
      </c>
      <c r="C125" s="48">
        <f>'2023 CV FIN GA 00394601000126'!E121</f>
        <v>4.79</v>
      </c>
      <c r="D125" s="49">
        <f t="shared" si="46"/>
        <v>4.3899999999999998E-3</v>
      </c>
      <c r="E125" s="123">
        <f>'2023 CV FIN GA 00394601000126'!G121</f>
        <v>0</v>
      </c>
      <c r="F125" s="49">
        <f t="shared" si="47"/>
        <v>0</v>
      </c>
      <c r="G125" s="123">
        <f>'2023 CV FIN GA 00394601000126'!I121</f>
        <v>0</v>
      </c>
      <c r="H125" s="123">
        <f>'2023 CV FIN GA 00394601000126'!J121</f>
        <v>0</v>
      </c>
      <c r="I125" s="123">
        <f>'2023 CV FIN GA 00394601000126'!K121</f>
        <v>0</v>
      </c>
      <c r="J125" s="123">
        <f>'2023 CV FIN GA 00394601000126'!L121</f>
        <v>0</v>
      </c>
      <c r="K125" s="123">
        <f>'2023 CV FIN GA 00394601000126'!M121</f>
        <v>0</v>
      </c>
      <c r="L125" s="123">
        <f>'2023 CV FIN GA 00394601000126'!N121</f>
        <v>0</v>
      </c>
      <c r="M125" s="49">
        <f t="shared" si="48"/>
        <v>0</v>
      </c>
      <c r="N125" s="123">
        <f>'2023 CV FIN GA 00394601000126'!P121</f>
        <v>0</v>
      </c>
      <c r="O125" s="123">
        <f>'2023 CV FIN GA 00394601000126'!Q121</f>
        <v>0</v>
      </c>
      <c r="P125" s="123">
        <f>'2023 CV FIN GA 00394601000126'!R121</f>
        <v>0</v>
      </c>
      <c r="Q125" s="123">
        <f>'2023 CV FIN GA 00394601000126'!S121</f>
        <v>0</v>
      </c>
      <c r="R125" s="123">
        <f>'2023 CV FIN GA 00394601000126'!T121</f>
        <v>0</v>
      </c>
      <c r="S125" s="123">
        <f>'2023 CV FIN GA 00394601000126'!U121</f>
        <v>0</v>
      </c>
      <c r="T125" s="123">
        <f>'2023 CV FIN GA 00394601000126'!V121</f>
        <v>0</v>
      </c>
      <c r="U125" s="49">
        <f t="shared" si="49"/>
        <v>0</v>
      </c>
      <c r="V125" s="123">
        <f>'2023 CV FIN GA 00394601000126'!X121</f>
        <v>0</v>
      </c>
      <c r="W125" s="123">
        <f>'2023 CV FIN GA 00394601000126'!Y121</f>
        <v>0</v>
      </c>
      <c r="X125" s="123">
        <f>'2023 CV FIN GA 00394601000126'!Z121</f>
        <v>0</v>
      </c>
      <c r="Y125" s="123">
        <f>'2023 CV FIN GA 00394601000126'!AA121</f>
        <v>0</v>
      </c>
      <c r="Z125" s="123">
        <f>'2023 CV FIN GA 00394601000126'!AB121</f>
        <v>0</v>
      </c>
      <c r="AA125" s="123">
        <f>'2023 CV FIN GA 00394601000126'!AC121</f>
        <v>0</v>
      </c>
      <c r="AB125" s="123">
        <f>'2023 CV FIN GA 00394601000126'!AD121</f>
        <v>0</v>
      </c>
      <c r="AC125" s="49">
        <f t="shared" si="50"/>
        <v>0</v>
      </c>
      <c r="AD125" s="123">
        <f>'2023 CV FIN GA 00394601000126'!AF121</f>
        <v>0</v>
      </c>
      <c r="AE125" s="123">
        <f>'2023 CV FIN GA 00394601000126'!AG121</f>
        <v>0</v>
      </c>
      <c r="AF125" s="123">
        <f>'2023 CV FIN GA 00394601000126'!AH121</f>
        <v>0</v>
      </c>
      <c r="AG125" s="123">
        <f>'2023 CV FIN GA 00394601000126'!AI121</f>
        <v>0</v>
      </c>
      <c r="AH125" s="49">
        <f t="shared" si="51"/>
        <v>0</v>
      </c>
      <c r="AI125" s="123">
        <f>'2023 CV FIN GA 00394601000126'!AK121</f>
        <v>0</v>
      </c>
      <c r="AJ125" s="123">
        <f>'2023 CV FIN GA 00394601000126'!AL121</f>
        <v>0</v>
      </c>
      <c r="AK125" s="123">
        <f>'2023 CV FIN GA 00394601000126'!AM121</f>
        <v>0</v>
      </c>
      <c r="AL125" s="123">
        <f>'2023 CV FIN GA 00394601000126'!AN121</f>
        <v>0</v>
      </c>
      <c r="AM125" s="123">
        <f>'2023 CV FIN GA 00394601000126'!AO121</f>
        <v>0</v>
      </c>
      <c r="AN125" s="123">
        <f>'2023 CV FIN GA 00394601000126'!AP121</f>
        <v>0</v>
      </c>
      <c r="AO125" s="50">
        <v>0</v>
      </c>
      <c r="AP125" s="123">
        <f>'2023 CV FIN GA 00394601000126'!AR121</f>
        <v>0</v>
      </c>
      <c r="AQ125" s="123">
        <f>'2023 CV FIN GA 00394601000126'!AS121</f>
        <v>0</v>
      </c>
      <c r="AR125" s="49">
        <f t="shared" si="52"/>
        <v>0</v>
      </c>
      <c r="AS125" s="49">
        <f t="shared" si="53"/>
        <v>0</v>
      </c>
      <c r="AT125" s="123">
        <f>'2023 CV FIN GA 00394601000126'!AV121</f>
        <v>0</v>
      </c>
      <c r="AU125" s="123">
        <f>'2023 CV FIN GA 00394601000126'!AW121</f>
        <v>0</v>
      </c>
      <c r="AV125" s="123">
        <f>'2023 CV FIN GA 00394601000126'!AX121</f>
        <v>0</v>
      </c>
      <c r="AW125" s="123">
        <f>'2023 CV FIN GA 00394601000126'!AY121</f>
        <v>0</v>
      </c>
      <c r="AX125" s="123">
        <f>'2023 CV FIN GA 00394601000126'!AZ121</f>
        <v>0</v>
      </c>
      <c r="AY125" s="123">
        <f>'2023 CV FIN GA 00394601000126'!BA121</f>
        <v>0</v>
      </c>
      <c r="AZ125" s="49">
        <f t="shared" si="54"/>
        <v>0</v>
      </c>
      <c r="BA125" s="123">
        <f>'2023 CV FIN GA 00394601000126'!BC121</f>
        <v>0</v>
      </c>
      <c r="BB125" s="123">
        <f>'2023 CV FIN GA 00394601000126'!BD121</f>
        <v>0</v>
      </c>
      <c r="BC125" s="123">
        <f>'2023 CV FIN GA 00394601000126'!BE121</f>
        <v>0</v>
      </c>
      <c r="BD125" s="123">
        <f>'2023 CV FIN GA 00394601000126'!BF121</f>
        <v>0</v>
      </c>
      <c r="BE125" s="123">
        <f>'2023 CV FIN GA 00394601000126'!BG121</f>
        <v>0</v>
      </c>
      <c r="BF125" s="123">
        <f>'2023 CV FIN GA 00394601000126'!BH121</f>
        <v>0</v>
      </c>
      <c r="BG125" s="123">
        <f>'2023 CV FIN GA 00394601000126'!BI121</f>
        <v>0</v>
      </c>
      <c r="BH125" s="123">
        <f>'2023 CV FIN GA 00394601000126'!BJ121</f>
        <v>0</v>
      </c>
      <c r="BI125" s="123">
        <f>'2023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2.1026104688644409E-2</v>
      </c>
      <c r="BM125" s="48">
        <f>'2023 CV FIN GA 00394601000126'!BO121</f>
        <v>4.79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2139</v>
      </c>
      <c r="C126" s="48">
        <f>'2023 CV FIN GA 00394601000126'!E122</f>
        <v>4.79</v>
      </c>
      <c r="D126" s="49">
        <f t="shared" si="46"/>
        <v>4.1900000000000001E-3</v>
      </c>
      <c r="E126" s="123">
        <f>'2023 CV FIN GA 00394601000126'!G122</f>
        <v>0</v>
      </c>
      <c r="F126" s="49">
        <f t="shared" si="47"/>
        <v>0</v>
      </c>
      <c r="G126" s="123">
        <f>'2023 CV FIN GA 00394601000126'!I122</f>
        <v>0</v>
      </c>
      <c r="H126" s="123">
        <f>'2023 CV FIN GA 00394601000126'!J122</f>
        <v>0</v>
      </c>
      <c r="I126" s="123">
        <f>'2023 CV FIN GA 00394601000126'!K122</f>
        <v>0</v>
      </c>
      <c r="J126" s="123">
        <f>'2023 CV FIN GA 00394601000126'!L122</f>
        <v>0</v>
      </c>
      <c r="K126" s="123">
        <f>'2023 CV FIN GA 00394601000126'!M122</f>
        <v>0</v>
      </c>
      <c r="L126" s="123">
        <f>'2023 CV FIN GA 00394601000126'!N122</f>
        <v>0</v>
      </c>
      <c r="M126" s="49">
        <f t="shared" si="48"/>
        <v>0</v>
      </c>
      <c r="N126" s="123">
        <f>'2023 CV FIN GA 00394601000126'!P122</f>
        <v>0</v>
      </c>
      <c r="O126" s="123">
        <f>'2023 CV FIN GA 00394601000126'!Q122</f>
        <v>0</v>
      </c>
      <c r="P126" s="123">
        <f>'2023 CV FIN GA 00394601000126'!R122</f>
        <v>0</v>
      </c>
      <c r="Q126" s="123">
        <f>'2023 CV FIN GA 00394601000126'!S122</f>
        <v>0</v>
      </c>
      <c r="R126" s="123">
        <f>'2023 CV FIN GA 00394601000126'!T122</f>
        <v>0</v>
      </c>
      <c r="S126" s="123">
        <f>'2023 CV FIN GA 00394601000126'!U122</f>
        <v>0</v>
      </c>
      <c r="T126" s="123">
        <f>'2023 CV FIN GA 00394601000126'!V122</f>
        <v>0</v>
      </c>
      <c r="U126" s="49">
        <f t="shared" si="49"/>
        <v>0</v>
      </c>
      <c r="V126" s="123">
        <f>'2023 CV FIN GA 00394601000126'!X122</f>
        <v>0</v>
      </c>
      <c r="W126" s="123">
        <f>'2023 CV FIN GA 00394601000126'!Y122</f>
        <v>0</v>
      </c>
      <c r="X126" s="123">
        <f>'2023 CV FIN GA 00394601000126'!Z122</f>
        <v>0</v>
      </c>
      <c r="Y126" s="123">
        <f>'2023 CV FIN GA 00394601000126'!AA122</f>
        <v>0</v>
      </c>
      <c r="Z126" s="123">
        <f>'2023 CV FIN GA 00394601000126'!AB122</f>
        <v>0</v>
      </c>
      <c r="AA126" s="123">
        <f>'2023 CV FIN GA 00394601000126'!AC122</f>
        <v>0</v>
      </c>
      <c r="AB126" s="123">
        <f>'2023 CV FIN GA 00394601000126'!AD122</f>
        <v>0</v>
      </c>
      <c r="AC126" s="49">
        <f t="shared" si="50"/>
        <v>0</v>
      </c>
      <c r="AD126" s="123">
        <f>'2023 CV FIN GA 00394601000126'!AF122</f>
        <v>0</v>
      </c>
      <c r="AE126" s="123">
        <f>'2023 CV FIN GA 00394601000126'!AG122</f>
        <v>0</v>
      </c>
      <c r="AF126" s="123">
        <f>'2023 CV FIN GA 00394601000126'!AH122</f>
        <v>0</v>
      </c>
      <c r="AG126" s="123">
        <f>'2023 CV FIN GA 00394601000126'!AI122</f>
        <v>0</v>
      </c>
      <c r="AH126" s="49">
        <f t="shared" si="51"/>
        <v>0</v>
      </c>
      <c r="AI126" s="123">
        <f>'2023 CV FIN GA 00394601000126'!AK122</f>
        <v>0</v>
      </c>
      <c r="AJ126" s="123">
        <f>'2023 CV FIN GA 00394601000126'!AL122</f>
        <v>0</v>
      </c>
      <c r="AK126" s="123">
        <f>'2023 CV FIN GA 00394601000126'!AM122</f>
        <v>0</v>
      </c>
      <c r="AL126" s="123">
        <f>'2023 CV FIN GA 00394601000126'!AN122</f>
        <v>0</v>
      </c>
      <c r="AM126" s="123">
        <f>'2023 CV FIN GA 00394601000126'!AO122</f>
        <v>0</v>
      </c>
      <c r="AN126" s="123">
        <f>'2023 CV FIN GA 00394601000126'!AP122</f>
        <v>0</v>
      </c>
      <c r="AO126" s="50">
        <v>0</v>
      </c>
      <c r="AP126" s="123">
        <f>'2023 CV FIN GA 00394601000126'!AR122</f>
        <v>0</v>
      </c>
      <c r="AQ126" s="123">
        <f>'2023 CV FIN GA 00394601000126'!AS122</f>
        <v>0</v>
      </c>
      <c r="AR126" s="49">
        <f t="shared" si="52"/>
        <v>0</v>
      </c>
      <c r="AS126" s="49">
        <f t="shared" si="53"/>
        <v>0</v>
      </c>
      <c r="AT126" s="123">
        <f>'2023 CV FIN GA 00394601000126'!AV122</f>
        <v>0</v>
      </c>
      <c r="AU126" s="123">
        <f>'2023 CV FIN GA 00394601000126'!AW122</f>
        <v>0</v>
      </c>
      <c r="AV126" s="123">
        <f>'2023 CV FIN GA 00394601000126'!AX122</f>
        <v>0</v>
      </c>
      <c r="AW126" s="123">
        <f>'2023 CV FIN GA 00394601000126'!AY122</f>
        <v>0</v>
      </c>
      <c r="AX126" s="123">
        <f>'2023 CV FIN GA 00394601000126'!AZ122</f>
        <v>0</v>
      </c>
      <c r="AY126" s="123">
        <f>'2023 CV FIN GA 00394601000126'!BA122</f>
        <v>0</v>
      </c>
      <c r="AZ126" s="49">
        <f t="shared" si="54"/>
        <v>0</v>
      </c>
      <c r="BA126" s="123">
        <f>'2023 CV FIN GA 00394601000126'!BC122</f>
        <v>0</v>
      </c>
      <c r="BB126" s="123">
        <f>'2023 CV FIN GA 00394601000126'!BD122</f>
        <v>0</v>
      </c>
      <c r="BC126" s="123">
        <f>'2023 CV FIN GA 00394601000126'!BE122</f>
        <v>0</v>
      </c>
      <c r="BD126" s="123">
        <f>'2023 CV FIN GA 00394601000126'!BF122</f>
        <v>0</v>
      </c>
      <c r="BE126" s="123">
        <f>'2023 CV FIN GA 00394601000126'!BG122</f>
        <v>0</v>
      </c>
      <c r="BF126" s="123">
        <f>'2023 CV FIN GA 00394601000126'!BH122</f>
        <v>0</v>
      </c>
      <c r="BG126" s="123">
        <f>'2023 CV FIN GA 00394601000126'!BI122</f>
        <v>0</v>
      </c>
      <c r="BH126" s="123">
        <f>'2023 CV FIN GA 00394601000126'!BJ122</f>
        <v>0</v>
      </c>
      <c r="BI126" s="123">
        <f>'2023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2.1026104688644409E-2</v>
      </c>
      <c r="BM126" s="48">
        <f>'2023 CV FIN GA 00394601000126'!BO122</f>
        <v>4.79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2140</v>
      </c>
      <c r="C127" s="48">
        <f>'2023 CV FIN GA 00394601000126'!E123</f>
        <v>4.79</v>
      </c>
      <c r="D127" s="49">
        <f t="shared" si="46"/>
        <v>4.0000000000000001E-3</v>
      </c>
      <c r="E127" s="123">
        <f>'2023 CV FIN GA 00394601000126'!G123</f>
        <v>0</v>
      </c>
      <c r="F127" s="49">
        <f t="shared" si="47"/>
        <v>0</v>
      </c>
      <c r="G127" s="123">
        <f>'2023 CV FIN GA 00394601000126'!I123</f>
        <v>0</v>
      </c>
      <c r="H127" s="123">
        <f>'2023 CV FIN GA 00394601000126'!J123</f>
        <v>0</v>
      </c>
      <c r="I127" s="123">
        <f>'2023 CV FIN GA 00394601000126'!K123</f>
        <v>0</v>
      </c>
      <c r="J127" s="123">
        <f>'2023 CV FIN GA 00394601000126'!L123</f>
        <v>0</v>
      </c>
      <c r="K127" s="123">
        <f>'2023 CV FIN GA 00394601000126'!M123</f>
        <v>0</v>
      </c>
      <c r="L127" s="123">
        <f>'2023 CV FIN GA 00394601000126'!N123</f>
        <v>0</v>
      </c>
      <c r="M127" s="49">
        <f t="shared" si="48"/>
        <v>0</v>
      </c>
      <c r="N127" s="123">
        <f>'2023 CV FIN GA 00394601000126'!P123</f>
        <v>0</v>
      </c>
      <c r="O127" s="123">
        <f>'2023 CV FIN GA 00394601000126'!Q123</f>
        <v>0</v>
      </c>
      <c r="P127" s="123">
        <f>'2023 CV FIN GA 00394601000126'!R123</f>
        <v>0</v>
      </c>
      <c r="Q127" s="123">
        <f>'2023 CV FIN GA 00394601000126'!S123</f>
        <v>0</v>
      </c>
      <c r="R127" s="123">
        <f>'2023 CV FIN GA 00394601000126'!T123</f>
        <v>0</v>
      </c>
      <c r="S127" s="123">
        <f>'2023 CV FIN GA 00394601000126'!U123</f>
        <v>0</v>
      </c>
      <c r="T127" s="123">
        <f>'2023 CV FIN GA 00394601000126'!V123</f>
        <v>0</v>
      </c>
      <c r="U127" s="49">
        <f t="shared" si="49"/>
        <v>0</v>
      </c>
      <c r="V127" s="123">
        <f>'2023 CV FIN GA 00394601000126'!X123</f>
        <v>0</v>
      </c>
      <c r="W127" s="123">
        <f>'2023 CV FIN GA 00394601000126'!Y123</f>
        <v>0</v>
      </c>
      <c r="X127" s="123">
        <f>'2023 CV FIN GA 00394601000126'!Z123</f>
        <v>0</v>
      </c>
      <c r="Y127" s="123">
        <f>'2023 CV FIN GA 00394601000126'!AA123</f>
        <v>0</v>
      </c>
      <c r="Z127" s="123">
        <f>'2023 CV FIN GA 00394601000126'!AB123</f>
        <v>0</v>
      </c>
      <c r="AA127" s="123">
        <f>'2023 CV FIN GA 00394601000126'!AC123</f>
        <v>0</v>
      </c>
      <c r="AB127" s="123">
        <f>'2023 CV FIN GA 00394601000126'!AD123</f>
        <v>0</v>
      </c>
      <c r="AC127" s="49">
        <f t="shared" si="50"/>
        <v>0</v>
      </c>
      <c r="AD127" s="123">
        <f>'2023 CV FIN GA 00394601000126'!AF123</f>
        <v>0</v>
      </c>
      <c r="AE127" s="123">
        <f>'2023 CV FIN GA 00394601000126'!AG123</f>
        <v>0</v>
      </c>
      <c r="AF127" s="123">
        <f>'2023 CV FIN GA 00394601000126'!AH123</f>
        <v>0</v>
      </c>
      <c r="AG127" s="123">
        <f>'2023 CV FIN GA 00394601000126'!AI123</f>
        <v>0</v>
      </c>
      <c r="AH127" s="49">
        <f t="shared" si="51"/>
        <v>0</v>
      </c>
      <c r="AI127" s="123">
        <f>'2023 CV FIN GA 00394601000126'!AK123</f>
        <v>0</v>
      </c>
      <c r="AJ127" s="123">
        <f>'2023 CV FIN GA 00394601000126'!AL123</f>
        <v>0</v>
      </c>
      <c r="AK127" s="123">
        <f>'2023 CV FIN GA 00394601000126'!AM123</f>
        <v>0</v>
      </c>
      <c r="AL127" s="123">
        <f>'2023 CV FIN GA 00394601000126'!AN123</f>
        <v>0</v>
      </c>
      <c r="AM127" s="123">
        <f>'2023 CV FIN GA 00394601000126'!AO123</f>
        <v>0</v>
      </c>
      <c r="AN127" s="123">
        <f>'2023 CV FIN GA 00394601000126'!AP123</f>
        <v>0</v>
      </c>
      <c r="AO127" s="50">
        <v>0</v>
      </c>
      <c r="AP127" s="123">
        <f>'2023 CV FIN GA 00394601000126'!AR123</f>
        <v>0</v>
      </c>
      <c r="AQ127" s="123">
        <f>'2023 CV FIN GA 00394601000126'!AS123</f>
        <v>0</v>
      </c>
      <c r="AR127" s="49">
        <f t="shared" si="52"/>
        <v>0</v>
      </c>
      <c r="AS127" s="49">
        <f t="shared" si="53"/>
        <v>0</v>
      </c>
      <c r="AT127" s="123">
        <f>'2023 CV FIN GA 00394601000126'!AV123</f>
        <v>0</v>
      </c>
      <c r="AU127" s="123">
        <f>'2023 CV FIN GA 00394601000126'!AW123</f>
        <v>0</v>
      </c>
      <c r="AV127" s="123">
        <f>'2023 CV FIN GA 00394601000126'!AX123</f>
        <v>0</v>
      </c>
      <c r="AW127" s="123">
        <f>'2023 CV FIN GA 00394601000126'!AY123</f>
        <v>0</v>
      </c>
      <c r="AX127" s="123">
        <f>'2023 CV FIN GA 00394601000126'!AZ123</f>
        <v>0</v>
      </c>
      <c r="AY127" s="123">
        <f>'2023 CV FIN GA 00394601000126'!BA123</f>
        <v>0</v>
      </c>
      <c r="AZ127" s="49">
        <f t="shared" si="54"/>
        <v>0</v>
      </c>
      <c r="BA127" s="123">
        <f>'2023 CV FIN GA 00394601000126'!BC123</f>
        <v>0</v>
      </c>
      <c r="BB127" s="123">
        <f>'2023 CV FIN GA 00394601000126'!BD123</f>
        <v>0</v>
      </c>
      <c r="BC127" s="123">
        <f>'2023 CV FIN GA 00394601000126'!BE123</f>
        <v>0</v>
      </c>
      <c r="BD127" s="123">
        <f>'2023 CV FIN GA 00394601000126'!BF123</f>
        <v>0</v>
      </c>
      <c r="BE127" s="123">
        <f>'2023 CV FIN GA 00394601000126'!BG123</f>
        <v>0</v>
      </c>
      <c r="BF127" s="123">
        <f>'2023 CV FIN GA 00394601000126'!BH123</f>
        <v>0</v>
      </c>
      <c r="BG127" s="123">
        <f>'2023 CV FIN GA 00394601000126'!BI123</f>
        <v>0</v>
      </c>
      <c r="BH127" s="123">
        <f>'2023 CV FIN GA 00394601000126'!BJ123</f>
        <v>0</v>
      </c>
      <c r="BI127" s="123">
        <f>'2023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2.1026104688644409E-2</v>
      </c>
      <c r="BM127" s="48">
        <f>'2023 CV FIN GA 00394601000126'!BO123</f>
        <v>4.79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2141</v>
      </c>
      <c r="C128" s="48">
        <f>'2023 CV FIN GA 00394601000126'!E124</f>
        <v>4.79</v>
      </c>
      <c r="D128" s="49">
        <f t="shared" si="46"/>
        <v>3.82E-3</v>
      </c>
      <c r="E128" s="123">
        <f>'2023 CV FIN GA 00394601000126'!G124</f>
        <v>0</v>
      </c>
      <c r="F128" s="49">
        <f t="shared" si="47"/>
        <v>0</v>
      </c>
      <c r="G128" s="123">
        <f>'2023 CV FIN GA 00394601000126'!I124</f>
        <v>0</v>
      </c>
      <c r="H128" s="123">
        <f>'2023 CV FIN GA 00394601000126'!J124</f>
        <v>0</v>
      </c>
      <c r="I128" s="123">
        <f>'2023 CV FIN GA 00394601000126'!K124</f>
        <v>0</v>
      </c>
      <c r="J128" s="123">
        <f>'2023 CV FIN GA 00394601000126'!L124</f>
        <v>0</v>
      </c>
      <c r="K128" s="123">
        <f>'2023 CV FIN GA 00394601000126'!M124</f>
        <v>0</v>
      </c>
      <c r="L128" s="123">
        <f>'2023 CV FIN GA 00394601000126'!N124</f>
        <v>0</v>
      </c>
      <c r="M128" s="49">
        <f t="shared" si="48"/>
        <v>0</v>
      </c>
      <c r="N128" s="123">
        <f>'2023 CV FIN GA 00394601000126'!P124</f>
        <v>0</v>
      </c>
      <c r="O128" s="123">
        <f>'2023 CV FIN GA 00394601000126'!Q124</f>
        <v>0</v>
      </c>
      <c r="P128" s="123">
        <f>'2023 CV FIN GA 00394601000126'!R124</f>
        <v>0</v>
      </c>
      <c r="Q128" s="123">
        <f>'2023 CV FIN GA 00394601000126'!S124</f>
        <v>0</v>
      </c>
      <c r="R128" s="123">
        <f>'2023 CV FIN GA 00394601000126'!T124</f>
        <v>0</v>
      </c>
      <c r="S128" s="123">
        <f>'2023 CV FIN GA 00394601000126'!U124</f>
        <v>0</v>
      </c>
      <c r="T128" s="123">
        <f>'2023 CV FIN GA 00394601000126'!V124</f>
        <v>0</v>
      </c>
      <c r="U128" s="49">
        <f t="shared" si="49"/>
        <v>0</v>
      </c>
      <c r="V128" s="123">
        <f>'2023 CV FIN GA 00394601000126'!X124</f>
        <v>0</v>
      </c>
      <c r="W128" s="123">
        <f>'2023 CV FIN GA 00394601000126'!Y124</f>
        <v>0</v>
      </c>
      <c r="X128" s="123">
        <f>'2023 CV FIN GA 00394601000126'!Z124</f>
        <v>0</v>
      </c>
      <c r="Y128" s="123">
        <f>'2023 CV FIN GA 00394601000126'!AA124</f>
        <v>0</v>
      </c>
      <c r="Z128" s="123">
        <f>'2023 CV FIN GA 00394601000126'!AB124</f>
        <v>0</v>
      </c>
      <c r="AA128" s="123">
        <f>'2023 CV FIN GA 00394601000126'!AC124</f>
        <v>0</v>
      </c>
      <c r="AB128" s="123">
        <f>'2023 CV FIN GA 00394601000126'!AD124</f>
        <v>0</v>
      </c>
      <c r="AC128" s="49">
        <f t="shared" si="50"/>
        <v>0</v>
      </c>
      <c r="AD128" s="123">
        <f>'2023 CV FIN GA 00394601000126'!AF124</f>
        <v>0</v>
      </c>
      <c r="AE128" s="123">
        <f>'2023 CV FIN GA 00394601000126'!AG124</f>
        <v>0</v>
      </c>
      <c r="AF128" s="123">
        <f>'2023 CV FIN GA 00394601000126'!AH124</f>
        <v>0</v>
      </c>
      <c r="AG128" s="123">
        <f>'2023 CV FIN GA 00394601000126'!AI124</f>
        <v>0</v>
      </c>
      <c r="AH128" s="49">
        <f t="shared" si="51"/>
        <v>0</v>
      </c>
      <c r="AI128" s="123">
        <f>'2023 CV FIN GA 00394601000126'!AK124</f>
        <v>0</v>
      </c>
      <c r="AJ128" s="123">
        <f>'2023 CV FIN GA 00394601000126'!AL124</f>
        <v>0</v>
      </c>
      <c r="AK128" s="123">
        <f>'2023 CV FIN GA 00394601000126'!AM124</f>
        <v>0</v>
      </c>
      <c r="AL128" s="123">
        <f>'2023 CV FIN GA 00394601000126'!AN124</f>
        <v>0</v>
      </c>
      <c r="AM128" s="123">
        <f>'2023 CV FIN GA 00394601000126'!AO124</f>
        <v>0</v>
      </c>
      <c r="AN128" s="123">
        <f>'2023 CV FIN GA 00394601000126'!AP124</f>
        <v>0</v>
      </c>
      <c r="AO128" s="50">
        <v>0</v>
      </c>
      <c r="AP128" s="123">
        <f>'2023 CV FIN GA 00394601000126'!AR124</f>
        <v>0</v>
      </c>
      <c r="AQ128" s="123">
        <f>'2023 CV FIN GA 00394601000126'!AS124</f>
        <v>0</v>
      </c>
      <c r="AR128" s="49">
        <f t="shared" si="52"/>
        <v>0</v>
      </c>
      <c r="AS128" s="49">
        <f t="shared" si="53"/>
        <v>0</v>
      </c>
      <c r="AT128" s="123">
        <f>'2023 CV FIN GA 00394601000126'!AV124</f>
        <v>0</v>
      </c>
      <c r="AU128" s="123">
        <f>'2023 CV FIN GA 00394601000126'!AW124</f>
        <v>0</v>
      </c>
      <c r="AV128" s="123">
        <f>'2023 CV FIN GA 00394601000126'!AX124</f>
        <v>0</v>
      </c>
      <c r="AW128" s="123">
        <f>'2023 CV FIN GA 00394601000126'!AY124</f>
        <v>0</v>
      </c>
      <c r="AX128" s="123">
        <f>'2023 CV FIN GA 00394601000126'!AZ124</f>
        <v>0</v>
      </c>
      <c r="AY128" s="123">
        <f>'2023 CV FIN GA 00394601000126'!BA124</f>
        <v>0</v>
      </c>
      <c r="AZ128" s="49">
        <f t="shared" si="54"/>
        <v>0</v>
      </c>
      <c r="BA128" s="123">
        <f>'2023 CV FIN GA 00394601000126'!BC124</f>
        <v>0</v>
      </c>
      <c r="BB128" s="123">
        <f>'2023 CV FIN GA 00394601000126'!BD124</f>
        <v>0</v>
      </c>
      <c r="BC128" s="123">
        <f>'2023 CV FIN GA 00394601000126'!BE124</f>
        <v>0</v>
      </c>
      <c r="BD128" s="123">
        <f>'2023 CV FIN GA 00394601000126'!BF124</f>
        <v>0</v>
      </c>
      <c r="BE128" s="123">
        <f>'2023 CV FIN GA 00394601000126'!BG124</f>
        <v>0</v>
      </c>
      <c r="BF128" s="123">
        <f>'2023 CV FIN GA 00394601000126'!BH124</f>
        <v>0</v>
      </c>
      <c r="BG128" s="123">
        <f>'2023 CV FIN GA 00394601000126'!BI124</f>
        <v>0</v>
      </c>
      <c r="BH128" s="123">
        <f>'2023 CV FIN GA 00394601000126'!BJ124</f>
        <v>0</v>
      </c>
      <c r="BI128" s="123">
        <f>'2023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2.1026104688644409E-2</v>
      </c>
      <c r="BM128" s="48">
        <f>'2023 CV FIN GA 00394601000126'!BO124</f>
        <v>4.79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2142</v>
      </c>
      <c r="C129" s="48">
        <f>'2023 CV FIN GA 00394601000126'!E125</f>
        <v>4.79</v>
      </c>
      <c r="D129" s="49">
        <f t="shared" si="46"/>
        <v>3.65E-3</v>
      </c>
      <c r="E129" s="123">
        <f>'2023 CV FIN GA 00394601000126'!G125</f>
        <v>0</v>
      </c>
      <c r="F129" s="49">
        <f t="shared" si="47"/>
        <v>0</v>
      </c>
      <c r="G129" s="123">
        <f>'2023 CV FIN GA 00394601000126'!I125</f>
        <v>0</v>
      </c>
      <c r="H129" s="123">
        <f>'2023 CV FIN GA 00394601000126'!J125</f>
        <v>0</v>
      </c>
      <c r="I129" s="123">
        <f>'2023 CV FIN GA 00394601000126'!K125</f>
        <v>0</v>
      </c>
      <c r="J129" s="123">
        <f>'2023 CV FIN GA 00394601000126'!L125</f>
        <v>0</v>
      </c>
      <c r="K129" s="123">
        <f>'2023 CV FIN GA 00394601000126'!M125</f>
        <v>0</v>
      </c>
      <c r="L129" s="123">
        <f>'2023 CV FIN GA 00394601000126'!N125</f>
        <v>0</v>
      </c>
      <c r="M129" s="49">
        <f t="shared" si="48"/>
        <v>0</v>
      </c>
      <c r="N129" s="123">
        <f>'2023 CV FIN GA 00394601000126'!P125</f>
        <v>0</v>
      </c>
      <c r="O129" s="123">
        <f>'2023 CV FIN GA 00394601000126'!Q125</f>
        <v>0</v>
      </c>
      <c r="P129" s="123">
        <f>'2023 CV FIN GA 00394601000126'!R125</f>
        <v>0</v>
      </c>
      <c r="Q129" s="123">
        <f>'2023 CV FIN GA 00394601000126'!S125</f>
        <v>0</v>
      </c>
      <c r="R129" s="123">
        <f>'2023 CV FIN GA 00394601000126'!T125</f>
        <v>0</v>
      </c>
      <c r="S129" s="123">
        <f>'2023 CV FIN GA 00394601000126'!U125</f>
        <v>0</v>
      </c>
      <c r="T129" s="123">
        <f>'2023 CV FIN GA 00394601000126'!V125</f>
        <v>0</v>
      </c>
      <c r="U129" s="49">
        <f t="shared" si="49"/>
        <v>0</v>
      </c>
      <c r="V129" s="123">
        <f>'2023 CV FIN GA 00394601000126'!X125</f>
        <v>0</v>
      </c>
      <c r="W129" s="123">
        <f>'2023 CV FIN GA 00394601000126'!Y125</f>
        <v>0</v>
      </c>
      <c r="X129" s="123">
        <f>'2023 CV FIN GA 00394601000126'!Z125</f>
        <v>0</v>
      </c>
      <c r="Y129" s="123">
        <f>'2023 CV FIN GA 00394601000126'!AA125</f>
        <v>0</v>
      </c>
      <c r="Z129" s="123">
        <f>'2023 CV FIN GA 00394601000126'!AB125</f>
        <v>0</v>
      </c>
      <c r="AA129" s="123">
        <f>'2023 CV FIN GA 00394601000126'!AC125</f>
        <v>0</v>
      </c>
      <c r="AB129" s="123">
        <f>'2023 CV FIN GA 00394601000126'!AD125</f>
        <v>0</v>
      </c>
      <c r="AC129" s="49">
        <f t="shared" si="50"/>
        <v>0</v>
      </c>
      <c r="AD129" s="123">
        <f>'2023 CV FIN GA 00394601000126'!AF125</f>
        <v>0</v>
      </c>
      <c r="AE129" s="123">
        <f>'2023 CV FIN GA 00394601000126'!AG125</f>
        <v>0</v>
      </c>
      <c r="AF129" s="123">
        <f>'2023 CV FIN GA 00394601000126'!AH125</f>
        <v>0</v>
      </c>
      <c r="AG129" s="123">
        <f>'2023 CV FIN GA 00394601000126'!AI125</f>
        <v>0</v>
      </c>
      <c r="AH129" s="49">
        <f t="shared" si="51"/>
        <v>0</v>
      </c>
      <c r="AI129" s="123">
        <f>'2023 CV FIN GA 00394601000126'!AK125</f>
        <v>0</v>
      </c>
      <c r="AJ129" s="123">
        <f>'2023 CV FIN GA 00394601000126'!AL125</f>
        <v>0</v>
      </c>
      <c r="AK129" s="123">
        <f>'2023 CV FIN GA 00394601000126'!AM125</f>
        <v>0</v>
      </c>
      <c r="AL129" s="123">
        <f>'2023 CV FIN GA 00394601000126'!AN125</f>
        <v>0</v>
      </c>
      <c r="AM129" s="123">
        <f>'2023 CV FIN GA 00394601000126'!AO125</f>
        <v>0</v>
      </c>
      <c r="AN129" s="123">
        <f>'2023 CV FIN GA 00394601000126'!AP125</f>
        <v>0</v>
      </c>
      <c r="AO129" s="50">
        <v>0</v>
      </c>
      <c r="AP129" s="123">
        <f>'2023 CV FIN GA 00394601000126'!AR125</f>
        <v>0</v>
      </c>
      <c r="AQ129" s="123">
        <f>'2023 CV FIN GA 00394601000126'!AS125</f>
        <v>0</v>
      </c>
      <c r="AR129" s="49">
        <f t="shared" si="52"/>
        <v>0</v>
      </c>
      <c r="AS129" s="49">
        <f t="shared" si="53"/>
        <v>0</v>
      </c>
      <c r="AT129" s="123">
        <f>'2023 CV FIN GA 00394601000126'!AV125</f>
        <v>0</v>
      </c>
      <c r="AU129" s="123">
        <f>'2023 CV FIN GA 00394601000126'!AW125</f>
        <v>0</v>
      </c>
      <c r="AV129" s="123">
        <f>'2023 CV FIN GA 00394601000126'!AX125</f>
        <v>0</v>
      </c>
      <c r="AW129" s="123">
        <f>'2023 CV FIN GA 00394601000126'!AY125</f>
        <v>0</v>
      </c>
      <c r="AX129" s="123">
        <f>'2023 CV FIN GA 00394601000126'!AZ125</f>
        <v>0</v>
      </c>
      <c r="AY129" s="123">
        <f>'2023 CV FIN GA 00394601000126'!BA125</f>
        <v>0</v>
      </c>
      <c r="AZ129" s="49">
        <f t="shared" si="54"/>
        <v>0</v>
      </c>
      <c r="BA129" s="123">
        <f>'2023 CV FIN GA 00394601000126'!BC125</f>
        <v>0</v>
      </c>
      <c r="BB129" s="123">
        <f>'2023 CV FIN GA 00394601000126'!BD125</f>
        <v>0</v>
      </c>
      <c r="BC129" s="123">
        <f>'2023 CV FIN GA 00394601000126'!BE125</f>
        <v>0</v>
      </c>
      <c r="BD129" s="123">
        <f>'2023 CV FIN GA 00394601000126'!BF125</f>
        <v>0</v>
      </c>
      <c r="BE129" s="123">
        <f>'2023 CV FIN GA 00394601000126'!BG125</f>
        <v>0</v>
      </c>
      <c r="BF129" s="123">
        <f>'2023 CV FIN GA 00394601000126'!BH125</f>
        <v>0</v>
      </c>
      <c r="BG129" s="123">
        <f>'2023 CV FIN GA 00394601000126'!BI125</f>
        <v>0</v>
      </c>
      <c r="BH129" s="123">
        <f>'2023 CV FIN GA 00394601000126'!BJ125</f>
        <v>0</v>
      </c>
      <c r="BI129" s="123">
        <f>'2023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2.1026104688644409E-2</v>
      </c>
      <c r="BM129" s="48">
        <f>'2023 CV FIN GA 00394601000126'!BO125</f>
        <v>4.79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2143</v>
      </c>
      <c r="C130" s="48">
        <f>'2023 CV FIN GA 00394601000126'!E126</f>
        <v>4.79</v>
      </c>
      <c r="D130" s="49">
        <f t="shared" si="46"/>
        <v>3.48E-3</v>
      </c>
      <c r="E130" s="123">
        <f>'2023 CV FIN GA 00394601000126'!G126</f>
        <v>0</v>
      </c>
      <c r="F130" s="49">
        <f t="shared" si="47"/>
        <v>0</v>
      </c>
      <c r="G130" s="123">
        <f>'2023 CV FIN GA 00394601000126'!I126</f>
        <v>0</v>
      </c>
      <c r="H130" s="123">
        <f>'2023 CV FIN GA 00394601000126'!J126</f>
        <v>0</v>
      </c>
      <c r="I130" s="123">
        <f>'2023 CV FIN GA 00394601000126'!K126</f>
        <v>0</v>
      </c>
      <c r="J130" s="123">
        <f>'2023 CV FIN GA 00394601000126'!L126</f>
        <v>0</v>
      </c>
      <c r="K130" s="123">
        <f>'2023 CV FIN GA 00394601000126'!M126</f>
        <v>0</v>
      </c>
      <c r="L130" s="123">
        <f>'2023 CV FIN GA 00394601000126'!N126</f>
        <v>0</v>
      </c>
      <c r="M130" s="49">
        <f t="shared" si="48"/>
        <v>0</v>
      </c>
      <c r="N130" s="123">
        <f>'2023 CV FIN GA 00394601000126'!P126</f>
        <v>0</v>
      </c>
      <c r="O130" s="123">
        <f>'2023 CV FIN GA 00394601000126'!Q126</f>
        <v>0</v>
      </c>
      <c r="P130" s="123">
        <f>'2023 CV FIN GA 00394601000126'!R126</f>
        <v>0</v>
      </c>
      <c r="Q130" s="123">
        <f>'2023 CV FIN GA 00394601000126'!S126</f>
        <v>0</v>
      </c>
      <c r="R130" s="123">
        <f>'2023 CV FIN GA 00394601000126'!T126</f>
        <v>0</v>
      </c>
      <c r="S130" s="123">
        <f>'2023 CV FIN GA 00394601000126'!U126</f>
        <v>0</v>
      </c>
      <c r="T130" s="123">
        <f>'2023 CV FIN GA 00394601000126'!V126</f>
        <v>0</v>
      </c>
      <c r="U130" s="49">
        <f t="shared" si="49"/>
        <v>0</v>
      </c>
      <c r="V130" s="123">
        <f>'2023 CV FIN GA 00394601000126'!X126</f>
        <v>0</v>
      </c>
      <c r="W130" s="123">
        <f>'2023 CV FIN GA 00394601000126'!Y126</f>
        <v>0</v>
      </c>
      <c r="X130" s="123">
        <f>'2023 CV FIN GA 00394601000126'!Z126</f>
        <v>0</v>
      </c>
      <c r="Y130" s="123">
        <f>'2023 CV FIN GA 00394601000126'!AA126</f>
        <v>0</v>
      </c>
      <c r="Z130" s="123">
        <f>'2023 CV FIN GA 00394601000126'!AB126</f>
        <v>0</v>
      </c>
      <c r="AA130" s="123">
        <f>'2023 CV FIN GA 00394601000126'!AC126</f>
        <v>0</v>
      </c>
      <c r="AB130" s="123">
        <f>'2023 CV FIN GA 00394601000126'!AD126</f>
        <v>0</v>
      </c>
      <c r="AC130" s="49">
        <f t="shared" si="50"/>
        <v>0</v>
      </c>
      <c r="AD130" s="123">
        <f>'2023 CV FIN GA 00394601000126'!AF126</f>
        <v>0</v>
      </c>
      <c r="AE130" s="123">
        <f>'2023 CV FIN GA 00394601000126'!AG126</f>
        <v>0</v>
      </c>
      <c r="AF130" s="123">
        <f>'2023 CV FIN GA 00394601000126'!AH126</f>
        <v>0</v>
      </c>
      <c r="AG130" s="123">
        <f>'2023 CV FIN GA 00394601000126'!AI126</f>
        <v>0</v>
      </c>
      <c r="AH130" s="49">
        <f t="shared" si="51"/>
        <v>0</v>
      </c>
      <c r="AI130" s="123">
        <f>'2023 CV FIN GA 00394601000126'!AK126</f>
        <v>0</v>
      </c>
      <c r="AJ130" s="123">
        <f>'2023 CV FIN GA 00394601000126'!AL126</f>
        <v>0</v>
      </c>
      <c r="AK130" s="123">
        <f>'2023 CV FIN GA 00394601000126'!AM126</f>
        <v>0</v>
      </c>
      <c r="AL130" s="123">
        <f>'2023 CV FIN GA 00394601000126'!AN126</f>
        <v>0</v>
      </c>
      <c r="AM130" s="123">
        <f>'2023 CV FIN GA 00394601000126'!AO126</f>
        <v>0</v>
      </c>
      <c r="AN130" s="123">
        <f>'2023 CV FIN GA 00394601000126'!AP126</f>
        <v>0</v>
      </c>
      <c r="AO130" s="50">
        <v>0</v>
      </c>
      <c r="AP130" s="123">
        <f>'2023 CV FIN GA 00394601000126'!AR126</f>
        <v>0</v>
      </c>
      <c r="AQ130" s="123">
        <f>'2023 CV FIN GA 00394601000126'!AS126</f>
        <v>0</v>
      </c>
      <c r="AR130" s="49">
        <f t="shared" si="52"/>
        <v>0</v>
      </c>
      <c r="AS130" s="49">
        <f t="shared" si="53"/>
        <v>0</v>
      </c>
      <c r="AT130" s="123">
        <f>'2023 CV FIN GA 00394601000126'!AV126</f>
        <v>0</v>
      </c>
      <c r="AU130" s="123">
        <f>'2023 CV FIN GA 00394601000126'!AW126</f>
        <v>0</v>
      </c>
      <c r="AV130" s="123">
        <f>'2023 CV FIN GA 00394601000126'!AX126</f>
        <v>0</v>
      </c>
      <c r="AW130" s="123">
        <f>'2023 CV FIN GA 00394601000126'!AY126</f>
        <v>0</v>
      </c>
      <c r="AX130" s="123">
        <f>'2023 CV FIN GA 00394601000126'!AZ126</f>
        <v>0</v>
      </c>
      <c r="AY130" s="123">
        <f>'2023 CV FIN GA 00394601000126'!BA126</f>
        <v>0</v>
      </c>
      <c r="AZ130" s="49">
        <f t="shared" si="54"/>
        <v>0</v>
      </c>
      <c r="BA130" s="123">
        <f>'2023 CV FIN GA 00394601000126'!BC126</f>
        <v>0</v>
      </c>
      <c r="BB130" s="123">
        <f>'2023 CV FIN GA 00394601000126'!BD126</f>
        <v>0</v>
      </c>
      <c r="BC130" s="123">
        <f>'2023 CV FIN GA 00394601000126'!BE126</f>
        <v>0</v>
      </c>
      <c r="BD130" s="123">
        <f>'2023 CV FIN GA 00394601000126'!BF126</f>
        <v>0</v>
      </c>
      <c r="BE130" s="123">
        <f>'2023 CV FIN GA 00394601000126'!BG126</f>
        <v>0</v>
      </c>
      <c r="BF130" s="123">
        <f>'2023 CV FIN GA 00394601000126'!BH126</f>
        <v>0</v>
      </c>
      <c r="BG130" s="123">
        <f>'2023 CV FIN GA 00394601000126'!BI126</f>
        <v>0</v>
      </c>
      <c r="BH130" s="123">
        <f>'2023 CV FIN GA 00394601000126'!BJ126</f>
        <v>0</v>
      </c>
      <c r="BI130" s="123">
        <f>'2023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2.1026104688644409E-2</v>
      </c>
      <c r="BM130" s="48">
        <f>'2023 CV FIN GA 00394601000126'!BO126</f>
        <v>4.79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2144</v>
      </c>
      <c r="C131" s="48">
        <f>'2023 CV FIN GA 00394601000126'!E127</f>
        <v>4.79</v>
      </c>
      <c r="D131" s="49">
        <f t="shared" si="46"/>
        <v>3.32E-3</v>
      </c>
      <c r="E131" s="123">
        <f>'2023 CV FIN GA 00394601000126'!G127</f>
        <v>0</v>
      </c>
      <c r="F131" s="49">
        <f t="shared" si="47"/>
        <v>0</v>
      </c>
      <c r="G131" s="123">
        <f>'2023 CV FIN GA 00394601000126'!I127</f>
        <v>0</v>
      </c>
      <c r="H131" s="123">
        <f>'2023 CV FIN GA 00394601000126'!J127</f>
        <v>0</v>
      </c>
      <c r="I131" s="123">
        <f>'2023 CV FIN GA 00394601000126'!K127</f>
        <v>0</v>
      </c>
      <c r="J131" s="123">
        <f>'2023 CV FIN GA 00394601000126'!L127</f>
        <v>0</v>
      </c>
      <c r="K131" s="123">
        <f>'2023 CV FIN GA 00394601000126'!M127</f>
        <v>0</v>
      </c>
      <c r="L131" s="123">
        <f>'2023 CV FIN GA 00394601000126'!N127</f>
        <v>0</v>
      </c>
      <c r="M131" s="49">
        <f t="shared" si="48"/>
        <v>0</v>
      </c>
      <c r="N131" s="123">
        <f>'2023 CV FIN GA 00394601000126'!P127</f>
        <v>0</v>
      </c>
      <c r="O131" s="123">
        <f>'2023 CV FIN GA 00394601000126'!Q127</f>
        <v>0</v>
      </c>
      <c r="P131" s="123">
        <f>'2023 CV FIN GA 00394601000126'!R127</f>
        <v>0</v>
      </c>
      <c r="Q131" s="123">
        <f>'2023 CV FIN GA 00394601000126'!S127</f>
        <v>0</v>
      </c>
      <c r="R131" s="123">
        <f>'2023 CV FIN GA 00394601000126'!T127</f>
        <v>0</v>
      </c>
      <c r="S131" s="123">
        <f>'2023 CV FIN GA 00394601000126'!U127</f>
        <v>0</v>
      </c>
      <c r="T131" s="123">
        <f>'2023 CV FIN GA 00394601000126'!V127</f>
        <v>0</v>
      </c>
      <c r="U131" s="49">
        <f t="shared" si="49"/>
        <v>0</v>
      </c>
      <c r="V131" s="123">
        <f>'2023 CV FIN GA 00394601000126'!X127</f>
        <v>0</v>
      </c>
      <c r="W131" s="123">
        <f>'2023 CV FIN GA 00394601000126'!Y127</f>
        <v>0</v>
      </c>
      <c r="X131" s="123">
        <f>'2023 CV FIN GA 00394601000126'!Z127</f>
        <v>0</v>
      </c>
      <c r="Y131" s="123">
        <f>'2023 CV FIN GA 00394601000126'!AA127</f>
        <v>0</v>
      </c>
      <c r="Z131" s="123">
        <f>'2023 CV FIN GA 00394601000126'!AB127</f>
        <v>0</v>
      </c>
      <c r="AA131" s="123">
        <f>'2023 CV FIN GA 00394601000126'!AC127</f>
        <v>0</v>
      </c>
      <c r="AB131" s="123">
        <f>'2023 CV FIN GA 00394601000126'!AD127</f>
        <v>0</v>
      </c>
      <c r="AC131" s="49">
        <f t="shared" si="50"/>
        <v>0</v>
      </c>
      <c r="AD131" s="123">
        <f>'2023 CV FIN GA 00394601000126'!AF127</f>
        <v>0</v>
      </c>
      <c r="AE131" s="123">
        <f>'2023 CV FIN GA 00394601000126'!AG127</f>
        <v>0</v>
      </c>
      <c r="AF131" s="123">
        <f>'2023 CV FIN GA 00394601000126'!AH127</f>
        <v>0</v>
      </c>
      <c r="AG131" s="123">
        <f>'2023 CV FIN GA 00394601000126'!AI127</f>
        <v>0</v>
      </c>
      <c r="AH131" s="49">
        <f t="shared" si="51"/>
        <v>0</v>
      </c>
      <c r="AI131" s="123">
        <f>'2023 CV FIN GA 00394601000126'!AK127</f>
        <v>0</v>
      </c>
      <c r="AJ131" s="123">
        <f>'2023 CV FIN GA 00394601000126'!AL127</f>
        <v>0</v>
      </c>
      <c r="AK131" s="123">
        <f>'2023 CV FIN GA 00394601000126'!AM127</f>
        <v>0</v>
      </c>
      <c r="AL131" s="123">
        <f>'2023 CV FIN GA 00394601000126'!AN127</f>
        <v>0</v>
      </c>
      <c r="AM131" s="123">
        <f>'2023 CV FIN GA 00394601000126'!AO127</f>
        <v>0</v>
      </c>
      <c r="AN131" s="123">
        <f>'2023 CV FIN GA 00394601000126'!AP127</f>
        <v>0</v>
      </c>
      <c r="AO131" s="50">
        <v>0</v>
      </c>
      <c r="AP131" s="123">
        <f>'2023 CV FIN GA 00394601000126'!AR127</f>
        <v>0</v>
      </c>
      <c r="AQ131" s="123">
        <f>'2023 CV FIN GA 00394601000126'!AS127</f>
        <v>0</v>
      </c>
      <c r="AR131" s="49">
        <f t="shared" si="52"/>
        <v>0</v>
      </c>
      <c r="AS131" s="49">
        <f t="shared" si="53"/>
        <v>0</v>
      </c>
      <c r="AT131" s="123">
        <f>'2023 CV FIN GA 00394601000126'!AV127</f>
        <v>0</v>
      </c>
      <c r="AU131" s="123">
        <f>'2023 CV FIN GA 00394601000126'!AW127</f>
        <v>0</v>
      </c>
      <c r="AV131" s="123">
        <f>'2023 CV FIN GA 00394601000126'!AX127</f>
        <v>0</v>
      </c>
      <c r="AW131" s="123">
        <f>'2023 CV FIN GA 00394601000126'!AY127</f>
        <v>0</v>
      </c>
      <c r="AX131" s="123">
        <f>'2023 CV FIN GA 00394601000126'!AZ127</f>
        <v>0</v>
      </c>
      <c r="AY131" s="123">
        <f>'2023 CV FIN GA 00394601000126'!BA127</f>
        <v>0</v>
      </c>
      <c r="AZ131" s="49">
        <f t="shared" si="54"/>
        <v>0</v>
      </c>
      <c r="BA131" s="123">
        <f>'2023 CV FIN GA 00394601000126'!BC127</f>
        <v>0</v>
      </c>
      <c r="BB131" s="123">
        <f>'2023 CV FIN GA 00394601000126'!BD127</f>
        <v>0</v>
      </c>
      <c r="BC131" s="123">
        <f>'2023 CV FIN GA 00394601000126'!BE127</f>
        <v>0</v>
      </c>
      <c r="BD131" s="123">
        <f>'2023 CV FIN GA 00394601000126'!BF127</f>
        <v>0</v>
      </c>
      <c r="BE131" s="123">
        <f>'2023 CV FIN GA 00394601000126'!BG127</f>
        <v>0</v>
      </c>
      <c r="BF131" s="123">
        <f>'2023 CV FIN GA 00394601000126'!BH127</f>
        <v>0</v>
      </c>
      <c r="BG131" s="123">
        <f>'2023 CV FIN GA 00394601000126'!BI127</f>
        <v>0</v>
      </c>
      <c r="BH131" s="123">
        <f>'2023 CV FIN GA 00394601000126'!BJ127</f>
        <v>0</v>
      </c>
      <c r="BI131" s="123">
        <f>'2023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2.1026104688644409E-2</v>
      </c>
      <c r="BM131" s="48">
        <f>'2023 CV FIN GA 00394601000126'!BO127</f>
        <v>4.79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2145</v>
      </c>
      <c r="C132" s="48">
        <f>'2023 CV FIN GA 00394601000126'!E128</f>
        <v>4.79</v>
      </c>
      <c r="D132" s="49">
        <f t="shared" si="46"/>
        <v>3.1700000000000001E-3</v>
      </c>
      <c r="E132" s="123">
        <f>'2023 CV FIN GA 00394601000126'!G128</f>
        <v>0</v>
      </c>
      <c r="F132" s="49">
        <f t="shared" si="47"/>
        <v>0</v>
      </c>
      <c r="G132" s="123">
        <f>'2023 CV FIN GA 00394601000126'!I128</f>
        <v>0</v>
      </c>
      <c r="H132" s="123">
        <f>'2023 CV FIN GA 00394601000126'!J128</f>
        <v>0</v>
      </c>
      <c r="I132" s="123">
        <f>'2023 CV FIN GA 00394601000126'!K128</f>
        <v>0</v>
      </c>
      <c r="J132" s="123">
        <f>'2023 CV FIN GA 00394601000126'!L128</f>
        <v>0</v>
      </c>
      <c r="K132" s="123">
        <f>'2023 CV FIN GA 00394601000126'!M128</f>
        <v>0</v>
      </c>
      <c r="L132" s="123">
        <f>'2023 CV FIN GA 00394601000126'!N128</f>
        <v>0</v>
      </c>
      <c r="M132" s="49">
        <f t="shared" si="48"/>
        <v>0</v>
      </c>
      <c r="N132" s="123">
        <f>'2023 CV FIN GA 00394601000126'!P128</f>
        <v>0</v>
      </c>
      <c r="O132" s="123">
        <f>'2023 CV FIN GA 00394601000126'!Q128</f>
        <v>0</v>
      </c>
      <c r="P132" s="123">
        <f>'2023 CV FIN GA 00394601000126'!R128</f>
        <v>0</v>
      </c>
      <c r="Q132" s="123">
        <f>'2023 CV FIN GA 00394601000126'!S128</f>
        <v>0</v>
      </c>
      <c r="R132" s="123">
        <f>'2023 CV FIN GA 00394601000126'!T128</f>
        <v>0</v>
      </c>
      <c r="S132" s="123">
        <f>'2023 CV FIN GA 00394601000126'!U128</f>
        <v>0</v>
      </c>
      <c r="T132" s="123">
        <f>'2023 CV FIN GA 00394601000126'!V128</f>
        <v>0</v>
      </c>
      <c r="U132" s="49">
        <f t="shared" si="49"/>
        <v>0</v>
      </c>
      <c r="V132" s="123">
        <f>'2023 CV FIN GA 00394601000126'!X128</f>
        <v>0</v>
      </c>
      <c r="W132" s="123">
        <f>'2023 CV FIN GA 00394601000126'!Y128</f>
        <v>0</v>
      </c>
      <c r="X132" s="123">
        <f>'2023 CV FIN GA 00394601000126'!Z128</f>
        <v>0</v>
      </c>
      <c r="Y132" s="123">
        <f>'2023 CV FIN GA 00394601000126'!AA128</f>
        <v>0</v>
      </c>
      <c r="Z132" s="123">
        <f>'2023 CV FIN GA 00394601000126'!AB128</f>
        <v>0</v>
      </c>
      <c r="AA132" s="123">
        <f>'2023 CV FIN GA 00394601000126'!AC128</f>
        <v>0</v>
      </c>
      <c r="AB132" s="123">
        <f>'2023 CV FIN GA 00394601000126'!AD128</f>
        <v>0</v>
      </c>
      <c r="AC132" s="49">
        <f t="shared" si="50"/>
        <v>0</v>
      </c>
      <c r="AD132" s="123">
        <f>'2023 CV FIN GA 00394601000126'!AF128</f>
        <v>0</v>
      </c>
      <c r="AE132" s="123">
        <f>'2023 CV FIN GA 00394601000126'!AG128</f>
        <v>0</v>
      </c>
      <c r="AF132" s="123">
        <f>'2023 CV FIN GA 00394601000126'!AH128</f>
        <v>0</v>
      </c>
      <c r="AG132" s="123">
        <f>'2023 CV FIN GA 00394601000126'!AI128</f>
        <v>0</v>
      </c>
      <c r="AH132" s="49">
        <f t="shared" si="51"/>
        <v>0</v>
      </c>
      <c r="AI132" s="123">
        <f>'2023 CV FIN GA 00394601000126'!AK128</f>
        <v>0</v>
      </c>
      <c r="AJ132" s="123">
        <f>'2023 CV FIN GA 00394601000126'!AL128</f>
        <v>0</v>
      </c>
      <c r="AK132" s="123">
        <f>'2023 CV FIN GA 00394601000126'!AM128</f>
        <v>0</v>
      </c>
      <c r="AL132" s="123">
        <f>'2023 CV FIN GA 00394601000126'!AN128</f>
        <v>0</v>
      </c>
      <c r="AM132" s="123">
        <f>'2023 CV FIN GA 00394601000126'!AO128</f>
        <v>0</v>
      </c>
      <c r="AN132" s="123">
        <f>'2023 CV FIN GA 00394601000126'!AP128</f>
        <v>0</v>
      </c>
      <c r="AO132" s="50">
        <v>0</v>
      </c>
      <c r="AP132" s="123">
        <f>'2023 CV FIN GA 00394601000126'!AR128</f>
        <v>0</v>
      </c>
      <c r="AQ132" s="123">
        <f>'2023 CV FIN GA 00394601000126'!AS128</f>
        <v>0</v>
      </c>
      <c r="AR132" s="49">
        <f t="shared" si="52"/>
        <v>0</v>
      </c>
      <c r="AS132" s="49">
        <f t="shared" si="53"/>
        <v>0</v>
      </c>
      <c r="AT132" s="123">
        <f>'2023 CV FIN GA 00394601000126'!AV128</f>
        <v>0</v>
      </c>
      <c r="AU132" s="123">
        <f>'2023 CV FIN GA 00394601000126'!AW128</f>
        <v>0</v>
      </c>
      <c r="AV132" s="123">
        <f>'2023 CV FIN GA 00394601000126'!AX128</f>
        <v>0</v>
      </c>
      <c r="AW132" s="123">
        <f>'2023 CV FIN GA 00394601000126'!AY128</f>
        <v>0</v>
      </c>
      <c r="AX132" s="123">
        <f>'2023 CV FIN GA 00394601000126'!AZ128</f>
        <v>0</v>
      </c>
      <c r="AY132" s="123">
        <f>'2023 CV FIN GA 00394601000126'!BA128</f>
        <v>0</v>
      </c>
      <c r="AZ132" s="49">
        <f t="shared" si="54"/>
        <v>0</v>
      </c>
      <c r="BA132" s="123">
        <f>'2023 CV FIN GA 00394601000126'!BC128</f>
        <v>0</v>
      </c>
      <c r="BB132" s="123">
        <f>'2023 CV FIN GA 00394601000126'!BD128</f>
        <v>0</v>
      </c>
      <c r="BC132" s="123">
        <f>'2023 CV FIN GA 00394601000126'!BE128</f>
        <v>0</v>
      </c>
      <c r="BD132" s="123">
        <f>'2023 CV FIN GA 00394601000126'!BF128</f>
        <v>0</v>
      </c>
      <c r="BE132" s="123">
        <f>'2023 CV FIN GA 00394601000126'!BG128</f>
        <v>0</v>
      </c>
      <c r="BF132" s="123">
        <f>'2023 CV FIN GA 00394601000126'!BH128</f>
        <v>0</v>
      </c>
      <c r="BG132" s="123">
        <f>'2023 CV FIN GA 00394601000126'!BI128</f>
        <v>0</v>
      </c>
      <c r="BH132" s="123">
        <f>'2023 CV FIN GA 00394601000126'!BJ128</f>
        <v>0</v>
      </c>
      <c r="BI132" s="123">
        <f>'2023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2.1026104688644409E-2</v>
      </c>
      <c r="BM132" s="48">
        <f>'2023 CV FIN GA 00394601000126'!BO128</f>
        <v>4.79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2146</v>
      </c>
      <c r="C133" s="48">
        <f>'2023 CV FIN GA 00394601000126'!E129</f>
        <v>4.79</v>
      </c>
      <c r="D133" s="49">
        <f t="shared" si="46"/>
        <v>3.0300000000000001E-3</v>
      </c>
      <c r="E133" s="123">
        <f>'2023 CV FIN GA 00394601000126'!G129</f>
        <v>0</v>
      </c>
      <c r="F133" s="49">
        <f t="shared" si="47"/>
        <v>0</v>
      </c>
      <c r="G133" s="123">
        <f>'2023 CV FIN GA 00394601000126'!I129</f>
        <v>0</v>
      </c>
      <c r="H133" s="123">
        <f>'2023 CV FIN GA 00394601000126'!J129</f>
        <v>0</v>
      </c>
      <c r="I133" s="123">
        <f>'2023 CV FIN GA 00394601000126'!K129</f>
        <v>0</v>
      </c>
      <c r="J133" s="123">
        <f>'2023 CV FIN GA 00394601000126'!L129</f>
        <v>0</v>
      </c>
      <c r="K133" s="123">
        <f>'2023 CV FIN GA 00394601000126'!M129</f>
        <v>0</v>
      </c>
      <c r="L133" s="123">
        <f>'2023 CV FIN GA 00394601000126'!N129</f>
        <v>0</v>
      </c>
      <c r="M133" s="49">
        <f t="shared" si="48"/>
        <v>0</v>
      </c>
      <c r="N133" s="123">
        <f>'2023 CV FIN GA 00394601000126'!P129</f>
        <v>0</v>
      </c>
      <c r="O133" s="123">
        <f>'2023 CV FIN GA 00394601000126'!Q129</f>
        <v>0</v>
      </c>
      <c r="P133" s="123">
        <f>'2023 CV FIN GA 00394601000126'!R129</f>
        <v>0</v>
      </c>
      <c r="Q133" s="123">
        <f>'2023 CV FIN GA 00394601000126'!S129</f>
        <v>0</v>
      </c>
      <c r="R133" s="123">
        <f>'2023 CV FIN GA 00394601000126'!T129</f>
        <v>0</v>
      </c>
      <c r="S133" s="123">
        <f>'2023 CV FIN GA 00394601000126'!U129</f>
        <v>0</v>
      </c>
      <c r="T133" s="123">
        <f>'2023 CV FIN GA 00394601000126'!V129</f>
        <v>0</v>
      </c>
      <c r="U133" s="49">
        <f t="shared" si="49"/>
        <v>0</v>
      </c>
      <c r="V133" s="123">
        <f>'2023 CV FIN GA 00394601000126'!X129</f>
        <v>0</v>
      </c>
      <c r="W133" s="123">
        <f>'2023 CV FIN GA 00394601000126'!Y129</f>
        <v>0</v>
      </c>
      <c r="X133" s="123">
        <f>'2023 CV FIN GA 00394601000126'!Z129</f>
        <v>0</v>
      </c>
      <c r="Y133" s="123">
        <f>'2023 CV FIN GA 00394601000126'!AA129</f>
        <v>0</v>
      </c>
      <c r="Z133" s="123">
        <f>'2023 CV FIN GA 00394601000126'!AB129</f>
        <v>0</v>
      </c>
      <c r="AA133" s="123">
        <f>'2023 CV FIN GA 00394601000126'!AC129</f>
        <v>0</v>
      </c>
      <c r="AB133" s="123">
        <f>'2023 CV FIN GA 00394601000126'!AD129</f>
        <v>0</v>
      </c>
      <c r="AC133" s="49">
        <f t="shared" si="50"/>
        <v>0</v>
      </c>
      <c r="AD133" s="123">
        <f>'2023 CV FIN GA 00394601000126'!AF129</f>
        <v>0</v>
      </c>
      <c r="AE133" s="123">
        <f>'2023 CV FIN GA 00394601000126'!AG129</f>
        <v>0</v>
      </c>
      <c r="AF133" s="123">
        <f>'2023 CV FIN GA 00394601000126'!AH129</f>
        <v>0</v>
      </c>
      <c r="AG133" s="123">
        <f>'2023 CV FIN GA 00394601000126'!AI129</f>
        <v>0</v>
      </c>
      <c r="AH133" s="49">
        <f t="shared" si="51"/>
        <v>0</v>
      </c>
      <c r="AI133" s="123">
        <f>'2023 CV FIN GA 00394601000126'!AK129</f>
        <v>0</v>
      </c>
      <c r="AJ133" s="123">
        <f>'2023 CV FIN GA 00394601000126'!AL129</f>
        <v>0</v>
      </c>
      <c r="AK133" s="123">
        <f>'2023 CV FIN GA 00394601000126'!AM129</f>
        <v>0</v>
      </c>
      <c r="AL133" s="123">
        <f>'2023 CV FIN GA 00394601000126'!AN129</f>
        <v>0</v>
      </c>
      <c r="AM133" s="123">
        <f>'2023 CV FIN GA 00394601000126'!AO129</f>
        <v>0</v>
      </c>
      <c r="AN133" s="123">
        <f>'2023 CV FIN GA 00394601000126'!AP129</f>
        <v>0</v>
      </c>
      <c r="AO133" s="50">
        <v>0</v>
      </c>
      <c r="AP133" s="123">
        <f>'2023 CV FIN GA 00394601000126'!AR129</f>
        <v>0</v>
      </c>
      <c r="AQ133" s="123">
        <f>'2023 CV FIN GA 00394601000126'!AS129</f>
        <v>0</v>
      </c>
      <c r="AR133" s="49">
        <f t="shared" si="52"/>
        <v>0</v>
      </c>
      <c r="AS133" s="49">
        <f t="shared" si="53"/>
        <v>0</v>
      </c>
      <c r="AT133" s="123">
        <f>'2023 CV FIN GA 00394601000126'!AV129</f>
        <v>0</v>
      </c>
      <c r="AU133" s="123">
        <f>'2023 CV FIN GA 00394601000126'!AW129</f>
        <v>0</v>
      </c>
      <c r="AV133" s="123">
        <f>'2023 CV FIN GA 00394601000126'!AX129</f>
        <v>0</v>
      </c>
      <c r="AW133" s="123">
        <f>'2023 CV FIN GA 00394601000126'!AY129</f>
        <v>0</v>
      </c>
      <c r="AX133" s="123">
        <f>'2023 CV FIN GA 00394601000126'!AZ129</f>
        <v>0</v>
      </c>
      <c r="AY133" s="123">
        <f>'2023 CV FIN GA 00394601000126'!BA129</f>
        <v>0</v>
      </c>
      <c r="AZ133" s="49">
        <f t="shared" si="54"/>
        <v>0</v>
      </c>
      <c r="BA133" s="123">
        <f>'2023 CV FIN GA 00394601000126'!BC129</f>
        <v>0</v>
      </c>
      <c r="BB133" s="123">
        <f>'2023 CV FIN GA 00394601000126'!BD129</f>
        <v>0</v>
      </c>
      <c r="BC133" s="123">
        <f>'2023 CV FIN GA 00394601000126'!BE129</f>
        <v>0</v>
      </c>
      <c r="BD133" s="123">
        <f>'2023 CV FIN GA 00394601000126'!BF129</f>
        <v>0</v>
      </c>
      <c r="BE133" s="123">
        <f>'2023 CV FIN GA 00394601000126'!BG129</f>
        <v>0</v>
      </c>
      <c r="BF133" s="123">
        <f>'2023 CV FIN GA 00394601000126'!BH129</f>
        <v>0</v>
      </c>
      <c r="BG133" s="123">
        <f>'2023 CV FIN GA 00394601000126'!BI129</f>
        <v>0</v>
      </c>
      <c r="BH133" s="123">
        <f>'2023 CV FIN GA 00394601000126'!BJ129</f>
        <v>0</v>
      </c>
      <c r="BI133" s="123">
        <f>'2023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2.1026104688644409E-2</v>
      </c>
      <c r="BM133" s="48">
        <f>'2023 CV FIN GA 00394601000126'!BO129</f>
        <v>4.79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2147</v>
      </c>
      <c r="C134" s="48">
        <f>'2023 CV FIN GA 00394601000126'!E130</f>
        <v>4.79</v>
      </c>
      <c r="D134" s="49">
        <f t="shared" si="46"/>
        <v>2.8900000000000002E-3</v>
      </c>
      <c r="E134" s="123">
        <f>'2023 CV FIN GA 00394601000126'!G130</f>
        <v>0</v>
      </c>
      <c r="F134" s="49">
        <f t="shared" si="47"/>
        <v>0</v>
      </c>
      <c r="G134" s="123">
        <f>'2023 CV FIN GA 00394601000126'!I130</f>
        <v>0</v>
      </c>
      <c r="H134" s="123">
        <f>'2023 CV FIN GA 00394601000126'!J130</f>
        <v>0</v>
      </c>
      <c r="I134" s="123">
        <f>'2023 CV FIN GA 00394601000126'!K130</f>
        <v>0</v>
      </c>
      <c r="J134" s="123">
        <f>'2023 CV FIN GA 00394601000126'!L130</f>
        <v>0</v>
      </c>
      <c r="K134" s="123">
        <f>'2023 CV FIN GA 00394601000126'!M130</f>
        <v>0</v>
      </c>
      <c r="L134" s="123">
        <f>'2023 CV FIN GA 00394601000126'!N130</f>
        <v>0</v>
      </c>
      <c r="M134" s="49">
        <f t="shared" si="48"/>
        <v>0</v>
      </c>
      <c r="N134" s="123">
        <f>'2023 CV FIN GA 00394601000126'!P130</f>
        <v>0</v>
      </c>
      <c r="O134" s="123">
        <f>'2023 CV FIN GA 00394601000126'!Q130</f>
        <v>0</v>
      </c>
      <c r="P134" s="123">
        <f>'2023 CV FIN GA 00394601000126'!R130</f>
        <v>0</v>
      </c>
      <c r="Q134" s="123">
        <f>'2023 CV FIN GA 00394601000126'!S130</f>
        <v>0</v>
      </c>
      <c r="R134" s="123">
        <f>'2023 CV FIN GA 00394601000126'!T130</f>
        <v>0</v>
      </c>
      <c r="S134" s="123">
        <f>'2023 CV FIN GA 00394601000126'!U130</f>
        <v>0</v>
      </c>
      <c r="T134" s="123">
        <f>'2023 CV FIN GA 00394601000126'!V130</f>
        <v>0</v>
      </c>
      <c r="U134" s="49">
        <f t="shared" si="49"/>
        <v>0</v>
      </c>
      <c r="V134" s="123">
        <f>'2023 CV FIN GA 00394601000126'!X130</f>
        <v>0</v>
      </c>
      <c r="W134" s="123">
        <f>'2023 CV FIN GA 00394601000126'!Y130</f>
        <v>0</v>
      </c>
      <c r="X134" s="123">
        <f>'2023 CV FIN GA 00394601000126'!Z130</f>
        <v>0</v>
      </c>
      <c r="Y134" s="123">
        <f>'2023 CV FIN GA 00394601000126'!AA130</f>
        <v>0</v>
      </c>
      <c r="Z134" s="123">
        <f>'2023 CV FIN GA 00394601000126'!AB130</f>
        <v>0</v>
      </c>
      <c r="AA134" s="123">
        <f>'2023 CV FIN GA 00394601000126'!AC130</f>
        <v>0</v>
      </c>
      <c r="AB134" s="123">
        <f>'2023 CV FIN GA 00394601000126'!AD130</f>
        <v>0</v>
      </c>
      <c r="AC134" s="49">
        <f t="shared" si="50"/>
        <v>0</v>
      </c>
      <c r="AD134" s="123">
        <f>'2023 CV FIN GA 00394601000126'!AF130</f>
        <v>0</v>
      </c>
      <c r="AE134" s="123">
        <f>'2023 CV FIN GA 00394601000126'!AG130</f>
        <v>0</v>
      </c>
      <c r="AF134" s="123">
        <f>'2023 CV FIN GA 00394601000126'!AH130</f>
        <v>0</v>
      </c>
      <c r="AG134" s="123">
        <f>'2023 CV FIN GA 00394601000126'!AI130</f>
        <v>0</v>
      </c>
      <c r="AH134" s="49">
        <f t="shared" si="51"/>
        <v>0</v>
      </c>
      <c r="AI134" s="123">
        <f>'2023 CV FIN GA 00394601000126'!AK130</f>
        <v>0</v>
      </c>
      <c r="AJ134" s="123">
        <f>'2023 CV FIN GA 00394601000126'!AL130</f>
        <v>0</v>
      </c>
      <c r="AK134" s="123">
        <f>'2023 CV FIN GA 00394601000126'!AM130</f>
        <v>0</v>
      </c>
      <c r="AL134" s="123">
        <f>'2023 CV FIN GA 00394601000126'!AN130</f>
        <v>0</v>
      </c>
      <c r="AM134" s="123">
        <f>'2023 CV FIN GA 00394601000126'!AO130</f>
        <v>0</v>
      </c>
      <c r="AN134" s="123">
        <f>'2023 CV FIN GA 00394601000126'!AP130</f>
        <v>0</v>
      </c>
      <c r="AO134" s="50">
        <v>0</v>
      </c>
      <c r="AP134" s="123">
        <f>'2023 CV FIN GA 00394601000126'!AR130</f>
        <v>0</v>
      </c>
      <c r="AQ134" s="123">
        <f>'2023 CV FIN GA 00394601000126'!AS130</f>
        <v>0</v>
      </c>
      <c r="AR134" s="49">
        <f t="shared" si="52"/>
        <v>0</v>
      </c>
      <c r="AS134" s="49">
        <f t="shared" si="53"/>
        <v>0</v>
      </c>
      <c r="AT134" s="123">
        <f>'2023 CV FIN GA 00394601000126'!AV130</f>
        <v>0</v>
      </c>
      <c r="AU134" s="123">
        <f>'2023 CV FIN GA 00394601000126'!AW130</f>
        <v>0</v>
      </c>
      <c r="AV134" s="123">
        <f>'2023 CV FIN GA 00394601000126'!AX130</f>
        <v>0</v>
      </c>
      <c r="AW134" s="123">
        <f>'2023 CV FIN GA 00394601000126'!AY130</f>
        <v>0</v>
      </c>
      <c r="AX134" s="123">
        <f>'2023 CV FIN GA 00394601000126'!AZ130</f>
        <v>0</v>
      </c>
      <c r="AY134" s="123">
        <f>'2023 CV FIN GA 00394601000126'!BA130</f>
        <v>0</v>
      </c>
      <c r="AZ134" s="49">
        <f t="shared" si="54"/>
        <v>0</v>
      </c>
      <c r="BA134" s="123">
        <f>'2023 CV FIN GA 00394601000126'!BC130</f>
        <v>0</v>
      </c>
      <c r="BB134" s="123">
        <f>'2023 CV FIN GA 00394601000126'!BD130</f>
        <v>0</v>
      </c>
      <c r="BC134" s="123">
        <f>'2023 CV FIN GA 00394601000126'!BE130</f>
        <v>0</v>
      </c>
      <c r="BD134" s="123">
        <f>'2023 CV FIN GA 00394601000126'!BF130</f>
        <v>0</v>
      </c>
      <c r="BE134" s="123">
        <f>'2023 CV FIN GA 00394601000126'!BG130</f>
        <v>0</v>
      </c>
      <c r="BF134" s="123">
        <f>'2023 CV FIN GA 00394601000126'!BH130</f>
        <v>0</v>
      </c>
      <c r="BG134" s="123">
        <f>'2023 CV FIN GA 00394601000126'!BI130</f>
        <v>0</v>
      </c>
      <c r="BH134" s="123">
        <f>'2023 CV FIN GA 00394601000126'!BJ130</f>
        <v>0</v>
      </c>
      <c r="BI134" s="123">
        <f>'2023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2.1026104688644409E-2</v>
      </c>
      <c r="BM134" s="48">
        <f>'2023 CV FIN GA 00394601000126'!BO130</f>
        <v>4.79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2148</v>
      </c>
      <c r="C135" s="48">
        <f>'2023 CV FIN GA 00394601000126'!E131</f>
        <v>4.79</v>
      </c>
      <c r="D135" s="49">
        <f t="shared" si="46"/>
        <v>2.7599999999999999E-3</v>
      </c>
      <c r="E135" s="123">
        <f>'2023 CV FIN GA 00394601000126'!G131</f>
        <v>0</v>
      </c>
      <c r="F135" s="49">
        <f t="shared" si="47"/>
        <v>0</v>
      </c>
      <c r="G135" s="123">
        <f>'2023 CV FIN GA 00394601000126'!I131</f>
        <v>0</v>
      </c>
      <c r="H135" s="123">
        <f>'2023 CV FIN GA 00394601000126'!J131</f>
        <v>0</v>
      </c>
      <c r="I135" s="123">
        <f>'2023 CV FIN GA 00394601000126'!K131</f>
        <v>0</v>
      </c>
      <c r="J135" s="123">
        <f>'2023 CV FIN GA 00394601000126'!L131</f>
        <v>0</v>
      </c>
      <c r="K135" s="123">
        <f>'2023 CV FIN GA 00394601000126'!M131</f>
        <v>0</v>
      </c>
      <c r="L135" s="123">
        <f>'2023 CV FIN GA 00394601000126'!N131</f>
        <v>0</v>
      </c>
      <c r="M135" s="49">
        <f t="shared" si="48"/>
        <v>0</v>
      </c>
      <c r="N135" s="123">
        <f>'2023 CV FIN GA 00394601000126'!P131</f>
        <v>0</v>
      </c>
      <c r="O135" s="123">
        <f>'2023 CV FIN GA 00394601000126'!Q131</f>
        <v>0</v>
      </c>
      <c r="P135" s="123">
        <f>'2023 CV FIN GA 00394601000126'!R131</f>
        <v>0</v>
      </c>
      <c r="Q135" s="123">
        <f>'2023 CV FIN GA 00394601000126'!S131</f>
        <v>0</v>
      </c>
      <c r="R135" s="123">
        <f>'2023 CV FIN GA 00394601000126'!T131</f>
        <v>0</v>
      </c>
      <c r="S135" s="123">
        <f>'2023 CV FIN GA 00394601000126'!U131</f>
        <v>0</v>
      </c>
      <c r="T135" s="123">
        <f>'2023 CV FIN GA 00394601000126'!V131</f>
        <v>0</v>
      </c>
      <c r="U135" s="49">
        <f t="shared" si="49"/>
        <v>0</v>
      </c>
      <c r="V135" s="123">
        <f>'2023 CV FIN GA 00394601000126'!X131</f>
        <v>0</v>
      </c>
      <c r="W135" s="123">
        <f>'2023 CV FIN GA 00394601000126'!Y131</f>
        <v>0</v>
      </c>
      <c r="X135" s="123">
        <f>'2023 CV FIN GA 00394601000126'!Z131</f>
        <v>0</v>
      </c>
      <c r="Y135" s="123">
        <f>'2023 CV FIN GA 00394601000126'!AA131</f>
        <v>0</v>
      </c>
      <c r="Z135" s="123">
        <f>'2023 CV FIN GA 00394601000126'!AB131</f>
        <v>0</v>
      </c>
      <c r="AA135" s="123">
        <f>'2023 CV FIN GA 00394601000126'!AC131</f>
        <v>0</v>
      </c>
      <c r="AB135" s="123">
        <f>'2023 CV FIN GA 00394601000126'!AD131</f>
        <v>0</v>
      </c>
      <c r="AC135" s="49">
        <f t="shared" si="50"/>
        <v>0</v>
      </c>
      <c r="AD135" s="123">
        <f>'2023 CV FIN GA 00394601000126'!AF131</f>
        <v>0</v>
      </c>
      <c r="AE135" s="123">
        <f>'2023 CV FIN GA 00394601000126'!AG131</f>
        <v>0</v>
      </c>
      <c r="AF135" s="123">
        <f>'2023 CV FIN GA 00394601000126'!AH131</f>
        <v>0</v>
      </c>
      <c r="AG135" s="123">
        <f>'2023 CV FIN GA 00394601000126'!AI131</f>
        <v>0</v>
      </c>
      <c r="AH135" s="49">
        <f t="shared" si="51"/>
        <v>0</v>
      </c>
      <c r="AI135" s="123">
        <f>'2023 CV FIN GA 00394601000126'!AK131</f>
        <v>0</v>
      </c>
      <c r="AJ135" s="123">
        <f>'2023 CV FIN GA 00394601000126'!AL131</f>
        <v>0</v>
      </c>
      <c r="AK135" s="123">
        <f>'2023 CV FIN GA 00394601000126'!AM131</f>
        <v>0</v>
      </c>
      <c r="AL135" s="123">
        <f>'2023 CV FIN GA 00394601000126'!AN131</f>
        <v>0</v>
      </c>
      <c r="AM135" s="123">
        <f>'2023 CV FIN GA 00394601000126'!AO131</f>
        <v>0</v>
      </c>
      <c r="AN135" s="123">
        <f>'2023 CV FIN GA 00394601000126'!AP131</f>
        <v>0</v>
      </c>
      <c r="AO135" s="50">
        <v>0</v>
      </c>
      <c r="AP135" s="123">
        <f>'2023 CV FIN GA 00394601000126'!AR131</f>
        <v>0</v>
      </c>
      <c r="AQ135" s="123">
        <f>'2023 CV FIN GA 00394601000126'!AS131</f>
        <v>0</v>
      </c>
      <c r="AR135" s="49">
        <f t="shared" si="52"/>
        <v>0</v>
      </c>
      <c r="AS135" s="49">
        <f t="shared" si="53"/>
        <v>0</v>
      </c>
      <c r="AT135" s="123">
        <f>'2023 CV FIN GA 00394601000126'!AV131</f>
        <v>0</v>
      </c>
      <c r="AU135" s="123">
        <f>'2023 CV FIN GA 00394601000126'!AW131</f>
        <v>0</v>
      </c>
      <c r="AV135" s="123">
        <f>'2023 CV FIN GA 00394601000126'!AX131</f>
        <v>0</v>
      </c>
      <c r="AW135" s="123">
        <f>'2023 CV FIN GA 00394601000126'!AY131</f>
        <v>0</v>
      </c>
      <c r="AX135" s="123">
        <f>'2023 CV FIN GA 00394601000126'!AZ131</f>
        <v>0</v>
      </c>
      <c r="AY135" s="123">
        <f>'2023 CV FIN GA 00394601000126'!BA131</f>
        <v>0</v>
      </c>
      <c r="AZ135" s="49">
        <f t="shared" si="54"/>
        <v>0</v>
      </c>
      <c r="BA135" s="123">
        <f>'2023 CV FIN GA 00394601000126'!BC131</f>
        <v>0</v>
      </c>
      <c r="BB135" s="123">
        <f>'2023 CV FIN GA 00394601000126'!BD131</f>
        <v>0</v>
      </c>
      <c r="BC135" s="123">
        <f>'2023 CV FIN GA 00394601000126'!BE131</f>
        <v>0</v>
      </c>
      <c r="BD135" s="123">
        <f>'2023 CV FIN GA 00394601000126'!BF131</f>
        <v>0</v>
      </c>
      <c r="BE135" s="123">
        <f>'2023 CV FIN GA 00394601000126'!BG131</f>
        <v>0</v>
      </c>
      <c r="BF135" s="123">
        <f>'2023 CV FIN GA 00394601000126'!BH131</f>
        <v>0</v>
      </c>
      <c r="BG135" s="123">
        <f>'2023 CV FIN GA 00394601000126'!BI131</f>
        <v>0</v>
      </c>
      <c r="BH135" s="123">
        <f>'2023 CV FIN GA 00394601000126'!BJ131</f>
        <v>0</v>
      </c>
      <c r="BI135" s="123">
        <f>'2023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2.1026104688644409E-2</v>
      </c>
      <c r="BM135" s="48">
        <f>'2023 CV FIN GA 00394601000126'!BO131</f>
        <v>4.79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2149</v>
      </c>
      <c r="C136" s="48">
        <f>'2023 CV FIN GA 00394601000126'!E132</f>
        <v>4.79</v>
      </c>
      <c r="D136" s="49">
        <f t="shared" si="46"/>
        <v>2.63E-3</v>
      </c>
      <c r="E136" s="123">
        <f>'2023 CV FIN GA 00394601000126'!G132</f>
        <v>0</v>
      </c>
      <c r="F136" s="49">
        <f t="shared" si="47"/>
        <v>0</v>
      </c>
      <c r="G136" s="123">
        <f>'2023 CV FIN GA 00394601000126'!I132</f>
        <v>0</v>
      </c>
      <c r="H136" s="123">
        <f>'2023 CV FIN GA 00394601000126'!J132</f>
        <v>0</v>
      </c>
      <c r="I136" s="123">
        <f>'2023 CV FIN GA 00394601000126'!K132</f>
        <v>0</v>
      </c>
      <c r="J136" s="123">
        <f>'2023 CV FIN GA 00394601000126'!L132</f>
        <v>0</v>
      </c>
      <c r="K136" s="123">
        <f>'2023 CV FIN GA 00394601000126'!M132</f>
        <v>0</v>
      </c>
      <c r="L136" s="123">
        <f>'2023 CV FIN GA 00394601000126'!N132</f>
        <v>0</v>
      </c>
      <c r="M136" s="49">
        <f t="shared" si="48"/>
        <v>0</v>
      </c>
      <c r="N136" s="123">
        <f>'2023 CV FIN GA 00394601000126'!P132</f>
        <v>0</v>
      </c>
      <c r="O136" s="123">
        <f>'2023 CV FIN GA 00394601000126'!Q132</f>
        <v>0</v>
      </c>
      <c r="P136" s="123">
        <f>'2023 CV FIN GA 00394601000126'!R132</f>
        <v>0</v>
      </c>
      <c r="Q136" s="123">
        <f>'2023 CV FIN GA 00394601000126'!S132</f>
        <v>0</v>
      </c>
      <c r="R136" s="123">
        <f>'2023 CV FIN GA 00394601000126'!T132</f>
        <v>0</v>
      </c>
      <c r="S136" s="123">
        <f>'2023 CV FIN GA 00394601000126'!U132</f>
        <v>0</v>
      </c>
      <c r="T136" s="123">
        <f>'2023 CV FIN GA 00394601000126'!V132</f>
        <v>0</v>
      </c>
      <c r="U136" s="49">
        <f t="shared" si="49"/>
        <v>0</v>
      </c>
      <c r="V136" s="123">
        <f>'2023 CV FIN GA 00394601000126'!X132</f>
        <v>0</v>
      </c>
      <c r="W136" s="123">
        <f>'2023 CV FIN GA 00394601000126'!Y132</f>
        <v>0</v>
      </c>
      <c r="X136" s="123">
        <f>'2023 CV FIN GA 00394601000126'!Z132</f>
        <v>0</v>
      </c>
      <c r="Y136" s="123">
        <f>'2023 CV FIN GA 00394601000126'!AA132</f>
        <v>0</v>
      </c>
      <c r="Z136" s="123">
        <f>'2023 CV FIN GA 00394601000126'!AB132</f>
        <v>0</v>
      </c>
      <c r="AA136" s="123">
        <f>'2023 CV FIN GA 00394601000126'!AC132</f>
        <v>0</v>
      </c>
      <c r="AB136" s="123">
        <f>'2023 CV FIN GA 00394601000126'!AD132</f>
        <v>0</v>
      </c>
      <c r="AC136" s="49">
        <f t="shared" si="50"/>
        <v>0</v>
      </c>
      <c r="AD136" s="123">
        <f>'2023 CV FIN GA 00394601000126'!AF132</f>
        <v>0</v>
      </c>
      <c r="AE136" s="123">
        <f>'2023 CV FIN GA 00394601000126'!AG132</f>
        <v>0</v>
      </c>
      <c r="AF136" s="123">
        <f>'2023 CV FIN GA 00394601000126'!AH132</f>
        <v>0</v>
      </c>
      <c r="AG136" s="123">
        <f>'2023 CV FIN GA 00394601000126'!AI132</f>
        <v>0</v>
      </c>
      <c r="AH136" s="49">
        <f t="shared" si="51"/>
        <v>0</v>
      </c>
      <c r="AI136" s="123">
        <f>'2023 CV FIN GA 00394601000126'!AK132</f>
        <v>0</v>
      </c>
      <c r="AJ136" s="123">
        <f>'2023 CV FIN GA 00394601000126'!AL132</f>
        <v>0</v>
      </c>
      <c r="AK136" s="123">
        <f>'2023 CV FIN GA 00394601000126'!AM132</f>
        <v>0</v>
      </c>
      <c r="AL136" s="123">
        <f>'2023 CV FIN GA 00394601000126'!AN132</f>
        <v>0</v>
      </c>
      <c r="AM136" s="123">
        <f>'2023 CV FIN GA 00394601000126'!AO132</f>
        <v>0</v>
      </c>
      <c r="AN136" s="123">
        <f>'2023 CV FIN GA 00394601000126'!AP132</f>
        <v>0</v>
      </c>
      <c r="AO136" s="50">
        <v>0</v>
      </c>
      <c r="AP136" s="123">
        <f>'2023 CV FIN GA 00394601000126'!AR132</f>
        <v>0</v>
      </c>
      <c r="AQ136" s="123">
        <f>'2023 CV FIN GA 00394601000126'!AS132</f>
        <v>0</v>
      </c>
      <c r="AR136" s="49">
        <f t="shared" si="52"/>
        <v>0</v>
      </c>
      <c r="AS136" s="49">
        <f t="shared" si="53"/>
        <v>0</v>
      </c>
      <c r="AT136" s="123">
        <f>'2023 CV FIN GA 00394601000126'!AV132</f>
        <v>0</v>
      </c>
      <c r="AU136" s="123">
        <f>'2023 CV FIN GA 00394601000126'!AW132</f>
        <v>0</v>
      </c>
      <c r="AV136" s="123">
        <f>'2023 CV FIN GA 00394601000126'!AX132</f>
        <v>0</v>
      </c>
      <c r="AW136" s="123">
        <f>'2023 CV FIN GA 00394601000126'!AY132</f>
        <v>0</v>
      </c>
      <c r="AX136" s="123">
        <f>'2023 CV FIN GA 00394601000126'!AZ132</f>
        <v>0</v>
      </c>
      <c r="AY136" s="123">
        <f>'2023 CV FIN GA 00394601000126'!BA132</f>
        <v>0</v>
      </c>
      <c r="AZ136" s="49">
        <f t="shared" si="54"/>
        <v>0</v>
      </c>
      <c r="BA136" s="123">
        <f>'2023 CV FIN GA 00394601000126'!BC132</f>
        <v>0</v>
      </c>
      <c r="BB136" s="123">
        <f>'2023 CV FIN GA 00394601000126'!BD132</f>
        <v>0</v>
      </c>
      <c r="BC136" s="123">
        <f>'2023 CV FIN GA 00394601000126'!BE132</f>
        <v>0</v>
      </c>
      <c r="BD136" s="123">
        <f>'2023 CV FIN GA 00394601000126'!BF132</f>
        <v>0</v>
      </c>
      <c r="BE136" s="123">
        <f>'2023 CV FIN GA 00394601000126'!BG132</f>
        <v>0</v>
      </c>
      <c r="BF136" s="123">
        <f>'2023 CV FIN GA 00394601000126'!BH132</f>
        <v>0</v>
      </c>
      <c r="BG136" s="123">
        <f>'2023 CV FIN GA 00394601000126'!BI132</f>
        <v>0</v>
      </c>
      <c r="BH136" s="123">
        <f>'2023 CV FIN GA 00394601000126'!BJ132</f>
        <v>0</v>
      </c>
      <c r="BI136" s="123">
        <f>'2023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2.1026104688644409E-2</v>
      </c>
      <c r="BM136" s="48">
        <f>'2023 CV FIN GA 00394601000126'!BO132</f>
        <v>4.79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2150</v>
      </c>
      <c r="C137" s="48">
        <f>'2023 CV FIN GA 00394601000126'!E133</f>
        <v>4.79</v>
      </c>
      <c r="D137" s="49">
        <f t="shared" si="46"/>
        <v>2.5100000000000001E-3</v>
      </c>
      <c r="E137" s="123">
        <f>'2023 CV FIN GA 00394601000126'!G133</f>
        <v>0</v>
      </c>
      <c r="F137" s="49">
        <f t="shared" si="47"/>
        <v>0</v>
      </c>
      <c r="G137" s="123">
        <f>'2023 CV FIN GA 00394601000126'!I133</f>
        <v>0</v>
      </c>
      <c r="H137" s="123">
        <f>'2023 CV FIN GA 00394601000126'!J133</f>
        <v>0</v>
      </c>
      <c r="I137" s="123">
        <f>'2023 CV FIN GA 00394601000126'!K133</f>
        <v>0</v>
      </c>
      <c r="J137" s="123">
        <f>'2023 CV FIN GA 00394601000126'!L133</f>
        <v>0</v>
      </c>
      <c r="K137" s="123">
        <f>'2023 CV FIN GA 00394601000126'!M133</f>
        <v>0</v>
      </c>
      <c r="L137" s="123">
        <f>'2023 CV FIN GA 00394601000126'!N133</f>
        <v>0</v>
      </c>
      <c r="M137" s="49">
        <f t="shared" si="48"/>
        <v>0</v>
      </c>
      <c r="N137" s="123">
        <f>'2023 CV FIN GA 00394601000126'!P133</f>
        <v>0</v>
      </c>
      <c r="O137" s="123">
        <f>'2023 CV FIN GA 00394601000126'!Q133</f>
        <v>0</v>
      </c>
      <c r="P137" s="123">
        <f>'2023 CV FIN GA 00394601000126'!R133</f>
        <v>0</v>
      </c>
      <c r="Q137" s="123">
        <f>'2023 CV FIN GA 00394601000126'!S133</f>
        <v>0</v>
      </c>
      <c r="R137" s="123">
        <f>'2023 CV FIN GA 00394601000126'!T133</f>
        <v>0</v>
      </c>
      <c r="S137" s="123">
        <f>'2023 CV FIN GA 00394601000126'!U133</f>
        <v>0</v>
      </c>
      <c r="T137" s="123">
        <f>'2023 CV FIN GA 00394601000126'!V133</f>
        <v>0</v>
      </c>
      <c r="U137" s="49">
        <f t="shared" si="49"/>
        <v>0</v>
      </c>
      <c r="V137" s="123">
        <f>'2023 CV FIN GA 00394601000126'!X133</f>
        <v>0</v>
      </c>
      <c r="W137" s="123">
        <f>'2023 CV FIN GA 00394601000126'!Y133</f>
        <v>0</v>
      </c>
      <c r="X137" s="123">
        <f>'2023 CV FIN GA 00394601000126'!Z133</f>
        <v>0</v>
      </c>
      <c r="Y137" s="123">
        <f>'2023 CV FIN GA 00394601000126'!AA133</f>
        <v>0</v>
      </c>
      <c r="Z137" s="123">
        <f>'2023 CV FIN GA 00394601000126'!AB133</f>
        <v>0</v>
      </c>
      <c r="AA137" s="123">
        <f>'2023 CV FIN GA 00394601000126'!AC133</f>
        <v>0</v>
      </c>
      <c r="AB137" s="123">
        <f>'2023 CV FIN GA 00394601000126'!AD133</f>
        <v>0</v>
      </c>
      <c r="AC137" s="49">
        <f t="shared" si="50"/>
        <v>0</v>
      </c>
      <c r="AD137" s="123">
        <f>'2023 CV FIN GA 00394601000126'!AF133</f>
        <v>0</v>
      </c>
      <c r="AE137" s="123">
        <f>'2023 CV FIN GA 00394601000126'!AG133</f>
        <v>0</v>
      </c>
      <c r="AF137" s="123">
        <f>'2023 CV FIN GA 00394601000126'!AH133</f>
        <v>0</v>
      </c>
      <c r="AG137" s="123">
        <f>'2023 CV FIN GA 00394601000126'!AI133</f>
        <v>0</v>
      </c>
      <c r="AH137" s="49">
        <f t="shared" si="51"/>
        <v>0</v>
      </c>
      <c r="AI137" s="123">
        <f>'2023 CV FIN GA 00394601000126'!AK133</f>
        <v>0</v>
      </c>
      <c r="AJ137" s="123">
        <f>'2023 CV FIN GA 00394601000126'!AL133</f>
        <v>0</v>
      </c>
      <c r="AK137" s="123">
        <f>'2023 CV FIN GA 00394601000126'!AM133</f>
        <v>0</v>
      </c>
      <c r="AL137" s="123">
        <f>'2023 CV FIN GA 00394601000126'!AN133</f>
        <v>0</v>
      </c>
      <c r="AM137" s="123">
        <f>'2023 CV FIN GA 00394601000126'!AO133</f>
        <v>0</v>
      </c>
      <c r="AN137" s="123">
        <f>'2023 CV FIN GA 00394601000126'!AP133</f>
        <v>0</v>
      </c>
      <c r="AO137" s="50">
        <v>0</v>
      </c>
      <c r="AP137" s="123">
        <f>'2023 CV FIN GA 00394601000126'!AR133</f>
        <v>0</v>
      </c>
      <c r="AQ137" s="123">
        <f>'2023 CV FIN GA 00394601000126'!AS133</f>
        <v>0</v>
      </c>
      <c r="AR137" s="49">
        <f t="shared" si="52"/>
        <v>0</v>
      </c>
      <c r="AS137" s="49">
        <f t="shared" si="53"/>
        <v>0</v>
      </c>
      <c r="AT137" s="123">
        <f>'2023 CV FIN GA 00394601000126'!AV133</f>
        <v>0</v>
      </c>
      <c r="AU137" s="123">
        <f>'2023 CV FIN GA 00394601000126'!AW133</f>
        <v>0</v>
      </c>
      <c r="AV137" s="123">
        <f>'2023 CV FIN GA 00394601000126'!AX133</f>
        <v>0</v>
      </c>
      <c r="AW137" s="123">
        <f>'2023 CV FIN GA 00394601000126'!AY133</f>
        <v>0</v>
      </c>
      <c r="AX137" s="123">
        <f>'2023 CV FIN GA 00394601000126'!AZ133</f>
        <v>0</v>
      </c>
      <c r="AY137" s="123">
        <f>'2023 CV FIN GA 00394601000126'!BA133</f>
        <v>0</v>
      </c>
      <c r="AZ137" s="49">
        <f t="shared" si="54"/>
        <v>0</v>
      </c>
      <c r="BA137" s="123">
        <f>'2023 CV FIN GA 00394601000126'!BC133</f>
        <v>0</v>
      </c>
      <c r="BB137" s="123">
        <f>'2023 CV FIN GA 00394601000126'!BD133</f>
        <v>0</v>
      </c>
      <c r="BC137" s="123">
        <f>'2023 CV FIN GA 00394601000126'!BE133</f>
        <v>0</v>
      </c>
      <c r="BD137" s="123">
        <f>'2023 CV FIN GA 00394601000126'!BF133</f>
        <v>0</v>
      </c>
      <c r="BE137" s="123">
        <f>'2023 CV FIN GA 00394601000126'!BG133</f>
        <v>0</v>
      </c>
      <c r="BF137" s="123">
        <f>'2023 CV FIN GA 00394601000126'!BH133</f>
        <v>0</v>
      </c>
      <c r="BG137" s="123">
        <f>'2023 CV FIN GA 00394601000126'!BI133</f>
        <v>0</v>
      </c>
      <c r="BH137" s="123">
        <f>'2023 CV FIN GA 00394601000126'!BJ133</f>
        <v>0</v>
      </c>
      <c r="BI137" s="123">
        <f>'2023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2.1026104688644409E-2</v>
      </c>
      <c r="BM137" s="48">
        <f>'2023 CV FIN GA 00394601000126'!BO133</f>
        <v>4.79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2151</v>
      </c>
      <c r="C138" s="48">
        <f>'2023 CV FIN GA 00394601000126'!E134</f>
        <v>4.79</v>
      </c>
      <c r="D138" s="49">
        <f t="shared" si="46"/>
        <v>2.3999999999999998E-3</v>
      </c>
      <c r="E138" s="123">
        <f>'2023 CV FIN GA 00394601000126'!G134</f>
        <v>0</v>
      </c>
      <c r="F138" s="49">
        <f t="shared" ref="F138:F159" si="60">ROUND(SUM(G138:J138),5)</f>
        <v>0</v>
      </c>
      <c r="G138" s="123">
        <f>'2023 CV FIN GA 00394601000126'!I134</f>
        <v>0</v>
      </c>
      <c r="H138" s="123">
        <f>'2023 CV FIN GA 00394601000126'!J134</f>
        <v>0</v>
      </c>
      <c r="I138" s="123">
        <f>'2023 CV FIN GA 00394601000126'!K134</f>
        <v>0</v>
      </c>
      <c r="J138" s="123">
        <f>'2023 CV FIN GA 00394601000126'!L134</f>
        <v>0</v>
      </c>
      <c r="K138" s="123">
        <f>'2023 CV FIN GA 00394601000126'!M134</f>
        <v>0</v>
      </c>
      <c r="L138" s="123">
        <f>'2023 CV FIN GA 00394601000126'!N134</f>
        <v>0</v>
      </c>
      <c r="M138" s="49">
        <f t="shared" ref="M138:M159" si="61">ROUND(SUM(N138:T138),5)</f>
        <v>0</v>
      </c>
      <c r="N138" s="123">
        <f>'2023 CV FIN GA 00394601000126'!P134</f>
        <v>0</v>
      </c>
      <c r="O138" s="123">
        <f>'2023 CV FIN GA 00394601000126'!Q134</f>
        <v>0</v>
      </c>
      <c r="P138" s="123">
        <f>'2023 CV FIN GA 00394601000126'!R134</f>
        <v>0</v>
      </c>
      <c r="Q138" s="123">
        <f>'2023 CV FIN GA 00394601000126'!S134</f>
        <v>0</v>
      </c>
      <c r="R138" s="123">
        <f>'2023 CV FIN GA 00394601000126'!T134</f>
        <v>0</v>
      </c>
      <c r="S138" s="123">
        <f>'2023 CV FIN GA 00394601000126'!U134</f>
        <v>0</v>
      </c>
      <c r="T138" s="123">
        <f>'2023 CV FIN GA 00394601000126'!V134</f>
        <v>0</v>
      </c>
      <c r="U138" s="49">
        <f t="shared" ref="U138:U159" si="62">ROUND(SUM(V138:AB138),5)</f>
        <v>0</v>
      </c>
      <c r="V138" s="123">
        <f>'2023 CV FIN GA 00394601000126'!X134</f>
        <v>0</v>
      </c>
      <c r="W138" s="123">
        <f>'2023 CV FIN GA 00394601000126'!Y134</f>
        <v>0</v>
      </c>
      <c r="X138" s="123">
        <f>'2023 CV FIN GA 00394601000126'!Z134</f>
        <v>0</v>
      </c>
      <c r="Y138" s="123">
        <f>'2023 CV FIN GA 00394601000126'!AA134</f>
        <v>0</v>
      </c>
      <c r="Z138" s="123">
        <f>'2023 CV FIN GA 00394601000126'!AB134</f>
        <v>0</v>
      </c>
      <c r="AA138" s="123">
        <f>'2023 CV FIN GA 00394601000126'!AC134</f>
        <v>0</v>
      </c>
      <c r="AB138" s="123">
        <f>'2023 CV FIN GA 00394601000126'!AD134</f>
        <v>0</v>
      </c>
      <c r="AC138" s="49">
        <f t="shared" ref="AC138:AC159" si="63">ROUND(SUM(AD138:AG138),5)</f>
        <v>0</v>
      </c>
      <c r="AD138" s="123">
        <f>'2023 CV FIN GA 00394601000126'!AF134</f>
        <v>0</v>
      </c>
      <c r="AE138" s="123">
        <f>'2023 CV FIN GA 00394601000126'!AG134</f>
        <v>0</v>
      </c>
      <c r="AF138" s="123">
        <f>'2023 CV FIN GA 00394601000126'!AH134</f>
        <v>0</v>
      </c>
      <c r="AG138" s="123">
        <f>'2023 CV FIN GA 00394601000126'!AI134</f>
        <v>0</v>
      </c>
      <c r="AH138" s="49">
        <f t="shared" ref="AH138:AH159" si="64">ROUND(SUM(AI138:AM138),5)</f>
        <v>0</v>
      </c>
      <c r="AI138" s="123">
        <f>'2023 CV FIN GA 00394601000126'!AK134</f>
        <v>0</v>
      </c>
      <c r="AJ138" s="123">
        <f>'2023 CV FIN GA 00394601000126'!AL134</f>
        <v>0</v>
      </c>
      <c r="AK138" s="123">
        <f>'2023 CV FIN GA 00394601000126'!AM134</f>
        <v>0</v>
      </c>
      <c r="AL138" s="123">
        <f>'2023 CV FIN GA 00394601000126'!AN134</f>
        <v>0</v>
      </c>
      <c r="AM138" s="123">
        <f>'2023 CV FIN GA 00394601000126'!AO134</f>
        <v>0</v>
      </c>
      <c r="AN138" s="123">
        <f>'2023 CV FIN GA 00394601000126'!AP134</f>
        <v>0</v>
      </c>
      <c r="AO138" s="50">
        <v>0</v>
      </c>
      <c r="AP138" s="123">
        <f>'2023 CV FIN GA 00394601000126'!AR134</f>
        <v>0</v>
      </c>
      <c r="AQ138" s="123">
        <f>'2023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123">
        <f>'2023 CV FIN GA 00394601000126'!AV134</f>
        <v>0</v>
      </c>
      <c r="AU138" s="123">
        <f>'2023 CV FIN GA 00394601000126'!AW134</f>
        <v>0</v>
      </c>
      <c r="AV138" s="123">
        <f>'2023 CV FIN GA 00394601000126'!AX134</f>
        <v>0</v>
      </c>
      <c r="AW138" s="123">
        <f>'2023 CV FIN GA 00394601000126'!AY134</f>
        <v>0</v>
      </c>
      <c r="AX138" s="123">
        <f>'2023 CV FIN GA 00394601000126'!AZ134</f>
        <v>0</v>
      </c>
      <c r="AY138" s="123">
        <f>'2023 CV FIN GA 00394601000126'!BA134</f>
        <v>0</v>
      </c>
      <c r="AZ138" s="49">
        <f t="shared" ref="AZ138:AZ159" si="67">ROUND(SUM(BA138:BI138),5)</f>
        <v>0</v>
      </c>
      <c r="BA138" s="123">
        <f>'2023 CV FIN GA 00394601000126'!BC134</f>
        <v>0</v>
      </c>
      <c r="BB138" s="123">
        <f>'2023 CV FIN GA 00394601000126'!BD134</f>
        <v>0</v>
      </c>
      <c r="BC138" s="123">
        <f>'2023 CV FIN GA 00394601000126'!BE134</f>
        <v>0</v>
      </c>
      <c r="BD138" s="123">
        <f>'2023 CV FIN GA 00394601000126'!BF134</f>
        <v>0</v>
      </c>
      <c r="BE138" s="123">
        <f>'2023 CV FIN GA 00394601000126'!BG134</f>
        <v>0</v>
      </c>
      <c r="BF138" s="123">
        <f>'2023 CV FIN GA 00394601000126'!BH134</f>
        <v>0</v>
      </c>
      <c r="BG138" s="123">
        <f>'2023 CV FIN GA 00394601000126'!BI134</f>
        <v>0</v>
      </c>
      <c r="BH138" s="123">
        <f>'2023 CV FIN GA 00394601000126'!BJ134</f>
        <v>0</v>
      </c>
      <c r="BI138" s="123">
        <f>'2023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2.1026104688644409E-2</v>
      </c>
      <c r="BM138" s="48">
        <f>'2023 CV FIN GA 00394601000126'!BO134</f>
        <v>4.79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2152</v>
      </c>
      <c r="C139" s="48">
        <f>'2023 CV FIN GA 00394601000126'!E135</f>
        <v>4.79</v>
      </c>
      <c r="D139" s="49">
        <f t="shared" si="46"/>
        <v>2.2899999999999999E-3</v>
      </c>
      <c r="E139" s="123">
        <f>'2023 CV FIN GA 00394601000126'!G135</f>
        <v>0</v>
      </c>
      <c r="F139" s="49">
        <f t="shared" si="60"/>
        <v>0</v>
      </c>
      <c r="G139" s="123">
        <f>'2023 CV FIN GA 00394601000126'!I135</f>
        <v>0</v>
      </c>
      <c r="H139" s="123">
        <f>'2023 CV FIN GA 00394601000126'!J135</f>
        <v>0</v>
      </c>
      <c r="I139" s="123">
        <f>'2023 CV FIN GA 00394601000126'!K135</f>
        <v>0</v>
      </c>
      <c r="J139" s="123">
        <f>'2023 CV FIN GA 00394601000126'!L135</f>
        <v>0</v>
      </c>
      <c r="K139" s="123">
        <f>'2023 CV FIN GA 00394601000126'!M135</f>
        <v>0</v>
      </c>
      <c r="L139" s="123">
        <f>'2023 CV FIN GA 00394601000126'!N135</f>
        <v>0</v>
      </c>
      <c r="M139" s="49">
        <f t="shared" si="61"/>
        <v>0</v>
      </c>
      <c r="N139" s="123">
        <f>'2023 CV FIN GA 00394601000126'!P135</f>
        <v>0</v>
      </c>
      <c r="O139" s="123">
        <f>'2023 CV FIN GA 00394601000126'!Q135</f>
        <v>0</v>
      </c>
      <c r="P139" s="123">
        <f>'2023 CV FIN GA 00394601000126'!R135</f>
        <v>0</v>
      </c>
      <c r="Q139" s="123">
        <f>'2023 CV FIN GA 00394601000126'!S135</f>
        <v>0</v>
      </c>
      <c r="R139" s="123">
        <f>'2023 CV FIN GA 00394601000126'!T135</f>
        <v>0</v>
      </c>
      <c r="S139" s="123">
        <f>'2023 CV FIN GA 00394601000126'!U135</f>
        <v>0</v>
      </c>
      <c r="T139" s="123">
        <f>'2023 CV FIN GA 00394601000126'!V135</f>
        <v>0</v>
      </c>
      <c r="U139" s="49">
        <f t="shared" si="62"/>
        <v>0</v>
      </c>
      <c r="V139" s="123">
        <f>'2023 CV FIN GA 00394601000126'!X135</f>
        <v>0</v>
      </c>
      <c r="W139" s="123">
        <f>'2023 CV FIN GA 00394601000126'!Y135</f>
        <v>0</v>
      </c>
      <c r="X139" s="123">
        <f>'2023 CV FIN GA 00394601000126'!Z135</f>
        <v>0</v>
      </c>
      <c r="Y139" s="123">
        <f>'2023 CV FIN GA 00394601000126'!AA135</f>
        <v>0</v>
      </c>
      <c r="Z139" s="123">
        <f>'2023 CV FIN GA 00394601000126'!AB135</f>
        <v>0</v>
      </c>
      <c r="AA139" s="123">
        <f>'2023 CV FIN GA 00394601000126'!AC135</f>
        <v>0</v>
      </c>
      <c r="AB139" s="123">
        <f>'2023 CV FIN GA 00394601000126'!AD135</f>
        <v>0</v>
      </c>
      <c r="AC139" s="49">
        <f t="shared" si="63"/>
        <v>0</v>
      </c>
      <c r="AD139" s="123">
        <f>'2023 CV FIN GA 00394601000126'!AF135</f>
        <v>0</v>
      </c>
      <c r="AE139" s="123">
        <f>'2023 CV FIN GA 00394601000126'!AG135</f>
        <v>0</v>
      </c>
      <c r="AF139" s="123">
        <f>'2023 CV FIN GA 00394601000126'!AH135</f>
        <v>0</v>
      </c>
      <c r="AG139" s="123">
        <f>'2023 CV FIN GA 00394601000126'!AI135</f>
        <v>0</v>
      </c>
      <c r="AH139" s="49">
        <f t="shared" si="64"/>
        <v>0</v>
      </c>
      <c r="AI139" s="123">
        <f>'2023 CV FIN GA 00394601000126'!AK135</f>
        <v>0</v>
      </c>
      <c r="AJ139" s="123">
        <f>'2023 CV FIN GA 00394601000126'!AL135</f>
        <v>0</v>
      </c>
      <c r="AK139" s="123">
        <f>'2023 CV FIN GA 00394601000126'!AM135</f>
        <v>0</v>
      </c>
      <c r="AL139" s="123">
        <f>'2023 CV FIN GA 00394601000126'!AN135</f>
        <v>0</v>
      </c>
      <c r="AM139" s="123">
        <f>'2023 CV FIN GA 00394601000126'!AO135</f>
        <v>0</v>
      </c>
      <c r="AN139" s="123">
        <f>'2023 CV FIN GA 00394601000126'!AP135</f>
        <v>0</v>
      </c>
      <c r="AO139" s="50">
        <v>0</v>
      </c>
      <c r="AP139" s="123">
        <f>'2023 CV FIN GA 00394601000126'!AR135</f>
        <v>0</v>
      </c>
      <c r="AQ139" s="123">
        <f>'2023 CV FIN GA 00394601000126'!AS135</f>
        <v>0</v>
      </c>
      <c r="AR139" s="49">
        <f t="shared" si="65"/>
        <v>0</v>
      </c>
      <c r="AS139" s="49">
        <f t="shared" si="66"/>
        <v>0</v>
      </c>
      <c r="AT139" s="123">
        <f>'2023 CV FIN GA 00394601000126'!AV135</f>
        <v>0</v>
      </c>
      <c r="AU139" s="123">
        <f>'2023 CV FIN GA 00394601000126'!AW135</f>
        <v>0</v>
      </c>
      <c r="AV139" s="123">
        <f>'2023 CV FIN GA 00394601000126'!AX135</f>
        <v>0</v>
      </c>
      <c r="AW139" s="123">
        <f>'2023 CV FIN GA 00394601000126'!AY135</f>
        <v>0</v>
      </c>
      <c r="AX139" s="123">
        <f>'2023 CV FIN GA 00394601000126'!AZ135</f>
        <v>0</v>
      </c>
      <c r="AY139" s="123">
        <f>'2023 CV FIN GA 00394601000126'!BA135</f>
        <v>0</v>
      </c>
      <c r="AZ139" s="49">
        <f t="shared" si="67"/>
        <v>0</v>
      </c>
      <c r="BA139" s="123">
        <f>'2023 CV FIN GA 00394601000126'!BC135</f>
        <v>0</v>
      </c>
      <c r="BB139" s="123">
        <f>'2023 CV FIN GA 00394601000126'!BD135</f>
        <v>0</v>
      </c>
      <c r="BC139" s="123">
        <f>'2023 CV FIN GA 00394601000126'!BE135</f>
        <v>0</v>
      </c>
      <c r="BD139" s="123">
        <f>'2023 CV FIN GA 00394601000126'!BF135</f>
        <v>0</v>
      </c>
      <c r="BE139" s="123">
        <f>'2023 CV FIN GA 00394601000126'!BG135</f>
        <v>0</v>
      </c>
      <c r="BF139" s="123">
        <f>'2023 CV FIN GA 00394601000126'!BH135</f>
        <v>0</v>
      </c>
      <c r="BG139" s="123">
        <f>'2023 CV FIN GA 00394601000126'!BI135</f>
        <v>0</v>
      </c>
      <c r="BH139" s="123">
        <f>'2023 CV FIN GA 00394601000126'!BJ135</f>
        <v>0</v>
      </c>
      <c r="BI139" s="123">
        <f>'2023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2.1026104688644409E-2</v>
      </c>
      <c r="BM139" s="48">
        <f>'2023 CV FIN GA 00394601000126'!BO135</f>
        <v>4.79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2153</v>
      </c>
      <c r="C140" s="48">
        <f>'2023 CV FIN GA 00394601000126'!E136</f>
        <v>4.79</v>
      </c>
      <c r="D140" s="49">
        <f t="shared" ref="D140:D159" si="76">ROUND((1+C140/100)^-1*D139,5)</f>
        <v>2.1900000000000001E-3</v>
      </c>
      <c r="E140" s="123">
        <f>'2023 CV FIN GA 00394601000126'!G136</f>
        <v>0</v>
      </c>
      <c r="F140" s="49">
        <f t="shared" si="60"/>
        <v>0</v>
      </c>
      <c r="G140" s="123">
        <f>'2023 CV FIN GA 00394601000126'!I136</f>
        <v>0</v>
      </c>
      <c r="H140" s="123">
        <f>'2023 CV FIN GA 00394601000126'!J136</f>
        <v>0</v>
      </c>
      <c r="I140" s="123">
        <f>'2023 CV FIN GA 00394601000126'!K136</f>
        <v>0</v>
      </c>
      <c r="J140" s="123">
        <f>'2023 CV FIN GA 00394601000126'!L136</f>
        <v>0</v>
      </c>
      <c r="K140" s="123">
        <f>'2023 CV FIN GA 00394601000126'!M136</f>
        <v>0</v>
      </c>
      <c r="L140" s="123">
        <f>'2023 CV FIN GA 00394601000126'!N136</f>
        <v>0</v>
      </c>
      <c r="M140" s="49">
        <f t="shared" si="61"/>
        <v>0</v>
      </c>
      <c r="N140" s="123">
        <f>'2023 CV FIN GA 00394601000126'!P136</f>
        <v>0</v>
      </c>
      <c r="O140" s="123">
        <f>'2023 CV FIN GA 00394601000126'!Q136</f>
        <v>0</v>
      </c>
      <c r="P140" s="123">
        <f>'2023 CV FIN GA 00394601000126'!R136</f>
        <v>0</v>
      </c>
      <c r="Q140" s="123">
        <f>'2023 CV FIN GA 00394601000126'!S136</f>
        <v>0</v>
      </c>
      <c r="R140" s="123">
        <f>'2023 CV FIN GA 00394601000126'!T136</f>
        <v>0</v>
      </c>
      <c r="S140" s="123">
        <f>'2023 CV FIN GA 00394601000126'!U136</f>
        <v>0</v>
      </c>
      <c r="T140" s="123">
        <f>'2023 CV FIN GA 00394601000126'!V136</f>
        <v>0</v>
      </c>
      <c r="U140" s="49">
        <f t="shared" si="62"/>
        <v>0</v>
      </c>
      <c r="V140" s="123">
        <f>'2023 CV FIN GA 00394601000126'!X136</f>
        <v>0</v>
      </c>
      <c r="W140" s="123">
        <f>'2023 CV FIN GA 00394601000126'!Y136</f>
        <v>0</v>
      </c>
      <c r="X140" s="123">
        <f>'2023 CV FIN GA 00394601000126'!Z136</f>
        <v>0</v>
      </c>
      <c r="Y140" s="123">
        <f>'2023 CV FIN GA 00394601000126'!AA136</f>
        <v>0</v>
      </c>
      <c r="Z140" s="123">
        <f>'2023 CV FIN GA 00394601000126'!AB136</f>
        <v>0</v>
      </c>
      <c r="AA140" s="123">
        <f>'2023 CV FIN GA 00394601000126'!AC136</f>
        <v>0</v>
      </c>
      <c r="AB140" s="123">
        <f>'2023 CV FIN GA 00394601000126'!AD136</f>
        <v>0</v>
      </c>
      <c r="AC140" s="49">
        <f t="shared" si="63"/>
        <v>0</v>
      </c>
      <c r="AD140" s="123">
        <f>'2023 CV FIN GA 00394601000126'!AF136</f>
        <v>0</v>
      </c>
      <c r="AE140" s="123">
        <f>'2023 CV FIN GA 00394601000126'!AG136</f>
        <v>0</v>
      </c>
      <c r="AF140" s="123">
        <f>'2023 CV FIN GA 00394601000126'!AH136</f>
        <v>0</v>
      </c>
      <c r="AG140" s="123">
        <f>'2023 CV FIN GA 00394601000126'!AI136</f>
        <v>0</v>
      </c>
      <c r="AH140" s="49">
        <f t="shared" si="64"/>
        <v>0</v>
      </c>
      <c r="AI140" s="123">
        <f>'2023 CV FIN GA 00394601000126'!AK136</f>
        <v>0</v>
      </c>
      <c r="AJ140" s="123">
        <f>'2023 CV FIN GA 00394601000126'!AL136</f>
        <v>0</v>
      </c>
      <c r="AK140" s="123">
        <f>'2023 CV FIN GA 00394601000126'!AM136</f>
        <v>0</v>
      </c>
      <c r="AL140" s="123">
        <f>'2023 CV FIN GA 00394601000126'!AN136</f>
        <v>0</v>
      </c>
      <c r="AM140" s="123">
        <f>'2023 CV FIN GA 00394601000126'!AO136</f>
        <v>0</v>
      </c>
      <c r="AN140" s="123">
        <f>'2023 CV FIN GA 00394601000126'!AP136</f>
        <v>0</v>
      </c>
      <c r="AO140" s="50">
        <v>0</v>
      </c>
      <c r="AP140" s="123">
        <f>'2023 CV FIN GA 00394601000126'!AR136</f>
        <v>0</v>
      </c>
      <c r="AQ140" s="123">
        <f>'2023 CV FIN GA 00394601000126'!AS136</f>
        <v>0</v>
      </c>
      <c r="AR140" s="49">
        <f t="shared" si="65"/>
        <v>0</v>
      </c>
      <c r="AS140" s="49">
        <f t="shared" si="66"/>
        <v>0</v>
      </c>
      <c r="AT140" s="123">
        <f>'2023 CV FIN GA 00394601000126'!AV136</f>
        <v>0</v>
      </c>
      <c r="AU140" s="123">
        <f>'2023 CV FIN GA 00394601000126'!AW136</f>
        <v>0</v>
      </c>
      <c r="AV140" s="123">
        <f>'2023 CV FIN GA 00394601000126'!AX136</f>
        <v>0</v>
      </c>
      <c r="AW140" s="123">
        <f>'2023 CV FIN GA 00394601000126'!AY136</f>
        <v>0</v>
      </c>
      <c r="AX140" s="123">
        <f>'2023 CV FIN GA 00394601000126'!AZ136</f>
        <v>0</v>
      </c>
      <c r="AY140" s="123">
        <f>'2023 CV FIN GA 00394601000126'!BA136</f>
        <v>0</v>
      </c>
      <c r="AZ140" s="49">
        <f t="shared" si="67"/>
        <v>0</v>
      </c>
      <c r="BA140" s="123">
        <f>'2023 CV FIN GA 00394601000126'!BC136</f>
        <v>0</v>
      </c>
      <c r="BB140" s="123">
        <f>'2023 CV FIN GA 00394601000126'!BD136</f>
        <v>0</v>
      </c>
      <c r="BC140" s="123">
        <f>'2023 CV FIN GA 00394601000126'!BE136</f>
        <v>0</v>
      </c>
      <c r="BD140" s="123">
        <f>'2023 CV FIN GA 00394601000126'!BF136</f>
        <v>0</v>
      </c>
      <c r="BE140" s="123">
        <f>'2023 CV FIN GA 00394601000126'!BG136</f>
        <v>0</v>
      </c>
      <c r="BF140" s="123">
        <f>'2023 CV FIN GA 00394601000126'!BH136</f>
        <v>0</v>
      </c>
      <c r="BG140" s="123">
        <f>'2023 CV FIN GA 00394601000126'!BI136</f>
        <v>0</v>
      </c>
      <c r="BH140" s="123">
        <f>'2023 CV FIN GA 00394601000126'!BJ136</f>
        <v>0</v>
      </c>
      <c r="BI140" s="123">
        <f>'2023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2.1026104688644409E-2</v>
      </c>
      <c r="BM140" s="48">
        <f>'2023 CV FIN GA 00394601000126'!BO136</f>
        <v>4.79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2154</v>
      </c>
      <c r="C141" s="48">
        <f>'2023 CV FIN GA 00394601000126'!E137</f>
        <v>4.79</v>
      </c>
      <c r="D141" s="49">
        <f t="shared" si="76"/>
        <v>2.0899999999999998E-3</v>
      </c>
      <c r="E141" s="123">
        <f>'2023 CV FIN GA 00394601000126'!G137</f>
        <v>0</v>
      </c>
      <c r="F141" s="49">
        <f t="shared" si="60"/>
        <v>0</v>
      </c>
      <c r="G141" s="123">
        <f>'2023 CV FIN GA 00394601000126'!I137</f>
        <v>0</v>
      </c>
      <c r="H141" s="123">
        <f>'2023 CV FIN GA 00394601000126'!J137</f>
        <v>0</v>
      </c>
      <c r="I141" s="123">
        <f>'2023 CV FIN GA 00394601000126'!K137</f>
        <v>0</v>
      </c>
      <c r="J141" s="123">
        <f>'2023 CV FIN GA 00394601000126'!L137</f>
        <v>0</v>
      </c>
      <c r="K141" s="123">
        <f>'2023 CV FIN GA 00394601000126'!M137</f>
        <v>0</v>
      </c>
      <c r="L141" s="123">
        <f>'2023 CV FIN GA 00394601000126'!N137</f>
        <v>0</v>
      </c>
      <c r="M141" s="49">
        <f t="shared" si="61"/>
        <v>0</v>
      </c>
      <c r="N141" s="123">
        <f>'2023 CV FIN GA 00394601000126'!P137</f>
        <v>0</v>
      </c>
      <c r="O141" s="123">
        <f>'2023 CV FIN GA 00394601000126'!Q137</f>
        <v>0</v>
      </c>
      <c r="P141" s="123">
        <f>'2023 CV FIN GA 00394601000126'!R137</f>
        <v>0</v>
      </c>
      <c r="Q141" s="123">
        <f>'2023 CV FIN GA 00394601000126'!S137</f>
        <v>0</v>
      </c>
      <c r="R141" s="123">
        <f>'2023 CV FIN GA 00394601000126'!T137</f>
        <v>0</v>
      </c>
      <c r="S141" s="123">
        <f>'2023 CV FIN GA 00394601000126'!U137</f>
        <v>0</v>
      </c>
      <c r="T141" s="123">
        <f>'2023 CV FIN GA 00394601000126'!V137</f>
        <v>0</v>
      </c>
      <c r="U141" s="49">
        <f t="shared" si="62"/>
        <v>0</v>
      </c>
      <c r="V141" s="123">
        <f>'2023 CV FIN GA 00394601000126'!X137</f>
        <v>0</v>
      </c>
      <c r="W141" s="123">
        <f>'2023 CV FIN GA 00394601000126'!Y137</f>
        <v>0</v>
      </c>
      <c r="X141" s="123">
        <f>'2023 CV FIN GA 00394601000126'!Z137</f>
        <v>0</v>
      </c>
      <c r="Y141" s="123">
        <f>'2023 CV FIN GA 00394601000126'!AA137</f>
        <v>0</v>
      </c>
      <c r="Z141" s="123">
        <f>'2023 CV FIN GA 00394601000126'!AB137</f>
        <v>0</v>
      </c>
      <c r="AA141" s="123">
        <f>'2023 CV FIN GA 00394601000126'!AC137</f>
        <v>0</v>
      </c>
      <c r="AB141" s="123">
        <f>'2023 CV FIN GA 00394601000126'!AD137</f>
        <v>0</v>
      </c>
      <c r="AC141" s="49">
        <f t="shared" si="63"/>
        <v>0</v>
      </c>
      <c r="AD141" s="123">
        <f>'2023 CV FIN GA 00394601000126'!AF137</f>
        <v>0</v>
      </c>
      <c r="AE141" s="123">
        <f>'2023 CV FIN GA 00394601000126'!AG137</f>
        <v>0</v>
      </c>
      <c r="AF141" s="123">
        <f>'2023 CV FIN GA 00394601000126'!AH137</f>
        <v>0</v>
      </c>
      <c r="AG141" s="123">
        <f>'2023 CV FIN GA 00394601000126'!AI137</f>
        <v>0</v>
      </c>
      <c r="AH141" s="49">
        <f t="shared" si="64"/>
        <v>0</v>
      </c>
      <c r="AI141" s="123">
        <f>'2023 CV FIN GA 00394601000126'!AK137</f>
        <v>0</v>
      </c>
      <c r="AJ141" s="123">
        <f>'2023 CV FIN GA 00394601000126'!AL137</f>
        <v>0</v>
      </c>
      <c r="AK141" s="123">
        <f>'2023 CV FIN GA 00394601000126'!AM137</f>
        <v>0</v>
      </c>
      <c r="AL141" s="123">
        <f>'2023 CV FIN GA 00394601000126'!AN137</f>
        <v>0</v>
      </c>
      <c r="AM141" s="123">
        <f>'2023 CV FIN GA 00394601000126'!AO137</f>
        <v>0</v>
      </c>
      <c r="AN141" s="123">
        <f>'2023 CV FIN GA 00394601000126'!AP137</f>
        <v>0</v>
      </c>
      <c r="AO141" s="50">
        <v>0</v>
      </c>
      <c r="AP141" s="123">
        <f>'2023 CV FIN GA 00394601000126'!AR137</f>
        <v>0</v>
      </c>
      <c r="AQ141" s="123">
        <f>'2023 CV FIN GA 00394601000126'!AS137</f>
        <v>0</v>
      </c>
      <c r="AR141" s="49">
        <f t="shared" si="65"/>
        <v>0</v>
      </c>
      <c r="AS141" s="49">
        <f t="shared" si="66"/>
        <v>0</v>
      </c>
      <c r="AT141" s="123">
        <f>'2023 CV FIN GA 00394601000126'!AV137</f>
        <v>0</v>
      </c>
      <c r="AU141" s="123">
        <f>'2023 CV FIN GA 00394601000126'!AW137</f>
        <v>0</v>
      </c>
      <c r="AV141" s="123">
        <f>'2023 CV FIN GA 00394601000126'!AX137</f>
        <v>0</v>
      </c>
      <c r="AW141" s="123">
        <f>'2023 CV FIN GA 00394601000126'!AY137</f>
        <v>0</v>
      </c>
      <c r="AX141" s="123">
        <f>'2023 CV FIN GA 00394601000126'!AZ137</f>
        <v>0</v>
      </c>
      <c r="AY141" s="123">
        <f>'2023 CV FIN GA 00394601000126'!BA137</f>
        <v>0</v>
      </c>
      <c r="AZ141" s="49">
        <f t="shared" si="67"/>
        <v>0</v>
      </c>
      <c r="BA141" s="123">
        <f>'2023 CV FIN GA 00394601000126'!BC137</f>
        <v>0</v>
      </c>
      <c r="BB141" s="123">
        <f>'2023 CV FIN GA 00394601000126'!BD137</f>
        <v>0</v>
      </c>
      <c r="BC141" s="123">
        <f>'2023 CV FIN GA 00394601000126'!BE137</f>
        <v>0</v>
      </c>
      <c r="BD141" s="123">
        <f>'2023 CV FIN GA 00394601000126'!BF137</f>
        <v>0</v>
      </c>
      <c r="BE141" s="123">
        <f>'2023 CV FIN GA 00394601000126'!BG137</f>
        <v>0</v>
      </c>
      <c r="BF141" s="123">
        <f>'2023 CV FIN GA 00394601000126'!BH137</f>
        <v>0</v>
      </c>
      <c r="BG141" s="123">
        <f>'2023 CV FIN GA 00394601000126'!BI137</f>
        <v>0</v>
      </c>
      <c r="BH141" s="123">
        <f>'2023 CV FIN GA 00394601000126'!BJ137</f>
        <v>0</v>
      </c>
      <c r="BI141" s="123">
        <f>'2023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2.1026104688644409E-2</v>
      </c>
      <c r="BM141" s="48">
        <f>'2023 CV FIN GA 00394601000126'!BO137</f>
        <v>4.79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2155</v>
      </c>
      <c r="C142" s="48">
        <f>'2023 CV FIN GA 00394601000126'!E138</f>
        <v>4.79</v>
      </c>
      <c r="D142" s="49">
        <f t="shared" si="76"/>
        <v>1.99E-3</v>
      </c>
      <c r="E142" s="123">
        <f>'2023 CV FIN GA 00394601000126'!G138</f>
        <v>0</v>
      </c>
      <c r="F142" s="49">
        <f t="shared" si="60"/>
        <v>0</v>
      </c>
      <c r="G142" s="123">
        <f>'2023 CV FIN GA 00394601000126'!I138</f>
        <v>0</v>
      </c>
      <c r="H142" s="123">
        <f>'2023 CV FIN GA 00394601000126'!J138</f>
        <v>0</v>
      </c>
      <c r="I142" s="123">
        <f>'2023 CV FIN GA 00394601000126'!K138</f>
        <v>0</v>
      </c>
      <c r="J142" s="123">
        <f>'2023 CV FIN GA 00394601000126'!L138</f>
        <v>0</v>
      </c>
      <c r="K142" s="123">
        <f>'2023 CV FIN GA 00394601000126'!M138</f>
        <v>0</v>
      </c>
      <c r="L142" s="123">
        <f>'2023 CV FIN GA 00394601000126'!N138</f>
        <v>0</v>
      </c>
      <c r="M142" s="49">
        <f t="shared" si="61"/>
        <v>0</v>
      </c>
      <c r="N142" s="123">
        <f>'2023 CV FIN GA 00394601000126'!P138</f>
        <v>0</v>
      </c>
      <c r="O142" s="123">
        <f>'2023 CV FIN GA 00394601000126'!Q138</f>
        <v>0</v>
      </c>
      <c r="P142" s="123">
        <f>'2023 CV FIN GA 00394601000126'!R138</f>
        <v>0</v>
      </c>
      <c r="Q142" s="123">
        <f>'2023 CV FIN GA 00394601000126'!S138</f>
        <v>0</v>
      </c>
      <c r="R142" s="123">
        <f>'2023 CV FIN GA 00394601000126'!T138</f>
        <v>0</v>
      </c>
      <c r="S142" s="123">
        <f>'2023 CV FIN GA 00394601000126'!U138</f>
        <v>0</v>
      </c>
      <c r="T142" s="123">
        <f>'2023 CV FIN GA 00394601000126'!V138</f>
        <v>0</v>
      </c>
      <c r="U142" s="49">
        <f t="shared" si="62"/>
        <v>0</v>
      </c>
      <c r="V142" s="123">
        <f>'2023 CV FIN GA 00394601000126'!X138</f>
        <v>0</v>
      </c>
      <c r="W142" s="123">
        <f>'2023 CV FIN GA 00394601000126'!Y138</f>
        <v>0</v>
      </c>
      <c r="X142" s="123">
        <f>'2023 CV FIN GA 00394601000126'!Z138</f>
        <v>0</v>
      </c>
      <c r="Y142" s="123">
        <f>'2023 CV FIN GA 00394601000126'!AA138</f>
        <v>0</v>
      </c>
      <c r="Z142" s="123">
        <f>'2023 CV FIN GA 00394601000126'!AB138</f>
        <v>0</v>
      </c>
      <c r="AA142" s="123">
        <f>'2023 CV FIN GA 00394601000126'!AC138</f>
        <v>0</v>
      </c>
      <c r="AB142" s="123">
        <f>'2023 CV FIN GA 00394601000126'!AD138</f>
        <v>0</v>
      </c>
      <c r="AC142" s="49">
        <f t="shared" si="63"/>
        <v>0</v>
      </c>
      <c r="AD142" s="123">
        <f>'2023 CV FIN GA 00394601000126'!AF138</f>
        <v>0</v>
      </c>
      <c r="AE142" s="123">
        <f>'2023 CV FIN GA 00394601000126'!AG138</f>
        <v>0</v>
      </c>
      <c r="AF142" s="123">
        <f>'2023 CV FIN GA 00394601000126'!AH138</f>
        <v>0</v>
      </c>
      <c r="AG142" s="123">
        <f>'2023 CV FIN GA 00394601000126'!AI138</f>
        <v>0</v>
      </c>
      <c r="AH142" s="49">
        <f t="shared" si="64"/>
        <v>0</v>
      </c>
      <c r="AI142" s="123">
        <f>'2023 CV FIN GA 00394601000126'!AK138</f>
        <v>0</v>
      </c>
      <c r="AJ142" s="123">
        <f>'2023 CV FIN GA 00394601000126'!AL138</f>
        <v>0</v>
      </c>
      <c r="AK142" s="123">
        <f>'2023 CV FIN GA 00394601000126'!AM138</f>
        <v>0</v>
      </c>
      <c r="AL142" s="123">
        <f>'2023 CV FIN GA 00394601000126'!AN138</f>
        <v>0</v>
      </c>
      <c r="AM142" s="123">
        <f>'2023 CV FIN GA 00394601000126'!AO138</f>
        <v>0</v>
      </c>
      <c r="AN142" s="123">
        <f>'2023 CV FIN GA 00394601000126'!AP138</f>
        <v>0</v>
      </c>
      <c r="AO142" s="50">
        <v>0</v>
      </c>
      <c r="AP142" s="123">
        <f>'2023 CV FIN GA 00394601000126'!AR138</f>
        <v>0</v>
      </c>
      <c r="AQ142" s="123">
        <f>'2023 CV FIN GA 00394601000126'!AS138</f>
        <v>0</v>
      </c>
      <c r="AR142" s="49">
        <f t="shared" si="65"/>
        <v>0</v>
      </c>
      <c r="AS142" s="49">
        <f t="shared" si="66"/>
        <v>0</v>
      </c>
      <c r="AT142" s="123">
        <f>'2023 CV FIN GA 00394601000126'!AV138</f>
        <v>0</v>
      </c>
      <c r="AU142" s="123">
        <f>'2023 CV FIN GA 00394601000126'!AW138</f>
        <v>0</v>
      </c>
      <c r="AV142" s="123">
        <f>'2023 CV FIN GA 00394601000126'!AX138</f>
        <v>0</v>
      </c>
      <c r="AW142" s="123">
        <f>'2023 CV FIN GA 00394601000126'!AY138</f>
        <v>0</v>
      </c>
      <c r="AX142" s="123">
        <f>'2023 CV FIN GA 00394601000126'!AZ138</f>
        <v>0</v>
      </c>
      <c r="AY142" s="123">
        <f>'2023 CV FIN GA 00394601000126'!BA138</f>
        <v>0</v>
      </c>
      <c r="AZ142" s="49">
        <f t="shared" si="67"/>
        <v>0</v>
      </c>
      <c r="BA142" s="123">
        <f>'2023 CV FIN GA 00394601000126'!BC138</f>
        <v>0</v>
      </c>
      <c r="BB142" s="123">
        <f>'2023 CV FIN GA 00394601000126'!BD138</f>
        <v>0</v>
      </c>
      <c r="BC142" s="123">
        <f>'2023 CV FIN GA 00394601000126'!BE138</f>
        <v>0</v>
      </c>
      <c r="BD142" s="123">
        <f>'2023 CV FIN GA 00394601000126'!BF138</f>
        <v>0</v>
      </c>
      <c r="BE142" s="123">
        <f>'2023 CV FIN GA 00394601000126'!BG138</f>
        <v>0</v>
      </c>
      <c r="BF142" s="123">
        <f>'2023 CV FIN GA 00394601000126'!BH138</f>
        <v>0</v>
      </c>
      <c r="BG142" s="123">
        <f>'2023 CV FIN GA 00394601000126'!BI138</f>
        <v>0</v>
      </c>
      <c r="BH142" s="123">
        <f>'2023 CV FIN GA 00394601000126'!BJ138</f>
        <v>0</v>
      </c>
      <c r="BI142" s="123">
        <f>'2023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2.1026104688644409E-2</v>
      </c>
      <c r="BM142" s="48">
        <f>'2023 CV FIN GA 00394601000126'!BO138</f>
        <v>4.79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2156</v>
      </c>
      <c r="C143" s="48">
        <f>'2023 CV FIN GA 00394601000126'!E139</f>
        <v>4.79</v>
      </c>
      <c r="D143" s="49">
        <f t="shared" si="76"/>
        <v>1.9E-3</v>
      </c>
      <c r="E143" s="123">
        <f>'2023 CV FIN GA 00394601000126'!G139</f>
        <v>0</v>
      </c>
      <c r="F143" s="49">
        <f t="shared" si="60"/>
        <v>0</v>
      </c>
      <c r="G143" s="123">
        <f>'2023 CV FIN GA 00394601000126'!I139</f>
        <v>0</v>
      </c>
      <c r="H143" s="123">
        <f>'2023 CV FIN GA 00394601000126'!J139</f>
        <v>0</v>
      </c>
      <c r="I143" s="123">
        <f>'2023 CV FIN GA 00394601000126'!K139</f>
        <v>0</v>
      </c>
      <c r="J143" s="123">
        <f>'2023 CV FIN GA 00394601000126'!L139</f>
        <v>0</v>
      </c>
      <c r="K143" s="123">
        <f>'2023 CV FIN GA 00394601000126'!M139</f>
        <v>0</v>
      </c>
      <c r="L143" s="123">
        <f>'2023 CV FIN GA 00394601000126'!N139</f>
        <v>0</v>
      </c>
      <c r="M143" s="49">
        <f t="shared" si="61"/>
        <v>0</v>
      </c>
      <c r="N143" s="123">
        <f>'2023 CV FIN GA 00394601000126'!P139</f>
        <v>0</v>
      </c>
      <c r="O143" s="123">
        <f>'2023 CV FIN GA 00394601000126'!Q139</f>
        <v>0</v>
      </c>
      <c r="P143" s="123">
        <f>'2023 CV FIN GA 00394601000126'!R139</f>
        <v>0</v>
      </c>
      <c r="Q143" s="123">
        <f>'2023 CV FIN GA 00394601000126'!S139</f>
        <v>0</v>
      </c>
      <c r="R143" s="123">
        <f>'2023 CV FIN GA 00394601000126'!T139</f>
        <v>0</v>
      </c>
      <c r="S143" s="123">
        <f>'2023 CV FIN GA 00394601000126'!U139</f>
        <v>0</v>
      </c>
      <c r="T143" s="123">
        <f>'2023 CV FIN GA 00394601000126'!V139</f>
        <v>0</v>
      </c>
      <c r="U143" s="49">
        <f t="shared" si="62"/>
        <v>0</v>
      </c>
      <c r="V143" s="123">
        <f>'2023 CV FIN GA 00394601000126'!X139</f>
        <v>0</v>
      </c>
      <c r="W143" s="123">
        <f>'2023 CV FIN GA 00394601000126'!Y139</f>
        <v>0</v>
      </c>
      <c r="X143" s="123">
        <f>'2023 CV FIN GA 00394601000126'!Z139</f>
        <v>0</v>
      </c>
      <c r="Y143" s="123">
        <f>'2023 CV FIN GA 00394601000126'!AA139</f>
        <v>0</v>
      </c>
      <c r="Z143" s="123">
        <f>'2023 CV FIN GA 00394601000126'!AB139</f>
        <v>0</v>
      </c>
      <c r="AA143" s="123">
        <f>'2023 CV FIN GA 00394601000126'!AC139</f>
        <v>0</v>
      </c>
      <c r="AB143" s="123">
        <f>'2023 CV FIN GA 00394601000126'!AD139</f>
        <v>0</v>
      </c>
      <c r="AC143" s="49">
        <f t="shared" si="63"/>
        <v>0</v>
      </c>
      <c r="AD143" s="123">
        <f>'2023 CV FIN GA 00394601000126'!AF139</f>
        <v>0</v>
      </c>
      <c r="AE143" s="123">
        <f>'2023 CV FIN GA 00394601000126'!AG139</f>
        <v>0</v>
      </c>
      <c r="AF143" s="123">
        <f>'2023 CV FIN GA 00394601000126'!AH139</f>
        <v>0</v>
      </c>
      <c r="AG143" s="123">
        <f>'2023 CV FIN GA 00394601000126'!AI139</f>
        <v>0</v>
      </c>
      <c r="AH143" s="49">
        <f t="shared" si="64"/>
        <v>0</v>
      </c>
      <c r="AI143" s="123">
        <f>'2023 CV FIN GA 00394601000126'!AK139</f>
        <v>0</v>
      </c>
      <c r="AJ143" s="123">
        <f>'2023 CV FIN GA 00394601000126'!AL139</f>
        <v>0</v>
      </c>
      <c r="AK143" s="123">
        <f>'2023 CV FIN GA 00394601000126'!AM139</f>
        <v>0</v>
      </c>
      <c r="AL143" s="123">
        <f>'2023 CV FIN GA 00394601000126'!AN139</f>
        <v>0</v>
      </c>
      <c r="AM143" s="123">
        <f>'2023 CV FIN GA 00394601000126'!AO139</f>
        <v>0</v>
      </c>
      <c r="AN143" s="123">
        <f>'2023 CV FIN GA 00394601000126'!AP139</f>
        <v>0</v>
      </c>
      <c r="AO143" s="50">
        <v>0</v>
      </c>
      <c r="AP143" s="123">
        <f>'2023 CV FIN GA 00394601000126'!AR139</f>
        <v>0</v>
      </c>
      <c r="AQ143" s="123">
        <f>'2023 CV FIN GA 00394601000126'!AS139</f>
        <v>0</v>
      </c>
      <c r="AR143" s="49">
        <f t="shared" si="65"/>
        <v>0</v>
      </c>
      <c r="AS143" s="49">
        <f t="shared" si="66"/>
        <v>0</v>
      </c>
      <c r="AT143" s="123">
        <f>'2023 CV FIN GA 00394601000126'!AV139</f>
        <v>0</v>
      </c>
      <c r="AU143" s="123">
        <f>'2023 CV FIN GA 00394601000126'!AW139</f>
        <v>0</v>
      </c>
      <c r="AV143" s="123">
        <f>'2023 CV FIN GA 00394601000126'!AX139</f>
        <v>0</v>
      </c>
      <c r="AW143" s="123">
        <f>'2023 CV FIN GA 00394601000126'!AY139</f>
        <v>0</v>
      </c>
      <c r="AX143" s="123">
        <f>'2023 CV FIN GA 00394601000126'!AZ139</f>
        <v>0</v>
      </c>
      <c r="AY143" s="123">
        <f>'2023 CV FIN GA 00394601000126'!BA139</f>
        <v>0</v>
      </c>
      <c r="AZ143" s="49">
        <f t="shared" si="67"/>
        <v>0</v>
      </c>
      <c r="BA143" s="123">
        <f>'2023 CV FIN GA 00394601000126'!BC139</f>
        <v>0</v>
      </c>
      <c r="BB143" s="123">
        <f>'2023 CV FIN GA 00394601000126'!BD139</f>
        <v>0</v>
      </c>
      <c r="BC143" s="123">
        <f>'2023 CV FIN GA 00394601000126'!BE139</f>
        <v>0</v>
      </c>
      <c r="BD143" s="123">
        <f>'2023 CV FIN GA 00394601000126'!BF139</f>
        <v>0</v>
      </c>
      <c r="BE143" s="123">
        <f>'2023 CV FIN GA 00394601000126'!BG139</f>
        <v>0</v>
      </c>
      <c r="BF143" s="123">
        <f>'2023 CV FIN GA 00394601000126'!BH139</f>
        <v>0</v>
      </c>
      <c r="BG143" s="123">
        <f>'2023 CV FIN GA 00394601000126'!BI139</f>
        <v>0</v>
      </c>
      <c r="BH143" s="123">
        <f>'2023 CV FIN GA 00394601000126'!BJ139</f>
        <v>0</v>
      </c>
      <c r="BI143" s="123">
        <f>'2023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2.1026104688644409E-2</v>
      </c>
      <c r="BM143" s="48">
        <f>'2023 CV FIN GA 00394601000126'!BO139</f>
        <v>4.79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2157</v>
      </c>
      <c r="C144" s="48">
        <f>'2023 CV FIN GA 00394601000126'!E140</f>
        <v>4.79</v>
      </c>
      <c r="D144" s="49">
        <f t="shared" si="76"/>
        <v>1.81E-3</v>
      </c>
      <c r="E144" s="123">
        <f>'2023 CV FIN GA 00394601000126'!G140</f>
        <v>0</v>
      </c>
      <c r="F144" s="49">
        <f t="shared" si="60"/>
        <v>0</v>
      </c>
      <c r="G144" s="123">
        <f>'2023 CV FIN GA 00394601000126'!I140</f>
        <v>0</v>
      </c>
      <c r="H144" s="123">
        <f>'2023 CV FIN GA 00394601000126'!J140</f>
        <v>0</v>
      </c>
      <c r="I144" s="123">
        <f>'2023 CV FIN GA 00394601000126'!K140</f>
        <v>0</v>
      </c>
      <c r="J144" s="123">
        <f>'2023 CV FIN GA 00394601000126'!L140</f>
        <v>0</v>
      </c>
      <c r="K144" s="123">
        <f>'2023 CV FIN GA 00394601000126'!M140</f>
        <v>0</v>
      </c>
      <c r="L144" s="123">
        <f>'2023 CV FIN GA 00394601000126'!N140</f>
        <v>0</v>
      </c>
      <c r="M144" s="49">
        <f t="shared" si="61"/>
        <v>0</v>
      </c>
      <c r="N144" s="123">
        <f>'2023 CV FIN GA 00394601000126'!P140</f>
        <v>0</v>
      </c>
      <c r="O144" s="123">
        <f>'2023 CV FIN GA 00394601000126'!Q140</f>
        <v>0</v>
      </c>
      <c r="P144" s="123">
        <f>'2023 CV FIN GA 00394601000126'!R140</f>
        <v>0</v>
      </c>
      <c r="Q144" s="123">
        <f>'2023 CV FIN GA 00394601000126'!S140</f>
        <v>0</v>
      </c>
      <c r="R144" s="123">
        <f>'2023 CV FIN GA 00394601000126'!T140</f>
        <v>0</v>
      </c>
      <c r="S144" s="123">
        <f>'2023 CV FIN GA 00394601000126'!U140</f>
        <v>0</v>
      </c>
      <c r="T144" s="123">
        <f>'2023 CV FIN GA 00394601000126'!V140</f>
        <v>0</v>
      </c>
      <c r="U144" s="49">
        <f t="shared" si="62"/>
        <v>0</v>
      </c>
      <c r="V144" s="123">
        <f>'2023 CV FIN GA 00394601000126'!X140</f>
        <v>0</v>
      </c>
      <c r="W144" s="123">
        <f>'2023 CV FIN GA 00394601000126'!Y140</f>
        <v>0</v>
      </c>
      <c r="X144" s="123">
        <f>'2023 CV FIN GA 00394601000126'!Z140</f>
        <v>0</v>
      </c>
      <c r="Y144" s="123">
        <f>'2023 CV FIN GA 00394601000126'!AA140</f>
        <v>0</v>
      </c>
      <c r="Z144" s="123">
        <f>'2023 CV FIN GA 00394601000126'!AB140</f>
        <v>0</v>
      </c>
      <c r="AA144" s="123">
        <f>'2023 CV FIN GA 00394601000126'!AC140</f>
        <v>0</v>
      </c>
      <c r="AB144" s="123">
        <f>'2023 CV FIN GA 00394601000126'!AD140</f>
        <v>0</v>
      </c>
      <c r="AC144" s="49">
        <f t="shared" si="63"/>
        <v>0</v>
      </c>
      <c r="AD144" s="123">
        <f>'2023 CV FIN GA 00394601000126'!AF140</f>
        <v>0</v>
      </c>
      <c r="AE144" s="123">
        <f>'2023 CV FIN GA 00394601000126'!AG140</f>
        <v>0</v>
      </c>
      <c r="AF144" s="123">
        <f>'2023 CV FIN GA 00394601000126'!AH140</f>
        <v>0</v>
      </c>
      <c r="AG144" s="123">
        <f>'2023 CV FIN GA 00394601000126'!AI140</f>
        <v>0</v>
      </c>
      <c r="AH144" s="49">
        <f t="shared" si="64"/>
        <v>0</v>
      </c>
      <c r="AI144" s="123">
        <f>'2023 CV FIN GA 00394601000126'!AK140</f>
        <v>0</v>
      </c>
      <c r="AJ144" s="123">
        <f>'2023 CV FIN GA 00394601000126'!AL140</f>
        <v>0</v>
      </c>
      <c r="AK144" s="123">
        <f>'2023 CV FIN GA 00394601000126'!AM140</f>
        <v>0</v>
      </c>
      <c r="AL144" s="123">
        <f>'2023 CV FIN GA 00394601000126'!AN140</f>
        <v>0</v>
      </c>
      <c r="AM144" s="123">
        <f>'2023 CV FIN GA 00394601000126'!AO140</f>
        <v>0</v>
      </c>
      <c r="AN144" s="123">
        <f>'2023 CV FIN GA 00394601000126'!AP140</f>
        <v>0</v>
      </c>
      <c r="AO144" s="50">
        <v>0</v>
      </c>
      <c r="AP144" s="123">
        <f>'2023 CV FIN GA 00394601000126'!AR140</f>
        <v>0</v>
      </c>
      <c r="AQ144" s="123">
        <f>'2023 CV FIN GA 00394601000126'!AS140</f>
        <v>0</v>
      </c>
      <c r="AR144" s="49">
        <f t="shared" si="65"/>
        <v>0</v>
      </c>
      <c r="AS144" s="49">
        <f t="shared" si="66"/>
        <v>0</v>
      </c>
      <c r="AT144" s="123">
        <f>'2023 CV FIN GA 00394601000126'!AV140</f>
        <v>0</v>
      </c>
      <c r="AU144" s="123">
        <f>'2023 CV FIN GA 00394601000126'!AW140</f>
        <v>0</v>
      </c>
      <c r="AV144" s="123">
        <f>'2023 CV FIN GA 00394601000126'!AX140</f>
        <v>0</v>
      </c>
      <c r="AW144" s="123">
        <f>'2023 CV FIN GA 00394601000126'!AY140</f>
        <v>0</v>
      </c>
      <c r="AX144" s="123">
        <f>'2023 CV FIN GA 00394601000126'!AZ140</f>
        <v>0</v>
      </c>
      <c r="AY144" s="123">
        <f>'2023 CV FIN GA 00394601000126'!BA140</f>
        <v>0</v>
      </c>
      <c r="AZ144" s="49">
        <f t="shared" si="67"/>
        <v>0</v>
      </c>
      <c r="BA144" s="123">
        <f>'2023 CV FIN GA 00394601000126'!BC140</f>
        <v>0</v>
      </c>
      <c r="BB144" s="123">
        <f>'2023 CV FIN GA 00394601000126'!BD140</f>
        <v>0</v>
      </c>
      <c r="BC144" s="123">
        <f>'2023 CV FIN GA 00394601000126'!BE140</f>
        <v>0</v>
      </c>
      <c r="BD144" s="123">
        <f>'2023 CV FIN GA 00394601000126'!BF140</f>
        <v>0</v>
      </c>
      <c r="BE144" s="123">
        <f>'2023 CV FIN GA 00394601000126'!BG140</f>
        <v>0</v>
      </c>
      <c r="BF144" s="123">
        <f>'2023 CV FIN GA 00394601000126'!BH140</f>
        <v>0</v>
      </c>
      <c r="BG144" s="123">
        <f>'2023 CV FIN GA 00394601000126'!BI140</f>
        <v>0</v>
      </c>
      <c r="BH144" s="123">
        <f>'2023 CV FIN GA 00394601000126'!BJ140</f>
        <v>0</v>
      </c>
      <c r="BI144" s="123">
        <f>'2023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2.1026104688644409E-2</v>
      </c>
      <c r="BM144" s="48">
        <f>'2023 CV FIN GA 00394601000126'!BO140</f>
        <v>4.79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2158</v>
      </c>
      <c r="C145" s="48">
        <f>'2023 CV FIN GA 00394601000126'!E141</f>
        <v>4.79</v>
      </c>
      <c r="D145" s="49">
        <f t="shared" si="76"/>
        <v>1.73E-3</v>
      </c>
      <c r="E145" s="123">
        <f>'2023 CV FIN GA 00394601000126'!G141</f>
        <v>0</v>
      </c>
      <c r="F145" s="49">
        <f t="shared" si="60"/>
        <v>0</v>
      </c>
      <c r="G145" s="123">
        <f>'2023 CV FIN GA 00394601000126'!I141</f>
        <v>0</v>
      </c>
      <c r="H145" s="123">
        <f>'2023 CV FIN GA 00394601000126'!J141</f>
        <v>0</v>
      </c>
      <c r="I145" s="123">
        <f>'2023 CV FIN GA 00394601000126'!K141</f>
        <v>0</v>
      </c>
      <c r="J145" s="123">
        <f>'2023 CV FIN GA 00394601000126'!L141</f>
        <v>0</v>
      </c>
      <c r="K145" s="123">
        <f>'2023 CV FIN GA 00394601000126'!M141</f>
        <v>0</v>
      </c>
      <c r="L145" s="123">
        <f>'2023 CV FIN GA 00394601000126'!N141</f>
        <v>0</v>
      </c>
      <c r="M145" s="49">
        <f t="shared" si="61"/>
        <v>0</v>
      </c>
      <c r="N145" s="123">
        <f>'2023 CV FIN GA 00394601000126'!P141</f>
        <v>0</v>
      </c>
      <c r="O145" s="123">
        <f>'2023 CV FIN GA 00394601000126'!Q141</f>
        <v>0</v>
      </c>
      <c r="P145" s="123">
        <f>'2023 CV FIN GA 00394601000126'!R141</f>
        <v>0</v>
      </c>
      <c r="Q145" s="123">
        <f>'2023 CV FIN GA 00394601000126'!S141</f>
        <v>0</v>
      </c>
      <c r="R145" s="123">
        <f>'2023 CV FIN GA 00394601000126'!T141</f>
        <v>0</v>
      </c>
      <c r="S145" s="123">
        <f>'2023 CV FIN GA 00394601000126'!U141</f>
        <v>0</v>
      </c>
      <c r="T145" s="123">
        <f>'2023 CV FIN GA 00394601000126'!V141</f>
        <v>0</v>
      </c>
      <c r="U145" s="49">
        <f t="shared" si="62"/>
        <v>0</v>
      </c>
      <c r="V145" s="123">
        <f>'2023 CV FIN GA 00394601000126'!X141</f>
        <v>0</v>
      </c>
      <c r="W145" s="123">
        <f>'2023 CV FIN GA 00394601000126'!Y141</f>
        <v>0</v>
      </c>
      <c r="X145" s="123">
        <f>'2023 CV FIN GA 00394601000126'!Z141</f>
        <v>0</v>
      </c>
      <c r="Y145" s="123">
        <f>'2023 CV FIN GA 00394601000126'!AA141</f>
        <v>0</v>
      </c>
      <c r="Z145" s="123">
        <f>'2023 CV FIN GA 00394601000126'!AB141</f>
        <v>0</v>
      </c>
      <c r="AA145" s="123">
        <f>'2023 CV FIN GA 00394601000126'!AC141</f>
        <v>0</v>
      </c>
      <c r="AB145" s="123">
        <f>'2023 CV FIN GA 00394601000126'!AD141</f>
        <v>0</v>
      </c>
      <c r="AC145" s="49">
        <f t="shared" si="63"/>
        <v>0</v>
      </c>
      <c r="AD145" s="123">
        <f>'2023 CV FIN GA 00394601000126'!AF141</f>
        <v>0</v>
      </c>
      <c r="AE145" s="123">
        <f>'2023 CV FIN GA 00394601000126'!AG141</f>
        <v>0</v>
      </c>
      <c r="AF145" s="123">
        <f>'2023 CV FIN GA 00394601000126'!AH141</f>
        <v>0</v>
      </c>
      <c r="AG145" s="123">
        <f>'2023 CV FIN GA 00394601000126'!AI141</f>
        <v>0</v>
      </c>
      <c r="AH145" s="49">
        <f t="shared" si="64"/>
        <v>0</v>
      </c>
      <c r="AI145" s="123">
        <f>'2023 CV FIN GA 00394601000126'!AK141</f>
        <v>0</v>
      </c>
      <c r="AJ145" s="123">
        <f>'2023 CV FIN GA 00394601000126'!AL141</f>
        <v>0</v>
      </c>
      <c r="AK145" s="123">
        <f>'2023 CV FIN GA 00394601000126'!AM141</f>
        <v>0</v>
      </c>
      <c r="AL145" s="123">
        <f>'2023 CV FIN GA 00394601000126'!AN141</f>
        <v>0</v>
      </c>
      <c r="AM145" s="123">
        <f>'2023 CV FIN GA 00394601000126'!AO141</f>
        <v>0</v>
      </c>
      <c r="AN145" s="123">
        <f>'2023 CV FIN GA 00394601000126'!AP141</f>
        <v>0</v>
      </c>
      <c r="AO145" s="50">
        <v>0</v>
      </c>
      <c r="AP145" s="123">
        <f>'2023 CV FIN GA 00394601000126'!AR141</f>
        <v>0</v>
      </c>
      <c r="AQ145" s="123">
        <f>'2023 CV FIN GA 00394601000126'!AS141</f>
        <v>0</v>
      </c>
      <c r="AR145" s="49">
        <f t="shared" si="65"/>
        <v>0</v>
      </c>
      <c r="AS145" s="49">
        <f t="shared" si="66"/>
        <v>0</v>
      </c>
      <c r="AT145" s="123">
        <f>'2023 CV FIN GA 00394601000126'!AV141</f>
        <v>0</v>
      </c>
      <c r="AU145" s="123">
        <f>'2023 CV FIN GA 00394601000126'!AW141</f>
        <v>0</v>
      </c>
      <c r="AV145" s="123">
        <f>'2023 CV FIN GA 00394601000126'!AX141</f>
        <v>0</v>
      </c>
      <c r="AW145" s="123">
        <f>'2023 CV FIN GA 00394601000126'!AY141</f>
        <v>0</v>
      </c>
      <c r="AX145" s="123">
        <f>'2023 CV FIN GA 00394601000126'!AZ141</f>
        <v>0</v>
      </c>
      <c r="AY145" s="123">
        <f>'2023 CV FIN GA 00394601000126'!BA141</f>
        <v>0</v>
      </c>
      <c r="AZ145" s="49">
        <f t="shared" si="67"/>
        <v>0</v>
      </c>
      <c r="BA145" s="123">
        <f>'2023 CV FIN GA 00394601000126'!BC141</f>
        <v>0</v>
      </c>
      <c r="BB145" s="123">
        <f>'2023 CV FIN GA 00394601000126'!BD141</f>
        <v>0</v>
      </c>
      <c r="BC145" s="123">
        <f>'2023 CV FIN GA 00394601000126'!BE141</f>
        <v>0</v>
      </c>
      <c r="BD145" s="123">
        <f>'2023 CV FIN GA 00394601000126'!BF141</f>
        <v>0</v>
      </c>
      <c r="BE145" s="123">
        <f>'2023 CV FIN GA 00394601000126'!BG141</f>
        <v>0</v>
      </c>
      <c r="BF145" s="123">
        <f>'2023 CV FIN GA 00394601000126'!BH141</f>
        <v>0</v>
      </c>
      <c r="BG145" s="123">
        <f>'2023 CV FIN GA 00394601000126'!BI141</f>
        <v>0</v>
      </c>
      <c r="BH145" s="123">
        <f>'2023 CV FIN GA 00394601000126'!BJ141</f>
        <v>0</v>
      </c>
      <c r="BI145" s="123">
        <f>'2023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2.1026104688644409E-2</v>
      </c>
      <c r="BM145" s="48">
        <f>'2023 CV FIN GA 00394601000126'!BO141</f>
        <v>4.79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2159</v>
      </c>
      <c r="C146" s="48">
        <f>'2023 CV FIN GA 00394601000126'!E142</f>
        <v>4.79</v>
      </c>
      <c r="D146" s="49">
        <f t="shared" si="76"/>
        <v>1.65E-3</v>
      </c>
      <c r="E146" s="123">
        <f>'2023 CV FIN GA 00394601000126'!G142</f>
        <v>0</v>
      </c>
      <c r="F146" s="49">
        <f t="shared" si="60"/>
        <v>0</v>
      </c>
      <c r="G146" s="123">
        <f>'2023 CV FIN GA 00394601000126'!I142</f>
        <v>0</v>
      </c>
      <c r="H146" s="123">
        <f>'2023 CV FIN GA 00394601000126'!J142</f>
        <v>0</v>
      </c>
      <c r="I146" s="123">
        <f>'2023 CV FIN GA 00394601000126'!K142</f>
        <v>0</v>
      </c>
      <c r="J146" s="123">
        <f>'2023 CV FIN GA 00394601000126'!L142</f>
        <v>0</v>
      </c>
      <c r="K146" s="123">
        <f>'2023 CV FIN GA 00394601000126'!M142</f>
        <v>0</v>
      </c>
      <c r="L146" s="123">
        <f>'2023 CV FIN GA 00394601000126'!N142</f>
        <v>0</v>
      </c>
      <c r="M146" s="49">
        <f t="shared" si="61"/>
        <v>0</v>
      </c>
      <c r="N146" s="123">
        <f>'2023 CV FIN GA 00394601000126'!P142</f>
        <v>0</v>
      </c>
      <c r="O146" s="123">
        <f>'2023 CV FIN GA 00394601000126'!Q142</f>
        <v>0</v>
      </c>
      <c r="P146" s="123">
        <f>'2023 CV FIN GA 00394601000126'!R142</f>
        <v>0</v>
      </c>
      <c r="Q146" s="123">
        <f>'2023 CV FIN GA 00394601000126'!S142</f>
        <v>0</v>
      </c>
      <c r="R146" s="123">
        <f>'2023 CV FIN GA 00394601000126'!T142</f>
        <v>0</v>
      </c>
      <c r="S146" s="123">
        <f>'2023 CV FIN GA 00394601000126'!U142</f>
        <v>0</v>
      </c>
      <c r="T146" s="123">
        <f>'2023 CV FIN GA 00394601000126'!V142</f>
        <v>0</v>
      </c>
      <c r="U146" s="49">
        <f t="shared" si="62"/>
        <v>0</v>
      </c>
      <c r="V146" s="123">
        <f>'2023 CV FIN GA 00394601000126'!X142</f>
        <v>0</v>
      </c>
      <c r="W146" s="123">
        <f>'2023 CV FIN GA 00394601000126'!Y142</f>
        <v>0</v>
      </c>
      <c r="X146" s="123">
        <f>'2023 CV FIN GA 00394601000126'!Z142</f>
        <v>0</v>
      </c>
      <c r="Y146" s="123">
        <f>'2023 CV FIN GA 00394601000126'!AA142</f>
        <v>0</v>
      </c>
      <c r="Z146" s="123">
        <f>'2023 CV FIN GA 00394601000126'!AB142</f>
        <v>0</v>
      </c>
      <c r="AA146" s="123">
        <f>'2023 CV FIN GA 00394601000126'!AC142</f>
        <v>0</v>
      </c>
      <c r="AB146" s="123">
        <f>'2023 CV FIN GA 00394601000126'!AD142</f>
        <v>0</v>
      </c>
      <c r="AC146" s="49">
        <f t="shared" si="63"/>
        <v>0</v>
      </c>
      <c r="AD146" s="123">
        <f>'2023 CV FIN GA 00394601000126'!AF142</f>
        <v>0</v>
      </c>
      <c r="AE146" s="123">
        <f>'2023 CV FIN GA 00394601000126'!AG142</f>
        <v>0</v>
      </c>
      <c r="AF146" s="123">
        <f>'2023 CV FIN GA 00394601000126'!AH142</f>
        <v>0</v>
      </c>
      <c r="AG146" s="123">
        <f>'2023 CV FIN GA 00394601000126'!AI142</f>
        <v>0</v>
      </c>
      <c r="AH146" s="49">
        <f t="shared" si="64"/>
        <v>0</v>
      </c>
      <c r="AI146" s="123">
        <f>'2023 CV FIN GA 00394601000126'!AK142</f>
        <v>0</v>
      </c>
      <c r="AJ146" s="123">
        <f>'2023 CV FIN GA 00394601000126'!AL142</f>
        <v>0</v>
      </c>
      <c r="AK146" s="123">
        <f>'2023 CV FIN GA 00394601000126'!AM142</f>
        <v>0</v>
      </c>
      <c r="AL146" s="123">
        <f>'2023 CV FIN GA 00394601000126'!AN142</f>
        <v>0</v>
      </c>
      <c r="AM146" s="123">
        <f>'2023 CV FIN GA 00394601000126'!AO142</f>
        <v>0</v>
      </c>
      <c r="AN146" s="123">
        <f>'2023 CV FIN GA 00394601000126'!AP142</f>
        <v>0</v>
      </c>
      <c r="AO146" s="50">
        <v>0</v>
      </c>
      <c r="AP146" s="123">
        <f>'2023 CV FIN GA 00394601000126'!AR142</f>
        <v>0</v>
      </c>
      <c r="AQ146" s="123">
        <f>'2023 CV FIN GA 00394601000126'!AS142</f>
        <v>0</v>
      </c>
      <c r="AR146" s="49">
        <f t="shared" si="65"/>
        <v>0</v>
      </c>
      <c r="AS146" s="49">
        <f t="shared" si="66"/>
        <v>0</v>
      </c>
      <c r="AT146" s="123">
        <f>'2023 CV FIN GA 00394601000126'!AV142</f>
        <v>0</v>
      </c>
      <c r="AU146" s="123">
        <f>'2023 CV FIN GA 00394601000126'!AW142</f>
        <v>0</v>
      </c>
      <c r="AV146" s="123">
        <f>'2023 CV FIN GA 00394601000126'!AX142</f>
        <v>0</v>
      </c>
      <c r="AW146" s="123">
        <f>'2023 CV FIN GA 00394601000126'!AY142</f>
        <v>0</v>
      </c>
      <c r="AX146" s="123">
        <f>'2023 CV FIN GA 00394601000126'!AZ142</f>
        <v>0</v>
      </c>
      <c r="AY146" s="123">
        <f>'2023 CV FIN GA 00394601000126'!BA142</f>
        <v>0</v>
      </c>
      <c r="AZ146" s="49">
        <f t="shared" si="67"/>
        <v>0</v>
      </c>
      <c r="BA146" s="123">
        <f>'2023 CV FIN GA 00394601000126'!BC142</f>
        <v>0</v>
      </c>
      <c r="BB146" s="123">
        <f>'2023 CV FIN GA 00394601000126'!BD142</f>
        <v>0</v>
      </c>
      <c r="BC146" s="123">
        <f>'2023 CV FIN GA 00394601000126'!BE142</f>
        <v>0</v>
      </c>
      <c r="BD146" s="123">
        <f>'2023 CV FIN GA 00394601000126'!BF142</f>
        <v>0</v>
      </c>
      <c r="BE146" s="123">
        <f>'2023 CV FIN GA 00394601000126'!BG142</f>
        <v>0</v>
      </c>
      <c r="BF146" s="123">
        <f>'2023 CV FIN GA 00394601000126'!BH142</f>
        <v>0</v>
      </c>
      <c r="BG146" s="123">
        <f>'2023 CV FIN GA 00394601000126'!BI142</f>
        <v>0</v>
      </c>
      <c r="BH146" s="123">
        <f>'2023 CV FIN GA 00394601000126'!BJ142</f>
        <v>0</v>
      </c>
      <c r="BI146" s="123">
        <f>'2023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2.1026104688644409E-2</v>
      </c>
      <c r="BM146" s="48">
        <f>'2023 CV FIN GA 00394601000126'!BO142</f>
        <v>4.79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2160</v>
      </c>
      <c r="C147" s="48">
        <f>'2023 CV FIN GA 00394601000126'!E143</f>
        <v>4.79</v>
      </c>
      <c r="D147" s="49">
        <f t="shared" si="76"/>
        <v>1.57E-3</v>
      </c>
      <c r="E147" s="123">
        <f>'2023 CV FIN GA 00394601000126'!G143</f>
        <v>0</v>
      </c>
      <c r="F147" s="49">
        <f t="shared" si="60"/>
        <v>0</v>
      </c>
      <c r="G147" s="123">
        <f>'2023 CV FIN GA 00394601000126'!I143</f>
        <v>0</v>
      </c>
      <c r="H147" s="123">
        <f>'2023 CV FIN GA 00394601000126'!J143</f>
        <v>0</v>
      </c>
      <c r="I147" s="123">
        <f>'2023 CV FIN GA 00394601000126'!K143</f>
        <v>0</v>
      </c>
      <c r="J147" s="123">
        <f>'2023 CV FIN GA 00394601000126'!L143</f>
        <v>0</v>
      </c>
      <c r="K147" s="123">
        <f>'2023 CV FIN GA 00394601000126'!M143</f>
        <v>0</v>
      </c>
      <c r="L147" s="123">
        <f>'2023 CV FIN GA 00394601000126'!N143</f>
        <v>0</v>
      </c>
      <c r="M147" s="49">
        <f t="shared" si="61"/>
        <v>0</v>
      </c>
      <c r="N147" s="123">
        <f>'2023 CV FIN GA 00394601000126'!P143</f>
        <v>0</v>
      </c>
      <c r="O147" s="123">
        <f>'2023 CV FIN GA 00394601000126'!Q143</f>
        <v>0</v>
      </c>
      <c r="P147" s="123">
        <f>'2023 CV FIN GA 00394601000126'!R143</f>
        <v>0</v>
      </c>
      <c r="Q147" s="123">
        <f>'2023 CV FIN GA 00394601000126'!S143</f>
        <v>0</v>
      </c>
      <c r="R147" s="123">
        <f>'2023 CV FIN GA 00394601000126'!T143</f>
        <v>0</v>
      </c>
      <c r="S147" s="123">
        <f>'2023 CV FIN GA 00394601000126'!U143</f>
        <v>0</v>
      </c>
      <c r="T147" s="123">
        <f>'2023 CV FIN GA 00394601000126'!V143</f>
        <v>0</v>
      </c>
      <c r="U147" s="49">
        <f t="shared" si="62"/>
        <v>0</v>
      </c>
      <c r="V147" s="123">
        <f>'2023 CV FIN GA 00394601000126'!X143</f>
        <v>0</v>
      </c>
      <c r="W147" s="123">
        <f>'2023 CV FIN GA 00394601000126'!Y143</f>
        <v>0</v>
      </c>
      <c r="X147" s="123">
        <f>'2023 CV FIN GA 00394601000126'!Z143</f>
        <v>0</v>
      </c>
      <c r="Y147" s="123">
        <f>'2023 CV FIN GA 00394601000126'!AA143</f>
        <v>0</v>
      </c>
      <c r="Z147" s="123">
        <f>'2023 CV FIN GA 00394601000126'!AB143</f>
        <v>0</v>
      </c>
      <c r="AA147" s="123">
        <f>'2023 CV FIN GA 00394601000126'!AC143</f>
        <v>0</v>
      </c>
      <c r="AB147" s="123">
        <f>'2023 CV FIN GA 00394601000126'!AD143</f>
        <v>0</v>
      </c>
      <c r="AC147" s="49">
        <f t="shared" si="63"/>
        <v>0</v>
      </c>
      <c r="AD147" s="123">
        <f>'2023 CV FIN GA 00394601000126'!AF143</f>
        <v>0</v>
      </c>
      <c r="AE147" s="123">
        <f>'2023 CV FIN GA 00394601000126'!AG143</f>
        <v>0</v>
      </c>
      <c r="AF147" s="123">
        <f>'2023 CV FIN GA 00394601000126'!AH143</f>
        <v>0</v>
      </c>
      <c r="AG147" s="123">
        <f>'2023 CV FIN GA 00394601000126'!AI143</f>
        <v>0</v>
      </c>
      <c r="AH147" s="49">
        <f t="shared" si="64"/>
        <v>0</v>
      </c>
      <c r="AI147" s="123">
        <f>'2023 CV FIN GA 00394601000126'!AK143</f>
        <v>0</v>
      </c>
      <c r="AJ147" s="123">
        <f>'2023 CV FIN GA 00394601000126'!AL143</f>
        <v>0</v>
      </c>
      <c r="AK147" s="123">
        <f>'2023 CV FIN GA 00394601000126'!AM143</f>
        <v>0</v>
      </c>
      <c r="AL147" s="123">
        <f>'2023 CV FIN GA 00394601000126'!AN143</f>
        <v>0</v>
      </c>
      <c r="AM147" s="123">
        <f>'2023 CV FIN GA 00394601000126'!AO143</f>
        <v>0</v>
      </c>
      <c r="AN147" s="123">
        <f>'2023 CV FIN GA 00394601000126'!AP143</f>
        <v>0</v>
      </c>
      <c r="AO147" s="50">
        <v>0</v>
      </c>
      <c r="AP147" s="123">
        <f>'2023 CV FIN GA 00394601000126'!AR143</f>
        <v>0</v>
      </c>
      <c r="AQ147" s="123">
        <f>'2023 CV FIN GA 00394601000126'!AS143</f>
        <v>0</v>
      </c>
      <c r="AR147" s="49">
        <f t="shared" si="65"/>
        <v>0</v>
      </c>
      <c r="AS147" s="49">
        <f t="shared" si="66"/>
        <v>0</v>
      </c>
      <c r="AT147" s="123">
        <f>'2023 CV FIN GA 00394601000126'!AV143</f>
        <v>0</v>
      </c>
      <c r="AU147" s="123">
        <f>'2023 CV FIN GA 00394601000126'!AW143</f>
        <v>0</v>
      </c>
      <c r="AV147" s="123">
        <f>'2023 CV FIN GA 00394601000126'!AX143</f>
        <v>0</v>
      </c>
      <c r="AW147" s="123">
        <f>'2023 CV FIN GA 00394601000126'!AY143</f>
        <v>0</v>
      </c>
      <c r="AX147" s="123">
        <f>'2023 CV FIN GA 00394601000126'!AZ143</f>
        <v>0</v>
      </c>
      <c r="AY147" s="123">
        <f>'2023 CV FIN GA 00394601000126'!BA143</f>
        <v>0</v>
      </c>
      <c r="AZ147" s="49">
        <f t="shared" si="67"/>
        <v>0</v>
      </c>
      <c r="BA147" s="123">
        <f>'2023 CV FIN GA 00394601000126'!BC143</f>
        <v>0</v>
      </c>
      <c r="BB147" s="123">
        <f>'2023 CV FIN GA 00394601000126'!BD143</f>
        <v>0</v>
      </c>
      <c r="BC147" s="123">
        <f>'2023 CV FIN GA 00394601000126'!BE143</f>
        <v>0</v>
      </c>
      <c r="BD147" s="123">
        <f>'2023 CV FIN GA 00394601000126'!BF143</f>
        <v>0</v>
      </c>
      <c r="BE147" s="123">
        <f>'2023 CV FIN GA 00394601000126'!BG143</f>
        <v>0</v>
      </c>
      <c r="BF147" s="123">
        <f>'2023 CV FIN GA 00394601000126'!BH143</f>
        <v>0</v>
      </c>
      <c r="BG147" s="123">
        <f>'2023 CV FIN GA 00394601000126'!BI143</f>
        <v>0</v>
      </c>
      <c r="BH147" s="123">
        <f>'2023 CV FIN GA 00394601000126'!BJ143</f>
        <v>0</v>
      </c>
      <c r="BI147" s="123">
        <f>'2023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2.1026104688644409E-2</v>
      </c>
      <c r="BM147" s="48">
        <f>'2023 CV FIN GA 00394601000126'!BO143</f>
        <v>4.79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2161</v>
      </c>
      <c r="C148" s="48">
        <f>'2023 CV FIN GA 00394601000126'!E144</f>
        <v>4.79</v>
      </c>
      <c r="D148" s="49">
        <f t="shared" si="76"/>
        <v>1.5E-3</v>
      </c>
      <c r="E148" s="123">
        <f>'2023 CV FIN GA 00394601000126'!G144</f>
        <v>0</v>
      </c>
      <c r="F148" s="49">
        <f t="shared" si="60"/>
        <v>0</v>
      </c>
      <c r="G148" s="123">
        <f>'2023 CV FIN GA 00394601000126'!I144</f>
        <v>0</v>
      </c>
      <c r="H148" s="123">
        <f>'2023 CV FIN GA 00394601000126'!J144</f>
        <v>0</v>
      </c>
      <c r="I148" s="123">
        <f>'2023 CV FIN GA 00394601000126'!K144</f>
        <v>0</v>
      </c>
      <c r="J148" s="123">
        <f>'2023 CV FIN GA 00394601000126'!L144</f>
        <v>0</v>
      </c>
      <c r="K148" s="123">
        <f>'2023 CV FIN GA 00394601000126'!M144</f>
        <v>0</v>
      </c>
      <c r="L148" s="123">
        <f>'2023 CV FIN GA 00394601000126'!N144</f>
        <v>0</v>
      </c>
      <c r="M148" s="49">
        <f t="shared" si="61"/>
        <v>0</v>
      </c>
      <c r="N148" s="123">
        <f>'2023 CV FIN GA 00394601000126'!P144</f>
        <v>0</v>
      </c>
      <c r="O148" s="123">
        <f>'2023 CV FIN GA 00394601000126'!Q144</f>
        <v>0</v>
      </c>
      <c r="P148" s="123">
        <f>'2023 CV FIN GA 00394601000126'!R144</f>
        <v>0</v>
      </c>
      <c r="Q148" s="123">
        <f>'2023 CV FIN GA 00394601000126'!S144</f>
        <v>0</v>
      </c>
      <c r="R148" s="123">
        <f>'2023 CV FIN GA 00394601000126'!T144</f>
        <v>0</v>
      </c>
      <c r="S148" s="123">
        <f>'2023 CV FIN GA 00394601000126'!U144</f>
        <v>0</v>
      </c>
      <c r="T148" s="123">
        <f>'2023 CV FIN GA 00394601000126'!V144</f>
        <v>0</v>
      </c>
      <c r="U148" s="49">
        <f t="shared" si="62"/>
        <v>0</v>
      </c>
      <c r="V148" s="123">
        <f>'2023 CV FIN GA 00394601000126'!X144</f>
        <v>0</v>
      </c>
      <c r="W148" s="123">
        <f>'2023 CV FIN GA 00394601000126'!Y144</f>
        <v>0</v>
      </c>
      <c r="X148" s="123">
        <f>'2023 CV FIN GA 00394601000126'!Z144</f>
        <v>0</v>
      </c>
      <c r="Y148" s="123">
        <f>'2023 CV FIN GA 00394601000126'!AA144</f>
        <v>0</v>
      </c>
      <c r="Z148" s="123">
        <f>'2023 CV FIN GA 00394601000126'!AB144</f>
        <v>0</v>
      </c>
      <c r="AA148" s="123">
        <f>'2023 CV FIN GA 00394601000126'!AC144</f>
        <v>0</v>
      </c>
      <c r="AB148" s="123">
        <f>'2023 CV FIN GA 00394601000126'!AD144</f>
        <v>0</v>
      </c>
      <c r="AC148" s="49">
        <f t="shared" si="63"/>
        <v>0</v>
      </c>
      <c r="AD148" s="123">
        <f>'2023 CV FIN GA 00394601000126'!AF144</f>
        <v>0</v>
      </c>
      <c r="AE148" s="123">
        <f>'2023 CV FIN GA 00394601000126'!AG144</f>
        <v>0</v>
      </c>
      <c r="AF148" s="123">
        <f>'2023 CV FIN GA 00394601000126'!AH144</f>
        <v>0</v>
      </c>
      <c r="AG148" s="123">
        <f>'2023 CV FIN GA 00394601000126'!AI144</f>
        <v>0</v>
      </c>
      <c r="AH148" s="49">
        <f t="shared" si="64"/>
        <v>0</v>
      </c>
      <c r="AI148" s="123">
        <f>'2023 CV FIN GA 00394601000126'!AK144</f>
        <v>0</v>
      </c>
      <c r="AJ148" s="123">
        <f>'2023 CV FIN GA 00394601000126'!AL144</f>
        <v>0</v>
      </c>
      <c r="AK148" s="123">
        <f>'2023 CV FIN GA 00394601000126'!AM144</f>
        <v>0</v>
      </c>
      <c r="AL148" s="123">
        <f>'2023 CV FIN GA 00394601000126'!AN144</f>
        <v>0</v>
      </c>
      <c r="AM148" s="123">
        <f>'2023 CV FIN GA 00394601000126'!AO144</f>
        <v>0</v>
      </c>
      <c r="AN148" s="123">
        <f>'2023 CV FIN GA 00394601000126'!AP144</f>
        <v>0</v>
      </c>
      <c r="AO148" s="50">
        <v>0</v>
      </c>
      <c r="AP148" s="123">
        <f>'2023 CV FIN GA 00394601000126'!AR144</f>
        <v>0</v>
      </c>
      <c r="AQ148" s="123">
        <f>'2023 CV FIN GA 00394601000126'!AS144</f>
        <v>0</v>
      </c>
      <c r="AR148" s="49">
        <f t="shared" si="65"/>
        <v>0</v>
      </c>
      <c r="AS148" s="49">
        <f t="shared" si="66"/>
        <v>0</v>
      </c>
      <c r="AT148" s="123">
        <f>'2023 CV FIN GA 00394601000126'!AV144</f>
        <v>0</v>
      </c>
      <c r="AU148" s="123">
        <f>'2023 CV FIN GA 00394601000126'!AW144</f>
        <v>0</v>
      </c>
      <c r="AV148" s="123">
        <f>'2023 CV FIN GA 00394601000126'!AX144</f>
        <v>0</v>
      </c>
      <c r="AW148" s="123">
        <f>'2023 CV FIN GA 00394601000126'!AY144</f>
        <v>0</v>
      </c>
      <c r="AX148" s="123">
        <f>'2023 CV FIN GA 00394601000126'!AZ144</f>
        <v>0</v>
      </c>
      <c r="AY148" s="123">
        <f>'2023 CV FIN GA 00394601000126'!BA144</f>
        <v>0</v>
      </c>
      <c r="AZ148" s="49">
        <f t="shared" si="67"/>
        <v>0</v>
      </c>
      <c r="BA148" s="123">
        <f>'2023 CV FIN GA 00394601000126'!BC144</f>
        <v>0</v>
      </c>
      <c r="BB148" s="123">
        <f>'2023 CV FIN GA 00394601000126'!BD144</f>
        <v>0</v>
      </c>
      <c r="BC148" s="123">
        <f>'2023 CV FIN GA 00394601000126'!BE144</f>
        <v>0</v>
      </c>
      <c r="BD148" s="123">
        <f>'2023 CV FIN GA 00394601000126'!BF144</f>
        <v>0</v>
      </c>
      <c r="BE148" s="123">
        <f>'2023 CV FIN GA 00394601000126'!BG144</f>
        <v>0</v>
      </c>
      <c r="BF148" s="123">
        <f>'2023 CV FIN GA 00394601000126'!BH144</f>
        <v>0</v>
      </c>
      <c r="BG148" s="123">
        <f>'2023 CV FIN GA 00394601000126'!BI144</f>
        <v>0</v>
      </c>
      <c r="BH148" s="123">
        <f>'2023 CV FIN GA 00394601000126'!BJ144</f>
        <v>0</v>
      </c>
      <c r="BI148" s="123">
        <f>'2023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2.1026104688644409E-2</v>
      </c>
      <c r="BM148" s="48">
        <f>'2023 CV FIN GA 00394601000126'!BO144</f>
        <v>4.79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2162</v>
      </c>
      <c r="C149" s="48">
        <f>'2023 CV FIN GA 00394601000126'!E145</f>
        <v>4.79</v>
      </c>
      <c r="D149" s="49">
        <f t="shared" si="76"/>
        <v>1.4300000000000001E-3</v>
      </c>
      <c r="E149" s="123">
        <f>'2023 CV FIN GA 00394601000126'!G145</f>
        <v>0</v>
      </c>
      <c r="F149" s="49">
        <f t="shared" si="60"/>
        <v>0</v>
      </c>
      <c r="G149" s="123">
        <f>'2023 CV FIN GA 00394601000126'!I145</f>
        <v>0</v>
      </c>
      <c r="H149" s="123">
        <f>'2023 CV FIN GA 00394601000126'!J145</f>
        <v>0</v>
      </c>
      <c r="I149" s="123">
        <f>'2023 CV FIN GA 00394601000126'!K145</f>
        <v>0</v>
      </c>
      <c r="J149" s="123">
        <f>'2023 CV FIN GA 00394601000126'!L145</f>
        <v>0</v>
      </c>
      <c r="K149" s="123">
        <f>'2023 CV FIN GA 00394601000126'!M145</f>
        <v>0</v>
      </c>
      <c r="L149" s="123">
        <f>'2023 CV FIN GA 00394601000126'!N145</f>
        <v>0</v>
      </c>
      <c r="M149" s="49">
        <f t="shared" si="61"/>
        <v>0</v>
      </c>
      <c r="N149" s="123">
        <f>'2023 CV FIN GA 00394601000126'!P145</f>
        <v>0</v>
      </c>
      <c r="O149" s="123">
        <f>'2023 CV FIN GA 00394601000126'!Q145</f>
        <v>0</v>
      </c>
      <c r="P149" s="123">
        <f>'2023 CV FIN GA 00394601000126'!R145</f>
        <v>0</v>
      </c>
      <c r="Q149" s="123">
        <f>'2023 CV FIN GA 00394601000126'!S145</f>
        <v>0</v>
      </c>
      <c r="R149" s="123">
        <f>'2023 CV FIN GA 00394601000126'!T145</f>
        <v>0</v>
      </c>
      <c r="S149" s="123">
        <f>'2023 CV FIN GA 00394601000126'!U145</f>
        <v>0</v>
      </c>
      <c r="T149" s="123">
        <f>'2023 CV FIN GA 00394601000126'!V145</f>
        <v>0</v>
      </c>
      <c r="U149" s="49">
        <f t="shared" si="62"/>
        <v>0</v>
      </c>
      <c r="V149" s="123">
        <f>'2023 CV FIN GA 00394601000126'!X145</f>
        <v>0</v>
      </c>
      <c r="W149" s="123">
        <f>'2023 CV FIN GA 00394601000126'!Y145</f>
        <v>0</v>
      </c>
      <c r="X149" s="123">
        <f>'2023 CV FIN GA 00394601000126'!Z145</f>
        <v>0</v>
      </c>
      <c r="Y149" s="123">
        <f>'2023 CV FIN GA 00394601000126'!AA145</f>
        <v>0</v>
      </c>
      <c r="Z149" s="123">
        <f>'2023 CV FIN GA 00394601000126'!AB145</f>
        <v>0</v>
      </c>
      <c r="AA149" s="123">
        <f>'2023 CV FIN GA 00394601000126'!AC145</f>
        <v>0</v>
      </c>
      <c r="AB149" s="123">
        <f>'2023 CV FIN GA 00394601000126'!AD145</f>
        <v>0</v>
      </c>
      <c r="AC149" s="49">
        <f t="shared" si="63"/>
        <v>0</v>
      </c>
      <c r="AD149" s="123">
        <f>'2023 CV FIN GA 00394601000126'!AF145</f>
        <v>0</v>
      </c>
      <c r="AE149" s="123">
        <f>'2023 CV FIN GA 00394601000126'!AG145</f>
        <v>0</v>
      </c>
      <c r="AF149" s="123">
        <f>'2023 CV FIN GA 00394601000126'!AH145</f>
        <v>0</v>
      </c>
      <c r="AG149" s="123">
        <f>'2023 CV FIN GA 00394601000126'!AI145</f>
        <v>0</v>
      </c>
      <c r="AH149" s="49">
        <f t="shared" si="64"/>
        <v>0</v>
      </c>
      <c r="AI149" s="123">
        <f>'2023 CV FIN GA 00394601000126'!AK145</f>
        <v>0</v>
      </c>
      <c r="AJ149" s="123">
        <f>'2023 CV FIN GA 00394601000126'!AL145</f>
        <v>0</v>
      </c>
      <c r="AK149" s="123">
        <f>'2023 CV FIN GA 00394601000126'!AM145</f>
        <v>0</v>
      </c>
      <c r="AL149" s="123">
        <f>'2023 CV FIN GA 00394601000126'!AN145</f>
        <v>0</v>
      </c>
      <c r="AM149" s="123">
        <f>'2023 CV FIN GA 00394601000126'!AO145</f>
        <v>0</v>
      </c>
      <c r="AN149" s="123">
        <f>'2023 CV FIN GA 00394601000126'!AP145</f>
        <v>0</v>
      </c>
      <c r="AO149" s="50">
        <v>0</v>
      </c>
      <c r="AP149" s="123">
        <f>'2023 CV FIN GA 00394601000126'!AR145</f>
        <v>0</v>
      </c>
      <c r="AQ149" s="123">
        <f>'2023 CV FIN GA 00394601000126'!AS145</f>
        <v>0</v>
      </c>
      <c r="AR149" s="49">
        <f t="shared" si="65"/>
        <v>0</v>
      </c>
      <c r="AS149" s="49">
        <f t="shared" si="66"/>
        <v>0</v>
      </c>
      <c r="AT149" s="123">
        <f>'2023 CV FIN GA 00394601000126'!AV145</f>
        <v>0</v>
      </c>
      <c r="AU149" s="123">
        <f>'2023 CV FIN GA 00394601000126'!AW145</f>
        <v>0</v>
      </c>
      <c r="AV149" s="123">
        <f>'2023 CV FIN GA 00394601000126'!AX145</f>
        <v>0</v>
      </c>
      <c r="AW149" s="123">
        <f>'2023 CV FIN GA 00394601000126'!AY145</f>
        <v>0</v>
      </c>
      <c r="AX149" s="123">
        <f>'2023 CV FIN GA 00394601000126'!AZ145</f>
        <v>0</v>
      </c>
      <c r="AY149" s="123">
        <f>'2023 CV FIN GA 00394601000126'!BA145</f>
        <v>0</v>
      </c>
      <c r="AZ149" s="49">
        <f t="shared" si="67"/>
        <v>0</v>
      </c>
      <c r="BA149" s="123">
        <f>'2023 CV FIN GA 00394601000126'!BC145</f>
        <v>0</v>
      </c>
      <c r="BB149" s="123">
        <f>'2023 CV FIN GA 00394601000126'!BD145</f>
        <v>0</v>
      </c>
      <c r="BC149" s="123">
        <f>'2023 CV FIN GA 00394601000126'!BE145</f>
        <v>0</v>
      </c>
      <c r="BD149" s="123">
        <f>'2023 CV FIN GA 00394601000126'!BF145</f>
        <v>0</v>
      </c>
      <c r="BE149" s="123">
        <f>'2023 CV FIN GA 00394601000126'!BG145</f>
        <v>0</v>
      </c>
      <c r="BF149" s="123">
        <f>'2023 CV FIN GA 00394601000126'!BH145</f>
        <v>0</v>
      </c>
      <c r="BG149" s="123">
        <f>'2023 CV FIN GA 00394601000126'!BI145</f>
        <v>0</v>
      </c>
      <c r="BH149" s="123">
        <f>'2023 CV FIN GA 00394601000126'!BJ145</f>
        <v>0</v>
      </c>
      <c r="BI149" s="123">
        <f>'2023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2.1026104688644409E-2</v>
      </c>
      <c r="BM149" s="48">
        <f>'2023 CV FIN GA 00394601000126'!BO145</f>
        <v>4.79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2163</v>
      </c>
      <c r="C150" s="48">
        <f>'2023 CV FIN GA 00394601000126'!E146</f>
        <v>4.79</v>
      </c>
      <c r="D150" s="49">
        <f t="shared" si="76"/>
        <v>1.3600000000000001E-3</v>
      </c>
      <c r="E150" s="123">
        <f>'2023 CV FIN GA 00394601000126'!G146</f>
        <v>0</v>
      </c>
      <c r="F150" s="49">
        <f t="shared" si="60"/>
        <v>0</v>
      </c>
      <c r="G150" s="123">
        <f>'2023 CV FIN GA 00394601000126'!I146</f>
        <v>0</v>
      </c>
      <c r="H150" s="123">
        <f>'2023 CV FIN GA 00394601000126'!J146</f>
        <v>0</v>
      </c>
      <c r="I150" s="123">
        <f>'2023 CV FIN GA 00394601000126'!K146</f>
        <v>0</v>
      </c>
      <c r="J150" s="123">
        <f>'2023 CV FIN GA 00394601000126'!L146</f>
        <v>0</v>
      </c>
      <c r="K150" s="123">
        <f>'2023 CV FIN GA 00394601000126'!M146</f>
        <v>0</v>
      </c>
      <c r="L150" s="123">
        <f>'2023 CV FIN GA 00394601000126'!N146</f>
        <v>0</v>
      </c>
      <c r="M150" s="49">
        <f t="shared" si="61"/>
        <v>0</v>
      </c>
      <c r="N150" s="123">
        <f>'2023 CV FIN GA 00394601000126'!P146</f>
        <v>0</v>
      </c>
      <c r="O150" s="123">
        <f>'2023 CV FIN GA 00394601000126'!Q146</f>
        <v>0</v>
      </c>
      <c r="P150" s="123">
        <f>'2023 CV FIN GA 00394601000126'!R146</f>
        <v>0</v>
      </c>
      <c r="Q150" s="123">
        <f>'2023 CV FIN GA 00394601000126'!S146</f>
        <v>0</v>
      </c>
      <c r="R150" s="123">
        <f>'2023 CV FIN GA 00394601000126'!T146</f>
        <v>0</v>
      </c>
      <c r="S150" s="123">
        <f>'2023 CV FIN GA 00394601000126'!U146</f>
        <v>0</v>
      </c>
      <c r="T150" s="123">
        <f>'2023 CV FIN GA 00394601000126'!V146</f>
        <v>0</v>
      </c>
      <c r="U150" s="49">
        <f t="shared" si="62"/>
        <v>0</v>
      </c>
      <c r="V150" s="123">
        <f>'2023 CV FIN GA 00394601000126'!X146</f>
        <v>0</v>
      </c>
      <c r="W150" s="123">
        <f>'2023 CV FIN GA 00394601000126'!Y146</f>
        <v>0</v>
      </c>
      <c r="X150" s="123">
        <f>'2023 CV FIN GA 00394601000126'!Z146</f>
        <v>0</v>
      </c>
      <c r="Y150" s="123">
        <f>'2023 CV FIN GA 00394601000126'!AA146</f>
        <v>0</v>
      </c>
      <c r="Z150" s="123">
        <f>'2023 CV FIN GA 00394601000126'!AB146</f>
        <v>0</v>
      </c>
      <c r="AA150" s="123">
        <f>'2023 CV FIN GA 00394601000126'!AC146</f>
        <v>0</v>
      </c>
      <c r="AB150" s="123">
        <f>'2023 CV FIN GA 00394601000126'!AD146</f>
        <v>0</v>
      </c>
      <c r="AC150" s="49">
        <f t="shared" si="63"/>
        <v>0</v>
      </c>
      <c r="AD150" s="123">
        <f>'2023 CV FIN GA 00394601000126'!AF146</f>
        <v>0</v>
      </c>
      <c r="AE150" s="123">
        <f>'2023 CV FIN GA 00394601000126'!AG146</f>
        <v>0</v>
      </c>
      <c r="AF150" s="123">
        <f>'2023 CV FIN GA 00394601000126'!AH146</f>
        <v>0</v>
      </c>
      <c r="AG150" s="123">
        <f>'2023 CV FIN GA 00394601000126'!AI146</f>
        <v>0</v>
      </c>
      <c r="AH150" s="49">
        <f t="shared" si="64"/>
        <v>0</v>
      </c>
      <c r="AI150" s="123">
        <f>'2023 CV FIN GA 00394601000126'!AK146</f>
        <v>0</v>
      </c>
      <c r="AJ150" s="123">
        <f>'2023 CV FIN GA 00394601000126'!AL146</f>
        <v>0</v>
      </c>
      <c r="AK150" s="123">
        <f>'2023 CV FIN GA 00394601000126'!AM146</f>
        <v>0</v>
      </c>
      <c r="AL150" s="123">
        <f>'2023 CV FIN GA 00394601000126'!AN146</f>
        <v>0</v>
      </c>
      <c r="AM150" s="123">
        <f>'2023 CV FIN GA 00394601000126'!AO146</f>
        <v>0</v>
      </c>
      <c r="AN150" s="123">
        <f>'2023 CV FIN GA 00394601000126'!AP146</f>
        <v>0</v>
      </c>
      <c r="AO150" s="50">
        <v>0</v>
      </c>
      <c r="AP150" s="123">
        <f>'2023 CV FIN GA 00394601000126'!AR146</f>
        <v>0</v>
      </c>
      <c r="AQ150" s="123">
        <f>'2023 CV FIN GA 00394601000126'!AS146</f>
        <v>0</v>
      </c>
      <c r="AR150" s="49">
        <f t="shared" si="65"/>
        <v>0</v>
      </c>
      <c r="AS150" s="49">
        <f t="shared" si="66"/>
        <v>0</v>
      </c>
      <c r="AT150" s="123">
        <f>'2023 CV FIN GA 00394601000126'!AV146</f>
        <v>0</v>
      </c>
      <c r="AU150" s="123">
        <f>'2023 CV FIN GA 00394601000126'!AW146</f>
        <v>0</v>
      </c>
      <c r="AV150" s="123">
        <f>'2023 CV FIN GA 00394601000126'!AX146</f>
        <v>0</v>
      </c>
      <c r="AW150" s="123">
        <f>'2023 CV FIN GA 00394601000126'!AY146</f>
        <v>0</v>
      </c>
      <c r="AX150" s="123">
        <f>'2023 CV FIN GA 00394601000126'!AZ146</f>
        <v>0</v>
      </c>
      <c r="AY150" s="123">
        <f>'2023 CV FIN GA 00394601000126'!BA146</f>
        <v>0</v>
      </c>
      <c r="AZ150" s="49">
        <f t="shared" si="67"/>
        <v>0</v>
      </c>
      <c r="BA150" s="123">
        <f>'2023 CV FIN GA 00394601000126'!BC146</f>
        <v>0</v>
      </c>
      <c r="BB150" s="123">
        <f>'2023 CV FIN GA 00394601000126'!BD146</f>
        <v>0</v>
      </c>
      <c r="BC150" s="123">
        <f>'2023 CV FIN GA 00394601000126'!BE146</f>
        <v>0</v>
      </c>
      <c r="BD150" s="123">
        <f>'2023 CV FIN GA 00394601000126'!BF146</f>
        <v>0</v>
      </c>
      <c r="BE150" s="123">
        <f>'2023 CV FIN GA 00394601000126'!BG146</f>
        <v>0</v>
      </c>
      <c r="BF150" s="123">
        <f>'2023 CV FIN GA 00394601000126'!BH146</f>
        <v>0</v>
      </c>
      <c r="BG150" s="123">
        <f>'2023 CV FIN GA 00394601000126'!BI146</f>
        <v>0</v>
      </c>
      <c r="BH150" s="123">
        <f>'2023 CV FIN GA 00394601000126'!BJ146</f>
        <v>0</v>
      </c>
      <c r="BI150" s="123">
        <f>'2023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2.1026104688644409E-2</v>
      </c>
      <c r="BM150" s="48">
        <f>'2023 CV FIN GA 00394601000126'!BO146</f>
        <v>4.79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2164</v>
      </c>
      <c r="C151" s="48">
        <f>'2023 CV FIN GA 00394601000126'!E147</f>
        <v>4.79</v>
      </c>
      <c r="D151" s="49">
        <f t="shared" si="76"/>
        <v>1.2999999999999999E-3</v>
      </c>
      <c r="E151" s="123">
        <f>'2023 CV FIN GA 00394601000126'!G147</f>
        <v>0</v>
      </c>
      <c r="F151" s="49">
        <f t="shared" si="60"/>
        <v>0</v>
      </c>
      <c r="G151" s="123">
        <f>'2023 CV FIN GA 00394601000126'!I147</f>
        <v>0</v>
      </c>
      <c r="H151" s="123">
        <f>'2023 CV FIN GA 00394601000126'!J147</f>
        <v>0</v>
      </c>
      <c r="I151" s="123">
        <f>'2023 CV FIN GA 00394601000126'!K147</f>
        <v>0</v>
      </c>
      <c r="J151" s="123">
        <f>'2023 CV FIN GA 00394601000126'!L147</f>
        <v>0</v>
      </c>
      <c r="K151" s="123">
        <f>'2023 CV FIN GA 00394601000126'!M147</f>
        <v>0</v>
      </c>
      <c r="L151" s="123">
        <f>'2023 CV FIN GA 00394601000126'!N147</f>
        <v>0</v>
      </c>
      <c r="M151" s="49">
        <f t="shared" si="61"/>
        <v>0</v>
      </c>
      <c r="N151" s="123">
        <f>'2023 CV FIN GA 00394601000126'!P147</f>
        <v>0</v>
      </c>
      <c r="O151" s="123">
        <f>'2023 CV FIN GA 00394601000126'!Q147</f>
        <v>0</v>
      </c>
      <c r="P151" s="123">
        <f>'2023 CV FIN GA 00394601000126'!R147</f>
        <v>0</v>
      </c>
      <c r="Q151" s="123">
        <f>'2023 CV FIN GA 00394601000126'!S147</f>
        <v>0</v>
      </c>
      <c r="R151" s="123">
        <f>'2023 CV FIN GA 00394601000126'!T147</f>
        <v>0</v>
      </c>
      <c r="S151" s="123">
        <f>'2023 CV FIN GA 00394601000126'!U147</f>
        <v>0</v>
      </c>
      <c r="T151" s="123">
        <f>'2023 CV FIN GA 00394601000126'!V147</f>
        <v>0</v>
      </c>
      <c r="U151" s="49">
        <f t="shared" si="62"/>
        <v>0</v>
      </c>
      <c r="V151" s="123">
        <f>'2023 CV FIN GA 00394601000126'!X147</f>
        <v>0</v>
      </c>
      <c r="W151" s="123">
        <f>'2023 CV FIN GA 00394601000126'!Y147</f>
        <v>0</v>
      </c>
      <c r="X151" s="123">
        <f>'2023 CV FIN GA 00394601000126'!Z147</f>
        <v>0</v>
      </c>
      <c r="Y151" s="123">
        <f>'2023 CV FIN GA 00394601000126'!AA147</f>
        <v>0</v>
      </c>
      <c r="Z151" s="123">
        <f>'2023 CV FIN GA 00394601000126'!AB147</f>
        <v>0</v>
      </c>
      <c r="AA151" s="123">
        <f>'2023 CV FIN GA 00394601000126'!AC147</f>
        <v>0</v>
      </c>
      <c r="AB151" s="123">
        <f>'2023 CV FIN GA 00394601000126'!AD147</f>
        <v>0</v>
      </c>
      <c r="AC151" s="49">
        <f t="shared" si="63"/>
        <v>0</v>
      </c>
      <c r="AD151" s="123">
        <f>'2023 CV FIN GA 00394601000126'!AF147</f>
        <v>0</v>
      </c>
      <c r="AE151" s="123">
        <f>'2023 CV FIN GA 00394601000126'!AG147</f>
        <v>0</v>
      </c>
      <c r="AF151" s="123">
        <f>'2023 CV FIN GA 00394601000126'!AH147</f>
        <v>0</v>
      </c>
      <c r="AG151" s="123">
        <f>'2023 CV FIN GA 00394601000126'!AI147</f>
        <v>0</v>
      </c>
      <c r="AH151" s="49">
        <f t="shared" si="64"/>
        <v>0</v>
      </c>
      <c r="AI151" s="123">
        <f>'2023 CV FIN GA 00394601000126'!AK147</f>
        <v>0</v>
      </c>
      <c r="AJ151" s="123">
        <f>'2023 CV FIN GA 00394601000126'!AL147</f>
        <v>0</v>
      </c>
      <c r="AK151" s="123">
        <f>'2023 CV FIN GA 00394601000126'!AM147</f>
        <v>0</v>
      </c>
      <c r="AL151" s="123">
        <f>'2023 CV FIN GA 00394601000126'!AN147</f>
        <v>0</v>
      </c>
      <c r="AM151" s="123">
        <f>'2023 CV FIN GA 00394601000126'!AO147</f>
        <v>0</v>
      </c>
      <c r="AN151" s="123">
        <f>'2023 CV FIN GA 00394601000126'!AP147</f>
        <v>0</v>
      </c>
      <c r="AO151" s="50">
        <v>0</v>
      </c>
      <c r="AP151" s="123">
        <f>'2023 CV FIN GA 00394601000126'!AR147</f>
        <v>0</v>
      </c>
      <c r="AQ151" s="123">
        <f>'2023 CV FIN GA 00394601000126'!AS147</f>
        <v>0</v>
      </c>
      <c r="AR151" s="49">
        <f t="shared" si="65"/>
        <v>0</v>
      </c>
      <c r="AS151" s="49">
        <f t="shared" si="66"/>
        <v>0</v>
      </c>
      <c r="AT151" s="123">
        <f>'2023 CV FIN GA 00394601000126'!AV147</f>
        <v>0</v>
      </c>
      <c r="AU151" s="123">
        <f>'2023 CV FIN GA 00394601000126'!AW147</f>
        <v>0</v>
      </c>
      <c r="AV151" s="123">
        <f>'2023 CV FIN GA 00394601000126'!AX147</f>
        <v>0</v>
      </c>
      <c r="AW151" s="123">
        <f>'2023 CV FIN GA 00394601000126'!AY147</f>
        <v>0</v>
      </c>
      <c r="AX151" s="123">
        <f>'2023 CV FIN GA 00394601000126'!AZ147</f>
        <v>0</v>
      </c>
      <c r="AY151" s="123">
        <f>'2023 CV FIN GA 00394601000126'!BA147</f>
        <v>0</v>
      </c>
      <c r="AZ151" s="49">
        <f t="shared" si="67"/>
        <v>0</v>
      </c>
      <c r="BA151" s="123">
        <f>'2023 CV FIN GA 00394601000126'!BC147</f>
        <v>0</v>
      </c>
      <c r="BB151" s="123">
        <f>'2023 CV FIN GA 00394601000126'!BD147</f>
        <v>0</v>
      </c>
      <c r="BC151" s="123">
        <f>'2023 CV FIN GA 00394601000126'!BE147</f>
        <v>0</v>
      </c>
      <c r="BD151" s="123">
        <f>'2023 CV FIN GA 00394601000126'!BF147</f>
        <v>0</v>
      </c>
      <c r="BE151" s="123">
        <f>'2023 CV FIN GA 00394601000126'!BG147</f>
        <v>0</v>
      </c>
      <c r="BF151" s="123">
        <f>'2023 CV FIN GA 00394601000126'!BH147</f>
        <v>0</v>
      </c>
      <c r="BG151" s="123">
        <f>'2023 CV FIN GA 00394601000126'!BI147</f>
        <v>0</v>
      </c>
      <c r="BH151" s="123">
        <f>'2023 CV FIN GA 00394601000126'!BJ147</f>
        <v>0</v>
      </c>
      <c r="BI151" s="123">
        <f>'2023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2.1026104688644409E-2</v>
      </c>
      <c r="BM151" s="48">
        <f>'2023 CV FIN GA 00394601000126'!BO147</f>
        <v>4.79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2165</v>
      </c>
      <c r="C152" s="48">
        <f>'2023 CV FIN GA 00394601000126'!E148</f>
        <v>4.79</v>
      </c>
      <c r="D152" s="49">
        <f t="shared" si="76"/>
        <v>1.24E-3</v>
      </c>
      <c r="E152" s="123">
        <f>'2023 CV FIN GA 00394601000126'!G148</f>
        <v>0</v>
      </c>
      <c r="F152" s="49">
        <f t="shared" si="60"/>
        <v>0</v>
      </c>
      <c r="G152" s="123">
        <f>'2023 CV FIN GA 00394601000126'!I148</f>
        <v>0</v>
      </c>
      <c r="H152" s="123">
        <f>'2023 CV FIN GA 00394601000126'!J148</f>
        <v>0</v>
      </c>
      <c r="I152" s="123">
        <f>'2023 CV FIN GA 00394601000126'!K148</f>
        <v>0</v>
      </c>
      <c r="J152" s="123">
        <f>'2023 CV FIN GA 00394601000126'!L148</f>
        <v>0</v>
      </c>
      <c r="K152" s="123">
        <f>'2023 CV FIN GA 00394601000126'!M148</f>
        <v>0</v>
      </c>
      <c r="L152" s="123">
        <f>'2023 CV FIN GA 00394601000126'!N148</f>
        <v>0</v>
      </c>
      <c r="M152" s="49">
        <f t="shared" si="61"/>
        <v>0</v>
      </c>
      <c r="N152" s="123">
        <f>'2023 CV FIN GA 00394601000126'!P148</f>
        <v>0</v>
      </c>
      <c r="O152" s="123">
        <f>'2023 CV FIN GA 00394601000126'!Q148</f>
        <v>0</v>
      </c>
      <c r="P152" s="123">
        <f>'2023 CV FIN GA 00394601000126'!R148</f>
        <v>0</v>
      </c>
      <c r="Q152" s="123">
        <f>'2023 CV FIN GA 00394601000126'!S148</f>
        <v>0</v>
      </c>
      <c r="R152" s="123">
        <f>'2023 CV FIN GA 00394601000126'!T148</f>
        <v>0</v>
      </c>
      <c r="S152" s="123">
        <f>'2023 CV FIN GA 00394601000126'!U148</f>
        <v>0</v>
      </c>
      <c r="T152" s="123">
        <f>'2023 CV FIN GA 00394601000126'!V148</f>
        <v>0</v>
      </c>
      <c r="U152" s="49">
        <f t="shared" si="62"/>
        <v>0</v>
      </c>
      <c r="V152" s="123">
        <f>'2023 CV FIN GA 00394601000126'!X148</f>
        <v>0</v>
      </c>
      <c r="W152" s="123">
        <f>'2023 CV FIN GA 00394601000126'!Y148</f>
        <v>0</v>
      </c>
      <c r="X152" s="123">
        <f>'2023 CV FIN GA 00394601000126'!Z148</f>
        <v>0</v>
      </c>
      <c r="Y152" s="123">
        <f>'2023 CV FIN GA 00394601000126'!AA148</f>
        <v>0</v>
      </c>
      <c r="Z152" s="123">
        <f>'2023 CV FIN GA 00394601000126'!AB148</f>
        <v>0</v>
      </c>
      <c r="AA152" s="123">
        <f>'2023 CV FIN GA 00394601000126'!AC148</f>
        <v>0</v>
      </c>
      <c r="AB152" s="123">
        <f>'2023 CV FIN GA 00394601000126'!AD148</f>
        <v>0</v>
      </c>
      <c r="AC152" s="49">
        <f t="shared" si="63"/>
        <v>0</v>
      </c>
      <c r="AD152" s="123">
        <f>'2023 CV FIN GA 00394601000126'!AF148</f>
        <v>0</v>
      </c>
      <c r="AE152" s="123">
        <f>'2023 CV FIN GA 00394601000126'!AG148</f>
        <v>0</v>
      </c>
      <c r="AF152" s="123">
        <f>'2023 CV FIN GA 00394601000126'!AH148</f>
        <v>0</v>
      </c>
      <c r="AG152" s="123">
        <f>'2023 CV FIN GA 00394601000126'!AI148</f>
        <v>0</v>
      </c>
      <c r="AH152" s="49">
        <f t="shared" si="64"/>
        <v>0</v>
      </c>
      <c r="AI152" s="123">
        <f>'2023 CV FIN GA 00394601000126'!AK148</f>
        <v>0</v>
      </c>
      <c r="AJ152" s="123">
        <f>'2023 CV FIN GA 00394601000126'!AL148</f>
        <v>0</v>
      </c>
      <c r="AK152" s="123">
        <f>'2023 CV FIN GA 00394601000126'!AM148</f>
        <v>0</v>
      </c>
      <c r="AL152" s="123">
        <f>'2023 CV FIN GA 00394601000126'!AN148</f>
        <v>0</v>
      </c>
      <c r="AM152" s="123">
        <f>'2023 CV FIN GA 00394601000126'!AO148</f>
        <v>0</v>
      </c>
      <c r="AN152" s="123">
        <f>'2023 CV FIN GA 00394601000126'!AP148</f>
        <v>0</v>
      </c>
      <c r="AO152" s="50">
        <v>0</v>
      </c>
      <c r="AP152" s="123">
        <f>'2023 CV FIN GA 00394601000126'!AR148</f>
        <v>0</v>
      </c>
      <c r="AQ152" s="123">
        <f>'2023 CV FIN GA 00394601000126'!AS148</f>
        <v>0</v>
      </c>
      <c r="AR152" s="49">
        <f t="shared" si="65"/>
        <v>0</v>
      </c>
      <c r="AS152" s="49">
        <f t="shared" si="66"/>
        <v>0</v>
      </c>
      <c r="AT152" s="123">
        <f>'2023 CV FIN GA 00394601000126'!AV148</f>
        <v>0</v>
      </c>
      <c r="AU152" s="123">
        <f>'2023 CV FIN GA 00394601000126'!AW148</f>
        <v>0</v>
      </c>
      <c r="AV152" s="123">
        <f>'2023 CV FIN GA 00394601000126'!AX148</f>
        <v>0</v>
      </c>
      <c r="AW152" s="123">
        <f>'2023 CV FIN GA 00394601000126'!AY148</f>
        <v>0</v>
      </c>
      <c r="AX152" s="123">
        <f>'2023 CV FIN GA 00394601000126'!AZ148</f>
        <v>0</v>
      </c>
      <c r="AY152" s="123">
        <f>'2023 CV FIN GA 00394601000126'!BA148</f>
        <v>0</v>
      </c>
      <c r="AZ152" s="49">
        <f t="shared" si="67"/>
        <v>0</v>
      </c>
      <c r="BA152" s="123">
        <f>'2023 CV FIN GA 00394601000126'!BC148</f>
        <v>0</v>
      </c>
      <c r="BB152" s="123">
        <f>'2023 CV FIN GA 00394601000126'!BD148</f>
        <v>0</v>
      </c>
      <c r="BC152" s="123">
        <f>'2023 CV FIN GA 00394601000126'!BE148</f>
        <v>0</v>
      </c>
      <c r="BD152" s="123">
        <f>'2023 CV FIN GA 00394601000126'!BF148</f>
        <v>0</v>
      </c>
      <c r="BE152" s="123">
        <f>'2023 CV FIN GA 00394601000126'!BG148</f>
        <v>0</v>
      </c>
      <c r="BF152" s="123">
        <f>'2023 CV FIN GA 00394601000126'!BH148</f>
        <v>0</v>
      </c>
      <c r="BG152" s="123">
        <f>'2023 CV FIN GA 00394601000126'!BI148</f>
        <v>0</v>
      </c>
      <c r="BH152" s="123">
        <f>'2023 CV FIN GA 00394601000126'!BJ148</f>
        <v>0</v>
      </c>
      <c r="BI152" s="123">
        <f>'2023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2.1026104688644409E-2</v>
      </c>
      <c r="BM152" s="48">
        <f>'2023 CV FIN GA 00394601000126'!BO148</f>
        <v>4.79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2166</v>
      </c>
      <c r="C153" s="48">
        <f>'2023 CV FIN GA 00394601000126'!E149</f>
        <v>4.79</v>
      </c>
      <c r="D153" s="49">
        <f t="shared" si="76"/>
        <v>1.1800000000000001E-3</v>
      </c>
      <c r="E153" s="123">
        <f>'2023 CV FIN GA 00394601000126'!G149</f>
        <v>0</v>
      </c>
      <c r="F153" s="49">
        <f t="shared" si="60"/>
        <v>0</v>
      </c>
      <c r="G153" s="123">
        <f>'2023 CV FIN GA 00394601000126'!I149</f>
        <v>0</v>
      </c>
      <c r="H153" s="123">
        <f>'2023 CV FIN GA 00394601000126'!J149</f>
        <v>0</v>
      </c>
      <c r="I153" s="123">
        <f>'2023 CV FIN GA 00394601000126'!K149</f>
        <v>0</v>
      </c>
      <c r="J153" s="123">
        <f>'2023 CV FIN GA 00394601000126'!L149</f>
        <v>0</v>
      </c>
      <c r="K153" s="123">
        <f>'2023 CV FIN GA 00394601000126'!M149</f>
        <v>0</v>
      </c>
      <c r="L153" s="123">
        <f>'2023 CV FIN GA 00394601000126'!N149</f>
        <v>0</v>
      </c>
      <c r="M153" s="49">
        <f t="shared" si="61"/>
        <v>0</v>
      </c>
      <c r="N153" s="123">
        <f>'2023 CV FIN GA 00394601000126'!P149</f>
        <v>0</v>
      </c>
      <c r="O153" s="123">
        <f>'2023 CV FIN GA 00394601000126'!Q149</f>
        <v>0</v>
      </c>
      <c r="P153" s="123">
        <f>'2023 CV FIN GA 00394601000126'!R149</f>
        <v>0</v>
      </c>
      <c r="Q153" s="123">
        <f>'2023 CV FIN GA 00394601000126'!S149</f>
        <v>0</v>
      </c>
      <c r="R153" s="123">
        <f>'2023 CV FIN GA 00394601000126'!T149</f>
        <v>0</v>
      </c>
      <c r="S153" s="123">
        <f>'2023 CV FIN GA 00394601000126'!U149</f>
        <v>0</v>
      </c>
      <c r="T153" s="123">
        <f>'2023 CV FIN GA 00394601000126'!V149</f>
        <v>0</v>
      </c>
      <c r="U153" s="49">
        <f t="shared" si="62"/>
        <v>0</v>
      </c>
      <c r="V153" s="123">
        <f>'2023 CV FIN GA 00394601000126'!X149</f>
        <v>0</v>
      </c>
      <c r="W153" s="123">
        <f>'2023 CV FIN GA 00394601000126'!Y149</f>
        <v>0</v>
      </c>
      <c r="X153" s="123">
        <f>'2023 CV FIN GA 00394601000126'!Z149</f>
        <v>0</v>
      </c>
      <c r="Y153" s="123">
        <f>'2023 CV FIN GA 00394601000126'!AA149</f>
        <v>0</v>
      </c>
      <c r="Z153" s="123">
        <f>'2023 CV FIN GA 00394601000126'!AB149</f>
        <v>0</v>
      </c>
      <c r="AA153" s="123">
        <f>'2023 CV FIN GA 00394601000126'!AC149</f>
        <v>0</v>
      </c>
      <c r="AB153" s="123">
        <f>'2023 CV FIN GA 00394601000126'!AD149</f>
        <v>0</v>
      </c>
      <c r="AC153" s="49">
        <f t="shared" si="63"/>
        <v>0</v>
      </c>
      <c r="AD153" s="123">
        <f>'2023 CV FIN GA 00394601000126'!AF149</f>
        <v>0</v>
      </c>
      <c r="AE153" s="123">
        <f>'2023 CV FIN GA 00394601000126'!AG149</f>
        <v>0</v>
      </c>
      <c r="AF153" s="123">
        <f>'2023 CV FIN GA 00394601000126'!AH149</f>
        <v>0</v>
      </c>
      <c r="AG153" s="123">
        <f>'2023 CV FIN GA 00394601000126'!AI149</f>
        <v>0</v>
      </c>
      <c r="AH153" s="49">
        <f t="shared" si="64"/>
        <v>0</v>
      </c>
      <c r="AI153" s="123">
        <f>'2023 CV FIN GA 00394601000126'!AK149</f>
        <v>0</v>
      </c>
      <c r="AJ153" s="123">
        <f>'2023 CV FIN GA 00394601000126'!AL149</f>
        <v>0</v>
      </c>
      <c r="AK153" s="123">
        <f>'2023 CV FIN GA 00394601000126'!AM149</f>
        <v>0</v>
      </c>
      <c r="AL153" s="123">
        <f>'2023 CV FIN GA 00394601000126'!AN149</f>
        <v>0</v>
      </c>
      <c r="AM153" s="123">
        <f>'2023 CV FIN GA 00394601000126'!AO149</f>
        <v>0</v>
      </c>
      <c r="AN153" s="123">
        <f>'2023 CV FIN GA 00394601000126'!AP149</f>
        <v>0</v>
      </c>
      <c r="AO153" s="50">
        <v>0</v>
      </c>
      <c r="AP153" s="123">
        <f>'2023 CV FIN GA 00394601000126'!AR149</f>
        <v>0</v>
      </c>
      <c r="AQ153" s="123">
        <f>'2023 CV FIN GA 00394601000126'!AS149</f>
        <v>0</v>
      </c>
      <c r="AR153" s="49">
        <f t="shared" si="65"/>
        <v>0</v>
      </c>
      <c r="AS153" s="49">
        <f t="shared" si="66"/>
        <v>0</v>
      </c>
      <c r="AT153" s="123">
        <f>'2023 CV FIN GA 00394601000126'!AV149</f>
        <v>0</v>
      </c>
      <c r="AU153" s="123">
        <f>'2023 CV FIN GA 00394601000126'!AW149</f>
        <v>0</v>
      </c>
      <c r="AV153" s="123">
        <f>'2023 CV FIN GA 00394601000126'!AX149</f>
        <v>0</v>
      </c>
      <c r="AW153" s="123">
        <f>'2023 CV FIN GA 00394601000126'!AY149</f>
        <v>0</v>
      </c>
      <c r="AX153" s="123">
        <f>'2023 CV FIN GA 00394601000126'!AZ149</f>
        <v>0</v>
      </c>
      <c r="AY153" s="123">
        <f>'2023 CV FIN GA 00394601000126'!BA149</f>
        <v>0</v>
      </c>
      <c r="AZ153" s="49">
        <f t="shared" si="67"/>
        <v>0</v>
      </c>
      <c r="BA153" s="123">
        <f>'2023 CV FIN GA 00394601000126'!BC149</f>
        <v>0</v>
      </c>
      <c r="BB153" s="123">
        <f>'2023 CV FIN GA 00394601000126'!BD149</f>
        <v>0</v>
      </c>
      <c r="BC153" s="123">
        <f>'2023 CV FIN GA 00394601000126'!BE149</f>
        <v>0</v>
      </c>
      <c r="BD153" s="123">
        <f>'2023 CV FIN GA 00394601000126'!BF149</f>
        <v>0</v>
      </c>
      <c r="BE153" s="123">
        <f>'2023 CV FIN GA 00394601000126'!BG149</f>
        <v>0</v>
      </c>
      <c r="BF153" s="123">
        <f>'2023 CV FIN GA 00394601000126'!BH149</f>
        <v>0</v>
      </c>
      <c r="BG153" s="123">
        <f>'2023 CV FIN GA 00394601000126'!BI149</f>
        <v>0</v>
      </c>
      <c r="BH153" s="123">
        <f>'2023 CV FIN GA 00394601000126'!BJ149</f>
        <v>0</v>
      </c>
      <c r="BI153" s="123">
        <f>'2023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2.1026104688644409E-2</v>
      </c>
      <c r="BM153" s="48">
        <f>'2023 CV FIN GA 00394601000126'!BO149</f>
        <v>4.79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2167</v>
      </c>
      <c r="C154" s="48">
        <f>'2023 CV FIN GA 00394601000126'!E150</f>
        <v>4.79</v>
      </c>
      <c r="D154" s="49">
        <f t="shared" si="76"/>
        <v>1.1299999999999999E-3</v>
      </c>
      <c r="E154" s="123">
        <f>'2023 CV FIN GA 00394601000126'!G150</f>
        <v>0</v>
      </c>
      <c r="F154" s="49">
        <f t="shared" si="60"/>
        <v>0</v>
      </c>
      <c r="G154" s="123">
        <f>'2023 CV FIN GA 00394601000126'!I150</f>
        <v>0</v>
      </c>
      <c r="H154" s="123">
        <f>'2023 CV FIN GA 00394601000126'!J150</f>
        <v>0</v>
      </c>
      <c r="I154" s="123">
        <f>'2023 CV FIN GA 00394601000126'!K150</f>
        <v>0</v>
      </c>
      <c r="J154" s="123">
        <f>'2023 CV FIN GA 00394601000126'!L150</f>
        <v>0</v>
      </c>
      <c r="K154" s="123">
        <f>'2023 CV FIN GA 00394601000126'!M150</f>
        <v>0</v>
      </c>
      <c r="L154" s="123">
        <f>'2023 CV FIN GA 00394601000126'!N150</f>
        <v>0</v>
      </c>
      <c r="M154" s="49">
        <f t="shared" si="61"/>
        <v>0</v>
      </c>
      <c r="N154" s="123">
        <f>'2023 CV FIN GA 00394601000126'!P150</f>
        <v>0</v>
      </c>
      <c r="O154" s="123">
        <f>'2023 CV FIN GA 00394601000126'!Q150</f>
        <v>0</v>
      </c>
      <c r="P154" s="123">
        <f>'2023 CV FIN GA 00394601000126'!R150</f>
        <v>0</v>
      </c>
      <c r="Q154" s="123">
        <f>'2023 CV FIN GA 00394601000126'!S150</f>
        <v>0</v>
      </c>
      <c r="R154" s="123">
        <f>'2023 CV FIN GA 00394601000126'!T150</f>
        <v>0</v>
      </c>
      <c r="S154" s="123">
        <f>'2023 CV FIN GA 00394601000126'!U150</f>
        <v>0</v>
      </c>
      <c r="T154" s="123">
        <f>'2023 CV FIN GA 00394601000126'!V150</f>
        <v>0</v>
      </c>
      <c r="U154" s="49">
        <f t="shared" si="62"/>
        <v>0</v>
      </c>
      <c r="V154" s="123">
        <f>'2023 CV FIN GA 00394601000126'!X150</f>
        <v>0</v>
      </c>
      <c r="W154" s="123">
        <f>'2023 CV FIN GA 00394601000126'!Y150</f>
        <v>0</v>
      </c>
      <c r="X154" s="123">
        <f>'2023 CV FIN GA 00394601000126'!Z150</f>
        <v>0</v>
      </c>
      <c r="Y154" s="123">
        <f>'2023 CV FIN GA 00394601000126'!AA150</f>
        <v>0</v>
      </c>
      <c r="Z154" s="123">
        <f>'2023 CV FIN GA 00394601000126'!AB150</f>
        <v>0</v>
      </c>
      <c r="AA154" s="123">
        <f>'2023 CV FIN GA 00394601000126'!AC150</f>
        <v>0</v>
      </c>
      <c r="AB154" s="123">
        <f>'2023 CV FIN GA 00394601000126'!AD150</f>
        <v>0</v>
      </c>
      <c r="AC154" s="49">
        <f t="shared" si="63"/>
        <v>0</v>
      </c>
      <c r="AD154" s="123">
        <f>'2023 CV FIN GA 00394601000126'!AF150</f>
        <v>0</v>
      </c>
      <c r="AE154" s="123">
        <f>'2023 CV FIN GA 00394601000126'!AG150</f>
        <v>0</v>
      </c>
      <c r="AF154" s="123">
        <f>'2023 CV FIN GA 00394601000126'!AH150</f>
        <v>0</v>
      </c>
      <c r="AG154" s="123">
        <f>'2023 CV FIN GA 00394601000126'!AI150</f>
        <v>0</v>
      </c>
      <c r="AH154" s="49">
        <f t="shared" si="64"/>
        <v>0</v>
      </c>
      <c r="AI154" s="123">
        <f>'2023 CV FIN GA 00394601000126'!AK150</f>
        <v>0</v>
      </c>
      <c r="AJ154" s="123">
        <f>'2023 CV FIN GA 00394601000126'!AL150</f>
        <v>0</v>
      </c>
      <c r="AK154" s="123">
        <f>'2023 CV FIN GA 00394601000126'!AM150</f>
        <v>0</v>
      </c>
      <c r="AL154" s="123">
        <f>'2023 CV FIN GA 00394601000126'!AN150</f>
        <v>0</v>
      </c>
      <c r="AM154" s="123">
        <f>'2023 CV FIN GA 00394601000126'!AO150</f>
        <v>0</v>
      </c>
      <c r="AN154" s="123">
        <f>'2023 CV FIN GA 00394601000126'!AP150</f>
        <v>0</v>
      </c>
      <c r="AO154" s="50">
        <v>0</v>
      </c>
      <c r="AP154" s="123">
        <f>'2023 CV FIN GA 00394601000126'!AR150</f>
        <v>0</v>
      </c>
      <c r="AQ154" s="123">
        <f>'2023 CV FIN GA 00394601000126'!AS150</f>
        <v>0</v>
      </c>
      <c r="AR154" s="49">
        <f t="shared" si="65"/>
        <v>0</v>
      </c>
      <c r="AS154" s="49">
        <f t="shared" si="66"/>
        <v>0</v>
      </c>
      <c r="AT154" s="123">
        <f>'2023 CV FIN GA 00394601000126'!AV150</f>
        <v>0</v>
      </c>
      <c r="AU154" s="123">
        <f>'2023 CV FIN GA 00394601000126'!AW150</f>
        <v>0</v>
      </c>
      <c r="AV154" s="123">
        <f>'2023 CV FIN GA 00394601000126'!AX150</f>
        <v>0</v>
      </c>
      <c r="AW154" s="123">
        <f>'2023 CV FIN GA 00394601000126'!AY150</f>
        <v>0</v>
      </c>
      <c r="AX154" s="123">
        <f>'2023 CV FIN GA 00394601000126'!AZ150</f>
        <v>0</v>
      </c>
      <c r="AY154" s="123">
        <f>'2023 CV FIN GA 00394601000126'!BA150</f>
        <v>0</v>
      </c>
      <c r="AZ154" s="49">
        <f t="shared" si="67"/>
        <v>0</v>
      </c>
      <c r="BA154" s="123">
        <f>'2023 CV FIN GA 00394601000126'!BC150</f>
        <v>0</v>
      </c>
      <c r="BB154" s="123">
        <f>'2023 CV FIN GA 00394601000126'!BD150</f>
        <v>0</v>
      </c>
      <c r="BC154" s="123">
        <f>'2023 CV FIN GA 00394601000126'!BE150</f>
        <v>0</v>
      </c>
      <c r="BD154" s="123">
        <f>'2023 CV FIN GA 00394601000126'!BF150</f>
        <v>0</v>
      </c>
      <c r="BE154" s="123">
        <f>'2023 CV FIN GA 00394601000126'!BG150</f>
        <v>0</v>
      </c>
      <c r="BF154" s="123">
        <f>'2023 CV FIN GA 00394601000126'!BH150</f>
        <v>0</v>
      </c>
      <c r="BG154" s="123">
        <f>'2023 CV FIN GA 00394601000126'!BI150</f>
        <v>0</v>
      </c>
      <c r="BH154" s="123">
        <f>'2023 CV FIN GA 00394601000126'!BJ150</f>
        <v>0</v>
      </c>
      <c r="BI154" s="123">
        <f>'2023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2.1026104688644409E-2</v>
      </c>
      <c r="BM154" s="48">
        <f>'2023 CV FIN GA 00394601000126'!BO150</f>
        <v>4.79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2168</v>
      </c>
      <c r="C155" s="48">
        <f>'2023 CV FIN GA 00394601000126'!E151</f>
        <v>4.79</v>
      </c>
      <c r="D155" s="49">
        <f t="shared" si="76"/>
        <v>1.08E-3</v>
      </c>
      <c r="E155" s="123">
        <f>'2023 CV FIN GA 00394601000126'!G151</f>
        <v>0</v>
      </c>
      <c r="F155" s="49">
        <f t="shared" si="60"/>
        <v>0</v>
      </c>
      <c r="G155" s="123">
        <f>'2023 CV FIN GA 00394601000126'!I151</f>
        <v>0</v>
      </c>
      <c r="H155" s="123">
        <f>'2023 CV FIN GA 00394601000126'!J151</f>
        <v>0</v>
      </c>
      <c r="I155" s="123">
        <f>'2023 CV FIN GA 00394601000126'!K151</f>
        <v>0</v>
      </c>
      <c r="J155" s="123">
        <f>'2023 CV FIN GA 00394601000126'!L151</f>
        <v>0</v>
      </c>
      <c r="K155" s="123">
        <f>'2023 CV FIN GA 00394601000126'!M151</f>
        <v>0</v>
      </c>
      <c r="L155" s="123">
        <f>'2023 CV FIN GA 00394601000126'!N151</f>
        <v>0</v>
      </c>
      <c r="M155" s="49">
        <f t="shared" si="61"/>
        <v>0</v>
      </c>
      <c r="N155" s="123">
        <f>'2023 CV FIN GA 00394601000126'!P151</f>
        <v>0</v>
      </c>
      <c r="O155" s="123">
        <f>'2023 CV FIN GA 00394601000126'!Q151</f>
        <v>0</v>
      </c>
      <c r="P155" s="123">
        <f>'2023 CV FIN GA 00394601000126'!R151</f>
        <v>0</v>
      </c>
      <c r="Q155" s="123">
        <f>'2023 CV FIN GA 00394601000126'!S151</f>
        <v>0</v>
      </c>
      <c r="R155" s="123">
        <f>'2023 CV FIN GA 00394601000126'!T151</f>
        <v>0</v>
      </c>
      <c r="S155" s="123">
        <f>'2023 CV FIN GA 00394601000126'!U151</f>
        <v>0</v>
      </c>
      <c r="T155" s="123">
        <f>'2023 CV FIN GA 00394601000126'!V151</f>
        <v>0</v>
      </c>
      <c r="U155" s="49">
        <f t="shared" si="62"/>
        <v>0</v>
      </c>
      <c r="V155" s="123">
        <f>'2023 CV FIN GA 00394601000126'!X151</f>
        <v>0</v>
      </c>
      <c r="W155" s="123">
        <f>'2023 CV FIN GA 00394601000126'!Y151</f>
        <v>0</v>
      </c>
      <c r="X155" s="123">
        <f>'2023 CV FIN GA 00394601000126'!Z151</f>
        <v>0</v>
      </c>
      <c r="Y155" s="123">
        <f>'2023 CV FIN GA 00394601000126'!AA151</f>
        <v>0</v>
      </c>
      <c r="Z155" s="123">
        <f>'2023 CV FIN GA 00394601000126'!AB151</f>
        <v>0</v>
      </c>
      <c r="AA155" s="123">
        <f>'2023 CV FIN GA 00394601000126'!AC151</f>
        <v>0</v>
      </c>
      <c r="AB155" s="123">
        <f>'2023 CV FIN GA 00394601000126'!AD151</f>
        <v>0</v>
      </c>
      <c r="AC155" s="49">
        <f t="shared" si="63"/>
        <v>0</v>
      </c>
      <c r="AD155" s="123">
        <f>'2023 CV FIN GA 00394601000126'!AF151</f>
        <v>0</v>
      </c>
      <c r="AE155" s="123">
        <f>'2023 CV FIN GA 00394601000126'!AG151</f>
        <v>0</v>
      </c>
      <c r="AF155" s="123">
        <f>'2023 CV FIN GA 00394601000126'!AH151</f>
        <v>0</v>
      </c>
      <c r="AG155" s="123">
        <f>'2023 CV FIN GA 00394601000126'!AI151</f>
        <v>0</v>
      </c>
      <c r="AH155" s="49">
        <f t="shared" si="64"/>
        <v>0</v>
      </c>
      <c r="AI155" s="123">
        <f>'2023 CV FIN GA 00394601000126'!AK151</f>
        <v>0</v>
      </c>
      <c r="AJ155" s="123">
        <f>'2023 CV FIN GA 00394601000126'!AL151</f>
        <v>0</v>
      </c>
      <c r="AK155" s="123">
        <f>'2023 CV FIN GA 00394601000126'!AM151</f>
        <v>0</v>
      </c>
      <c r="AL155" s="123">
        <f>'2023 CV FIN GA 00394601000126'!AN151</f>
        <v>0</v>
      </c>
      <c r="AM155" s="123">
        <f>'2023 CV FIN GA 00394601000126'!AO151</f>
        <v>0</v>
      </c>
      <c r="AN155" s="123">
        <f>'2023 CV FIN GA 00394601000126'!AP151</f>
        <v>0</v>
      </c>
      <c r="AO155" s="50">
        <v>0</v>
      </c>
      <c r="AP155" s="123">
        <f>'2023 CV FIN GA 00394601000126'!AR151</f>
        <v>0</v>
      </c>
      <c r="AQ155" s="123">
        <f>'2023 CV FIN GA 00394601000126'!AS151</f>
        <v>0</v>
      </c>
      <c r="AR155" s="49">
        <f t="shared" si="65"/>
        <v>0</v>
      </c>
      <c r="AS155" s="49">
        <f t="shared" si="66"/>
        <v>0</v>
      </c>
      <c r="AT155" s="123">
        <f>'2023 CV FIN GA 00394601000126'!AV151</f>
        <v>0</v>
      </c>
      <c r="AU155" s="123">
        <f>'2023 CV FIN GA 00394601000126'!AW151</f>
        <v>0</v>
      </c>
      <c r="AV155" s="123">
        <f>'2023 CV FIN GA 00394601000126'!AX151</f>
        <v>0</v>
      </c>
      <c r="AW155" s="123">
        <f>'2023 CV FIN GA 00394601000126'!AY151</f>
        <v>0</v>
      </c>
      <c r="AX155" s="123">
        <f>'2023 CV FIN GA 00394601000126'!AZ151</f>
        <v>0</v>
      </c>
      <c r="AY155" s="123">
        <f>'2023 CV FIN GA 00394601000126'!BA151</f>
        <v>0</v>
      </c>
      <c r="AZ155" s="49">
        <f t="shared" si="67"/>
        <v>0</v>
      </c>
      <c r="BA155" s="123">
        <f>'2023 CV FIN GA 00394601000126'!BC151</f>
        <v>0</v>
      </c>
      <c r="BB155" s="123">
        <f>'2023 CV FIN GA 00394601000126'!BD151</f>
        <v>0</v>
      </c>
      <c r="BC155" s="123">
        <f>'2023 CV FIN GA 00394601000126'!BE151</f>
        <v>0</v>
      </c>
      <c r="BD155" s="123">
        <f>'2023 CV FIN GA 00394601000126'!BF151</f>
        <v>0</v>
      </c>
      <c r="BE155" s="123">
        <f>'2023 CV FIN GA 00394601000126'!BG151</f>
        <v>0</v>
      </c>
      <c r="BF155" s="123">
        <f>'2023 CV FIN GA 00394601000126'!BH151</f>
        <v>0</v>
      </c>
      <c r="BG155" s="123">
        <f>'2023 CV FIN GA 00394601000126'!BI151</f>
        <v>0</v>
      </c>
      <c r="BH155" s="123">
        <f>'2023 CV FIN GA 00394601000126'!BJ151</f>
        <v>0</v>
      </c>
      <c r="BI155" s="123">
        <f>'2023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2.1026104688644409E-2</v>
      </c>
      <c r="BM155" s="48">
        <f>'2023 CV FIN GA 00394601000126'!BO151</f>
        <v>4.79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2169</v>
      </c>
      <c r="C156" s="48">
        <f>'2023 CV FIN GA 00394601000126'!E152</f>
        <v>4.79</v>
      </c>
      <c r="D156" s="49">
        <f t="shared" si="76"/>
        <v>1.0300000000000001E-3</v>
      </c>
      <c r="E156" s="123">
        <f>'2023 CV FIN GA 00394601000126'!G152</f>
        <v>0</v>
      </c>
      <c r="F156" s="49">
        <f t="shared" si="60"/>
        <v>0</v>
      </c>
      <c r="G156" s="123">
        <f>'2023 CV FIN GA 00394601000126'!I152</f>
        <v>0</v>
      </c>
      <c r="H156" s="123">
        <f>'2023 CV FIN GA 00394601000126'!J152</f>
        <v>0</v>
      </c>
      <c r="I156" s="123">
        <f>'2023 CV FIN GA 00394601000126'!K152</f>
        <v>0</v>
      </c>
      <c r="J156" s="123">
        <f>'2023 CV FIN GA 00394601000126'!L152</f>
        <v>0</v>
      </c>
      <c r="K156" s="123">
        <f>'2023 CV FIN GA 00394601000126'!M152</f>
        <v>0</v>
      </c>
      <c r="L156" s="123">
        <f>'2023 CV FIN GA 00394601000126'!N152</f>
        <v>0</v>
      </c>
      <c r="M156" s="49">
        <f t="shared" si="61"/>
        <v>0</v>
      </c>
      <c r="N156" s="123">
        <f>'2023 CV FIN GA 00394601000126'!P152</f>
        <v>0</v>
      </c>
      <c r="O156" s="123">
        <f>'2023 CV FIN GA 00394601000126'!Q152</f>
        <v>0</v>
      </c>
      <c r="P156" s="123">
        <f>'2023 CV FIN GA 00394601000126'!R152</f>
        <v>0</v>
      </c>
      <c r="Q156" s="123">
        <f>'2023 CV FIN GA 00394601000126'!S152</f>
        <v>0</v>
      </c>
      <c r="R156" s="123">
        <f>'2023 CV FIN GA 00394601000126'!T152</f>
        <v>0</v>
      </c>
      <c r="S156" s="123">
        <f>'2023 CV FIN GA 00394601000126'!U152</f>
        <v>0</v>
      </c>
      <c r="T156" s="123">
        <f>'2023 CV FIN GA 00394601000126'!V152</f>
        <v>0</v>
      </c>
      <c r="U156" s="49">
        <f t="shared" si="62"/>
        <v>0</v>
      </c>
      <c r="V156" s="123">
        <f>'2023 CV FIN GA 00394601000126'!X152</f>
        <v>0</v>
      </c>
      <c r="W156" s="123">
        <f>'2023 CV FIN GA 00394601000126'!Y152</f>
        <v>0</v>
      </c>
      <c r="X156" s="123">
        <f>'2023 CV FIN GA 00394601000126'!Z152</f>
        <v>0</v>
      </c>
      <c r="Y156" s="123">
        <f>'2023 CV FIN GA 00394601000126'!AA152</f>
        <v>0</v>
      </c>
      <c r="Z156" s="123">
        <f>'2023 CV FIN GA 00394601000126'!AB152</f>
        <v>0</v>
      </c>
      <c r="AA156" s="123">
        <f>'2023 CV FIN GA 00394601000126'!AC152</f>
        <v>0</v>
      </c>
      <c r="AB156" s="123">
        <f>'2023 CV FIN GA 00394601000126'!AD152</f>
        <v>0</v>
      </c>
      <c r="AC156" s="49">
        <f t="shared" si="63"/>
        <v>0</v>
      </c>
      <c r="AD156" s="123">
        <f>'2023 CV FIN GA 00394601000126'!AF152</f>
        <v>0</v>
      </c>
      <c r="AE156" s="123">
        <f>'2023 CV FIN GA 00394601000126'!AG152</f>
        <v>0</v>
      </c>
      <c r="AF156" s="123">
        <f>'2023 CV FIN GA 00394601000126'!AH152</f>
        <v>0</v>
      </c>
      <c r="AG156" s="123">
        <f>'2023 CV FIN GA 00394601000126'!AI152</f>
        <v>0</v>
      </c>
      <c r="AH156" s="49">
        <f t="shared" si="64"/>
        <v>0</v>
      </c>
      <c r="AI156" s="123">
        <f>'2023 CV FIN GA 00394601000126'!AK152</f>
        <v>0</v>
      </c>
      <c r="AJ156" s="123">
        <f>'2023 CV FIN GA 00394601000126'!AL152</f>
        <v>0</v>
      </c>
      <c r="AK156" s="123">
        <f>'2023 CV FIN GA 00394601000126'!AM152</f>
        <v>0</v>
      </c>
      <c r="AL156" s="123">
        <f>'2023 CV FIN GA 00394601000126'!AN152</f>
        <v>0</v>
      </c>
      <c r="AM156" s="123">
        <f>'2023 CV FIN GA 00394601000126'!AO152</f>
        <v>0</v>
      </c>
      <c r="AN156" s="123">
        <f>'2023 CV FIN GA 00394601000126'!AP152</f>
        <v>0</v>
      </c>
      <c r="AO156" s="50">
        <v>0</v>
      </c>
      <c r="AP156" s="123">
        <f>'2023 CV FIN GA 00394601000126'!AR152</f>
        <v>0</v>
      </c>
      <c r="AQ156" s="123">
        <f>'2023 CV FIN GA 00394601000126'!AS152</f>
        <v>0</v>
      </c>
      <c r="AR156" s="49">
        <f t="shared" si="65"/>
        <v>0</v>
      </c>
      <c r="AS156" s="49">
        <f t="shared" si="66"/>
        <v>0</v>
      </c>
      <c r="AT156" s="123">
        <f>'2023 CV FIN GA 00394601000126'!AV152</f>
        <v>0</v>
      </c>
      <c r="AU156" s="123">
        <f>'2023 CV FIN GA 00394601000126'!AW152</f>
        <v>0</v>
      </c>
      <c r="AV156" s="123">
        <f>'2023 CV FIN GA 00394601000126'!AX152</f>
        <v>0</v>
      </c>
      <c r="AW156" s="123">
        <f>'2023 CV FIN GA 00394601000126'!AY152</f>
        <v>0</v>
      </c>
      <c r="AX156" s="123">
        <f>'2023 CV FIN GA 00394601000126'!AZ152</f>
        <v>0</v>
      </c>
      <c r="AY156" s="123">
        <f>'2023 CV FIN GA 00394601000126'!BA152</f>
        <v>0</v>
      </c>
      <c r="AZ156" s="49">
        <f t="shared" si="67"/>
        <v>0</v>
      </c>
      <c r="BA156" s="123">
        <f>'2023 CV FIN GA 00394601000126'!BC152</f>
        <v>0</v>
      </c>
      <c r="BB156" s="123">
        <f>'2023 CV FIN GA 00394601000126'!BD152</f>
        <v>0</v>
      </c>
      <c r="BC156" s="123">
        <f>'2023 CV FIN GA 00394601000126'!BE152</f>
        <v>0</v>
      </c>
      <c r="BD156" s="123">
        <f>'2023 CV FIN GA 00394601000126'!BF152</f>
        <v>0</v>
      </c>
      <c r="BE156" s="123">
        <f>'2023 CV FIN GA 00394601000126'!BG152</f>
        <v>0</v>
      </c>
      <c r="BF156" s="123">
        <f>'2023 CV FIN GA 00394601000126'!BH152</f>
        <v>0</v>
      </c>
      <c r="BG156" s="123">
        <f>'2023 CV FIN GA 00394601000126'!BI152</f>
        <v>0</v>
      </c>
      <c r="BH156" s="123">
        <f>'2023 CV FIN GA 00394601000126'!BJ152</f>
        <v>0</v>
      </c>
      <c r="BI156" s="123">
        <f>'2023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2.1026104688644409E-2</v>
      </c>
      <c r="BM156" s="48">
        <f>'2023 CV FIN GA 00394601000126'!BO152</f>
        <v>4.79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2170</v>
      </c>
      <c r="C157" s="48">
        <f>'2023 CV FIN GA 00394601000126'!E153</f>
        <v>4.79</v>
      </c>
      <c r="D157" s="49">
        <f t="shared" si="76"/>
        <v>9.7999999999999997E-4</v>
      </c>
      <c r="E157" s="123">
        <f>'2023 CV FIN GA 00394601000126'!G153</f>
        <v>0</v>
      </c>
      <c r="F157" s="49">
        <f t="shared" si="60"/>
        <v>0</v>
      </c>
      <c r="G157" s="123">
        <f>'2023 CV FIN GA 00394601000126'!I153</f>
        <v>0</v>
      </c>
      <c r="H157" s="123">
        <f>'2023 CV FIN GA 00394601000126'!J153</f>
        <v>0</v>
      </c>
      <c r="I157" s="123">
        <f>'2023 CV FIN GA 00394601000126'!K153</f>
        <v>0</v>
      </c>
      <c r="J157" s="123">
        <f>'2023 CV FIN GA 00394601000126'!L153</f>
        <v>0</v>
      </c>
      <c r="K157" s="123">
        <f>'2023 CV FIN GA 00394601000126'!M153</f>
        <v>0</v>
      </c>
      <c r="L157" s="123">
        <f>'2023 CV FIN GA 00394601000126'!N153</f>
        <v>0</v>
      </c>
      <c r="M157" s="49">
        <f t="shared" si="61"/>
        <v>0</v>
      </c>
      <c r="N157" s="123">
        <f>'2023 CV FIN GA 00394601000126'!P153</f>
        <v>0</v>
      </c>
      <c r="O157" s="123">
        <f>'2023 CV FIN GA 00394601000126'!Q153</f>
        <v>0</v>
      </c>
      <c r="P157" s="123">
        <f>'2023 CV FIN GA 00394601000126'!R153</f>
        <v>0</v>
      </c>
      <c r="Q157" s="123">
        <f>'2023 CV FIN GA 00394601000126'!S153</f>
        <v>0</v>
      </c>
      <c r="R157" s="123">
        <f>'2023 CV FIN GA 00394601000126'!T153</f>
        <v>0</v>
      </c>
      <c r="S157" s="123">
        <f>'2023 CV FIN GA 00394601000126'!U153</f>
        <v>0</v>
      </c>
      <c r="T157" s="123">
        <f>'2023 CV FIN GA 00394601000126'!V153</f>
        <v>0</v>
      </c>
      <c r="U157" s="49">
        <f t="shared" si="62"/>
        <v>0</v>
      </c>
      <c r="V157" s="123">
        <f>'2023 CV FIN GA 00394601000126'!X153</f>
        <v>0</v>
      </c>
      <c r="W157" s="123">
        <f>'2023 CV FIN GA 00394601000126'!Y153</f>
        <v>0</v>
      </c>
      <c r="X157" s="123">
        <f>'2023 CV FIN GA 00394601000126'!Z153</f>
        <v>0</v>
      </c>
      <c r="Y157" s="123">
        <f>'2023 CV FIN GA 00394601000126'!AA153</f>
        <v>0</v>
      </c>
      <c r="Z157" s="123">
        <f>'2023 CV FIN GA 00394601000126'!AB153</f>
        <v>0</v>
      </c>
      <c r="AA157" s="123">
        <f>'2023 CV FIN GA 00394601000126'!AC153</f>
        <v>0</v>
      </c>
      <c r="AB157" s="123">
        <f>'2023 CV FIN GA 00394601000126'!AD153</f>
        <v>0</v>
      </c>
      <c r="AC157" s="49">
        <f t="shared" si="63"/>
        <v>0</v>
      </c>
      <c r="AD157" s="123">
        <f>'2023 CV FIN GA 00394601000126'!AF153</f>
        <v>0</v>
      </c>
      <c r="AE157" s="123">
        <f>'2023 CV FIN GA 00394601000126'!AG153</f>
        <v>0</v>
      </c>
      <c r="AF157" s="123">
        <f>'2023 CV FIN GA 00394601000126'!AH153</f>
        <v>0</v>
      </c>
      <c r="AG157" s="123">
        <f>'2023 CV FIN GA 00394601000126'!AI153</f>
        <v>0</v>
      </c>
      <c r="AH157" s="49">
        <f t="shared" si="64"/>
        <v>0</v>
      </c>
      <c r="AI157" s="123">
        <f>'2023 CV FIN GA 00394601000126'!AK153</f>
        <v>0</v>
      </c>
      <c r="AJ157" s="123">
        <f>'2023 CV FIN GA 00394601000126'!AL153</f>
        <v>0</v>
      </c>
      <c r="AK157" s="123">
        <f>'2023 CV FIN GA 00394601000126'!AM153</f>
        <v>0</v>
      </c>
      <c r="AL157" s="123">
        <f>'2023 CV FIN GA 00394601000126'!AN153</f>
        <v>0</v>
      </c>
      <c r="AM157" s="123">
        <f>'2023 CV FIN GA 00394601000126'!AO153</f>
        <v>0</v>
      </c>
      <c r="AN157" s="123">
        <f>'2023 CV FIN GA 00394601000126'!AP153</f>
        <v>0</v>
      </c>
      <c r="AO157" s="50">
        <v>0</v>
      </c>
      <c r="AP157" s="123">
        <f>'2023 CV FIN GA 00394601000126'!AR153</f>
        <v>0</v>
      </c>
      <c r="AQ157" s="123">
        <f>'2023 CV FIN GA 00394601000126'!AS153</f>
        <v>0</v>
      </c>
      <c r="AR157" s="49">
        <f t="shared" si="65"/>
        <v>0</v>
      </c>
      <c r="AS157" s="49">
        <f t="shared" si="66"/>
        <v>0</v>
      </c>
      <c r="AT157" s="123">
        <f>'2023 CV FIN GA 00394601000126'!AV153</f>
        <v>0</v>
      </c>
      <c r="AU157" s="123">
        <f>'2023 CV FIN GA 00394601000126'!AW153</f>
        <v>0</v>
      </c>
      <c r="AV157" s="123">
        <f>'2023 CV FIN GA 00394601000126'!AX153</f>
        <v>0</v>
      </c>
      <c r="AW157" s="123">
        <f>'2023 CV FIN GA 00394601000126'!AY153</f>
        <v>0</v>
      </c>
      <c r="AX157" s="123">
        <f>'2023 CV FIN GA 00394601000126'!AZ153</f>
        <v>0</v>
      </c>
      <c r="AY157" s="123">
        <f>'2023 CV FIN GA 00394601000126'!BA153</f>
        <v>0</v>
      </c>
      <c r="AZ157" s="49">
        <f t="shared" si="67"/>
        <v>0</v>
      </c>
      <c r="BA157" s="123">
        <f>'2023 CV FIN GA 00394601000126'!BC153</f>
        <v>0</v>
      </c>
      <c r="BB157" s="123">
        <f>'2023 CV FIN GA 00394601000126'!BD153</f>
        <v>0</v>
      </c>
      <c r="BC157" s="123">
        <f>'2023 CV FIN GA 00394601000126'!BE153</f>
        <v>0</v>
      </c>
      <c r="BD157" s="123">
        <f>'2023 CV FIN GA 00394601000126'!BF153</f>
        <v>0</v>
      </c>
      <c r="BE157" s="123">
        <f>'2023 CV FIN GA 00394601000126'!BG153</f>
        <v>0</v>
      </c>
      <c r="BF157" s="123">
        <f>'2023 CV FIN GA 00394601000126'!BH153</f>
        <v>0</v>
      </c>
      <c r="BG157" s="123">
        <f>'2023 CV FIN GA 00394601000126'!BI153</f>
        <v>0</v>
      </c>
      <c r="BH157" s="123">
        <f>'2023 CV FIN GA 00394601000126'!BJ153</f>
        <v>0</v>
      </c>
      <c r="BI157" s="123">
        <f>'2023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2.1026104688644409E-2</v>
      </c>
      <c r="BM157" s="48">
        <f>'2023 CV FIN GA 00394601000126'!BO153</f>
        <v>4.79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2171</v>
      </c>
      <c r="C158" s="48">
        <f>'2023 CV FIN GA 00394601000126'!E154</f>
        <v>4.79</v>
      </c>
      <c r="D158" s="49">
        <f t="shared" si="76"/>
        <v>9.3999999999999997E-4</v>
      </c>
      <c r="E158" s="123">
        <f>'2023 CV FIN GA 00394601000126'!G154</f>
        <v>0</v>
      </c>
      <c r="F158" s="49">
        <f t="shared" si="60"/>
        <v>0</v>
      </c>
      <c r="G158" s="123">
        <f>'2023 CV FIN GA 00394601000126'!I154</f>
        <v>0</v>
      </c>
      <c r="H158" s="123">
        <f>'2023 CV FIN GA 00394601000126'!J154</f>
        <v>0</v>
      </c>
      <c r="I158" s="123">
        <f>'2023 CV FIN GA 00394601000126'!K154</f>
        <v>0</v>
      </c>
      <c r="J158" s="123">
        <f>'2023 CV FIN GA 00394601000126'!L154</f>
        <v>0</v>
      </c>
      <c r="K158" s="123">
        <f>'2023 CV FIN GA 00394601000126'!M154</f>
        <v>0</v>
      </c>
      <c r="L158" s="123">
        <f>'2023 CV FIN GA 00394601000126'!N154</f>
        <v>0</v>
      </c>
      <c r="M158" s="49">
        <f t="shared" si="61"/>
        <v>0</v>
      </c>
      <c r="N158" s="123">
        <f>'2023 CV FIN GA 00394601000126'!P154</f>
        <v>0</v>
      </c>
      <c r="O158" s="123">
        <f>'2023 CV FIN GA 00394601000126'!Q154</f>
        <v>0</v>
      </c>
      <c r="P158" s="123">
        <f>'2023 CV FIN GA 00394601000126'!R154</f>
        <v>0</v>
      </c>
      <c r="Q158" s="123">
        <f>'2023 CV FIN GA 00394601000126'!S154</f>
        <v>0</v>
      </c>
      <c r="R158" s="123">
        <f>'2023 CV FIN GA 00394601000126'!T154</f>
        <v>0</v>
      </c>
      <c r="S158" s="123">
        <f>'2023 CV FIN GA 00394601000126'!U154</f>
        <v>0</v>
      </c>
      <c r="T158" s="123">
        <f>'2023 CV FIN GA 00394601000126'!V154</f>
        <v>0</v>
      </c>
      <c r="U158" s="49">
        <f t="shared" si="62"/>
        <v>0</v>
      </c>
      <c r="V158" s="123">
        <f>'2023 CV FIN GA 00394601000126'!X154</f>
        <v>0</v>
      </c>
      <c r="W158" s="123">
        <f>'2023 CV FIN GA 00394601000126'!Y154</f>
        <v>0</v>
      </c>
      <c r="X158" s="123">
        <f>'2023 CV FIN GA 00394601000126'!Z154</f>
        <v>0</v>
      </c>
      <c r="Y158" s="123">
        <f>'2023 CV FIN GA 00394601000126'!AA154</f>
        <v>0</v>
      </c>
      <c r="Z158" s="123">
        <f>'2023 CV FIN GA 00394601000126'!AB154</f>
        <v>0</v>
      </c>
      <c r="AA158" s="123">
        <f>'2023 CV FIN GA 00394601000126'!AC154</f>
        <v>0</v>
      </c>
      <c r="AB158" s="123">
        <f>'2023 CV FIN GA 00394601000126'!AD154</f>
        <v>0</v>
      </c>
      <c r="AC158" s="49">
        <f t="shared" si="63"/>
        <v>0</v>
      </c>
      <c r="AD158" s="123">
        <f>'2023 CV FIN GA 00394601000126'!AF154</f>
        <v>0</v>
      </c>
      <c r="AE158" s="123">
        <f>'2023 CV FIN GA 00394601000126'!AG154</f>
        <v>0</v>
      </c>
      <c r="AF158" s="123">
        <f>'2023 CV FIN GA 00394601000126'!AH154</f>
        <v>0</v>
      </c>
      <c r="AG158" s="123">
        <f>'2023 CV FIN GA 00394601000126'!AI154</f>
        <v>0</v>
      </c>
      <c r="AH158" s="49">
        <f t="shared" si="64"/>
        <v>0</v>
      </c>
      <c r="AI158" s="123">
        <f>'2023 CV FIN GA 00394601000126'!AK154</f>
        <v>0</v>
      </c>
      <c r="AJ158" s="123">
        <f>'2023 CV FIN GA 00394601000126'!AL154</f>
        <v>0</v>
      </c>
      <c r="AK158" s="123">
        <f>'2023 CV FIN GA 00394601000126'!AM154</f>
        <v>0</v>
      </c>
      <c r="AL158" s="123">
        <f>'2023 CV FIN GA 00394601000126'!AN154</f>
        <v>0</v>
      </c>
      <c r="AM158" s="123">
        <f>'2023 CV FIN GA 00394601000126'!AO154</f>
        <v>0</v>
      </c>
      <c r="AN158" s="123">
        <f>'2023 CV FIN GA 00394601000126'!AP154</f>
        <v>0</v>
      </c>
      <c r="AO158" s="50">
        <v>0</v>
      </c>
      <c r="AP158" s="123">
        <f>'2023 CV FIN GA 00394601000126'!AR154</f>
        <v>0</v>
      </c>
      <c r="AQ158" s="123">
        <f>'2023 CV FIN GA 00394601000126'!AS154</f>
        <v>0</v>
      </c>
      <c r="AR158" s="49">
        <f t="shared" si="65"/>
        <v>0</v>
      </c>
      <c r="AS158" s="49">
        <f t="shared" si="66"/>
        <v>0</v>
      </c>
      <c r="AT158" s="123">
        <f>'2023 CV FIN GA 00394601000126'!AV154</f>
        <v>0</v>
      </c>
      <c r="AU158" s="123">
        <f>'2023 CV FIN GA 00394601000126'!AW154</f>
        <v>0</v>
      </c>
      <c r="AV158" s="123">
        <f>'2023 CV FIN GA 00394601000126'!AX154</f>
        <v>0</v>
      </c>
      <c r="AW158" s="123">
        <f>'2023 CV FIN GA 00394601000126'!AY154</f>
        <v>0</v>
      </c>
      <c r="AX158" s="123">
        <f>'2023 CV FIN GA 00394601000126'!AZ154</f>
        <v>0</v>
      </c>
      <c r="AY158" s="123">
        <f>'2023 CV FIN GA 00394601000126'!BA154</f>
        <v>0</v>
      </c>
      <c r="AZ158" s="49">
        <f t="shared" si="67"/>
        <v>0</v>
      </c>
      <c r="BA158" s="123">
        <f>'2023 CV FIN GA 00394601000126'!BC154</f>
        <v>0</v>
      </c>
      <c r="BB158" s="123">
        <f>'2023 CV FIN GA 00394601000126'!BD154</f>
        <v>0</v>
      </c>
      <c r="BC158" s="123">
        <f>'2023 CV FIN GA 00394601000126'!BE154</f>
        <v>0</v>
      </c>
      <c r="BD158" s="123">
        <f>'2023 CV FIN GA 00394601000126'!BF154</f>
        <v>0</v>
      </c>
      <c r="BE158" s="123">
        <f>'2023 CV FIN GA 00394601000126'!BG154</f>
        <v>0</v>
      </c>
      <c r="BF158" s="123">
        <f>'2023 CV FIN GA 00394601000126'!BH154</f>
        <v>0</v>
      </c>
      <c r="BG158" s="123">
        <f>'2023 CV FIN GA 00394601000126'!BI154</f>
        <v>0</v>
      </c>
      <c r="BH158" s="123">
        <f>'2023 CV FIN GA 00394601000126'!BJ154</f>
        <v>0</v>
      </c>
      <c r="BI158" s="123">
        <f>'2023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2.1026104688644409E-2</v>
      </c>
      <c r="BM158" s="48">
        <f>'2023 CV FIN GA 00394601000126'!BO154</f>
        <v>4.79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2172</v>
      </c>
      <c r="C159" s="48">
        <f>'2023 CV FIN GA 00394601000126'!E155</f>
        <v>4.79</v>
      </c>
      <c r="D159" s="49">
        <f t="shared" si="76"/>
        <v>8.9999999999999998E-4</v>
      </c>
      <c r="E159" s="123">
        <f>'2023 CV FIN GA 00394601000126'!G155</f>
        <v>0</v>
      </c>
      <c r="F159" s="49">
        <f t="shared" si="60"/>
        <v>0</v>
      </c>
      <c r="G159" s="123">
        <f>'2023 CV FIN GA 00394601000126'!I155</f>
        <v>0</v>
      </c>
      <c r="H159" s="123">
        <f>'2023 CV FIN GA 00394601000126'!J155</f>
        <v>0</v>
      </c>
      <c r="I159" s="123">
        <f>'2023 CV FIN GA 00394601000126'!K155</f>
        <v>0</v>
      </c>
      <c r="J159" s="123">
        <f>'2023 CV FIN GA 00394601000126'!L155</f>
        <v>0</v>
      </c>
      <c r="K159" s="123">
        <f>'2023 CV FIN GA 00394601000126'!M155</f>
        <v>0</v>
      </c>
      <c r="L159" s="123">
        <f>'2023 CV FIN GA 00394601000126'!N155</f>
        <v>0</v>
      </c>
      <c r="M159" s="49">
        <f t="shared" si="61"/>
        <v>0</v>
      </c>
      <c r="N159" s="123">
        <f>'2023 CV FIN GA 00394601000126'!P155</f>
        <v>0</v>
      </c>
      <c r="O159" s="123">
        <f>'2023 CV FIN GA 00394601000126'!Q155</f>
        <v>0</v>
      </c>
      <c r="P159" s="123">
        <f>'2023 CV FIN GA 00394601000126'!R155</f>
        <v>0</v>
      </c>
      <c r="Q159" s="123">
        <f>'2023 CV FIN GA 00394601000126'!S155</f>
        <v>0</v>
      </c>
      <c r="R159" s="123">
        <f>'2023 CV FIN GA 00394601000126'!T155</f>
        <v>0</v>
      </c>
      <c r="S159" s="123">
        <f>'2023 CV FIN GA 00394601000126'!U155</f>
        <v>0</v>
      </c>
      <c r="T159" s="123">
        <f>'2023 CV FIN GA 00394601000126'!V155</f>
        <v>0</v>
      </c>
      <c r="U159" s="49">
        <f t="shared" si="62"/>
        <v>0</v>
      </c>
      <c r="V159" s="123">
        <f>'2023 CV FIN GA 00394601000126'!X155</f>
        <v>0</v>
      </c>
      <c r="W159" s="123">
        <f>'2023 CV FIN GA 00394601000126'!Y155</f>
        <v>0</v>
      </c>
      <c r="X159" s="123">
        <f>'2023 CV FIN GA 00394601000126'!Z155</f>
        <v>0</v>
      </c>
      <c r="Y159" s="123">
        <f>'2023 CV FIN GA 00394601000126'!AA155</f>
        <v>0</v>
      </c>
      <c r="Z159" s="123">
        <f>'2023 CV FIN GA 00394601000126'!AB155</f>
        <v>0</v>
      </c>
      <c r="AA159" s="123">
        <f>'2023 CV FIN GA 00394601000126'!AC155</f>
        <v>0</v>
      </c>
      <c r="AB159" s="123">
        <f>'2023 CV FIN GA 00394601000126'!AD155</f>
        <v>0</v>
      </c>
      <c r="AC159" s="49">
        <f t="shared" si="63"/>
        <v>0</v>
      </c>
      <c r="AD159" s="123">
        <f>'2023 CV FIN GA 00394601000126'!AF155</f>
        <v>0</v>
      </c>
      <c r="AE159" s="123">
        <f>'2023 CV FIN GA 00394601000126'!AG155</f>
        <v>0</v>
      </c>
      <c r="AF159" s="123">
        <f>'2023 CV FIN GA 00394601000126'!AH155</f>
        <v>0</v>
      </c>
      <c r="AG159" s="123">
        <f>'2023 CV FIN GA 00394601000126'!AI155</f>
        <v>0</v>
      </c>
      <c r="AH159" s="49">
        <f t="shared" si="64"/>
        <v>0</v>
      </c>
      <c r="AI159" s="123">
        <f>'2023 CV FIN GA 00394601000126'!AK155</f>
        <v>0</v>
      </c>
      <c r="AJ159" s="123">
        <f>'2023 CV FIN GA 00394601000126'!AL155</f>
        <v>0</v>
      </c>
      <c r="AK159" s="123">
        <f>'2023 CV FIN GA 00394601000126'!AM155</f>
        <v>0</v>
      </c>
      <c r="AL159" s="123">
        <f>'2023 CV FIN GA 00394601000126'!AN155</f>
        <v>0</v>
      </c>
      <c r="AM159" s="123">
        <f>'2023 CV FIN GA 00394601000126'!AO155</f>
        <v>0</v>
      </c>
      <c r="AN159" s="123">
        <f>'2023 CV FIN GA 00394601000126'!AP155</f>
        <v>0</v>
      </c>
      <c r="AO159" s="54">
        <v>0</v>
      </c>
      <c r="AP159" s="123">
        <f>'2023 CV FIN GA 00394601000126'!AR155</f>
        <v>0</v>
      </c>
      <c r="AQ159" s="123">
        <f>'2023 CV FIN GA 00394601000126'!AS155</f>
        <v>0</v>
      </c>
      <c r="AR159" s="49">
        <f t="shared" si="65"/>
        <v>0</v>
      </c>
      <c r="AS159" s="49">
        <f t="shared" si="66"/>
        <v>0</v>
      </c>
      <c r="AT159" s="123">
        <f>'2023 CV FIN GA 00394601000126'!AV155</f>
        <v>0</v>
      </c>
      <c r="AU159" s="123">
        <f>'2023 CV FIN GA 00394601000126'!AW155</f>
        <v>0</v>
      </c>
      <c r="AV159" s="123">
        <f>'2023 CV FIN GA 00394601000126'!AX155</f>
        <v>0</v>
      </c>
      <c r="AW159" s="123">
        <f>'2023 CV FIN GA 00394601000126'!AY155</f>
        <v>0</v>
      </c>
      <c r="AX159" s="123">
        <f>'2023 CV FIN GA 00394601000126'!AZ155</f>
        <v>0</v>
      </c>
      <c r="AY159" s="123">
        <f>'2023 CV FIN GA 00394601000126'!BA155</f>
        <v>0</v>
      </c>
      <c r="AZ159" s="49">
        <f t="shared" si="67"/>
        <v>0</v>
      </c>
      <c r="BA159" s="123">
        <f>'2023 CV FIN GA 00394601000126'!BC155</f>
        <v>0</v>
      </c>
      <c r="BB159" s="123">
        <f>'2023 CV FIN GA 00394601000126'!BD155</f>
        <v>0</v>
      </c>
      <c r="BC159" s="123">
        <f>'2023 CV FIN GA 00394601000126'!BE155</f>
        <v>0</v>
      </c>
      <c r="BD159" s="123">
        <f>'2023 CV FIN GA 00394601000126'!BF155</f>
        <v>0</v>
      </c>
      <c r="BE159" s="123">
        <f>'2023 CV FIN GA 00394601000126'!BG155</f>
        <v>0</v>
      </c>
      <c r="BF159" s="123">
        <f>'2023 CV FIN GA 00394601000126'!BH155</f>
        <v>0</v>
      </c>
      <c r="BG159" s="123">
        <f>'2023 CV FIN GA 00394601000126'!BI155</f>
        <v>0</v>
      </c>
      <c r="BH159" s="123">
        <f>'2023 CV FIN GA 00394601000126'!BJ155</f>
        <v>0</v>
      </c>
      <c r="BI159" s="123">
        <f>'2023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2.1026104688644409E-2</v>
      </c>
      <c r="BM159" s="48">
        <f>'2023 CV FIN GA 00394601000126'!BO155</f>
        <v>4.79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67574288993.389999</v>
      </c>
      <c r="F160" s="57">
        <f t="shared" si="77"/>
        <v>17514880666.32</v>
      </c>
      <c r="G160" s="57">
        <f t="shared" si="77"/>
        <v>9913116658.1200008</v>
      </c>
      <c r="H160" s="57">
        <f t="shared" si="77"/>
        <v>7065142335.7799997</v>
      </c>
      <c r="I160" s="57">
        <f t="shared" si="77"/>
        <v>3611541.44</v>
      </c>
      <c r="J160" s="57">
        <f t="shared" si="77"/>
        <v>533010130.98000002</v>
      </c>
      <c r="K160" s="57">
        <f t="shared" si="77"/>
        <v>2253416010.98</v>
      </c>
      <c r="L160" s="57">
        <f t="shared" si="77"/>
        <v>6814633618.3100004</v>
      </c>
      <c r="M160" s="57">
        <f t="shared" si="77"/>
        <v>18582929473.209999</v>
      </c>
      <c r="N160" s="57">
        <f t="shared" si="77"/>
        <v>5118925176.25</v>
      </c>
      <c r="O160" s="57">
        <f t="shared" si="77"/>
        <v>5675887200.3299999</v>
      </c>
      <c r="P160" s="57">
        <f t="shared" si="77"/>
        <v>4697451860.5100002</v>
      </c>
      <c r="Q160" s="57">
        <f t="shared" si="77"/>
        <v>736288114.69000006</v>
      </c>
      <c r="R160" s="57">
        <f t="shared" si="77"/>
        <v>192739766.75999999</v>
      </c>
      <c r="S160" s="57">
        <f t="shared" si="77"/>
        <v>2161637354.6599998</v>
      </c>
      <c r="T160" s="57">
        <f t="shared" si="77"/>
        <v>0</v>
      </c>
      <c r="U160" s="57">
        <f t="shared" si="77"/>
        <v>9460400459.0699997</v>
      </c>
      <c r="V160" s="57">
        <f t="shared" si="77"/>
        <v>2605998271.54</v>
      </c>
      <c r="W160" s="57">
        <f t="shared" si="77"/>
        <v>2889542574.71</v>
      </c>
      <c r="X160" s="57">
        <f t="shared" si="77"/>
        <v>2391430038.0700002</v>
      </c>
      <c r="Y160" s="57">
        <f t="shared" si="77"/>
        <v>374837585.66000003</v>
      </c>
      <c r="Z160" s="57">
        <f t="shared" si="77"/>
        <v>98122063.079999998</v>
      </c>
      <c r="AA160" s="57">
        <f t="shared" si="77"/>
        <v>1100469926.01</v>
      </c>
      <c r="AB160" s="57">
        <f t="shared" si="77"/>
        <v>0</v>
      </c>
      <c r="AC160" s="57">
        <f t="shared" si="77"/>
        <v>22974675127.959999</v>
      </c>
      <c r="AD160" s="57">
        <f t="shared" si="77"/>
        <v>7520161686.6000004</v>
      </c>
      <c r="AE160" s="57">
        <f t="shared" si="77"/>
        <v>7251310800.5</v>
      </c>
      <c r="AF160" s="57">
        <f t="shared" si="77"/>
        <v>7086102990.0500002</v>
      </c>
      <c r="AG160" s="57">
        <f t="shared" si="77"/>
        <v>1117099650.8099999</v>
      </c>
      <c r="AH160" s="57">
        <f t="shared" si="77"/>
        <v>6922171304.1400003</v>
      </c>
      <c r="AI160" s="57">
        <f t="shared" si="77"/>
        <v>2090299995.3</v>
      </c>
      <c r="AJ160" s="57">
        <f t="shared" si="77"/>
        <v>2138457619.8</v>
      </c>
      <c r="AK160" s="57">
        <f t="shared" ref="AK160:BK160" si="78">ROUND(SUM(AK10:AK159),2)</f>
        <v>2093193919.5799999</v>
      </c>
      <c r="AL160" s="57">
        <f t="shared" si="78"/>
        <v>291042417.56</v>
      </c>
      <c r="AM160" s="57">
        <f t="shared" si="78"/>
        <v>309177351.89999998</v>
      </c>
      <c r="AN160" s="57">
        <f t="shared" si="78"/>
        <v>17971005915.16</v>
      </c>
      <c r="AO160" s="57">
        <f t="shared" si="78"/>
        <v>0</v>
      </c>
      <c r="AP160" s="57">
        <f t="shared" si="78"/>
        <v>0</v>
      </c>
      <c r="AQ160" s="57">
        <f t="shared" si="78"/>
        <v>370074751289.06</v>
      </c>
      <c r="AR160" s="57">
        <f t="shared" si="78"/>
        <v>472568863864.19</v>
      </c>
      <c r="AS160" s="57">
        <f t="shared" si="78"/>
        <v>186009169906.95999</v>
      </c>
      <c r="AT160" s="57">
        <f t="shared" si="78"/>
        <v>92300963996.509995</v>
      </c>
      <c r="AU160" s="57">
        <f t="shared" si="78"/>
        <v>66997674070.059998</v>
      </c>
      <c r="AV160" s="57">
        <f t="shared" si="78"/>
        <v>29094714.309999999</v>
      </c>
      <c r="AW160" s="57">
        <f t="shared" si="78"/>
        <v>4463671085.46</v>
      </c>
      <c r="AX160" s="57">
        <f t="shared" si="78"/>
        <v>22217766040.619999</v>
      </c>
      <c r="AY160" s="57">
        <f t="shared" si="78"/>
        <v>0</v>
      </c>
      <c r="AZ160" s="57">
        <f t="shared" si="78"/>
        <v>286686614380.34003</v>
      </c>
      <c r="BA160" s="57">
        <f t="shared" si="78"/>
        <v>70713626883.559998</v>
      </c>
      <c r="BB160" s="57">
        <f t="shared" si="78"/>
        <v>71545013442.220001</v>
      </c>
      <c r="BC160" s="57">
        <f t="shared" si="78"/>
        <v>68272101570.32</v>
      </c>
      <c r="BD160" s="57">
        <f t="shared" si="78"/>
        <v>10546788605.860001</v>
      </c>
      <c r="BE160" s="57">
        <f t="shared" si="78"/>
        <v>3042905385.3200002</v>
      </c>
      <c r="BF160" s="57">
        <f t="shared" si="78"/>
        <v>62566178493.07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472695784287.29999</v>
      </c>
      <c r="BK160" s="57">
        <f t="shared" si="78"/>
        <v>-126920423.11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183836175444.43585</v>
      </c>
      <c r="BQ160" s="80">
        <f>SUM(BQ10:BQ159)</f>
        <v>2614094784987.0103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48405113718.459999</v>
      </c>
      <c r="F161" s="63">
        <f>ROUND(SUM(G161:J161),2)</f>
        <v>9885751231.3899994</v>
      </c>
      <c r="G161" s="63">
        <f t="shared" ref="G161:L161" si="79">ROUND(SUMPRODUCT($D$10:$D$159,G10:G159),2)</f>
        <v>5716889238.6499996</v>
      </c>
      <c r="H161" s="63">
        <f t="shared" si="79"/>
        <v>3877922696.8499999</v>
      </c>
      <c r="I161" s="63">
        <f t="shared" si="79"/>
        <v>1917032.94</v>
      </c>
      <c r="J161" s="63">
        <f t="shared" si="79"/>
        <v>289022262.94999999</v>
      </c>
      <c r="K161" s="63">
        <f t="shared" si="79"/>
        <v>1271619799.6300001</v>
      </c>
      <c r="L161" s="63">
        <f t="shared" si="79"/>
        <v>3841635101.6999998</v>
      </c>
      <c r="M161" s="63">
        <f>ROUND(SUM(N161:T161),2)</f>
        <v>13311406272.59</v>
      </c>
      <c r="N161" s="63">
        <f t="shared" ref="N161:T161" si="80">ROUND(SUMPRODUCT($D$10:$D$159,N10:N159),2)</f>
        <v>3666811134.29</v>
      </c>
      <c r="O161" s="63">
        <f t="shared" si="80"/>
        <v>4065776636.02</v>
      </c>
      <c r="P161" s="63">
        <f t="shared" si="80"/>
        <v>3364899503.6799998</v>
      </c>
      <c r="Q161" s="63">
        <f t="shared" si="80"/>
        <v>527421160.5</v>
      </c>
      <c r="R161" s="63">
        <f t="shared" si="80"/>
        <v>138064202.63</v>
      </c>
      <c r="S161" s="63">
        <f t="shared" si="80"/>
        <v>1548433635.47</v>
      </c>
      <c r="T161" s="63">
        <f t="shared" si="80"/>
        <v>0</v>
      </c>
      <c r="U161" s="63">
        <f>ROUND(SUM(V161:AB161),2)</f>
        <v>6776715920.5799999</v>
      </c>
      <c r="V161" s="63">
        <f t="shared" ref="V161:AB161" si="81">ROUND(SUMPRODUCT($D$10:$D$159,V10:V159),2)</f>
        <v>1866740213.8199999</v>
      </c>
      <c r="W161" s="63">
        <f t="shared" si="81"/>
        <v>2069849923.79</v>
      </c>
      <c r="X161" s="63">
        <f t="shared" si="81"/>
        <v>1713039747.3199999</v>
      </c>
      <c r="Y161" s="63">
        <f t="shared" si="81"/>
        <v>268505318.06999999</v>
      </c>
      <c r="Z161" s="63">
        <f t="shared" si="81"/>
        <v>70287230.430000007</v>
      </c>
      <c r="AA161" s="63">
        <f t="shared" si="81"/>
        <v>788293487.14999998</v>
      </c>
      <c r="AB161" s="63">
        <f t="shared" si="81"/>
        <v>0</v>
      </c>
      <c r="AC161" s="63">
        <f>ROUND(SUM(AD161:AG161),2)</f>
        <v>8772304939.5</v>
      </c>
      <c r="AD161" s="63">
        <f>ROUND(SUMPRODUCT($D$10:$D$159,AD10:AD159),2)</f>
        <v>2843390163.2600002</v>
      </c>
      <c r="AE161" s="63">
        <f>ROUND(SUMPRODUCT($D$10:$D$159,AE10:AE159),2)</f>
        <v>2989875550.3099999</v>
      </c>
      <c r="AF161" s="63">
        <f>ROUND(SUMPRODUCT($D$10:$D$159,AF10:AF159),2)</f>
        <v>2534410187.5799999</v>
      </c>
      <c r="AG161" s="63">
        <f>ROUND(SUMPRODUCT($D$10:$D$159,AG10:AG159),2)</f>
        <v>404629038.35000002</v>
      </c>
      <c r="AH161" s="63">
        <f>ROUND(SUM(AI161:AM161),2)</f>
        <v>1279685453.8800001</v>
      </c>
      <c r="AI161" s="63">
        <f t="shared" ref="AI161:AQ161" si="82">ROUND(SUMPRODUCT($D$10:$D$159,AI10:AI159),2)</f>
        <v>385437242.39999998</v>
      </c>
      <c r="AJ161" s="63">
        <f t="shared" si="82"/>
        <v>383461329.02999997</v>
      </c>
      <c r="AK161" s="63">
        <f t="shared" si="82"/>
        <v>360875652.39999998</v>
      </c>
      <c r="AL161" s="63">
        <f t="shared" si="82"/>
        <v>48840992</v>
      </c>
      <c r="AM161" s="63">
        <f t="shared" si="82"/>
        <v>101070238.05</v>
      </c>
      <c r="AN161" s="63">
        <f t="shared" si="82"/>
        <v>6014055408.21</v>
      </c>
      <c r="AO161" s="63">
        <f t="shared" si="82"/>
        <v>0</v>
      </c>
      <c r="AP161" s="63">
        <f t="shared" si="82"/>
        <v>0</v>
      </c>
      <c r="AQ161" s="63">
        <f t="shared" si="82"/>
        <v>149525853636.76999</v>
      </c>
      <c r="AR161" s="63">
        <f>ROUND(F161+K161+L161+M161+U161+AC161+AH161+AN161+AO161+AP161+AQ161,2)</f>
        <v>200679027764.25</v>
      </c>
      <c r="AS161" s="63">
        <f>ROUND(SUM(AT161:AY161),2)</f>
        <v>104859541448.02</v>
      </c>
      <c r="AT161" s="63">
        <f t="shared" ref="AT161:AY161" si="83">ROUND(SUMPRODUCT($D$10:$D$159,AT10:AT159),2)</f>
        <v>53167267064.879997</v>
      </c>
      <c r="AU161" s="63">
        <f t="shared" si="83"/>
        <v>36744513187.129997</v>
      </c>
      <c r="AV161" s="63">
        <f t="shared" si="83"/>
        <v>15600264.6</v>
      </c>
      <c r="AW161" s="63">
        <f t="shared" si="83"/>
        <v>2418291037.8699999</v>
      </c>
      <c r="AX161" s="63">
        <f t="shared" si="83"/>
        <v>12513869893.540001</v>
      </c>
      <c r="AY161" s="63">
        <f t="shared" si="83"/>
        <v>0</v>
      </c>
      <c r="AZ161" s="63">
        <f>ROUND(SUM(BA161:BI161),2)</f>
        <v>95940605206.820007</v>
      </c>
      <c r="BA161" s="63">
        <f t="shared" ref="BA161:BI161" si="84">ROUND(SUMPRODUCT($D$10:$D$159,BA10:BA159),2)</f>
        <v>26502435740.119999</v>
      </c>
      <c r="BB161" s="63">
        <f t="shared" si="84"/>
        <v>29222958374.16</v>
      </c>
      <c r="BC161" s="63">
        <f t="shared" si="84"/>
        <v>24245547356.290001</v>
      </c>
      <c r="BD161" s="63">
        <f t="shared" si="84"/>
        <v>3807670318.8499999</v>
      </c>
      <c r="BE161" s="63">
        <f t="shared" si="84"/>
        <v>991897717.75999999</v>
      </c>
      <c r="BF161" s="63">
        <f t="shared" si="84"/>
        <v>11170095699.639999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200800146654.84</v>
      </c>
      <c r="BK161" s="63">
        <f>ROUND(AR161-BJ161,2)</f>
        <v>-121118890.59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3FBB-D1FF-486F-BE45-7F7E10E83078}">
  <dimension ref="A1:AMK159"/>
  <sheetViews>
    <sheetView showGridLines="0" zoomScaleNormal="100" workbookViewId="0">
      <pane xSplit="2" ySplit="4" topLeftCell="BK154" activePane="bottomRight" state="frozen"/>
      <selection pane="topRight" activeCell="C1" sqref="C1"/>
      <selection pane="bottomLeft" activeCell="A5" sqref="A5"/>
      <selection pane="bottomRight" activeCell="C6" sqref="C6:BQ155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269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268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267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266</v>
      </c>
      <c r="I4" s="114" t="s">
        <v>265</v>
      </c>
      <c r="J4" s="114" t="s">
        <v>264</v>
      </c>
      <c r="K4" s="113" t="s">
        <v>263</v>
      </c>
      <c r="L4" s="113" t="s">
        <v>262</v>
      </c>
      <c r="M4" s="113" t="s">
        <v>261</v>
      </c>
      <c r="N4" s="113" t="s">
        <v>260</v>
      </c>
      <c r="O4" s="113" t="s">
        <v>259</v>
      </c>
      <c r="P4" s="113" t="s">
        <v>258</v>
      </c>
      <c r="Q4" s="113" t="s">
        <v>257</v>
      </c>
      <c r="R4" s="113" t="s">
        <v>256</v>
      </c>
      <c r="S4" s="113" t="s">
        <v>255</v>
      </c>
      <c r="T4" s="113" t="s">
        <v>254</v>
      </c>
      <c r="U4" s="113" t="s">
        <v>253</v>
      </c>
      <c r="V4" s="113" t="s">
        <v>252</v>
      </c>
      <c r="W4" s="113" t="s">
        <v>251</v>
      </c>
      <c r="X4" s="113" t="s">
        <v>250</v>
      </c>
      <c r="Y4" s="113" t="s">
        <v>249</v>
      </c>
      <c r="Z4" s="113" t="s">
        <v>248</v>
      </c>
      <c r="AA4" s="113" t="s">
        <v>247</v>
      </c>
      <c r="AB4" s="113" t="s">
        <v>246</v>
      </c>
      <c r="AC4" s="113" t="s">
        <v>245</v>
      </c>
      <c r="AD4" s="113" t="s">
        <v>244</v>
      </c>
      <c r="AE4" s="113" t="s">
        <v>243</v>
      </c>
      <c r="AF4" s="113" t="s">
        <v>242</v>
      </c>
      <c r="AG4" s="113" t="s">
        <v>241</v>
      </c>
      <c r="AH4" s="113" t="s">
        <v>240</v>
      </c>
      <c r="AI4" s="113" t="s">
        <v>239</v>
      </c>
      <c r="AJ4" s="113" t="s">
        <v>238</v>
      </c>
      <c r="AK4" s="113" t="s">
        <v>237</v>
      </c>
      <c r="AL4" s="113" t="s">
        <v>236</v>
      </c>
      <c r="AM4" s="113" t="s">
        <v>235</v>
      </c>
      <c r="AN4" s="113" t="s">
        <v>234</v>
      </c>
      <c r="AO4" s="113" t="s">
        <v>233</v>
      </c>
      <c r="AP4" s="113" t="s">
        <v>232</v>
      </c>
      <c r="AQ4" s="113" t="s">
        <v>52</v>
      </c>
      <c r="AR4" s="113" t="s">
        <v>231</v>
      </c>
      <c r="AS4" s="113" t="s">
        <v>230</v>
      </c>
      <c r="AT4" s="113" t="s">
        <v>229</v>
      </c>
      <c r="AU4" s="113" t="s">
        <v>228</v>
      </c>
      <c r="AV4" s="113" t="s">
        <v>227</v>
      </c>
      <c r="AW4" s="113" t="s">
        <v>226</v>
      </c>
      <c r="AX4" s="113" t="s">
        <v>225</v>
      </c>
      <c r="AY4" s="113" t="s">
        <v>224</v>
      </c>
      <c r="AZ4" s="113" t="s">
        <v>223</v>
      </c>
      <c r="BA4" s="113" t="s">
        <v>222</v>
      </c>
      <c r="BB4" s="113" t="s">
        <v>221</v>
      </c>
      <c r="BC4" s="113" t="s">
        <v>220</v>
      </c>
      <c r="BD4" s="113" t="s">
        <v>219</v>
      </c>
      <c r="BE4" s="113" t="s">
        <v>218</v>
      </c>
      <c r="BF4" s="113" t="s">
        <v>217</v>
      </c>
      <c r="BG4" s="113" t="s">
        <v>216</v>
      </c>
      <c r="BH4" s="113" t="s">
        <v>215</v>
      </c>
      <c r="BI4" s="113" t="s">
        <v>214</v>
      </c>
      <c r="BJ4" s="113" t="s">
        <v>213</v>
      </c>
      <c r="BK4" s="113" t="s">
        <v>72</v>
      </c>
      <c r="BL4" s="113" t="s">
        <v>212</v>
      </c>
      <c r="BM4" s="113" t="s">
        <v>74</v>
      </c>
      <c r="BN4" s="113" t="s">
        <v>211</v>
      </c>
      <c r="BO4" s="113" t="s">
        <v>76</v>
      </c>
      <c r="BP4" s="113" t="s">
        <v>210</v>
      </c>
      <c r="BQ4" s="113" t="s">
        <v>209</v>
      </c>
    </row>
    <row r="5" spans="1:69" ht="15.6" thickTop="1" thickBot="1" x14ac:dyDescent="0.35">
      <c r="A5" s="112" t="s">
        <v>208</v>
      </c>
      <c r="B5" s="111" t="s">
        <v>207</v>
      </c>
      <c r="C5" s="105" t="s">
        <v>206</v>
      </c>
      <c r="D5" s="105" t="s">
        <v>206</v>
      </c>
      <c r="E5" s="104" t="s">
        <v>206</v>
      </c>
      <c r="F5" s="104" t="s">
        <v>206</v>
      </c>
      <c r="G5" s="104" t="s">
        <v>206</v>
      </c>
      <c r="H5" s="104" t="s">
        <v>206</v>
      </c>
      <c r="I5" s="104" t="s">
        <v>206</v>
      </c>
      <c r="J5" s="104" t="s">
        <v>206</v>
      </c>
      <c r="K5" s="104" t="s">
        <v>206</v>
      </c>
      <c r="L5" s="104" t="s">
        <v>206</v>
      </c>
      <c r="M5" s="104" t="s">
        <v>206</v>
      </c>
      <c r="N5" s="104" t="s">
        <v>206</v>
      </c>
      <c r="O5" s="104" t="s">
        <v>206</v>
      </c>
      <c r="P5" s="104" t="s">
        <v>206</v>
      </c>
      <c r="Q5" s="104" t="s">
        <v>206</v>
      </c>
      <c r="R5" s="104" t="s">
        <v>206</v>
      </c>
      <c r="S5" s="104" t="s">
        <v>206</v>
      </c>
      <c r="T5" s="104" t="s">
        <v>206</v>
      </c>
      <c r="U5" s="104" t="s">
        <v>206</v>
      </c>
      <c r="V5" s="104" t="s">
        <v>206</v>
      </c>
      <c r="W5" s="104" t="s">
        <v>206</v>
      </c>
      <c r="X5" s="104" t="s">
        <v>206</v>
      </c>
      <c r="Y5" s="104" t="s">
        <v>206</v>
      </c>
      <c r="Z5" s="104" t="s">
        <v>206</v>
      </c>
      <c r="AA5" s="104" t="s">
        <v>206</v>
      </c>
      <c r="AB5" s="104" t="s">
        <v>206</v>
      </c>
      <c r="AC5" s="104" t="s">
        <v>206</v>
      </c>
      <c r="AD5" s="104" t="s">
        <v>206</v>
      </c>
      <c r="AE5" s="104" t="s">
        <v>206</v>
      </c>
      <c r="AF5" s="104" t="s">
        <v>206</v>
      </c>
      <c r="AG5" s="104" t="s">
        <v>206</v>
      </c>
      <c r="AH5" s="104" t="s">
        <v>206</v>
      </c>
      <c r="AI5" s="104" t="s">
        <v>206</v>
      </c>
      <c r="AJ5" s="104" t="s">
        <v>206</v>
      </c>
      <c r="AK5" s="104" t="s">
        <v>206</v>
      </c>
      <c r="AL5" s="104" t="s">
        <v>206</v>
      </c>
      <c r="AM5" s="104" t="s">
        <v>206</v>
      </c>
      <c r="AN5" s="104" t="s">
        <v>206</v>
      </c>
      <c r="AO5" s="104" t="s">
        <v>206</v>
      </c>
      <c r="AP5" s="104" t="s">
        <v>206</v>
      </c>
      <c r="AQ5" s="104" t="s">
        <v>206</v>
      </c>
      <c r="AR5" s="104" t="s">
        <v>206</v>
      </c>
      <c r="AS5" s="104" t="s">
        <v>206</v>
      </c>
      <c r="AT5" s="104" t="s">
        <v>206</v>
      </c>
      <c r="AU5" s="104" t="s">
        <v>206</v>
      </c>
      <c r="AV5" s="104" t="s">
        <v>206</v>
      </c>
      <c r="AW5" s="104" t="s">
        <v>206</v>
      </c>
      <c r="AX5" s="104" t="s">
        <v>206</v>
      </c>
      <c r="AY5" s="104" t="s">
        <v>206</v>
      </c>
      <c r="AZ5" s="104" t="s">
        <v>206</v>
      </c>
      <c r="BA5" s="104" t="s">
        <v>206</v>
      </c>
      <c r="BB5" s="104" t="s">
        <v>206</v>
      </c>
      <c r="BC5" s="104" t="s">
        <v>206</v>
      </c>
      <c r="BD5" s="104" t="s">
        <v>206</v>
      </c>
      <c r="BE5" s="104" t="s">
        <v>206</v>
      </c>
      <c r="BF5" s="104" t="s">
        <v>206</v>
      </c>
      <c r="BG5" s="104" t="s">
        <v>206</v>
      </c>
      <c r="BH5" s="104" t="s">
        <v>206</v>
      </c>
      <c r="BI5" s="104" t="s">
        <v>206</v>
      </c>
      <c r="BJ5" s="104" t="s">
        <v>206</v>
      </c>
      <c r="BK5" s="104" t="s">
        <v>206</v>
      </c>
      <c r="BL5" s="104" t="s">
        <v>206</v>
      </c>
      <c r="BM5" s="104" t="s">
        <v>206</v>
      </c>
      <c r="BN5" s="104" t="s">
        <v>206</v>
      </c>
      <c r="BO5" s="104" t="s">
        <v>206</v>
      </c>
      <c r="BP5" s="104" t="s">
        <v>206</v>
      </c>
      <c r="BQ5" s="104" t="s">
        <v>205</v>
      </c>
    </row>
    <row r="6" spans="1:69" ht="15.6" thickTop="1" thickBot="1" x14ac:dyDescent="0.35">
      <c r="A6" s="107" t="s">
        <v>204</v>
      </c>
      <c r="B6" s="110" t="s">
        <v>203</v>
      </c>
      <c r="C6" s="122">
        <v>1</v>
      </c>
      <c r="D6" s="122">
        <v>2023</v>
      </c>
      <c r="E6" s="122">
        <v>4.79</v>
      </c>
      <c r="F6" s="122">
        <v>0.95428999999999997</v>
      </c>
      <c r="G6" s="104">
        <v>6595242046.0018396</v>
      </c>
      <c r="H6" s="104">
        <v>797808274.16262996</v>
      </c>
      <c r="I6" s="104">
        <v>472480562.33204001</v>
      </c>
      <c r="J6" s="104">
        <v>303459301.12775999</v>
      </c>
      <c r="K6" s="104">
        <v>152644.8989</v>
      </c>
      <c r="L6" s="104">
        <v>21715765.803929999</v>
      </c>
      <c r="M6" s="104">
        <v>117292642.897</v>
      </c>
      <c r="N6" s="104">
        <v>314498233.46254998</v>
      </c>
      <c r="O6" s="104">
        <v>1813691562.65272</v>
      </c>
      <c r="P6" s="104">
        <v>499606448.77911001</v>
      </c>
      <c r="Q6" s="104">
        <v>553965871.77772999</v>
      </c>
      <c r="R6" s="104">
        <v>458470706.55158001</v>
      </c>
      <c r="S6" s="104">
        <v>71861626.726970002</v>
      </c>
      <c r="T6" s="104">
        <v>18811376.820900001</v>
      </c>
      <c r="U6" s="104">
        <v>210975531.99643001</v>
      </c>
      <c r="V6" s="122">
        <v>0</v>
      </c>
      <c r="W6" s="104">
        <v>923333886.43956995</v>
      </c>
      <c r="X6" s="104">
        <v>254345101.19613999</v>
      </c>
      <c r="Y6" s="104">
        <v>282018989.26810998</v>
      </c>
      <c r="Z6" s="104">
        <v>233403268.78944001</v>
      </c>
      <c r="AA6" s="104">
        <v>36584100.879110001</v>
      </c>
      <c r="AB6" s="104">
        <v>9576700.92698</v>
      </c>
      <c r="AC6" s="104">
        <v>107405725.37978999</v>
      </c>
      <c r="AD6" s="122">
        <v>0</v>
      </c>
      <c r="AE6" s="104">
        <v>185082647.30441999</v>
      </c>
      <c r="AF6" s="104">
        <v>55445237.472929999</v>
      </c>
      <c r="AG6" s="104">
        <v>86372952.544819996</v>
      </c>
      <c r="AH6" s="104">
        <v>40028324.862669997</v>
      </c>
      <c r="AI6" s="104">
        <v>3236132.4240000001</v>
      </c>
      <c r="AJ6" s="104">
        <v>711947.56321000005</v>
      </c>
      <c r="AK6" s="122">
        <v>0</v>
      </c>
      <c r="AL6" s="122">
        <v>0</v>
      </c>
      <c r="AM6" s="122">
        <v>0</v>
      </c>
      <c r="AN6" s="122">
        <v>0</v>
      </c>
      <c r="AO6" s="104">
        <v>711947.56321000005</v>
      </c>
      <c r="AP6" s="104">
        <v>109917672.08774</v>
      </c>
      <c r="AQ6" s="122">
        <v>0</v>
      </c>
      <c r="AR6" s="122">
        <v>0</v>
      </c>
      <c r="AS6" s="104">
        <v>5948631840.8806896</v>
      </c>
      <c r="AT6" s="104">
        <v>10210968707.4505</v>
      </c>
      <c r="AU6" s="104">
        <v>8584402129.3214502</v>
      </c>
      <c r="AV6" s="104">
        <v>4382976054.4255505</v>
      </c>
      <c r="AW6" s="104">
        <v>2868581280.7266402</v>
      </c>
      <c r="AX6" s="104">
        <v>1272328.6127200001</v>
      </c>
      <c r="AY6" s="104">
        <v>182471191.42394999</v>
      </c>
      <c r="AZ6" s="104">
        <v>1149101274.1325901</v>
      </c>
      <c r="BA6" s="122">
        <v>0</v>
      </c>
      <c r="BB6" s="104">
        <v>1753487001.23838</v>
      </c>
      <c r="BC6" s="104">
        <v>516489626.47035998</v>
      </c>
      <c r="BD6" s="104">
        <v>824147982.87961996</v>
      </c>
      <c r="BE6" s="104">
        <v>375544004.13770998</v>
      </c>
      <c r="BF6" s="104">
        <v>30341876.95834</v>
      </c>
      <c r="BG6" s="104">
        <v>6963510.7923499998</v>
      </c>
      <c r="BH6" s="122">
        <v>0</v>
      </c>
      <c r="BI6" s="122">
        <v>0</v>
      </c>
      <c r="BJ6" s="122">
        <v>0</v>
      </c>
      <c r="BK6" s="122">
        <v>0</v>
      </c>
      <c r="BL6" s="104">
        <v>10337889130.559799</v>
      </c>
      <c r="BM6" s="104">
        <v>-126920423.1093</v>
      </c>
      <c r="BN6" s="122">
        <v>2.103E-2</v>
      </c>
      <c r="BO6" s="122">
        <v>4.79</v>
      </c>
      <c r="BP6" s="104">
        <v>5801594.8592600003</v>
      </c>
      <c r="BQ6" s="122">
        <v>0</v>
      </c>
    </row>
    <row r="7" spans="1:69" ht="15.6" thickTop="1" thickBot="1" x14ac:dyDescent="0.35">
      <c r="A7" s="107" t="s">
        <v>202</v>
      </c>
      <c r="B7" s="110" t="s">
        <v>201</v>
      </c>
      <c r="C7" s="122">
        <v>2</v>
      </c>
      <c r="D7" s="122">
        <v>2024</v>
      </c>
      <c r="E7" s="122">
        <v>4.79</v>
      </c>
      <c r="F7" s="122">
        <v>0.91066999999999998</v>
      </c>
      <c r="G7" s="104">
        <v>6204816360.5616398</v>
      </c>
      <c r="H7" s="104">
        <v>789068795.40257001</v>
      </c>
      <c r="I7" s="104">
        <v>466865685.81102997</v>
      </c>
      <c r="J7" s="104">
        <v>300488009.96138</v>
      </c>
      <c r="K7" s="104">
        <v>150761.93205999999</v>
      </c>
      <c r="L7" s="104">
        <v>21564337.698100001</v>
      </c>
      <c r="M7" s="104">
        <v>113745427.89042</v>
      </c>
      <c r="N7" s="104">
        <v>310334915.28166997</v>
      </c>
      <c r="O7" s="104">
        <v>1706324499.1565399</v>
      </c>
      <c r="P7" s="104">
        <v>470030704.80271</v>
      </c>
      <c r="Q7" s="104">
        <v>521172154.17180997</v>
      </c>
      <c r="R7" s="104">
        <v>431330119.65407002</v>
      </c>
      <c r="S7" s="104">
        <v>67607556.190060005</v>
      </c>
      <c r="T7" s="104">
        <v>17697779.376230001</v>
      </c>
      <c r="U7" s="104">
        <v>198486184.96166</v>
      </c>
      <c r="V7" s="122">
        <v>0</v>
      </c>
      <c r="W7" s="104">
        <v>868674290.47798002</v>
      </c>
      <c r="X7" s="104">
        <v>239288358.80818</v>
      </c>
      <c r="Y7" s="104">
        <v>265324005.75966999</v>
      </c>
      <c r="Z7" s="104">
        <v>219586242.73255</v>
      </c>
      <c r="AA7" s="104">
        <v>34418392.242140003</v>
      </c>
      <c r="AB7" s="104">
        <v>9009778.5915200002</v>
      </c>
      <c r="AC7" s="104">
        <v>101047512.34392001</v>
      </c>
      <c r="AD7" s="122">
        <v>0</v>
      </c>
      <c r="AE7" s="104">
        <v>227577969.42671999</v>
      </c>
      <c r="AF7" s="104">
        <v>68340874.923950002</v>
      </c>
      <c r="AG7" s="104">
        <v>102873128.69326</v>
      </c>
      <c r="AH7" s="104">
        <v>50023121.13352</v>
      </c>
      <c r="AI7" s="104">
        <v>6340844.6759900004</v>
      </c>
      <c r="AJ7" s="104">
        <v>2048665.2150699999</v>
      </c>
      <c r="AK7" s="104">
        <v>220772.7524</v>
      </c>
      <c r="AL7" s="104">
        <v>256449.59343000001</v>
      </c>
      <c r="AM7" s="104">
        <v>161099.79595999999</v>
      </c>
      <c r="AN7" s="104">
        <v>10016.19126</v>
      </c>
      <c r="AO7" s="104">
        <v>1400326.8820199999</v>
      </c>
      <c r="AP7" s="104">
        <v>135862523.53823999</v>
      </c>
      <c r="AQ7" s="122">
        <v>0</v>
      </c>
      <c r="AR7" s="122">
        <v>0</v>
      </c>
      <c r="AS7" s="104">
        <v>6484503209.6246901</v>
      </c>
      <c r="AT7" s="104">
        <v>10638140296.013901</v>
      </c>
      <c r="AU7" s="104">
        <v>8470762071.4315996</v>
      </c>
      <c r="AV7" s="104">
        <v>4332328786.2637196</v>
      </c>
      <c r="AW7" s="104">
        <v>2841295054.1908698</v>
      </c>
      <c r="AX7" s="104">
        <v>1256640.9442799999</v>
      </c>
      <c r="AY7" s="104">
        <v>181119902.73113</v>
      </c>
      <c r="AZ7" s="104">
        <v>1114761687.3016</v>
      </c>
      <c r="BA7" s="122">
        <v>0</v>
      </c>
      <c r="BB7" s="104">
        <v>2167378224.5822902</v>
      </c>
      <c r="BC7" s="104">
        <v>633836209.32006001</v>
      </c>
      <c r="BD7" s="104">
        <v>983897985.36880004</v>
      </c>
      <c r="BE7" s="104">
        <v>470192252.92998999</v>
      </c>
      <c r="BF7" s="104">
        <v>59418362.527570002</v>
      </c>
      <c r="BG7" s="104">
        <v>13688250.000320001</v>
      </c>
      <c r="BH7" s="104">
        <v>6345164.4355499996</v>
      </c>
      <c r="BI7" s="122">
        <v>0</v>
      </c>
      <c r="BJ7" s="122">
        <v>0</v>
      </c>
      <c r="BK7" s="122">
        <v>0</v>
      </c>
      <c r="BL7" s="104">
        <v>10638140296.013901</v>
      </c>
      <c r="BM7" s="122">
        <v>0</v>
      </c>
      <c r="BN7" s="122">
        <v>2.103E-2</v>
      </c>
      <c r="BO7" s="122">
        <v>4.79</v>
      </c>
      <c r="BP7" s="122">
        <v>0</v>
      </c>
      <c r="BQ7" s="122">
        <v>0</v>
      </c>
    </row>
    <row r="8" spans="1:69" ht="15.6" thickTop="1" thickBot="1" x14ac:dyDescent="0.35">
      <c r="A8" s="107" t="s">
        <v>200</v>
      </c>
      <c r="B8" s="110" t="s">
        <v>199</v>
      </c>
      <c r="C8" s="122">
        <v>3</v>
      </c>
      <c r="D8" s="122">
        <v>2025</v>
      </c>
      <c r="E8" s="122">
        <v>4.79</v>
      </c>
      <c r="F8" s="122">
        <v>0.86904000000000003</v>
      </c>
      <c r="G8" s="104">
        <v>5799946921.1076097</v>
      </c>
      <c r="H8" s="104">
        <v>779207157.37931001</v>
      </c>
      <c r="I8" s="104">
        <v>460555775.71306002</v>
      </c>
      <c r="J8" s="104">
        <v>297111892.90864003</v>
      </c>
      <c r="K8" s="104">
        <v>148302.96866000001</v>
      </c>
      <c r="L8" s="104">
        <v>21391185.78895</v>
      </c>
      <c r="M8" s="104">
        <v>110074678.00099</v>
      </c>
      <c r="N8" s="104">
        <v>305735765.51928002</v>
      </c>
      <c r="O8" s="104">
        <v>1594985403.30655</v>
      </c>
      <c r="P8" s="104">
        <v>439360809.52761</v>
      </c>
      <c r="Q8" s="104">
        <v>487165236.69722003</v>
      </c>
      <c r="R8" s="104">
        <v>403185469.81818002</v>
      </c>
      <c r="S8" s="104">
        <v>63196106.795440003</v>
      </c>
      <c r="T8" s="104">
        <v>16542984.520230001</v>
      </c>
      <c r="U8" s="104">
        <v>185534795.94786999</v>
      </c>
      <c r="V8" s="122">
        <v>0</v>
      </c>
      <c r="W8" s="104">
        <v>811992568.95446002</v>
      </c>
      <c r="X8" s="104">
        <v>223674593.94089001</v>
      </c>
      <c r="Y8" s="104">
        <v>248011393.22718999</v>
      </c>
      <c r="Z8" s="104">
        <v>205258057.36158001</v>
      </c>
      <c r="AA8" s="104">
        <v>32172563.459430002</v>
      </c>
      <c r="AB8" s="104">
        <v>8421883.0284599997</v>
      </c>
      <c r="AC8" s="104">
        <v>94454077.936910003</v>
      </c>
      <c r="AD8" s="122">
        <v>0</v>
      </c>
      <c r="AE8" s="104">
        <v>270728910.42641997</v>
      </c>
      <c r="AF8" s="104">
        <v>81485377.141230002</v>
      </c>
      <c r="AG8" s="104">
        <v>118007695.35515</v>
      </c>
      <c r="AH8" s="104">
        <v>61958026.041850001</v>
      </c>
      <c r="AI8" s="104">
        <v>9277811.8881899994</v>
      </c>
      <c r="AJ8" s="104">
        <v>3520661.1464499999</v>
      </c>
      <c r="AK8" s="104">
        <v>497393.58494999999</v>
      </c>
      <c r="AL8" s="104">
        <v>569347.04162000003</v>
      </c>
      <c r="AM8" s="104">
        <v>368816.71402999997</v>
      </c>
      <c r="AN8" s="104">
        <v>30664.469249999998</v>
      </c>
      <c r="AO8" s="104">
        <v>2054439.3366</v>
      </c>
      <c r="AP8" s="104">
        <v>162117380.54398999</v>
      </c>
      <c r="AQ8" s="122">
        <v>0</v>
      </c>
      <c r="AR8" s="122">
        <v>0</v>
      </c>
      <c r="AS8" s="104">
        <v>6893078108.72155</v>
      </c>
      <c r="AT8" s="104">
        <v>10931440633.999001</v>
      </c>
      <c r="AU8" s="104">
        <v>8345225750.9929399</v>
      </c>
      <c r="AV8" s="104">
        <v>4275079548.6905298</v>
      </c>
      <c r="AW8" s="104">
        <v>2810175995.0823698</v>
      </c>
      <c r="AX8" s="104">
        <v>1235440.25957</v>
      </c>
      <c r="AY8" s="104">
        <v>179574022.39234999</v>
      </c>
      <c r="AZ8" s="104">
        <v>1079160744.56812</v>
      </c>
      <c r="BA8" s="122">
        <v>0</v>
      </c>
      <c r="BB8" s="104">
        <v>2586214883.0060802</v>
      </c>
      <c r="BC8" s="104">
        <v>753350629.12203002</v>
      </c>
      <c r="BD8" s="104">
        <v>1128893444.5050499</v>
      </c>
      <c r="BE8" s="104">
        <v>582627905.79542005</v>
      </c>
      <c r="BF8" s="104">
        <v>86931163.91832</v>
      </c>
      <c r="BG8" s="104">
        <v>20082948.651310001</v>
      </c>
      <c r="BH8" s="104">
        <v>14328791.01395</v>
      </c>
      <c r="BI8" s="122">
        <v>0</v>
      </c>
      <c r="BJ8" s="122">
        <v>0</v>
      </c>
      <c r="BK8" s="122">
        <v>0</v>
      </c>
      <c r="BL8" s="104">
        <v>10931440633.999001</v>
      </c>
      <c r="BM8" s="122">
        <v>0</v>
      </c>
      <c r="BN8" s="122">
        <v>2.103E-2</v>
      </c>
      <c r="BO8" s="122">
        <v>4.79</v>
      </c>
      <c r="BP8" s="122">
        <v>0</v>
      </c>
      <c r="BQ8" s="122">
        <v>0</v>
      </c>
    </row>
    <row r="9" spans="1:69" ht="15.6" thickTop="1" thickBot="1" x14ac:dyDescent="0.35">
      <c r="A9" s="107" t="s">
        <v>198</v>
      </c>
      <c r="B9" s="109">
        <v>45013.610656215278</v>
      </c>
      <c r="C9" s="122">
        <v>4</v>
      </c>
      <c r="D9" s="122">
        <v>2026</v>
      </c>
      <c r="E9" s="122">
        <v>4.79</v>
      </c>
      <c r="F9" s="122">
        <v>0.82931999999999995</v>
      </c>
      <c r="G9" s="104">
        <v>5275208908.0511303</v>
      </c>
      <c r="H9" s="104">
        <v>768212653.05747998</v>
      </c>
      <c r="I9" s="104">
        <v>453543542.59478003</v>
      </c>
      <c r="J9" s="104">
        <v>293327822.09442002</v>
      </c>
      <c r="K9" s="104">
        <v>145328.50403000001</v>
      </c>
      <c r="L9" s="104">
        <v>21195959.864250001</v>
      </c>
      <c r="M9" s="104">
        <v>106351715.64353</v>
      </c>
      <c r="N9" s="104">
        <v>300732248.67398</v>
      </c>
      <c r="O9" s="104">
        <v>1450682449.7158201</v>
      </c>
      <c r="P9" s="104">
        <v>399610563.30252999</v>
      </c>
      <c r="Q9" s="104">
        <v>443089985.35236001</v>
      </c>
      <c r="R9" s="104">
        <v>366708111.45551997</v>
      </c>
      <c r="S9" s="104">
        <v>57478571.796609998</v>
      </c>
      <c r="T9" s="104">
        <v>15046292.74955</v>
      </c>
      <c r="U9" s="104">
        <v>168748925.05925</v>
      </c>
      <c r="V9" s="122">
        <v>0</v>
      </c>
      <c r="W9" s="104">
        <v>738529247.12662005</v>
      </c>
      <c r="X9" s="104">
        <v>203438104.95361999</v>
      </c>
      <c r="Y9" s="104">
        <v>225573083.45166999</v>
      </c>
      <c r="Z9" s="104">
        <v>186687765.83153999</v>
      </c>
      <c r="AA9" s="104">
        <v>29261818.36913</v>
      </c>
      <c r="AB9" s="104">
        <v>7659930.8542999998</v>
      </c>
      <c r="AC9" s="104">
        <v>85908543.666360006</v>
      </c>
      <c r="AD9" s="122">
        <v>0</v>
      </c>
      <c r="AE9" s="104">
        <v>325868093.66362</v>
      </c>
      <c r="AF9" s="104">
        <v>105244332.25281</v>
      </c>
      <c r="AG9" s="104">
        <v>132825636.01154</v>
      </c>
      <c r="AH9" s="104">
        <v>75972363.26974</v>
      </c>
      <c r="AI9" s="104">
        <v>11825762.12953</v>
      </c>
      <c r="AJ9" s="104">
        <v>5098411.6074000001</v>
      </c>
      <c r="AK9" s="104">
        <v>837174.28630000004</v>
      </c>
      <c r="AL9" s="104">
        <v>939353.08455999999</v>
      </c>
      <c r="AM9" s="104">
        <v>637042.40131999995</v>
      </c>
      <c r="AN9" s="104">
        <v>62369.022360000003</v>
      </c>
      <c r="AO9" s="104">
        <v>2622472.8128599999</v>
      </c>
      <c r="AP9" s="104">
        <v>195523967.87261</v>
      </c>
      <c r="AQ9" s="122">
        <v>0</v>
      </c>
      <c r="AR9" s="122">
        <v>0</v>
      </c>
      <c r="AS9" s="104">
        <v>7436794389.38624</v>
      </c>
      <c r="AT9" s="104">
        <v>11327793176.747299</v>
      </c>
      <c r="AU9" s="104">
        <v>8208652008.7877598</v>
      </c>
      <c r="AV9" s="104">
        <v>4211266093.6002798</v>
      </c>
      <c r="AW9" s="104">
        <v>2775165541.0433502</v>
      </c>
      <c r="AX9" s="104">
        <v>1209242.8166199999</v>
      </c>
      <c r="AY9" s="104">
        <v>177833825.65180999</v>
      </c>
      <c r="AZ9" s="104">
        <v>1043177305.6756999</v>
      </c>
      <c r="BA9" s="122">
        <v>0</v>
      </c>
      <c r="BB9" s="104">
        <v>3119141167.9595699</v>
      </c>
      <c r="BC9" s="104">
        <v>972517289.76724994</v>
      </c>
      <c r="BD9" s="104">
        <v>1270783838.3596201</v>
      </c>
      <c r="BE9" s="104">
        <v>715271537.12042999</v>
      </c>
      <c r="BF9" s="104">
        <v>110773063.90521</v>
      </c>
      <c r="BG9" s="104">
        <v>25641858.8794</v>
      </c>
      <c r="BH9" s="104">
        <v>24153579.92766</v>
      </c>
      <c r="BI9" s="122">
        <v>0</v>
      </c>
      <c r="BJ9" s="122">
        <v>0</v>
      </c>
      <c r="BK9" s="122">
        <v>0</v>
      </c>
      <c r="BL9" s="104">
        <v>11327793176.747299</v>
      </c>
      <c r="BM9" s="122">
        <v>0</v>
      </c>
      <c r="BN9" s="122">
        <v>2.103E-2</v>
      </c>
      <c r="BO9" s="122">
        <v>4.79</v>
      </c>
      <c r="BP9" s="122">
        <v>0</v>
      </c>
      <c r="BQ9" s="122">
        <v>0</v>
      </c>
    </row>
    <row r="10" spans="1:69" ht="15.6" thickTop="1" thickBot="1" x14ac:dyDescent="0.35">
      <c r="A10" s="107" t="s">
        <v>197</v>
      </c>
      <c r="B10" s="109">
        <v>45013.863843784726</v>
      </c>
      <c r="C10" s="122">
        <v>5</v>
      </c>
      <c r="D10" s="122">
        <v>2027</v>
      </c>
      <c r="E10" s="122">
        <v>4.79</v>
      </c>
      <c r="F10" s="122">
        <v>0.79140999999999995</v>
      </c>
      <c r="G10" s="104">
        <v>4867893500.4307499</v>
      </c>
      <c r="H10" s="104">
        <v>756084618.92662001</v>
      </c>
      <c r="I10" s="104">
        <v>445835935.27732998</v>
      </c>
      <c r="J10" s="104">
        <v>289128998.95087999</v>
      </c>
      <c r="K10" s="104">
        <v>141919.239</v>
      </c>
      <c r="L10" s="104">
        <v>20977765.459410001</v>
      </c>
      <c r="M10" s="104">
        <v>102556127.95528001</v>
      </c>
      <c r="N10" s="104">
        <v>295302626.82959002</v>
      </c>
      <c r="O10" s="104">
        <v>1338670712.62008</v>
      </c>
      <c r="P10" s="104">
        <v>368755379.68458003</v>
      </c>
      <c r="Q10" s="104">
        <v>408877619.33196002</v>
      </c>
      <c r="R10" s="104">
        <v>338393429.23180002</v>
      </c>
      <c r="S10" s="104">
        <v>53040471.181290001</v>
      </c>
      <c r="T10" s="104">
        <v>13884521.34461</v>
      </c>
      <c r="U10" s="104">
        <v>155719291.84584001</v>
      </c>
      <c r="V10" s="122">
        <v>0</v>
      </c>
      <c r="W10" s="104">
        <v>681505090.05981004</v>
      </c>
      <c r="X10" s="104">
        <v>187730011.47542</v>
      </c>
      <c r="Y10" s="104">
        <v>208155878.93223</v>
      </c>
      <c r="Z10" s="104">
        <v>172273018.51767001</v>
      </c>
      <c r="AA10" s="104">
        <v>27002421.69224</v>
      </c>
      <c r="AB10" s="104">
        <v>7068483.5936099999</v>
      </c>
      <c r="AC10" s="104">
        <v>79275275.848639995</v>
      </c>
      <c r="AD10" s="122">
        <v>0</v>
      </c>
      <c r="AE10" s="104">
        <v>367407942.19406003</v>
      </c>
      <c r="AF10" s="104">
        <v>118128691.40949</v>
      </c>
      <c r="AG10" s="104">
        <v>146748952.79409999</v>
      </c>
      <c r="AH10" s="104">
        <v>88364141.235259995</v>
      </c>
      <c r="AI10" s="104">
        <v>14166156.755209999</v>
      </c>
      <c r="AJ10" s="104">
        <v>6898336.6978399996</v>
      </c>
      <c r="AK10" s="104">
        <v>1292839.5895</v>
      </c>
      <c r="AL10" s="104">
        <v>1371287.21795</v>
      </c>
      <c r="AM10" s="104">
        <v>979214.02486999996</v>
      </c>
      <c r="AN10" s="104">
        <v>104057.17148</v>
      </c>
      <c r="AO10" s="104">
        <v>3150938.69404</v>
      </c>
      <c r="AP10" s="104">
        <v>221002944.83794001</v>
      </c>
      <c r="AQ10" s="122">
        <v>0</v>
      </c>
      <c r="AR10" s="122">
        <v>0</v>
      </c>
      <c r="AS10" s="104">
        <v>7816619517.5153799</v>
      </c>
      <c r="AT10" s="104">
        <v>11586047917.6366</v>
      </c>
      <c r="AU10" s="104">
        <v>8060447496.4469604</v>
      </c>
      <c r="AV10" s="104">
        <v>4140897062.2596798</v>
      </c>
      <c r="AW10" s="104">
        <v>2736234411.6956201</v>
      </c>
      <c r="AX10" s="104">
        <v>1178759.70884</v>
      </c>
      <c r="AY10" s="104">
        <v>175894614.34121001</v>
      </c>
      <c r="AZ10" s="104">
        <v>1006242648.44161</v>
      </c>
      <c r="BA10" s="122">
        <v>0</v>
      </c>
      <c r="BB10" s="104">
        <v>3525600421.18964</v>
      </c>
      <c r="BC10" s="104">
        <v>1088073151.04969</v>
      </c>
      <c r="BD10" s="104">
        <v>1405930226.385</v>
      </c>
      <c r="BE10" s="104">
        <v>831563462.05461001</v>
      </c>
      <c r="BF10" s="104">
        <v>132719657.59124</v>
      </c>
      <c r="BG10" s="104">
        <v>30822340.73395</v>
      </c>
      <c r="BH10" s="104">
        <v>36491583.375150003</v>
      </c>
      <c r="BI10" s="122">
        <v>0</v>
      </c>
      <c r="BJ10" s="122">
        <v>0</v>
      </c>
      <c r="BK10" s="122">
        <v>0</v>
      </c>
      <c r="BL10" s="104">
        <v>11586047917.6366</v>
      </c>
      <c r="BM10" s="122">
        <v>0</v>
      </c>
      <c r="BN10" s="122">
        <v>2.103E-2</v>
      </c>
      <c r="BO10" s="122">
        <v>4.79</v>
      </c>
      <c r="BP10" s="122">
        <v>0</v>
      </c>
      <c r="BQ10" s="122">
        <v>0</v>
      </c>
    </row>
    <row r="11" spans="1:69" ht="15.6" thickTop="1" thickBot="1" x14ac:dyDescent="0.35">
      <c r="A11" s="107" t="s">
        <v>196</v>
      </c>
      <c r="B11" s="108" t="s">
        <v>195</v>
      </c>
      <c r="C11" s="122">
        <v>6</v>
      </c>
      <c r="D11" s="122">
        <v>2028</v>
      </c>
      <c r="E11" s="122">
        <v>4.79</v>
      </c>
      <c r="F11" s="122">
        <v>0.75522999999999996</v>
      </c>
      <c r="G11" s="104">
        <v>4515406500.0075102</v>
      </c>
      <c r="H11" s="104">
        <v>742828646.04497004</v>
      </c>
      <c r="I11" s="104">
        <v>437442278.19354999</v>
      </c>
      <c r="J11" s="104">
        <v>284512565.71054</v>
      </c>
      <c r="K11" s="104">
        <v>138170.33173000001</v>
      </c>
      <c r="L11" s="104">
        <v>20735631.809149999</v>
      </c>
      <c r="M11" s="104">
        <v>98793829.83427</v>
      </c>
      <c r="N11" s="104">
        <v>289500498.80296999</v>
      </c>
      <c r="O11" s="104">
        <v>1241736787.5035901</v>
      </c>
      <c r="P11" s="104">
        <v>342053588.10606003</v>
      </c>
      <c r="Q11" s="104">
        <v>379270553.03814</v>
      </c>
      <c r="R11" s="104">
        <v>313890164.14963001</v>
      </c>
      <c r="S11" s="104">
        <v>49199779.805019997</v>
      </c>
      <c r="T11" s="104">
        <v>12879135.076269999</v>
      </c>
      <c r="U11" s="104">
        <v>144443567.32846999</v>
      </c>
      <c r="V11" s="122">
        <v>0</v>
      </c>
      <c r="W11" s="104">
        <v>632156910.00058997</v>
      </c>
      <c r="X11" s="104">
        <v>174136372.12638</v>
      </c>
      <c r="Y11" s="104">
        <v>193083190.63722</v>
      </c>
      <c r="Z11" s="104">
        <v>159798629.02131999</v>
      </c>
      <c r="AA11" s="104">
        <v>25047160.62796</v>
      </c>
      <c r="AB11" s="104">
        <v>6556650.5842700005</v>
      </c>
      <c r="AC11" s="104">
        <v>73534907.003439993</v>
      </c>
      <c r="AD11" s="122">
        <v>0</v>
      </c>
      <c r="AE11" s="104">
        <v>401976053.21640003</v>
      </c>
      <c r="AF11" s="104">
        <v>128186755.62361</v>
      </c>
      <c r="AG11" s="104">
        <v>159925107.86249</v>
      </c>
      <c r="AH11" s="104">
        <v>97501284.91708</v>
      </c>
      <c r="AI11" s="104">
        <v>16362904.81322</v>
      </c>
      <c r="AJ11" s="104">
        <v>8896832.8026700001</v>
      </c>
      <c r="AK11" s="104">
        <v>1824728.74918</v>
      </c>
      <c r="AL11" s="104">
        <v>1870212.8176299999</v>
      </c>
      <c r="AM11" s="104">
        <v>1392175.95355</v>
      </c>
      <c r="AN11" s="104">
        <v>155801.64160999999</v>
      </c>
      <c r="AO11" s="104">
        <v>3653913.6406999999</v>
      </c>
      <c r="AP11" s="104">
        <v>242808185.68055999</v>
      </c>
      <c r="AQ11" s="122">
        <v>0</v>
      </c>
      <c r="AR11" s="122">
        <v>0</v>
      </c>
      <c r="AS11" s="104">
        <v>8116831031.3327799</v>
      </c>
      <c r="AT11" s="104">
        <v>11775528775.2188</v>
      </c>
      <c r="AU11" s="104">
        <v>7902075223.1341801</v>
      </c>
      <c r="AV11" s="104">
        <v>4064040418.9681501</v>
      </c>
      <c r="AW11" s="104">
        <v>2693311651.2856798</v>
      </c>
      <c r="AX11" s="104">
        <v>1144850.84916</v>
      </c>
      <c r="AY11" s="104">
        <v>173750784.28839001</v>
      </c>
      <c r="AZ11" s="104">
        <v>969827517.7428</v>
      </c>
      <c r="BA11" s="122">
        <v>0</v>
      </c>
      <c r="BB11" s="104">
        <v>3873453552.08461</v>
      </c>
      <c r="BC11" s="104">
        <v>1179317035.8158901</v>
      </c>
      <c r="BD11" s="104">
        <v>1535739809.0802</v>
      </c>
      <c r="BE11" s="104">
        <v>918362103.90427005</v>
      </c>
      <c r="BF11" s="104">
        <v>153314568.98835</v>
      </c>
      <c r="BG11" s="104">
        <v>35750796.718850002</v>
      </c>
      <c r="BH11" s="104">
        <v>50969237.57705</v>
      </c>
      <c r="BI11" s="122">
        <v>0</v>
      </c>
      <c r="BJ11" s="122">
        <v>0</v>
      </c>
      <c r="BK11" s="122">
        <v>0</v>
      </c>
      <c r="BL11" s="104">
        <v>11775528775.2188</v>
      </c>
      <c r="BM11" s="122">
        <v>0</v>
      </c>
      <c r="BN11" s="122">
        <v>2.103E-2</v>
      </c>
      <c r="BO11" s="122">
        <v>4.79</v>
      </c>
      <c r="BP11" s="122">
        <v>0</v>
      </c>
      <c r="BQ11" s="122">
        <v>0</v>
      </c>
    </row>
    <row r="12" spans="1:69" ht="15.6" thickTop="1" thickBot="1" x14ac:dyDescent="0.35">
      <c r="A12" s="107" t="s">
        <v>194</v>
      </c>
      <c r="B12" s="108" t="s">
        <v>193</v>
      </c>
      <c r="C12" s="122">
        <v>7</v>
      </c>
      <c r="D12" s="122">
        <v>2029</v>
      </c>
      <c r="E12" s="122">
        <v>4.79</v>
      </c>
      <c r="F12" s="122">
        <v>0.72070999999999996</v>
      </c>
      <c r="G12" s="104">
        <v>4179399407.9812198</v>
      </c>
      <c r="H12" s="104">
        <v>728455247.65992999</v>
      </c>
      <c r="I12" s="104">
        <v>428372285.49804997</v>
      </c>
      <c r="J12" s="104">
        <v>279480310.24765003</v>
      </c>
      <c r="K12" s="104">
        <v>134185.60014</v>
      </c>
      <c r="L12" s="104">
        <v>20468466.314089999</v>
      </c>
      <c r="M12" s="104">
        <v>94990548.15174</v>
      </c>
      <c r="N12" s="104">
        <v>283297927.90903002</v>
      </c>
      <c r="O12" s="104">
        <v>1149334837.1962399</v>
      </c>
      <c r="P12" s="104">
        <v>316600191.72713</v>
      </c>
      <c r="Q12" s="104">
        <v>351047712.94226998</v>
      </c>
      <c r="R12" s="104">
        <v>290532506.03592998</v>
      </c>
      <c r="S12" s="104">
        <v>45538653.184280001</v>
      </c>
      <c r="T12" s="104">
        <v>11920753.87077</v>
      </c>
      <c r="U12" s="104">
        <v>133695019.43585999</v>
      </c>
      <c r="V12" s="122">
        <v>0</v>
      </c>
      <c r="W12" s="104">
        <v>585115917.11695004</v>
      </c>
      <c r="X12" s="104">
        <v>161178279.42440999</v>
      </c>
      <c r="Y12" s="104">
        <v>178715199.31571999</v>
      </c>
      <c r="Z12" s="104">
        <v>147907457.618</v>
      </c>
      <c r="AA12" s="104">
        <v>23183314.34832</v>
      </c>
      <c r="AB12" s="104">
        <v>6068747.4251100002</v>
      </c>
      <c r="AC12" s="104">
        <v>68062918.985389993</v>
      </c>
      <c r="AD12" s="122">
        <v>0</v>
      </c>
      <c r="AE12" s="104">
        <v>433966357.17519999</v>
      </c>
      <c r="AF12" s="104">
        <v>136829850.14172</v>
      </c>
      <c r="AG12" s="104">
        <v>170872248.75683999</v>
      </c>
      <c r="AH12" s="104">
        <v>107846600.1936</v>
      </c>
      <c r="AI12" s="104">
        <v>18417658.083039999</v>
      </c>
      <c r="AJ12" s="104">
        <v>11096815.484069999</v>
      </c>
      <c r="AK12" s="104">
        <v>2432542.6409300002</v>
      </c>
      <c r="AL12" s="104">
        <v>2441704.0211</v>
      </c>
      <c r="AM12" s="104">
        <v>1870284.31947</v>
      </c>
      <c r="AN12" s="104">
        <v>218026.44764</v>
      </c>
      <c r="AO12" s="104">
        <v>4134258.0549300001</v>
      </c>
      <c r="AP12" s="104">
        <v>263191506.41709</v>
      </c>
      <c r="AQ12" s="122">
        <v>0</v>
      </c>
      <c r="AR12" s="122">
        <v>0</v>
      </c>
      <c r="AS12" s="104">
        <v>8381946659.2842503</v>
      </c>
      <c r="AT12" s="104">
        <v>11931395816.394501</v>
      </c>
      <c r="AU12" s="104">
        <v>7732772641.67593</v>
      </c>
      <c r="AV12" s="104">
        <v>3980796233.3096099</v>
      </c>
      <c r="AW12" s="104">
        <v>2646429172.9275498</v>
      </c>
      <c r="AX12" s="104">
        <v>1108474.06238</v>
      </c>
      <c r="AY12" s="104">
        <v>171395649.1611</v>
      </c>
      <c r="AZ12" s="104">
        <v>933043112.21528995</v>
      </c>
      <c r="BA12" s="122">
        <v>0</v>
      </c>
      <c r="BB12" s="104">
        <v>4198623174.7185302</v>
      </c>
      <c r="BC12" s="104">
        <v>1258428863.95664</v>
      </c>
      <c r="BD12" s="104">
        <v>1643571133.7851901</v>
      </c>
      <c r="BE12" s="104">
        <v>1015981449.71868</v>
      </c>
      <c r="BF12" s="104">
        <v>172590772.71643001</v>
      </c>
      <c r="BG12" s="104">
        <v>40459696.106389999</v>
      </c>
      <c r="BH12" s="104">
        <v>67591258.435200006</v>
      </c>
      <c r="BI12" s="122">
        <v>0</v>
      </c>
      <c r="BJ12" s="122">
        <v>0</v>
      </c>
      <c r="BK12" s="122">
        <v>0</v>
      </c>
      <c r="BL12" s="104">
        <v>11931395816.394501</v>
      </c>
      <c r="BM12" s="122">
        <v>0</v>
      </c>
      <c r="BN12" s="122">
        <v>2.103E-2</v>
      </c>
      <c r="BO12" s="122">
        <v>4.79</v>
      </c>
      <c r="BP12" s="122">
        <v>0</v>
      </c>
      <c r="BQ12" s="122">
        <v>0</v>
      </c>
    </row>
    <row r="13" spans="1:69" ht="15.6" thickTop="1" thickBot="1" x14ac:dyDescent="0.35">
      <c r="A13" s="107" t="s">
        <v>192</v>
      </c>
      <c r="B13" s="106" t="s">
        <v>191</v>
      </c>
      <c r="C13" s="122">
        <v>8</v>
      </c>
      <c r="D13" s="122">
        <v>2030</v>
      </c>
      <c r="E13" s="122">
        <v>4.79</v>
      </c>
      <c r="F13" s="122">
        <v>0.68776999999999999</v>
      </c>
      <c r="G13" s="104">
        <v>3862392315.5693102</v>
      </c>
      <c r="H13" s="104">
        <v>712981238.25059998</v>
      </c>
      <c r="I13" s="104">
        <v>418642646.81423998</v>
      </c>
      <c r="J13" s="104">
        <v>274032994.39012003</v>
      </c>
      <c r="K13" s="104">
        <v>130070.12637</v>
      </c>
      <c r="L13" s="104">
        <v>20175526.91987</v>
      </c>
      <c r="M13" s="104">
        <v>91284597.751650006</v>
      </c>
      <c r="N13" s="104">
        <v>276745967.40232998</v>
      </c>
      <c r="O13" s="104">
        <v>1062157886.78286</v>
      </c>
      <c r="P13" s="104">
        <v>292586093.90130001</v>
      </c>
      <c r="Q13" s="104">
        <v>324420773.53917003</v>
      </c>
      <c r="R13" s="104">
        <v>268495639.97002</v>
      </c>
      <c r="S13" s="104">
        <v>42084550.183090001</v>
      </c>
      <c r="T13" s="104">
        <v>11016565.69562</v>
      </c>
      <c r="U13" s="104">
        <v>123554263.49366</v>
      </c>
      <c r="V13" s="122">
        <v>0</v>
      </c>
      <c r="W13" s="104">
        <v>540734924.17930996</v>
      </c>
      <c r="X13" s="104">
        <v>148952920.53128001</v>
      </c>
      <c r="Y13" s="104">
        <v>165159666.52871001</v>
      </c>
      <c r="Z13" s="104">
        <v>136688689.43902001</v>
      </c>
      <c r="AA13" s="104">
        <v>21424861.911350001</v>
      </c>
      <c r="AB13" s="104">
        <v>5608433.4450300001</v>
      </c>
      <c r="AC13" s="104">
        <v>62900352.323919997</v>
      </c>
      <c r="AD13" s="122">
        <v>0</v>
      </c>
      <c r="AE13" s="104">
        <v>462970608.94025999</v>
      </c>
      <c r="AF13" s="104">
        <v>146175093.76585001</v>
      </c>
      <c r="AG13" s="104">
        <v>179424584.09542999</v>
      </c>
      <c r="AH13" s="104">
        <v>117035482.83873001</v>
      </c>
      <c r="AI13" s="104">
        <v>20335448.240249999</v>
      </c>
      <c r="AJ13" s="104">
        <v>13512207.04604</v>
      </c>
      <c r="AK13" s="104">
        <v>3119220.7927700002</v>
      </c>
      <c r="AL13" s="104">
        <v>3086538.8006000002</v>
      </c>
      <c r="AM13" s="104">
        <v>2421815.5628800001</v>
      </c>
      <c r="AN13" s="104">
        <v>291184.43536</v>
      </c>
      <c r="AO13" s="104">
        <v>4593447.4544299999</v>
      </c>
      <c r="AP13" s="104">
        <v>281947952.77398002</v>
      </c>
      <c r="AQ13" s="122">
        <v>0</v>
      </c>
      <c r="AR13" s="122">
        <v>0</v>
      </c>
      <c r="AS13" s="104">
        <v>8609437604.38587</v>
      </c>
      <c r="AT13" s="104">
        <v>12051772987.512899</v>
      </c>
      <c r="AU13" s="104">
        <v>7553933278.7144699</v>
      </c>
      <c r="AV13" s="104">
        <v>3891300305.7692099</v>
      </c>
      <c r="AW13" s="104">
        <v>2595585266.3037901</v>
      </c>
      <c r="AX13" s="104">
        <v>1070622.1043</v>
      </c>
      <c r="AY13" s="104">
        <v>168824554.42973</v>
      </c>
      <c r="AZ13" s="104">
        <v>897152530.10743999</v>
      </c>
      <c r="BA13" s="122">
        <v>0</v>
      </c>
      <c r="BB13" s="104">
        <v>4497839708.7984104</v>
      </c>
      <c r="BC13" s="104">
        <v>1343056344.10425</v>
      </c>
      <c r="BD13" s="104">
        <v>1729339133.0262301</v>
      </c>
      <c r="BE13" s="104">
        <v>1103408951.70678</v>
      </c>
      <c r="BF13" s="104">
        <v>190603681.77972001</v>
      </c>
      <c r="BG13" s="104">
        <v>44963882.436779998</v>
      </c>
      <c r="BH13" s="104">
        <v>86467715.744650006</v>
      </c>
      <c r="BI13" s="122">
        <v>0</v>
      </c>
      <c r="BJ13" s="122">
        <v>0</v>
      </c>
      <c r="BK13" s="122">
        <v>0</v>
      </c>
      <c r="BL13" s="104">
        <v>12051772987.512899</v>
      </c>
      <c r="BM13" s="122">
        <v>0</v>
      </c>
      <c r="BN13" s="122">
        <v>2.103E-2</v>
      </c>
      <c r="BO13" s="122">
        <v>4.79</v>
      </c>
      <c r="BP13" s="122">
        <v>0</v>
      </c>
      <c r="BQ13" s="122">
        <v>0</v>
      </c>
    </row>
    <row r="14" spans="1:69" ht="15" thickTop="1" x14ac:dyDescent="0.3">
      <c r="C14" s="122">
        <v>9</v>
      </c>
      <c r="D14" s="122">
        <v>2031</v>
      </c>
      <c r="E14" s="122">
        <v>4.79</v>
      </c>
      <c r="F14" s="122">
        <v>0.65632999999999997</v>
      </c>
      <c r="G14" s="104">
        <v>3563685722.1595802</v>
      </c>
      <c r="H14" s="104">
        <v>696415518.79927003</v>
      </c>
      <c r="I14" s="104">
        <v>408255884.82828999</v>
      </c>
      <c r="J14" s="104">
        <v>268178164.30507001</v>
      </c>
      <c r="K14" s="104">
        <v>125921.1819</v>
      </c>
      <c r="L14" s="104">
        <v>19855548.48401</v>
      </c>
      <c r="M14" s="104">
        <v>87529545.995770007</v>
      </c>
      <c r="N14" s="104">
        <v>269795968.05688</v>
      </c>
      <c r="O14" s="104">
        <v>980013573.59508002</v>
      </c>
      <c r="P14" s="104">
        <v>269958305.66860002</v>
      </c>
      <c r="Q14" s="104">
        <v>299330980.43229002</v>
      </c>
      <c r="R14" s="104">
        <v>247730939.90641001</v>
      </c>
      <c r="S14" s="104">
        <v>38829849.056610003</v>
      </c>
      <c r="T14" s="104">
        <v>10164575.389830001</v>
      </c>
      <c r="U14" s="104">
        <v>113998923.14134</v>
      </c>
      <c r="V14" s="122">
        <v>0</v>
      </c>
      <c r="W14" s="104">
        <v>498916001.10197002</v>
      </c>
      <c r="X14" s="104">
        <v>137433319.24919999</v>
      </c>
      <c r="Y14" s="104">
        <v>152386680.94705001</v>
      </c>
      <c r="Z14" s="104">
        <v>126117569.40665001</v>
      </c>
      <c r="AA14" s="104">
        <v>19767923.15605</v>
      </c>
      <c r="AB14" s="104">
        <v>5174692.9257199997</v>
      </c>
      <c r="AC14" s="104">
        <v>58035815.417300001</v>
      </c>
      <c r="AD14" s="122">
        <v>0</v>
      </c>
      <c r="AE14" s="104">
        <v>488439569.38563001</v>
      </c>
      <c r="AF14" s="104">
        <v>154413369.47187999</v>
      </c>
      <c r="AG14" s="104">
        <v>186583147.29695001</v>
      </c>
      <c r="AH14" s="104">
        <v>125308071.10987</v>
      </c>
      <c r="AI14" s="104">
        <v>22134981.506930001</v>
      </c>
      <c r="AJ14" s="104">
        <v>16158842.8824</v>
      </c>
      <c r="AK14" s="104">
        <v>3892839.0157499998</v>
      </c>
      <c r="AL14" s="104">
        <v>3806753.0904299999</v>
      </c>
      <c r="AM14" s="104">
        <v>3050159.1551899998</v>
      </c>
      <c r="AN14" s="104">
        <v>375775.03489000001</v>
      </c>
      <c r="AO14" s="104">
        <v>5033316.5861400003</v>
      </c>
      <c r="AP14" s="104">
        <v>299061449.05601001</v>
      </c>
      <c r="AQ14" s="122">
        <v>0</v>
      </c>
      <c r="AR14" s="122">
        <v>0</v>
      </c>
      <c r="AS14" s="104">
        <v>8798745461.1065903</v>
      </c>
      <c r="AT14" s="104">
        <v>12135075929.979601</v>
      </c>
      <c r="AU14" s="104">
        <v>7364229226.8888998</v>
      </c>
      <c r="AV14" s="104">
        <v>3795615924.4975801</v>
      </c>
      <c r="AW14" s="104">
        <v>2540819454.4801302</v>
      </c>
      <c r="AX14" s="104">
        <v>1032241.0017500001</v>
      </c>
      <c r="AY14" s="104">
        <v>166028922.08368999</v>
      </c>
      <c r="AZ14" s="104">
        <v>860732684.82574999</v>
      </c>
      <c r="BA14" s="122">
        <v>0</v>
      </c>
      <c r="BB14" s="104">
        <v>4770846703.0907202</v>
      </c>
      <c r="BC14" s="104">
        <v>1419744364.18959</v>
      </c>
      <c r="BD14" s="104">
        <v>1803686465.2021599</v>
      </c>
      <c r="BE14" s="104">
        <v>1182915567.3115799</v>
      </c>
      <c r="BF14" s="104">
        <v>207499979.96928</v>
      </c>
      <c r="BG14" s="104">
        <v>49273557.764260001</v>
      </c>
      <c r="BH14" s="104">
        <v>107726768.65385</v>
      </c>
      <c r="BI14" s="122">
        <v>0</v>
      </c>
      <c r="BJ14" s="122">
        <v>0</v>
      </c>
      <c r="BK14" s="122">
        <v>0</v>
      </c>
      <c r="BL14" s="104">
        <v>12135075929.979601</v>
      </c>
      <c r="BM14" s="122">
        <v>0</v>
      </c>
      <c r="BN14" s="122">
        <v>2.103E-2</v>
      </c>
      <c r="BO14" s="122">
        <v>4.79</v>
      </c>
      <c r="BP14" s="122">
        <v>0</v>
      </c>
      <c r="BQ14" s="122">
        <v>0</v>
      </c>
    </row>
    <row r="15" spans="1:69" x14ac:dyDescent="0.3">
      <c r="C15" s="122">
        <v>10</v>
      </c>
      <c r="D15" s="122">
        <v>2032</v>
      </c>
      <c r="E15" s="122">
        <v>4.79</v>
      </c>
      <c r="F15" s="122">
        <v>0.62633000000000005</v>
      </c>
      <c r="G15" s="104">
        <v>3276297548.2987199</v>
      </c>
      <c r="H15" s="104">
        <v>678799795.09105003</v>
      </c>
      <c r="I15" s="104">
        <v>397246254.70011997</v>
      </c>
      <c r="J15" s="104">
        <v>261923635.59867999</v>
      </c>
      <c r="K15" s="104">
        <v>121824.54164</v>
      </c>
      <c r="L15" s="104">
        <v>19508080.250610001</v>
      </c>
      <c r="M15" s="104">
        <v>83797940.321769997</v>
      </c>
      <c r="N15" s="104">
        <v>262489562.07721001</v>
      </c>
      <c r="O15" s="104">
        <v>900981825.78324997</v>
      </c>
      <c r="P15" s="104">
        <v>248187916.65751001</v>
      </c>
      <c r="Q15" s="104">
        <v>275191875.42886001</v>
      </c>
      <c r="R15" s="104">
        <v>227753043.99212</v>
      </c>
      <c r="S15" s="104">
        <v>35698473.205399998</v>
      </c>
      <c r="T15" s="104">
        <v>9344868.2138700001</v>
      </c>
      <c r="U15" s="104">
        <v>104805648.28549001</v>
      </c>
      <c r="V15" s="122">
        <v>0</v>
      </c>
      <c r="W15" s="104">
        <v>458681656.76147997</v>
      </c>
      <c r="X15" s="104">
        <v>126350212.1163</v>
      </c>
      <c r="Y15" s="104">
        <v>140097682.03624001</v>
      </c>
      <c r="Z15" s="104">
        <v>115947004.21393999</v>
      </c>
      <c r="AA15" s="104">
        <v>18173768.17726</v>
      </c>
      <c r="AB15" s="104">
        <v>4757387.4543199996</v>
      </c>
      <c r="AC15" s="104">
        <v>53355602.763420001</v>
      </c>
      <c r="AD15" s="122">
        <v>0</v>
      </c>
      <c r="AE15" s="104">
        <v>511639109.74687999</v>
      </c>
      <c r="AF15" s="104">
        <v>161952385.29126999</v>
      </c>
      <c r="AG15" s="104">
        <v>192239725.10425001</v>
      </c>
      <c r="AH15" s="104">
        <v>133630082.50966001</v>
      </c>
      <c r="AI15" s="104">
        <v>23816916.841699999</v>
      </c>
      <c r="AJ15" s="104">
        <v>19049631.496929999</v>
      </c>
      <c r="AK15" s="104">
        <v>4758641.1262800004</v>
      </c>
      <c r="AL15" s="104">
        <v>4606559.8084100001</v>
      </c>
      <c r="AM15" s="104">
        <v>3759385.9536799998</v>
      </c>
      <c r="AN15" s="104">
        <v>472432.79285000003</v>
      </c>
      <c r="AO15" s="104">
        <v>5452611.8157099998</v>
      </c>
      <c r="AP15" s="104">
        <v>314926365.46447998</v>
      </c>
      <c r="AQ15" s="122">
        <v>0</v>
      </c>
      <c r="AR15" s="122">
        <v>0</v>
      </c>
      <c r="AS15" s="104">
        <v>8958366412.4977493</v>
      </c>
      <c r="AT15" s="104">
        <v>12188732299.240801</v>
      </c>
      <c r="AU15" s="104">
        <v>7164796860.1024399</v>
      </c>
      <c r="AV15" s="104">
        <v>3694083256.8986702</v>
      </c>
      <c r="AW15" s="104">
        <v>2482256276.7505498</v>
      </c>
      <c r="AX15" s="104">
        <v>994190.80527999997</v>
      </c>
      <c r="AY15" s="104">
        <v>163006655.06242001</v>
      </c>
      <c r="AZ15" s="104">
        <v>824456480.58552003</v>
      </c>
      <c r="BA15" s="122">
        <v>0</v>
      </c>
      <c r="BB15" s="104">
        <v>5023935439.1383495</v>
      </c>
      <c r="BC15" s="104">
        <v>1488674538.14451</v>
      </c>
      <c r="BD15" s="104">
        <v>1863691626.2908499</v>
      </c>
      <c r="BE15" s="104">
        <v>1263373575.0122199</v>
      </c>
      <c r="BF15" s="104">
        <v>223305470.60337999</v>
      </c>
      <c r="BG15" s="104">
        <v>53382722.105329998</v>
      </c>
      <c r="BH15" s="104">
        <v>131507506.98206</v>
      </c>
      <c r="BI15" s="122">
        <v>0</v>
      </c>
      <c r="BJ15" s="122">
        <v>0</v>
      </c>
      <c r="BK15" s="122">
        <v>0</v>
      </c>
      <c r="BL15" s="104">
        <v>12188732299.240801</v>
      </c>
      <c r="BM15" s="122">
        <v>0</v>
      </c>
      <c r="BN15" s="122">
        <v>2.103E-2</v>
      </c>
      <c r="BO15" s="122">
        <v>4.79</v>
      </c>
      <c r="BP15" s="122">
        <v>0</v>
      </c>
      <c r="BQ15" s="122">
        <v>0</v>
      </c>
    </row>
    <row r="16" spans="1:69" x14ac:dyDescent="0.3">
      <c r="C16" s="122">
        <v>11</v>
      </c>
      <c r="D16" s="122">
        <v>2033</v>
      </c>
      <c r="E16" s="122">
        <v>4.79</v>
      </c>
      <c r="F16" s="122">
        <v>0.59770000000000001</v>
      </c>
      <c r="G16" s="104">
        <v>2980044267.5215001</v>
      </c>
      <c r="H16" s="104">
        <v>660149938.17367005</v>
      </c>
      <c r="I16" s="104">
        <v>385617938.31601</v>
      </c>
      <c r="J16" s="104">
        <v>255288313.9725</v>
      </c>
      <c r="K16" s="104">
        <v>117851.17113</v>
      </c>
      <c r="L16" s="104">
        <v>19125834.714030001</v>
      </c>
      <c r="M16" s="104">
        <v>80161411.642140001</v>
      </c>
      <c r="N16" s="104">
        <v>254857571.85403001</v>
      </c>
      <c r="O16" s="104">
        <v>819512173.56940997</v>
      </c>
      <c r="P16" s="104">
        <v>225745973.12975001</v>
      </c>
      <c r="Q16" s="104">
        <v>250308147.76458001</v>
      </c>
      <c r="R16" s="104">
        <v>207158886.86963999</v>
      </c>
      <c r="S16" s="104">
        <v>32470503.324790001</v>
      </c>
      <c r="T16" s="104">
        <v>8499875.4053700007</v>
      </c>
      <c r="U16" s="104">
        <v>95328787.075279996</v>
      </c>
      <c r="V16" s="122">
        <v>0</v>
      </c>
      <c r="W16" s="104">
        <v>417206197.45269001</v>
      </c>
      <c r="X16" s="104">
        <v>114925222.68401</v>
      </c>
      <c r="Y16" s="104">
        <v>127429602.49808</v>
      </c>
      <c r="Z16" s="104">
        <v>105462706.04252</v>
      </c>
      <c r="AA16" s="104">
        <v>16530438.056220001</v>
      </c>
      <c r="AB16" s="104">
        <v>4327209.29727</v>
      </c>
      <c r="AC16" s="104">
        <v>48531018.874590002</v>
      </c>
      <c r="AD16" s="122">
        <v>0</v>
      </c>
      <c r="AE16" s="104">
        <v>534646948.32337999</v>
      </c>
      <c r="AF16" s="104">
        <v>169380791.35927999</v>
      </c>
      <c r="AG16" s="104">
        <v>196582779.12458</v>
      </c>
      <c r="AH16" s="104">
        <v>143324673.62863001</v>
      </c>
      <c r="AI16" s="104">
        <v>25358704.210889999</v>
      </c>
      <c r="AJ16" s="104">
        <v>22196479.035580002</v>
      </c>
      <c r="AK16" s="104">
        <v>5722477.6510800002</v>
      </c>
      <c r="AL16" s="104">
        <v>5489830.6896200003</v>
      </c>
      <c r="AM16" s="104">
        <v>4556743.9143500002</v>
      </c>
      <c r="AN16" s="104">
        <v>581784.85744000005</v>
      </c>
      <c r="AO16" s="104">
        <v>5845641.9230899997</v>
      </c>
      <c r="AP16" s="104">
        <v>330847858.89033997</v>
      </c>
      <c r="AQ16" s="122">
        <v>0</v>
      </c>
      <c r="AR16" s="122">
        <v>0</v>
      </c>
      <c r="AS16" s="104">
        <v>9114825646.6062603</v>
      </c>
      <c r="AT16" s="104">
        <v>12234404225.547501</v>
      </c>
      <c r="AU16" s="104">
        <v>6956477492.4498501</v>
      </c>
      <c r="AV16" s="104">
        <v>3586699715.0764399</v>
      </c>
      <c r="AW16" s="104">
        <v>2420013956.4053402</v>
      </c>
      <c r="AX16" s="104">
        <v>957209.43209999998</v>
      </c>
      <c r="AY16" s="104">
        <v>159695051.33531001</v>
      </c>
      <c r="AZ16" s="104">
        <v>789111560.20065999</v>
      </c>
      <c r="BA16" s="122">
        <v>0</v>
      </c>
      <c r="BB16" s="104">
        <v>5277926733.09764</v>
      </c>
      <c r="BC16" s="104">
        <v>1557531636.06477</v>
      </c>
      <c r="BD16" s="104">
        <v>1910620584.2867301</v>
      </c>
      <c r="BE16" s="104">
        <v>1356745427.95825</v>
      </c>
      <c r="BF16" s="104">
        <v>237825777.69615</v>
      </c>
      <c r="BG16" s="104">
        <v>57236718.248190001</v>
      </c>
      <c r="BH16" s="104">
        <v>157966588.84355</v>
      </c>
      <c r="BI16" s="122">
        <v>0</v>
      </c>
      <c r="BJ16" s="122">
        <v>0</v>
      </c>
      <c r="BK16" s="122">
        <v>0</v>
      </c>
      <c r="BL16" s="104">
        <v>12234404225.547501</v>
      </c>
      <c r="BM16" s="122">
        <v>0</v>
      </c>
      <c r="BN16" s="122">
        <v>2.103E-2</v>
      </c>
      <c r="BO16" s="122">
        <v>4.79</v>
      </c>
      <c r="BP16" s="122">
        <v>0</v>
      </c>
      <c r="BQ16" s="122">
        <v>0</v>
      </c>
    </row>
    <row r="17" spans="3:69" x14ac:dyDescent="0.3">
      <c r="C17" s="122">
        <v>12</v>
      </c>
      <c r="D17" s="122">
        <v>2034</v>
      </c>
      <c r="E17" s="122">
        <v>4.79</v>
      </c>
      <c r="F17" s="122">
        <v>0.57038</v>
      </c>
      <c r="G17" s="104">
        <v>2683352684.2727699</v>
      </c>
      <c r="H17" s="104">
        <v>640555112.90754998</v>
      </c>
      <c r="I17" s="104">
        <v>373432338.12153</v>
      </c>
      <c r="J17" s="104">
        <v>248289777.83848</v>
      </c>
      <c r="K17" s="104">
        <v>114051.86687</v>
      </c>
      <c r="L17" s="104">
        <v>18718945.080669999</v>
      </c>
      <c r="M17" s="104">
        <v>76543388.981470004</v>
      </c>
      <c r="N17" s="104">
        <v>246907131.64229</v>
      </c>
      <c r="O17" s="104">
        <v>737921988.17592001</v>
      </c>
      <c r="P17" s="104">
        <v>203270827.06906</v>
      </c>
      <c r="Q17" s="104">
        <v>225387604.98280999</v>
      </c>
      <c r="R17" s="104">
        <v>186534260.98765001</v>
      </c>
      <c r="S17" s="104">
        <v>29237757.709120002</v>
      </c>
      <c r="T17" s="104">
        <v>7653632.4421699997</v>
      </c>
      <c r="U17" s="104">
        <v>85837904.98511</v>
      </c>
      <c r="V17" s="122">
        <v>0</v>
      </c>
      <c r="W17" s="104">
        <v>375669375.79790998</v>
      </c>
      <c r="X17" s="104">
        <v>103483330.14404</v>
      </c>
      <c r="Y17" s="104">
        <v>114742780.7183</v>
      </c>
      <c r="Z17" s="104">
        <v>94962896.502619997</v>
      </c>
      <c r="AA17" s="104">
        <v>14884676.65189</v>
      </c>
      <c r="AB17" s="104">
        <v>3896394.6978199999</v>
      </c>
      <c r="AC17" s="104">
        <v>43699297.083240002</v>
      </c>
      <c r="AD17" s="122">
        <v>0</v>
      </c>
      <c r="AE17" s="104">
        <v>556783153.48491001</v>
      </c>
      <c r="AF17" s="104">
        <v>177278018.49557</v>
      </c>
      <c r="AG17" s="104">
        <v>199717233.93731001</v>
      </c>
      <c r="AH17" s="104">
        <v>153040886.64052999</v>
      </c>
      <c r="AI17" s="104">
        <v>26747014.411499999</v>
      </c>
      <c r="AJ17" s="104">
        <v>25617910.009289999</v>
      </c>
      <c r="AK17" s="104">
        <v>6791983.40393</v>
      </c>
      <c r="AL17" s="104">
        <v>6460683.19515</v>
      </c>
      <c r="AM17" s="104">
        <v>5452990.0748199997</v>
      </c>
      <c r="AN17" s="104">
        <v>704428.25751999998</v>
      </c>
      <c r="AO17" s="104">
        <v>6207825.0778700002</v>
      </c>
      <c r="AP17" s="104">
        <v>346327076.61116999</v>
      </c>
      <c r="AQ17" s="122">
        <v>0</v>
      </c>
      <c r="AR17" s="122">
        <v>0</v>
      </c>
      <c r="AS17" s="104">
        <v>9258003241.6526909</v>
      </c>
      <c r="AT17" s="104">
        <v>12264328379.263201</v>
      </c>
      <c r="AU17" s="104">
        <v>6739465857.3403301</v>
      </c>
      <c r="AV17" s="104">
        <v>3474059746.4375901</v>
      </c>
      <c r="AW17" s="104">
        <v>2354284766.43328</v>
      </c>
      <c r="AX17" s="104">
        <v>921858.01755999995</v>
      </c>
      <c r="AY17" s="104">
        <v>156188713.23561999</v>
      </c>
      <c r="AZ17" s="104">
        <v>754010773.21627998</v>
      </c>
      <c r="BA17" s="122">
        <v>0</v>
      </c>
      <c r="BB17" s="104">
        <v>5524862521.9228401</v>
      </c>
      <c r="BC17" s="104">
        <v>1630371634.10095</v>
      </c>
      <c r="BD17" s="104">
        <v>1945584135.91291</v>
      </c>
      <c r="BE17" s="104">
        <v>1449834348.4804499</v>
      </c>
      <c r="BF17" s="104">
        <v>250955641.63084</v>
      </c>
      <c r="BG17" s="104">
        <v>60797610.064369999</v>
      </c>
      <c r="BH17" s="104">
        <v>187319151.73332</v>
      </c>
      <c r="BI17" s="122">
        <v>0</v>
      </c>
      <c r="BJ17" s="122">
        <v>0</v>
      </c>
      <c r="BK17" s="122">
        <v>0</v>
      </c>
      <c r="BL17" s="104">
        <v>12264328379.263201</v>
      </c>
      <c r="BM17" s="122">
        <v>0</v>
      </c>
      <c r="BN17" s="122">
        <v>2.103E-2</v>
      </c>
      <c r="BO17" s="122">
        <v>4.79</v>
      </c>
      <c r="BP17" s="122">
        <v>0</v>
      </c>
      <c r="BQ17" s="122">
        <v>0</v>
      </c>
    </row>
    <row r="18" spans="3:69" x14ac:dyDescent="0.3">
      <c r="C18" s="122">
        <v>13</v>
      </c>
      <c r="D18" s="122">
        <v>2035</v>
      </c>
      <c r="E18" s="122">
        <v>4.79</v>
      </c>
      <c r="F18" s="122">
        <v>0.54430999999999996</v>
      </c>
      <c r="G18" s="104">
        <v>2409704355.1020298</v>
      </c>
      <c r="H18" s="104">
        <v>620042026.72186005</v>
      </c>
      <c r="I18" s="104">
        <v>360695356.82571</v>
      </c>
      <c r="J18" s="104">
        <v>240952309.34828001</v>
      </c>
      <c r="K18" s="104">
        <v>110457.26979000001</v>
      </c>
      <c r="L18" s="104">
        <v>18283903.278080001</v>
      </c>
      <c r="M18" s="104">
        <v>72967226.051660001</v>
      </c>
      <c r="N18" s="104">
        <v>238650052.63468</v>
      </c>
      <c r="O18" s="104">
        <v>662668697.65388</v>
      </c>
      <c r="P18" s="104">
        <v>182541266.42552999</v>
      </c>
      <c r="Q18" s="104">
        <v>202402575.14278001</v>
      </c>
      <c r="R18" s="104">
        <v>167511495.493</v>
      </c>
      <c r="S18" s="104">
        <v>26256090.933570001</v>
      </c>
      <c r="T18" s="104">
        <v>6873114.9417399997</v>
      </c>
      <c r="U18" s="104">
        <v>77084154.717260003</v>
      </c>
      <c r="V18" s="122">
        <v>0</v>
      </c>
      <c r="W18" s="104">
        <v>337358609.71404999</v>
      </c>
      <c r="X18" s="104">
        <v>92930099.270999998</v>
      </c>
      <c r="Y18" s="104">
        <v>103041310.98158</v>
      </c>
      <c r="Z18" s="104">
        <v>85278579.523540005</v>
      </c>
      <c r="AA18" s="104">
        <v>13366737.20252</v>
      </c>
      <c r="AB18" s="104">
        <v>3499040.33397</v>
      </c>
      <c r="AC18" s="104">
        <v>39242842.401440002</v>
      </c>
      <c r="AD18" s="122">
        <v>0</v>
      </c>
      <c r="AE18" s="104">
        <v>575301917.29940999</v>
      </c>
      <c r="AF18" s="104">
        <v>183938492.16519001</v>
      </c>
      <c r="AG18" s="104">
        <v>202100708.99239999</v>
      </c>
      <c r="AH18" s="104">
        <v>161258712.62661999</v>
      </c>
      <c r="AI18" s="104">
        <v>28004003.5152</v>
      </c>
      <c r="AJ18" s="104">
        <v>29339377.765439998</v>
      </c>
      <c r="AK18" s="104">
        <v>7976569.7147599999</v>
      </c>
      <c r="AL18" s="104">
        <v>7523988.51884</v>
      </c>
      <c r="AM18" s="104">
        <v>6456118.3415400004</v>
      </c>
      <c r="AN18" s="104">
        <v>840843.88185999996</v>
      </c>
      <c r="AO18" s="104">
        <v>6541857.3084399998</v>
      </c>
      <c r="AP18" s="104">
        <v>360149592.06242001</v>
      </c>
      <c r="AQ18" s="122">
        <v>0</v>
      </c>
      <c r="AR18" s="122">
        <v>0</v>
      </c>
      <c r="AS18" s="104">
        <v>9362976233.7710991</v>
      </c>
      <c r="AT18" s="104">
        <v>12259453733.6745</v>
      </c>
      <c r="AU18" s="104">
        <v>6514084347.7704802</v>
      </c>
      <c r="AV18" s="104">
        <v>3356198044.1626902</v>
      </c>
      <c r="AW18" s="104">
        <v>2285269050.9840798</v>
      </c>
      <c r="AX18" s="104">
        <v>888511.0564</v>
      </c>
      <c r="AY18" s="104">
        <v>152456193.66277999</v>
      </c>
      <c r="AZ18" s="104">
        <v>719272547.90453005</v>
      </c>
      <c r="BA18" s="122">
        <v>0</v>
      </c>
      <c r="BB18" s="104">
        <v>5745369385.9040298</v>
      </c>
      <c r="BC18" s="104">
        <v>1694135137.67313</v>
      </c>
      <c r="BD18" s="104">
        <v>1973327816.3117399</v>
      </c>
      <c r="BE18" s="104">
        <v>1531206934.8152101</v>
      </c>
      <c r="BF18" s="104">
        <v>262850412.55311</v>
      </c>
      <c r="BG18" s="104">
        <v>64080316.27798</v>
      </c>
      <c r="BH18" s="104">
        <v>219768768.27285999</v>
      </c>
      <c r="BI18" s="122">
        <v>0</v>
      </c>
      <c r="BJ18" s="122">
        <v>0</v>
      </c>
      <c r="BK18" s="122">
        <v>0</v>
      </c>
      <c r="BL18" s="104">
        <v>12259453733.6745</v>
      </c>
      <c r="BM18" s="122">
        <v>0</v>
      </c>
      <c r="BN18" s="122">
        <v>2.103E-2</v>
      </c>
      <c r="BO18" s="122">
        <v>4.79</v>
      </c>
      <c r="BP18" s="122">
        <v>0</v>
      </c>
      <c r="BQ18" s="122">
        <v>0</v>
      </c>
    </row>
    <row r="19" spans="3:69" x14ac:dyDescent="0.3">
      <c r="C19" s="122">
        <v>14</v>
      </c>
      <c r="D19" s="122">
        <v>2036</v>
      </c>
      <c r="E19" s="122">
        <v>4.79</v>
      </c>
      <c r="F19" s="122">
        <v>0.51942999999999995</v>
      </c>
      <c r="G19" s="104">
        <v>2122314387.6498499</v>
      </c>
      <c r="H19" s="104">
        <v>598670052.52753997</v>
      </c>
      <c r="I19" s="104">
        <v>347438665.53583002</v>
      </c>
      <c r="J19" s="104">
        <v>233304763.1904</v>
      </c>
      <c r="K19" s="104">
        <v>107079.22440000001</v>
      </c>
      <c r="L19" s="104">
        <v>17819544.57691</v>
      </c>
      <c r="M19" s="104">
        <v>69418210.791850001</v>
      </c>
      <c r="N19" s="104">
        <v>230101793.12343001</v>
      </c>
      <c r="O19" s="104">
        <v>583636456.60441005</v>
      </c>
      <c r="P19" s="104">
        <v>160770741.54530999</v>
      </c>
      <c r="Q19" s="104">
        <v>178263319.48705</v>
      </c>
      <c r="R19" s="104">
        <v>147533474.89653999</v>
      </c>
      <c r="S19" s="104">
        <v>23124695.539420001</v>
      </c>
      <c r="T19" s="104">
        <v>6053402.6499699997</v>
      </c>
      <c r="U19" s="104">
        <v>67890822.48612</v>
      </c>
      <c r="V19" s="122">
        <v>0</v>
      </c>
      <c r="W19" s="104">
        <v>297124014.27074999</v>
      </c>
      <c r="X19" s="104">
        <v>81846922.968360007</v>
      </c>
      <c r="Y19" s="104">
        <v>90752235.375049993</v>
      </c>
      <c r="Z19" s="104">
        <v>75107950.85627</v>
      </c>
      <c r="AA19" s="104">
        <v>11772572.274590001</v>
      </c>
      <c r="AB19" s="104">
        <v>3081732.2581600002</v>
      </c>
      <c r="AC19" s="104">
        <v>34562600.538319997</v>
      </c>
      <c r="AD19" s="122">
        <v>0</v>
      </c>
      <c r="AE19" s="104">
        <v>593893060.04488003</v>
      </c>
      <c r="AF19" s="104">
        <v>190809335.51938999</v>
      </c>
      <c r="AG19" s="104">
        <v>204110276.37244999</v>
      </c>
      <c r="AH19" s="104">
        <v>169869095.42656001</v>
      </c>
      <c r="AI19" s="104">
        <v>29104352.72648</v>
      </c>
      <c r="AJ19" s="104">
        <v>33368847.285330001</v>
      </c>
      <c r="AK19" s="104">
        <v>9281532.8345199991</v>
      </c>
      <c r="AL19" s="104">
        <v>8685586.7861800008</v>
      </c>
      <c r="AM19" s="104">
        <v>7569938.8798399996</v>
      </c>
      <c r="AN19" s="104">
        <v>991710.14873000002</v>
      </c>
      <c r="AO19" s="104">
        <v>6840078.6360600004</v>
      </c>
      <c r="AP19" s="104">
        <v>374260223.08990997</v>
      </c>
      <c r="AQ19" s="122">
        <v>0</v>
      </c>
      <c r="AR19" s="122">
        <v>0</v>
      </c>
      <c r="AS19" s="104">
        <v>9470754728.6130009</v>
      </c>
      <c r="AT19" s="104">
        <v>12251227386.351101</v>
      </c>
      <c r="AU19" s="104">
        <v>6280754906.32199</v>
      </c>
      <c r="AV19" s="104">
        <v>3233437121.5925999</v>
      </c>
      <c r="AW19" s="104">
        <v>2213237898.57339</v>
      </c>
      <c r="AX19" s="104">
        <v>857362.54576000001</v>
      </c>
      <c r="AY19" s="104">
        <v>148490496.00926</v>
      </c>
      <c r="AZ19" s="104">
        <v>684732027.60098004</v>
      </c>
      <c r="BA19" s="122">
        <v>0</v>
      </c>
      <c r="BB19" s="104">
        <v>5970472480.0290804</v>
      </c>
      <c r="BC19" s="104">
        <v>1760479157.9360399</v>
      </c>
      <c r="BD19" s="104">
        <v>1997479394.5190899</v>
      </c>
      <c r="BE19" s="104">
        <v>1616756937.24472</v>
      </c>
      <c r="BF19" s="104">
        <v>273279265.80778998</v>
      </c>
      <c r="BG19" s="104">
        <v>67012224.317900002</v>
      </c>
      <c r="BH19" s="104">
        <v>255465500.20354</v>
      </c>
      <c r="BI19" s="122">
        <v>0</v>
      </c>
      <c r="BJ19" s="122">
        <v>0</v>
      </c>
      <c r="BK19" s="122">
        <v>0</v>
      </c>
      <c r="BL19" s="104">
        <v>12251227386.351101</v>
      </c>
      <c r="BM19" s="122">
        <v>0</v>
      </c>
      <c r="BN19" s="122">
        <v>2.103E-2</v>
      </c>
      <c r="BO19" s="122">
        <v>4.79</v>
      </c>
      <c r="BP19" s="122">
        <v>0</v>
      </c>
      <c r="BQ19" s="122">
        <v>0</v>
      </c>
    </row>
    <row r="20" spans="3:69" x14ac:dyDescent="0.3">
      <c r="C20" s="122">
        <v>15</v>
      </c>
      <c r="D20" s="122">
        <v>2037</v>
      </c>
      <c r="E20" s="122">
        <v>4.79</v>
      </c>
      <c r="F20" s="122">
        <v>0.49569000000000002</v>
      </c>
      <c r="G20" s="104">
        <v>1843032567.52297</v>
      </c>
      <c r="H20" s="104">
        <v>576499083.32609999</v>
      </c>
      <c r="I20" s="104">
        <v>333691346.43826002</v>
      </c>
      <c r="J20" s="104">
        <v>225377792.83327001</v>
      </c>
      <c r="K20" s="104">
        <v>103912.70137</v>
      </c>
      <c r="L20" s="104">
        <v>17326031.3532</v>
      </c>
      <c r="M20" s="104">
        <v>65988909.040480003</v>
      </c>
      <c r="N20" s="104">
        <v>221318268.59345999</v>
      </c>
      <c r="O20" s="104">
        <v>506833956.06942999</v>
      </c>
      <c r="P20" s="104">
        <v>139614429.55723</v>
      </c>
      <c r="Q20" s="104">
        <v>154805105.84165001</v>
      </c>
      <c r="R20" s="104">
        <v>128119095.18045001</v>
      </c>
      <c r="S20" s="104">
        <v>20081646.357960001</v>
      </c>
      <c r="T20" s="104">
        <v>5256816.9415199999</v>
      </c>
      <c r="U20" s="104">
        <v>58956862.190619998</v>
      </c>
      <c r="V20" s="122">
        <v>0</v>
      </c>
      <c r="W20" s="104">
        <v>258024559.45302999</v>
      </c>
      <c r="X20" s="104">
        <v>71076436.865360007</v>
      </c>
      <c r="Y20" s="104">
        <v>78809872.064689994</v>
      </c>
      <c r="Z20" s="104">
        <v>65224266.637189999</v>
      </c>
      <c r="AA20" s="104">
        <v>10223383.600400001</v>
      </c>
      <c r="AB20" s="104">
        <v>2676197.7156799999</v>
      </c>
      <c r="AC20" s="104">
        <v>30014402.569710001</v>
      </c>
      <c r="AD20" s="122">
        <v>0</v>
      </c>
      <c r="AE20" s="104">
        <v>610722033.98397994</v>
      </c>
      <c r="AF20" s="104">
        <v>197320977.23806</v>
      </c>
      <c r="AG20" s="104">
        <v>205485712.62551001</v>
      </c>
      <c r="AH20" s="104">
        <v>177871154.06352001</v>
      </c>
      <c r="AI20" s="104">
        <v>30044190.05689</v>
      </c>
      <c r="AJ20" s="104">
        <v>37730140.010219999</v>
      </c>
      <c r="AK20" s="104">
        <v>10716283.969049999</v>
      </c>
      <c r="AL20" s="104">
        <v>9952207.3355800007</v>
      </c>
      <c r="AM20" s="104">
        <v>8804193.9075399991</v>
      </c>
      <c r="AN20" s="104">
        <v>1157503.1685299999</v>
      </c>
      <c r="AO20" s="104">
        <v>7099951.62952</v>
      </c>
      <c r="AP20" s="104">
        <v>387556096.73967999</v>
      </c>
      <c r="AQ20" s="122">
        <v>0</v>
      </c>
      <c r="AR20" s="122">
        <v>0</v>
      </c>
      <c r="AS20" s="104">
        <v>9558908698.9457207</v>
      </c>
      <c r="AT20" s="104">
        <v>12223581746.1621</v>
      </c>
      <c r="AU20" s="104">
        <v>6041003776.8867702</v>
      </c>
      <c r="AV20" s="104">
        <v>3106060878.6095099</v>
      </c>
      <c r="AW20" s="104">
        <v>2138488135.7522099</v>
      </c>
      <c r="AX20" s="104">
        <v>828439.88494999998</v>
      </c>
      <c r="AY20" s="104">
        <v>144295218.66762999</v>
      </c>
      <c r="AZ20" s="104">
        <v>651331103.97247005</v>
      </c>
      <c r="BA20" s="122">
        <v>0</v>
      </c>
      <c r="BB20" s="104">
        <v>6182577969.2752895</v>
      </c>
      <c r="BC20" s="104">
        <v>1824885894.59866</v>
      </c>
      <c r="BD20" s="104">
        <v>2015147806.3197</v>
      </c>
      <c r="BE20" s="104">
        <v>1696129115.6739399</v>
      </c>
      <c r="BF20" s="104">
        <v>282199688.11054999</v>
      </c>
      <c r="BG20" s="104">
        <v>69567889.54366</v>
      </c>
      <c r="BH20" s="104">
        <v>294647575.02877998</v>
      </c>
      <c r="BI20" s="122">
        <v>0</v>
      </c>
      <c r="BJ20" s="122">
        <v>0</v>
      </c>
      <c r="BK20" s="122">
        <v>0</v>
      </c>
      <c r="BL20" s="104">
        <v>12223581746.1621</v>
      </c>
      <c r="BM20" s="122">
        <v>0</v>
      </c>
      <c r="BN20" s="122">
        <v>2.103E-2</v>
      </c>
      <c r="BO20" s="122">
        <v>4.79</v>
      </c>
      <c r="BP20" s="122">
        <v>0</v>
      </c>
      <c r="BQ20" s="122">
        <v>0</v>
      </c>
    </row>
    <row r="21" spans="3:69" x14ac:dyDescent="0.3">
      <c r="C21" s="122">
        <v>16</v>
      </c>
      <c r="D21" s="122">
        <v>2038</v>
      </c>
      <c r="E21" s="122">
        <v>4.79</v>
      </c>
      <c r="F21" s="122">
        <v>0.47303000000000001</v>
      </c>
      <c r="G21" s="104">
        <v>1588034359.54685</v>
      </c>
      <c r="H21" s="104">
        <v>553596799.00215995</v>
      </c>
      <c r="I21" s="104">
        <v>319485114.83949</v>
      </c>
      <c r="J21" s="104">
        <v>217207024.44521001</v>
      </c>
      <c r="K21" s="104">
        <v>100936.89579</v>
      </c>
      <c r="L21" s="104">
        <v>16803722.82167</v>
      </c>
      <c r="M21" s="104">
        <v>62571347.625399999</v>
      </c>
      <c r="N21" s="104">
        <v>212286278.09322</v>
      </c>
      <c r="O21" s="104">
        <v>436709448.87592</v>
      </c>
      <c r="P21" s="104">
        <v>120297663.28188001</v>
      </c>
      <c r="Q21" s="104">
        <v>133386588.73523</v>
      </c>
      <c r="R21" s="104">
        <v>110392799.80497999</v>
      </c>
      <c r="S21" s="104">
        <v>17303190.93361</v>
      </c>
      <c r="T21" s="104">
        <v>4529494.5255399998</v>
      </c>
      <c r="U21" s="104">
        <v>50799711.594679996</v>
      </c>
      <c r="V21" s="122">
        <v>0</v>
      </c>
      <c r="W21" s="104">
        <v>222324810.33638999</v>
      </c>
      <c r="X21" s="104">
        <v>61242446.76156</v>
      </c>
      <c r="Y21" s="104">
        <v>67905899.719620004</v>
      </c>
      <c r="Z21" s="104">
        <v>56199970.809699997</v>
      </c>
      <c r="AA21" s="104">
        <v>8808897.2025499996</v>
      </c>
      <c r="AB21" s="104">
        <v>2305924.4857200002</v>
      </c>
      <c r="AC21" s="104">
        <v>25861671.357239999</v>
      </c>
      <c r="AD21" s="122">
        <v>0</v>
      </c>
      <c r="AE21" s="104">
        <v>624492584.41735995</v>
      </c>
      <c r="AF21" s="104">
        <v>202758180.89182001</v>
      </c>
      <c r="AG21" s="104">
        <v>206082794.04918</v>
      </c>
      <c r="AH21" s="104">
        <v>184818637.11675999</v>
      </c>
      <c r="AI21" s="104">
        <v>30832972.3596</v>
      </c>
      <c r="AJ21" s="104">
        <v>42445859.298280001</v>
      </c>
      <c r="AK21" s="104">
        <v>12288186.98772</v>
      </c>
      <c r="AL21" s="104">
        <v>11330570.361339999</v>
      </c>
      <c r="AM21" s="104">
        <v>10164995.13617</v>
      </c>
      <c r="AN21" s="104">
        <v>1338641.2138199999</v>
      </c>
      <c r="AO21" s="104">
        <v>7323465.5992299998</v>
      </c>
      <c r="AP21" s="104">
        <v>399244399.79787999</v>
      </c>
      <c r="AQ21" s="122">
        <v>0</v>
      </c>
      <c r="AR21" s="122">
        <v>0</v>
      </c>
      <c r="AS21" s="104">
        <v>9609837422.8868904</v>
      </c>
      <c r="AT21" s="104">
        <v>12163508950.3335</v>
      </c>
      <c r="AU21" s="104">
        <v>5794470632.2370901</v>
      </c>
      <c r="AV21" s="104">
        <v>2974399028.5422602</v>
      </c>
      <c r="AW21" s="104">
        <v>2061338253.09231</v>
      </c>
      <c r="AX21" s="104">
        <v>801609.01751999999</v>
      </c>
      <c r="AY21" s="104">
        <v>139875292.41258001</v>
      </c>
      <c r="AZ21" s="104">
        <v>618056449.17242002</v>
      </c>
      <c r="BA21" s="122">
        <v>0</v>
      </c>
      <c r="BB21" s="104">
        <v>6369038318.0964298</v>
      </c>
      <c r="BC21" s="104">
        <v>1879640650.2130001</v>
      </c>
      <c r="BD21" s="104">
        <v>2024533310.9442699</v>
      </c>
      <c r="BE21" s="104">
        <v>1765913528.0278101</v>
      </c>
      <c r="BF21" s="104">
        <v>289686645.94357997</v>
      </c>
      <c r="BG21" s="104">
        <v>71764903.509749994</v>
      </c>
      <c r="BH21" s="104">
        <v>337499279.45801997</v>
      </c>
      <c r="BI21" s="122">
        <v>0</v>
      </c>
      <c r="BJ21" s="122">
        <v>0</v>
      </c>
      <c r="BK21" s="122">
        <v>0</v>
      </c>
      <c r="BL21" s="104">
        <v>12163508950.3335</v>
      </c>
      <c r="BM21" s="122">
        <v>0</v>
      </c>
      <c r="BN21" s="122">
        <v>2.103E-2</v>
      </c>
      <c r="BO21" s="122">
        <v>4.79</v>
      </c>
      <c r="BP21" s="122">
        <v>0</v>
      </c>
      <c r="BQ21" s="122">
        <v>0</v>
      </c>
    </row>
    <row r="22" spans="3:69" x14ac:dyDescent="0.3">
      <c r="C22" s="122">
        <v>17</v>
      </c>
      <c r="D22" s="122">
        <v>2039</v>
      </c>
      <c r="E22" s="122">
        <v>4.79</v>
      </c>
      <c r="F22" s="122">
        <v>0.45140999999999998</v>
      </c>
      <c r="G22" s="104">
        <v>1343771685.9711699</v>
      </c>
      <c r="H22" s="104">
        <v>530048574.05987</v>
      </c>
      <c r="I22" s="104">
        <v>304868461.3775</v>
      </c>
      <c r="J22" s="104">
        <v>208829209.35279</v>
      </c>
      <c r="K22" s="104">
        <v>98118.912490000002</v>
      </c>
      <c r="L22" s="104">
        <v>16252784.417090001</v>
      </c>
      <c r="M22" s="104">
        <v>59313518.071910001</v>
      </c>
      <c r="N22" s="104">
        <v>203083078.9623</v>
      </c>
      <c r="O22" s="104">
        <v>369537213.64252001</v>
      </c>
      <c r="P22" s="104">
        <v>101794141.18773</v>
      </c>
      <c r="Q22" s="104">
        <v>112869800.42536999</v>
      </c>
      <c r="R22" s="104">
        <v>93412789.100700006</v>
      </c>
      <c r="S22" s="104">
        <v>14641709.67949</v>
      </c>
      <c r="T22" s="104">
        <v>3832792.6965700001</v>
      </c>
      <c r="U22" s="104">
        <v>42985980.552660003</v>
      </c>
      <c r="V22" s="122">
        <v>0</v>
      </c>
      <c r="W22" s="104">
        <v>188128036.03582001</v>
      </c>
      <c r="X22" s="104">
        <v>51822471.877290003</v>
      </c>
      <c r="Y22" s="104">
        <v>57460989.307350002</v>
      </c>
      <c r="Z22" s="104">
        <v>47555601.723899998</v>
      </c>
      <c r="AA22" s="104">
        <v>7453961.2913600001</v>
      </c>
      <c r="AB22" s="104">
        <v>1951239.9182500001</v>
      </c>
      <c r="AC22" s="104">
        <v>21883771.91767</v>
      </c>
      <c r="AD22" s="122">
        <v>0</v>
      </c>
      <c r="AE22" s="104">
        <v>636590957.92139995</v>
      </c>
      <c r="AF22" s="104">
        <v>208155622.93221</v>
      </c>
      <c r="AG22" s="104">
        <v>206092278.81628001</v>
      </c>
      <c r="AH22" s="104">
        <v>190882465.78077999</v>
      </c>
      <c r="AI22" s="104">
        <v>31460590.392129999</v>
      </c>
      <c r="AJ22" s="104">
        <v>47529378.769239999</v>
      </c>
      <c r="AK22" s="104">
        <v>14000971.29534</v>
      </c>
      <c r="AL22" s="104">
        <v>12826973.667020001</v>
      </c>
      <c r="AM22" s="104">
        <v>11656265.08556</v>
      </c>
      <c r="AN22" s="104">
        <v>1535582.1513799999</v>
      </c>
      <c r="AO22" s="104">
        <v>7509586.5699399998</v>
      </c>
      <c r="AP22" s="104">
        <v>410048717.74281001</v>
      </c>
      <c r="AQ22" s="122">
        <v>0</v>
      </c>
      <c r="AR22" s="122">
        <v>0</v>
      </c>
      <c r="AS22" s="104">
        <v>9640381469.3412304</v>
      </c>
      <c r="AT22" s="104">
        <v>12084660944.5471</v>
      </c>
      <c r="AU22" s="104">
        <v>5543264253.9174995</v>
      </c>
      <c r="AV22" s="104">
        <v>2838864712.3385301</v>
      </c>
      <c r="AW22" s="104">
        <v>1982153630.7669699</v>
      </c>
      <c r="AX22" s="104">
        <v>776609.09953999997</v>
      </c>
      <c r="AY22" s="104">
        <v>135232802.29401001</v>
      </c>
      <c r="AZ22" s="104">
        <v>586236499.41845</v>
      </c>
      <c r="BA22" s="122">
        <v>0</v>
      </c>
      <c r="BB22" s="104">
        <v>6541396690.6295795</v>
      </c>
      <c r="BC22" s="104">
        <v>1933627543.76337</v>
      </c>
      <c r="BD22" s="104">
        <v>2027778993.78493</v>
      </c>
      <c r="BE22" s="104">
        <v>1826582649.49664</v>
      </c>
      <c r="BF22" s="104">
        <v>295662442.68682998</v>
      </c>
      <c r="BG22" s="104">
        <v>73596329.051210001</v>
      </c>
      <c r="BH22" s="104">
        <v>384148731.8466</v>
      </c>
      <c r="BI22" s="122">
        <v>0</v>
      </c>
      <c r="BJ22" s="122">
        <v>0</v>
      </c>
      <c r="BK22" s="122">
        <v>0</v>
      </c>
      <c r="BL22" s="104">
        <v>12084660944.5471</v>
      </c>
      <c r="BM22" s="122">
        <v>0</v>
      </c>
      <c r="BN22" s="122">
        <v>2.103E-2</v>
      </c>
      <c r="BO22" s="122">
        <v>4.79</v>
      </c>
      <c r="BP22" s="122">
        <v>0</v>
      </c>
      <c r="BQ22" s="122">
        <v>0</v>
      </c>
    </row>
    <row r="23" spans="3:69" x14ac:dyDescent="0.3">
      <c r="C23" s="122">
        <v>18</v>
      </c>
      <c r="D23" s="122">
        <v>2040</v>
      </c>
      <c r="E23" s="122">
        <v>4.79</v>
      </c>
      <c r="F23" s="122">
        <v>0.43078</v>
      </c>
      <c r="G23" s="104">
        <v>1118805486.2482901</v>
      </c>
      <c r="H23" s="104">
        <v>505904345.78473002</v>
      </c>
      <c r="I23" s="104">
        <v>289855197.60216999</v>
      </c>
      <c r="J23" s="104">
        <v>200281939.75663999</v>
      </c>
      <c r="K23" s="104">
        <v>95417.87126</v>
      </c>
      <c r="L23" s="104">
        <v>15671790.55466</v>
      </c>
      <c r="M23" s="104">
        <v>56135031.36112</v>
      </c>
      <c r="N23" s="104">
        <v>193702180.42140001</v>
      </c>
      <c r="O23" s="104">
        <v>307671508.71864998</v>
      </c>
      <c r="P23" s="104">
        <v>84752376.328319997</v>
      </c>
      <c r="Q23" s="104">
        <v>93973815.095229998</v>
      </c>
      <c r="R23" s="104">
        <v>77774179.961290002</v>
      </c>
      <c r="S23" s="104">
        <v>12190482.42234</v>
      </c>
      <c r="T23" s="104">
        <v>3191129.5209900001</v>
      </c>
      <c r="U23" s="104">
        <v>35789525.390479997</v>
      </c>
      <c r="V23" s="122">
        <v>0</v>
      </c>
      <c r="W23" s="104">
        <v>156632768.07464999</v>
      </c>
      <c r="X23" s="104">
        <v>43146664.312509999</v>
      </c>
      <c r="Y23" s="104">
        <v>47841214.957479998</v>
      </c>
      <c r="Z23" s="104">
        <v>39594127.980219997</v>
      </c>
      <c r="AA23" s="104">
        <v>6206063.7786299996</v>
      </c>
      <c r="AB23" s="104">
        <v>1624575.02887</v>
      </c>
      <c r="AC23" s="104">
        <v>18220122.016940001</v>
      </c>
      <c r="AD23" s="122">
        <v>0</v>
      </c>
      <c r="AE23" s="104">
        <v>646143081.62311995</v>
      </c>
      <c r="AF23" s="104">
        <v>212363878.82870001</v>
      </c>
      <c r="AG23" s="104">
        <v>205379248.37610999</v>
      </c>
      <c r="AH23" s="104">
        <v>196469704.35229999</v>
      </c>
      <c r="AI23" s="104">
        <v>31930250.066009998</v>
      </c>
      <c r="AJ23" s="104">
        <v>52998883.867480002</v>
      </c>
      <c r="AK23" s="104">
        <v>15860107.641690001</v>
      </c>
      <c r="AL23" s="104">
        <v>14448999.147430001</v>
      </c>
      <c r="AM23" s="104">
        <v>13281887.752730001</v>
      </c>
      <c r="AN23" s="104">
        <v>1748637.8051400001</v>
      </c>
      <c r="AO23" s="104">
        <v>7659251.52049</v>
      </c>
      <c r="AP23" s="104">
        <v>419557303.26640999</v>
      </c>
      <c r="AQ23" s="122">
        <v>0</v>
      </c>
      <c r="AR23" s="122">
        <v>0</v>
      </c>
      <c r="AS23" s="104">
        <v>9641546962.4524403</v>
      </c>
      <c r="AT23" s="104">
        <v>11980292065.57</v>
      </c>
      <c r="AU23" s="104">
        <v>5287207472.5394402</v>
      </c>
      <c r="AV23" s="104">
        <v>2699631754.6193099</v>
      </c>
      <c r="AW23" s="104">
        <v>1901293691.66401</v>
      </c>
      <c r="AX23" s="104">
        <v>753091.62182999996</v>
      </c>
      <c r="AY23" s="104">
        <v>130359384.09100001</v>
      </c>
      <c r="AZ23" s="104">
        <v>555169550.54329002</v>
      </c>
      <c r="BA23" s="122">
        <v>0</v>
      </c>
      <c r="BB23" s="104">
        <v>6693084593.0305901</v>
      </c>
      <c r="BC23" s="104">
        <v>1976962554.7309999</v>
      </c>
      <c r="BD23" s="104">
        <v>2023192114.6056001</v>
      </c>
      <c r="BE23" s="104">
        <v>1882978468.9986899</v>
      </c>
      <c r="BF23" s="104">
        <v>300146140.67312002</v>
      </c>
      <c r="BG23" s="104">
        <v>75069715.344150007</v>
      </c>
      <c r="BH23" s="104">
        <v>434735598.67803001</v>
      </c>
      <c r="BI23" s="122">
        <v>0</v>
      </c>
      <c r="BJ23" s="122">
        <v>0</v>
      </c>
      <c r="BK23" s="122">
        <v>0</v>
      </c>
      <c r="BL23" s="104">
        <v>11980292065.57</v>
      </c>
      <c r="BM23" s="122">
        <v>0</v>
      </c>
      <c r="BN23" s="122">
        <v>2.103E-2</v>
      </c>
      <c r="BO23" s="122">
        <v>4.79</v>
      </c>
      <c r="BP23" s="122">
        <v>0</v>
      </c>
      <c r="BQ23" s="122">
        <v>0</v>
      </c>
    </row>
    <row r="24" spans="3:69" x14ac:dyDescent="0.3">
      <c r="C24" s="122">
        <v>19</v>
      </c>
      <c r="D24" s="122">
        <v>2041</v>
      </c>
      <c r="E24" s="122">
        <v>4.79</v>
      </c>
      <c r="F24" s="122">
        <v>0.41109000000000001</v>
      </c>
      <c r="G24" s="104">
        <v>900308802.42112994</v>
      </c>
      <c r="H24" s="104">
        <v>481292462.88681</v>
      </c>
      <c r="I24" s="104">
        <v>274528423.03323001</v>
      </c>
      <c r="J24" s="104">
        <v>191604564.71208999</v>
      </c>
      <c r="K24" s="104">
        <v>92787.655480000001</v>
      </c>
      <c r="L24" s="104">
        <v>15066687.48601</v>
      </c>
      <c r="M24" s="104">
        <v>53027173.585859999</v>
      </c>
      <c r="N24" s="104">
        <v>184181864.08011001</v>
      </c>
      <c r="O24" s="104">
        <v>247584920.6661</v>
      </c>
      <c r="P24" s="104">
        <v>68200693.840320006</v>
      </c>
      <c r="Q24" s="104">
        <v>75621235.297150001</v>
      </c>
      <c r="R24" s="104">
        <v>62585301.628289998</v>
      </c>
      <c r="S24" s="104">
        <v>9809746.8822700009</v>
      </c>
      <c r="T24" s="104">
        <v>2567919.1179599999</v>
      </c>
      <c r="U24" s="104">
        <v>28800023.900109999</v>
      </c>
      <c r="V24" s="122">
        <v>0</v>
      </c>
      <c r="W24" s="104">
        <v>126043232.33886001</v>
      </c>
      <c r="X24" s="104">
        <v>34720353.227729999</v>
      </c>
      <c r="Y24" s="104">
        <v>38498083.423929997</v>
      </c>
      <c r="Z24" s="104">
        <v>31861608.101610001</v>
      </c>
      <c r="AA24" s="104">
        <v>4994052.9582399996</v>
      </c>
      <c r="AB24" s="104">
        <v>1307304.2782300001</v>
      </c>
      <c r="AC24" s="104">
        <v>14661830.34912</v>
      </c>
      <c r="AD24" s="122">
        <v>0</v>
      </c>
      <c r="AE24" s="104">
        <v>654346930.93308997</v>
      </c>
      <c r="AF24" s="104">
        <v>216669766.56229001</v>
      </c>
      <c r="AG24" s="104">
        <v>204265059.20315</v>
      </c>
      <c r="AH24" s="104">
        <v>201185004.53411001</v>
      </c>
      <c r="AI24" s="104">
        <v>32227100.633540001</v>
      </c>
      <c r="AJ24" s="104">
        <v>58863662.374070004</v>
      </c>
      <c r="AK24" s="104">
        <v>17866760.563960001</v>
      </c>
      <c r="AL24" s="104">
        <v>16202182.866289999</v>
      </c>
      <c r="AM24" s="104">
        <v>15045876.3862</v>
      </c>
      <c r="AN24" s="104">
        <v>1978053.3283500001</v>
      </c>
      <c r="AO24" s="104">
        <v>7770789.22927</v>
      </c>
      <c r="AP24" s="104">
        <v>428400650.56779999</v>
      </c>
      <c r="AQ24" s="122">
        <v>0</v>
      </c>
      <c r="AR24" s="122">
        <v>0</v>
      </c>
      <c r="AS24" s="104">
        <v>9627764437.5909004</v>
      </c>
      <c r="AT24" s="104">
        <v>11861505335.0236</v>
      </c>
      <c r="AU24" s="104">
        <v>5027345205.6766005</v>
      </c>
      <c r="AV24" s="104">
        <v>2557422921.4384298</v>
      </c>
      <c r="AW24" s="104">
        <v>1819122829.4814899</v>
      </c>
      <c r="AX24" s="104">
        <v>730648.32213999995</v>
      </c>
      <c r="AY24" s="104">
        <v>125301756.05301</v>
      </c>
      <c r="AZ24" s="104">
        <v>524767050.38152999</v>
      </c>
      <c r="BA24" s="122">
        <v>0</v>
      </c>
      <c r="BB24" s="104">
        <v>6834160129.3470402</v>
      </c>
      <c r="BC24" s="104">
        <v>2020543953.8996201</v>
      </c>
      <c r="BD24" s="104">
        <v>2014517282.1048601</v>
      </c>
      <c r="BE24" s="104">
        <v>1930562642.81635</v>
      </c>
      <c r="BF24" s="104">
        <v>303018177.07525003</v>
      </c>
      <c r="BG24" s="104">
        <v>76172089.450179994</v>
      </c>
      <c r="BH24" s="104">
        <v>489345984.00077999</v>
      </c>
      <c r="BI24" s="122">
        <v>0</v>
      </c>
      <c r="BJ24" s="122">
        <v>0</v>
      </c>
      <c r="BK24" s="122">
        <v>0</v>
      </c>
      <c r="BL24" s="104">
        <v>11861505335.0236</v>
      </c>
      <c r="BM24" s="122">
        <v>0</v>
      </c>
      <c r="BN24" s="122">
        <v>2.103E-2</v>
      </c>
      <c r="BO24" s="122">
        <v>4.79</v>
      </c>
      <c r="BP24" s="122">
        <v>0</v>
      </c>
      <c r="BQ24" s="122">
        <v>0</v>
      </c>
    </row>
    <row r="25" spans="3:69" x14ac:dyDescent="0.3">
      <c r="C25" s="122">
        <v>20</v>
      </c>
      <c r="D25" s="122">
        <v>2042</v>
      </c>
      <c r="E25" s="122">
        <v>4.79</v>
      </c>
      <c r="F25" s="122">
        <v>0.39229999999999998</v>
      </c>
      <c r="G25" s="104">
        <v>699318344.90006995</v>
      </c>
      <c r="H25" s="104">
        <v>456285078.93115002</v>
      </c>
      <c r="I25" s="104">
        <v>258922840.45973</v>
      </c>
      <c r="J25" s="104">
        <v>182835696.30063</v>
      </c>
      <c r="K25" s="104">
        <v>90180.483590000003</v>
      </c>
      <c r="L25" s="104">
        <v>14436361.687200001</v>
      </c>
      <c r="M25" s="104">
        <v>50031580.790550001</v>
      </c>
      <c r="N25" s="104">
        <v>174564179.58728001</v>
      </c>
      <c r="O25" s="104">
        <v>192312544.84775001</v>
      </c>
      <c r="P25" s="104">
        <v>52975152.757799998</v>
      </c>
      <c r="Q25" s="104">
        <v>58739087.038900003</v>
      </c>
      <c r="R25" s="104">
        <v>48613375.135360003</v>
      </c>
      <c r="S25" s="104">
        <v>7619758.8373600002</v>
      </c>
      <c r="T25" s="104">
        <v>1994641.1082299999</v>
      </c>
      <c r="U25" s="104">
        <v>22370529.970100001</v>
      </c>
      <c r="V25" s="122">
        <v>0</v>
      </c>
      <c r="W25" s="104">
        <v>97904568.285950005</v>
      </c>
      <c r="X25" s="104">
        <v>26969168.676649999</v>
      </c>
      <c r="Y25" s="104">
        <v>29903535.219749998</v>
      </c>
      <c r="Z25" s="104">
        <v>24748627.341589998</v>
      </c>
      <c r="AA25" s="104">
        <v>3879149.9535599998</v>
      </c>
      <c r="AB25" s="104">
        <v>1015453.6551</v>
      </c>
      <c r="AC25" s="104">
        <v>11388633.439300001</v>
      </c>
      <c r="AD25" s="122">
        <v>0</v>
      </c>
      <c r="AE25" s="104">
        <v>660170812.33374</v>
      </c>
      <c r="AF25" s="104">
        <v>219669489.35782999</v>
      </c>
      <c r="AG25" s="104">
        <v>202407769.5192</v>
      </c>
      <c r="AH25" s="104">
        <v>205740521.21375</v>
      </c>
      <c r="AI25" s="104">
        <v>32353032.242959999</v>
      </c>
      <c r="AJ25" s="104">
        <v>65132346.939680003</v>
      </c>
      <c r="AK25" s="104">
        <v>20022769.27795</v>
      </c>
      <c r="AL25" s="104">
        <v>18092319.516789999</v>
      </c>
      <c r="AM25" s="104">
        <v>16949476.361960001</v>
      </c>
      <c r="AN25" s="104">
        <v>2223913.27788</v>
      </c>
      <c r="AO25" s="104">
        <v>7843868.5050999997</v>
      </c>
      <c r="AP25" s="104">
        <v>436011949.23311001</v>
      </c>
      <c r="AQ25" s="122">
        <v>0</v>
      </c>
      <c r="AR25" s="122">
        <v>0</v>
      </c>
      <c r="AS25" s="104">
        <v>9587993286.4500904</v>
      </c>
      <c r="AT25" s="104">
        <v>11720406347.3993</v>
      </c>
      <c r="AU25" s="104">
        <v>4764825221.6040297</v>
      </c>
      <c r="AV25" s="104">
        <v>2412630496.83884</v>
      </c>
      <c r="AW25" s="104">
        <v>1736005361.0492401</v>
      </c>
      <c r="AX25" s="104">
        <v>708846.36647000001</v>
      </c>
      <c r="AY25" s="104">
        <v>120051393.81703</v>
      </c>
      <c r="AZ25" s="104">
        <v>495429123.53245002</v>
      </c>
      <c r="BA25" s="122">
        <v>0</v>
      </c>
      <c r="BB25" s="104">
        <v>6955581125.79527</v>
      </c>
      <c r="BC25" s="104">
        <v>2051751827.80655</v>
      </c>
      <c r="BD25" s="104">
        <v>1997986929.61531</v>
      </c>
      <c r="BE25" s="104">
        <v>1976587249.25179</v>
      </c>
      <c r="BF25" s="104">
        <v>304298067.78785002</v>
      </c>
      <c r="BG25" s="104">
        <v>76902258.567469999</v>
      </c>
      <c r="BH25" s="104">
        <v>548054792.76629996</v>
      </c>
      <c r="BI25" s="122">
        <v>0</v>
      </c>
      <c r="BJ25" s="122">
        <v>0</v>
      </c>
      <c r="BK25" s="122">
        <v>0</v>
      </c>
      <c r="BL25" s="104">
        <v>11720406347.3993</v>
      </c>
      <c r="BM25" s="122">
        <v>0</v>
      </c>
      <c r="BN25" s="122">
        <v>2.103E-2</v>
      </c>
      <c r="BO25" s="122">
        <v>4.79</v>
      </c>
      <c r="BP25" s="122">
        <v>0</v>
      </c>
      <c r="BQ25" s="122">
        <v>0</v>
      </c>
    </row>
    <row r="26" spans="3:69" x14ac:dyDescent="0.3">
      <c r="C26" s="122">
        <v>21</v>
      </c>
      <c r="D26" s="122">
        <v>2043</v>
      </c>
      <c r="E26" s="122">
        <v>4.79</v>
      </c>
      <c r="F26" s="122">
        <v>0.37436999999999998</v>
      </c>
      <c r="G26" s="104">
        <v>527179437.10369003</v>
      </c>
      <c r="H26" s="104">
        <v>430975563.1164</v>
      </c>
      <c r="I26" s="104">
        <v>243096358.02706</v>
      </c>
      <c r="J26" s="104">
        <v>174009178.30921</v>
      </c>
      <c r="K26" s="104">
        <v>87549.513460000002</v>
      </c>
      <c r="L26" s="104">
        <v>13782477.26667</v>
      </c>
      <c r="M26" s="104">
        <v>47125380.71441</v>
      </c>
      <c r="N26" s="104">
        <v>164873556.48864999</v>
      </c>
      <c r="O26" s="104">
        <v>144974345.20370001</v>
      </c>
      <c r="P26" s="104">
        <v>39935190.33929</v>
      </c>
      <c r="Q26" s="104">
        <v>44280318.208410002</v>
      </c>
      <c r="R26" s="104">
        <v>36647074.864359997</v>
      </c>
      <c r="S26" s="104">
        <v>5744136.70689</v>
      </c>
      <c r="T26" s="104">
        <v>1503655.35858</v>
      </c>
      <c r="U26" s="104">
        <v>16863969.72617</v>
      </c>
      <c r="V26" s="122">
        <v>0</v>
      </c>
      <c r="W26" s="104">
        <v>73805121.194470003</v>
      </c>
      <c r="X26" s="104">
        <v>20330642.354510002</v>
      </c>
      <c r="Y26" s="104">
        <v>22542707.451510001</v>
      </c>
      <c r="Z26" s="104">
        <v>18656692.658179998</v>
      </c>
      <c r="AA26" s="104">
        <v>2924287.7780499998</v>
      </c>
      <c r="AB26" s="104">
        <v>765497.27346000005</v>
      </c>
      <c r="AC26" s="104">
        <v>8585293.6787599996</v>
      </c>
      <c r="AD26" s="122">
        <v>0</v>
      </c>
      <c r="AE26" s="104">
        <v>662687285.87364995</v>
      </c>
      <c r="AF26" s="104">
        <v>221358888.64574999</v>
      </c>
      <c r="AG26" s="104">
        <v>200063792.93200999</v>
      </c>
      <c r="AH26" s="104">
        <v>208944362.79462001</v>
      </c>
      <c r="AI26" s="104">
        <v>32320241.50127</v>
      </c>
      <c r="AJ26" s="104">
        <v>71813290.828810006</v>
      </c>
      <c r="AK26" s="104">
        <v>22325217.78853</v>
      </c>
      <c r="AL26" s="104">
        <v>20124905.559489999</v>
      </c>
      <c r="AM26" s="104">
        <v>18995041.665830001</v>
      </c>
      <c r="AN26" s="104">
        <v>2486211.9484299999</v>
      </c>
      <c r="AO26" s="104">
        <v>7881913.8665300002</v>
      </c>
      <c r="AP26" s="104">
        <v>441833364.18076003</v>
      </c>
      <c r="AQ26" s="122">
        <v>0</v>
      </c>
      <c r="AR26" s="122">
        <v>0</v>
      </c>
      <c r="AS26" s="104">
        <v>9510675020.2479496</v>
      </c>
      <c r="AT26" s="104">
        <v>11548762927.848801</v>
      </c>
      <c r="AU26" s="104">
        <v>4500314338.1996202</v>
      </c>
      <c r="AV26" s="104">
        <v>2265776005.9290199</v>
      </c>
      <c r="AW26" s="104">
        <v>1652294508.55369</v>
      </c>
      <c r="AX26" s="104">
        <v>687255.63569999998</v>
      </c>
      <c r="AY26" s="104">
        <v>114620897.36204</v>
      </c>
      <c r="AZ26" s="104">
        <v>466935670.71916997</v>
      </c>
      <c r="BA26" s="122">
        <v>0</v>
      </c>
      <c r="BB26" s="104">
        <v>7048448589.6491699</v>
      </c>
      <c r="BC26" s="104">
        <v>2070600935.1460099</v>
      </c>
      <c r="BD26" s="104">
        <v>1976381431.1454699</v>
      </c>
      <c r="BE26" s="104">
        <v>2009193009.89434</v>
      </c>
      <c r="BF26" s="104">
        <v>304102557.63634998</v>
      </c>
      <c r="BG26" s="104">
        <v>77293453.294760004</v>
      </c>
      <c r="BH26" s="104">
        <v>610877202.53224003</v>
      </c>
      <c r="BI26" s="122">
        <v>0</v>
      </c>
      <c r="BJ26" s="122">
        <v>0</v>
      </c>
      <c r="BK26" s="122">
        <v>0</v>
      </c>
      <c r="BL26" s="104">
        <v>11548762927.848801</v>
      </c>
      <c r="BM26" s="122">
        <v>0</v>
      </c>
      <c r="BN26" s="122">
        <v>2.103E-2</v>
      </c>
      <c r="BO26" s="122">
        <v>4.79</v>
      </c>
      <c r="BP26" s="122">
        <v>0</v>
      </c>
      <c r="BQ26" s="122">
        <v>0</v>
      </c>
    </row>
    <row r="27" spans="3:69" x14ac:dyDescent="0.3">
      <c r="C27" s="122">
        <v>22</v>
      </c>
      <c r="D27" s="122">
        <v>2044</v>
      </c>
      <c r="E27" s="122">
        <v>4.79</v>
      </c>
      <c r="F27" s="122">
        <v>0.35726000000000002</v>
      </c>
      <c r="G27" s="104">
        <v>392370141.75427997</v>
      </c>
      <c r="H27" s="104">
        <v>405480584.66803002</v>
      </c>
      <c r="I27" s="104">
        <v>227130213.12279999</v>
      </c>
      <c r="J27" s="104">
        <v>165158444.75321001</v>
      </c>
      <c r="K27" s="104">
        <v>84851.388630000001</v>
      </c>
      <c r="L27" s="104">
        <v>13107075.40339</v>
      </c>
      <c r="M27" s="104">
        <v>44315299.581090003</v>
      </c>
      <c r="N27" s="104">
        <v>155151345.20796001</v>
      </c>
      <c r="O27" s="104">
        <v>107901788.98255999</v>
      </c>
      <c r="P27" s="104">
        <v>29723041.514090002</v>
      </c>
      <c r="Q27" s="104">
        <v>32957041.77654</v>
      </c>
      <c r="R27" s="104">
        <v>27275756.5022</v>
      </c>
      <c r="S27" s="104">
        <v>4275257.2944099996</v>
      </c>
      <c r="T27" s="104">
        <v>1119143.54899</v>
      </c>
      <c r="U27" s="104">
        <v>12551548.34633</v>
      </c>
      <c r="V27" s="122">
        <v>0</v>
      </c>
      <c r="W27" s="104">
        <v>54931819.845559999</v>
      </c>
      <c r="X27" s="104">
        <v>15131730.225330001</v>
      </c>
      <c r="Y27" s="104">
        <v>16778130.358929999</v>
      </c>
      <c r="Z27" s="104">
        <v>13885839.67382</v>
      </c>
      <c r="AA27" s="104">
        <v>2176494.6225999999</v>
      </c>
      <c r="AB27" s="104">
        <v>569745.80675999995</v>
      </c>
      <c r="AC27" s="104">
        <v>6389879.1581199998</v>
      </c>
      <c r="AD27" s="122">
        <v>0</v>
      </c>
      <c r="AE27" s="104">
        <v>661007255.31449997</v>
      </c>
      <c r="AF27" s="104">
        <v>221312261.42106</v>
      </c>
      <c r="AG27" s="104">
        <v>197197251.97830999</v>
      </c>
      <c r="AH27" s="104">
        <v>210341573.95374</v>
      </c>
      <c r="AI27" s="104">
        <v>32156167.96139</v>
      </c>
      <c r="AJ27" s="104">
        <v>78903480.906880006</v>
      </c>
      <c r="AK27" s="104">
        <v>24767116.454330001</v>
      </c>
      <c r="AL27" s="104">
        <v>22302735.12142</v>
      </c>
      <c r="AM27" s="104">
        <v>21178354.852639999</v>
      </c>
      <c r="AN27" s="104">
        <v>2764570.4623599998</v>
      </c>
      <c r="AO27" s="104">
        <v>7890704.0161300004</v>
      </c>
      <c r="AP27" s="104">
        <v>445427816.04549003</v>
      </c>
      <c r="AQ27" s="122">
        <v>0</v>
      </c>
      <c r="AR27" s="122">
        <v>0</v>
      </c>
      <c r="AS27" s="104">
        <v>9387611759.0360298</v>
      </c>
      <c r="AT27" s="104">
        <v>11340731149.5881</v>
      </c>
      <c r="AU27" s="104">
        <v>4234941238.0051599</v>
      </c>
      <c r="AV27" s="104">
        <v>2117600560.6396401</v>
      </c>
      <c r="AW27" s="104">
        <v>1568298103.50969</v>
      </c>
      <c r="AX27" s="104">
        <v>665472.12138999999</v>
      </c>
      <c r="AY27" s="104">
        <v>109025276.80535001</v>
      </c>
      <c r="AZ27" s="104">
        <v>439351824.92909002</v>
      </c>
      <c r="BA27" s="122">
        <v>0</v>
      </c>
      <c r="BB27" s="104">
        <v>7105789911.5829296</v>
      </c>
      <c r="BC27" s="104">
        <v>2073600639.7494099</v>
      </c>
      <c r="BD27" s="104">
        <v>1949304966.71521</v>
      </c>
      <c r="BE27" s="104">
        <v>2025095253.6120701</v>
      </c>
      <c r="BF27" s="104">
        <v>302666493.48514003</v>
      </c>
      <c r="BG27" s="104">
        <v>77397251.332340002</v>
      </c>
      <c r="BH27" s="104">
        <v>677725306.68876004</v>
      </c>
      <c r="BI27" s="122">
        <v>0</v>
      </c>
      <c r="BJ27" s="122">
        <v>0</v>
      </c>
      <c r="BK27" s="122">
        <v>0</v>
      </c>
      <c r="BL27" s="104">
        <v>11340731149.5881</v>
      </c>
      <c r="BM27" s="122">
        <v>0</v>
      </c>
      <c r="BN27" s="122">
        <v>2.103E-2</v>
      </c>
      <c r="BO27" s="122">
        <v>4.79</v>
      </c>
      <c r="BP27" s="122">
        <v>0</v>
      </c>
      <c r="BQ27" s="122">
        <v>0</v>
      </c>
    </row>
    <row r="28" spans="3:69" x14ac:dyDescent="0.3">
      <c r="C28" s="122">
        <v>23</v>
      </c>
      <c r="D28" s="122">
        <v>2045</v>
      </c>
      <c r="E28" s="122">
        <v>4.79</v>
      </c>
      <c r="F28" s="122">
        <v>0.34093000000000001</v>
      </c>
      <c r="G28" s="104">
        <v>284230634.8233</v>
      </c>
      <c r="H28" s="104">
        <v>379903592.23468</v>
      </c>
      <c r="I28" s="104">
        <v>211097605.15505999</v>
      </c>
      <c r="J28" s="104">
        <v>156311300.65384999</v>
      </c>
      <c r="K28" s="104">
        <v>82048.054069999998</v>
      </c>
      <c r="L28" s="104">
        <v>12412638.3717</v>
      </c>
      <c r="M28" s="104">
        <v>41600923.839680001</v>
      </c>
      <c r="N28" s="104">
        <v>145434032.17668</v>
      </c>
      <c r="O28" s="104">
        <v>78163424.576519996</v>
      </c>
      <c r="P28" s="104">
        <v>21531197.355280001</v>
      </c>
      <c r="Q28" s="104">
        <v>23873888.22239</v>
      </c>
      <c r="R28" s="104">
        <v>19758398.412390001</v>
      </c>
      <c r="S28" s="104">
        <v>3096971.36839</v>
      </c>
      <c r="T28" s="104">
        <v>810701.03847999999</v>
      </c>
      <c r="U28" s="104">
        <v>9092268.1795899998</v>
      </c>
      <c r="V28" s="122">
        <v>0</v>
      </c>
      <c r="W28" s="104">
        <v>39792288.875229999</v>
      </c>
      <c r="X28" s="104">
        <v>10961336.83539</v>
      </c>
      <c r="Y28" s="104">
        <v>12153979.45865</v>
      </c>
      <c r="Z28" s="104">
        <v>10058821.009919999</v>
      </c>
      <c r="AA28" s="104">
        <v>1576639.96936</v>
      </c>
      <c r="AB28" s="104">
        <v>412720.52867999999</v>
      </c>
      <c r="AC28" s="104">
        <v>4628791.0732300002</v>
      </c>
      <c r="AD28" s="122">
        <v>0</v>
      </c>
      <c r="AE28" s="104">
        <v>656210664.85565996</v>
      </c>
      <c r="AF28" s="104">
        <v>220283512.02013999</v>
      </c>
      <c r="AG28" s="104">
        <v>193843049.94505</v>
      </c>
      <c r="AH28" s="104">
        <v>210212502.81575999</v>
      </c>
      <c r="AI28" s="104">
        <v>31871600.07471</v>
      </c>
      <c r="AJ28" s="104">
        <v>86394519.157100007</v>
      </c>
      <c r="AK28" s="104">
        <v>27339701.916299999</v>
      </c>
      <c r="AL28" s="104">
        <v>24627028.549279999</v>
      </c>
      <c r="AM28" s="104">
        <v>23494481.809560001</v>
      </c>
      <c r="AN28" s="104">
        <v>3058874.2733</v>
      </c>
      <c r="AO28" s="104">
        <v>7874432.6086600004</v>
      </c>
      <c r="AP28" s="104">
        <v>447319657.13660997</v>
      </c>
      <c r="AQ28" s="122">
        <v>0</v>
      </c>
      <c r="AR28" s="122">
        <v>0</v>
      </c>
      <c r="AS28" s="104">
        <v>9230852678.0475407</v>
      </c>
      <c r="AT28" s="104">
        <v>11105671780.8997</v>
      </c>
      <c r="AU28" s="104">
        <v>3969701838.22013</v>
      </c>
      <c r="AV28" s="104">
        <v>1968802329.2007899</v>
      </c>
      <c r="AW28" s="104">
        <v>1484298662.1718299</v>
      </c>
      <c r="AX28" s="104">
        <v>643135.50386000006</v>
      </c>
      <c r="AY28" s="104">
        <v>103283379.26852</v>
      </c>
      <c r="AZ28" s="104">
        <v>412674332.07512999</v>
      </c>
      <c r="BA28" s="122">
        <v>0</v>
      </c>
      <c r="BB28" s="104">
        <v>7135969942.6795502</v>
      </c>
      <c r="BC28" s="104">
        <v>2067172818.4460499</v>
      </c>
      <c r="BD28" s="104">
        <v>1917338454.9282</v>
      </c>
      <c r="BE28" s="104">
        <v>2025652710.49999</v>
      </c>
      <c r="BF28" s="104">
        <v>300097059.20508999</v>
      </c>
      <c r="BG28" s="104">
        <v>77255341.193560004</v>
      </c>
      <c r="BH28" s="104">
        <v>748453558.40665996</v>
      </c>
      <c r="BI28" s="122">
        <v>0</v>
      </c>
      <c r="BJ28" s="122">
        <v>0</v>
      </c>
      <c r="BK28" s="122">
        <v>0</v>
      </c>
      <c r="BL28" s="104">
        <v>11105671780.8997</v>
      </c>
      <c r="BM28" s="122">
        <v>0</v>
      </c>
      <c r="BN28" s="122">
        <v>2.103E-2</v>
      </c>
      <c r="BO28" s="122">
        <v>4.79</v>
      </c>
      <c r="BP28" s="122">
        <v>0</v>
      </c>
      <c r="BQ28" s="122">
        <v>0</v>
      </c>
    </row>
    <row r="29" spans="3:69" x14ac:dyDescent="0.3">
      <c r="C29" s="122">
        <v>24</v>
      </c>
      <c r="D29" s="122">
        <v>2046</v>
      </c>
      <c r="E29" s="122">
        <v>4.79</v>
      </c>
      <c r="F29" s="122">
        <v>0.32534999999999997</v>
      </c>
      <c r="G29" s="104">
        <v>202089579.88642001</v>
      </c>
      <c r="H29" s="104">
        <v>354358991.30316001</v>
      </c>
      <c r="I29" s="104">
        <v>195087344.18206</v>
      </c>
      <c r="J29" s="104">
        <v>147490420.6886</v>
      </c>
      <c r="K29" s="104">
        <v>79108.241810000007</v>
      </c>
      <c r="L29" s="104">
        <v>11702118.19069</v>
      </c>
      <c r="M29" s="104">
        <v>38983549.936420001</v>
      </c>
      <c r="N29" s="104">
        <v>135761563.08930001</v>
      </c>
      <c r="O29" s="104">
        <v>55574634.468840003</v>
      </c>
      <c r="P29" s="104">
        <v>15308802.41212</v>
      </c>
      <c r="Q29" s="104">
        <v>16974468.794039998</v>
      </c>
      <c r="R29" s="104">
        <v>14048332.393409999</v>
      </c>
      <c r="S29" s="104">
        <v>2201964.0604400001</v>
      </c>
      <c r="T29" s="104">
        <v>576412.99777999998</v>
      </c>
      <c r="U29" s="104">
        <v>6464653.8110499997</v>
      </c>
      <c r="V29" s="122">
        <v>0</v>
      </c>
      <c r="W29" s="104">
        <v>28292541.184069999</v>
      </c>
      <c r="X29" s="104">
        <v>7793572.1370599996</v>
      </c>
      <c r="Y29" s="104">
        <v>8641547.7496700007</v>
      </c>
      <c r="Z29" s="104">
        <v>7151878.3093600003</v>
      </c>
      <c r="AA29" s="104">
        <v>1120999.88531</v>
      </c>
      <c r="AB29" s="104">
        <v>293446.61705</v>
      </c>
      <c r="AC29" s="104">
        <v>3291096.4856199999</v>
      </c>
      <c r="AD29" s="122">
        <v>0</v>
      </c>
      <c r="AE29" s="104">
        <v>648282288.47285998</v>
      </c>
      <c r="AF29" s="104">
        <v>217924935.59965</v>
      </c>
      <c r="AG29" s="104">
        <v>190156906.94251999</v>
      </c>
      <c r="AH29" s="104">
        <v>208716742.84053999</v>
      </c>
      <c r="AI29" s="104">
        <v>31483703.090149999</v>
      </c>
      <c r="AJ29" s="104">
        <v>94266481.238810003</v>
      </c>
      <c r="AK29" s="104">
        <v>30029754.38157</v>
      </c>
      <c r="AL29" s="104">
        <v>27097036.185970001</v>
      </c>
      <c r="AM29" s="104">
        <v>25933486.742290001</v>
      </c>
      <c r="AN29" s="104">
        <v>3368465.91512</v>
      </c>
      <c r="AO29" s="104">
        <v>7837738.0138600003</v>
      </c>
      <c r="AP29" s="104">
        <v>447531623.96377999</v>
      </c>
      <c r="AQ29" s="122">
        <v>0</v>
      </c>
      <c r="AR29" s="122">
        <v>0</v>
      </c>
      <c r="AS29" s="104">
        <v>9041986197.2236595</v>
      </c>
      <c r="AT29" s="104">
        <v>10845037870.880899</v>
      </c>
      <c r="AU29" s="104">
        <v>3705686478.53016</v>
      </c>
      <c r="AV29" s="104">
        <v>1820199957.9333601</v>
      </c>
      <c r="AW29" s="104">
        <v>1400532195.5342</v>
      </c>
      <c r="AX29" s="104">
        <v>619942.62662999996</v>
      </c>
      <c r="AY29" s="104">
        <v>97417533.361990005</v>
      </c>
      <c r="AZ29" s="104">
        <v>386916849.07397997</v>
      </c>
      <c r="BA29" s="122">
        <v>0</v>
      </c>
      <c r="BB29" s="104">
        <v>7139351392.3507099</v>
      </c>
      <c r="BC29" s="104">
        <v>2047723114.2439401</v>
      </c>
      <c r="BD29" s="104">
        <v>1882001016.3813901</v>
      </c>
      <c r="BE29" s="104">
        <v>2013343384.19701</v>
      </c>
      <c r="BF29" s="104">
        <v>296552182.16592997</v>
      </c>
      <c r="BG29" s="104">
        <v>76912579.397389993</v>
      </c>
      <c r="BH29" s="104">
        <v>822819115.96504998</v>
      </c>
      <c r="BI29" s="122">
        <v>0</v>
      </c>
      <c r="BJ29" s="122">
        <v>0</v>
      </c>
      <c r="BK29" s="122">
        <v>0</v>
      </c>
      <c r="BL29" s="104">
        <v>10845037870.880899</v>
      </c>
      <c r="BM29" s="122">
        <v>0</v>
      </c>
      <c r="BN29" s="122">
        <v>2.103E-2</v>
      </c>
      <c r="BO29" s="122">
        <v>4.79</v>
      </c>
      <c r="BP29" s="122">
        <v>0</v>
      </c>
      <c r="BQ29" s="122">
        <v>0</v>
      </c>
    </row>
    <row r="30" spans="3:69" x14ac:dyDescent="0.3">
      <c r="C30" s="122">
        <v>25</v>
      </c>
      <c r="D30" s="122">
        <v>2047</v>
      </c>
      <c r="E30" s="122">
        <v>4.79</v>
      </c>
      <c r="F30" s="122">
        <v>0.31047999999999998</v>
      </c>
      <c r="G30" s="104">
        <v>138932577.21507999</v>
      </c>
      <c r="H30" s="104">
        <v>328967210.21899003</v>
      </c>
      <c r="I30" s="104">
        <v>179195698.52715001</v>
      </c>
      <c r="J30" s="104">
        <v>138716506.58450001</v>
      </c>
      <c r="K30" s="104">
        <v>76008.477880000006</v>
      </c>
      <c r="L30" s="104">
        <v>10978996.62946</v>
      </c>
      <c r="M30" s="104">
        <v>36463820.68163</v>
      </c>
      <c r="N30" s="104">
        <v>126174957.31313001</v>
      </c>
      <c r="O30" s="104">
        <v>38206458.734190002</v>
      </c>
      <c r="P30" s="104">
        <v>10524497.969599999</v>
      </c>
      <c r="Q30" s="104">
        <v>11669610.564470001</v>
      </c>
      <c r="R30" s="104">
        <v>9657949.8363400009</v>
      </c>
      <c r="S30" s="104">
        <v>1513806.6100399999</v>
      </c>
      <c r="T30" s="104">
        <v>396272.50137000001</v>
      </c>
      <c r="U30" s="104">
        <v>4444321.2523699999</v>
      </c>
      <c r="V30" s="122">
        <v>0</v>
      </c>
      <c r="W30" s="104">
        <v>19450560.8101</v>
      </c>
      <c r="X30" s="104">
        <v>5357926.2390599996</v>
      </c>
      <c r="Y30" s="104">
        <v>5940892.65099</v>
      </c>
      <c r="Z30" s="104">
        <v>4916774.4621299999</v>
      </c>
      <c r="AA30" s="104">
        <v>770665.18328999996</v>
      </c>
      <c r="AB30" s="104">
        <v>201738.72797000001</v>
      </c>
      <c r="AC30" s="104">
        <v>2262563.54666</v>
      </c>
      <c r="AD30" s="122">
        <v>0</v>
      </c>
      <c r="AE30" s="104">
        <v>637924558.11430001</v>
      </c>
      <c r="AF30" s="104">
        <v>214669226.0711</v>
      </c>
      <c r="AG30" s="104">
        <v>186000041.02434</v>
      </c>
      <c r="AH30" s="104">
        <v>206254400.33827999</v>
      </c>
      <c r="AI30" s="104">
        <v>31000890.680580001</v>
      </c>
      <c r="AJ30" s="104">
        <v>102490824.94691999</v>
      </c>
      <c r="AK30" s="104">
        <v>32821374.20761</v>
      </c>
      <c r="AL30" s="104">
        <v>29708657.465369999</v>
      </c>
      <c r="AM30" s="104">
        <v>28484596.049520001</v>
      </c>
      <c r="AN30" s="104">
        <v>3692890.7098400001</v>
      </c>
      <c r="AO30" s="104">
        <v>7783306.5145800002</v>
      </c>
      <c r="AP30" s="104">
        <v>446388492.29128999</v>
      </c>
      <c r="AQ30" s="122">
        <v>0</v>
      </c>
      <c r="AR30" s="122">
        <v>0</v>
      </c>
      <c r="AS30" s="104">
        <v>8829063242.8399506</v>
      </c>
      <c r="AT30" s="104">
        <v>10565130125.9505</v>
      </c>
      <c r="AU30" s="104">
        <v>3444014805.1098399</v>
      </c>
      <c r="AV30" s="104">
        <v>1672675970.6317301</v>
      </c>
      <c r="AW30" s="104">
        <v>1317200380.1286399</v>
      </c>
      <c r="AX30" s="104">
        <v>595656.47942999995</v>
      </c>
      <c r="AY30" s="104">
        <v>91454377.119609997</v>
      </c>
      <c r="AZ30" s="104">
        <v>362088420.75042999</v>
      </c>
      <c r="BA30" s="122">
        <v>0</v>
      </c>
      <c r="BB30" s="104">
        <v>7121115320.8406801</v>
      </c>
      <c r="BC30" s="104">
        <v>2019466569.2204199</v>
      </c>
      <c r="BD30" s="104">
        <v>1841861262.71578</v>
      </c>
      <c r="BE30" s="104">
        <v>1990765534.8362401</v>
      </c>
      <c r="BF30" s="104">
        <v>292115760.33815002</v>
      </c>
      <c r="BG30" s="104">
        <v>76396472.700749993</v>
      </c>
      <c r="BH30" s="104">
        <v>900509721.02934003</v>
      </c>
      <c r="BI30" s="122">
        <v>0</v>
      </c>
      <c r="BJ30" s="122">
        <v>0</v>
      </c>
      <c r="BK30" s="122">
        <v>0</v>
      </c>
      <c r="BL30" s="104">
        <v>10565130125.9505</v>
      </c>
      <c r="BM30" s="122">
        <v>0</v>
      </c>
      <c r="BN30" s="122">
        <v>2.103E-2</v>
      </c>
      <c r="BO30" s="122">
        <v>4.79</v>
      </c>
      <c r="BP30" s="122">
        <v>0</v>
      </c>
      <c r="BQ30" s="122">
        <v>0</v>
      </c>
    </row>
    <row r="31" spans="3:69" x14ac:dyDescent="0.3">
      <c r="C31" s="122">
        <v>26</v>
      </c>
      <c r="D31" s="122">
        <v>2048</v>
      </c>
      <c r="E31" s="122">
        <v>4.79</v>
      </c>
      <c r="F31" s="122">
        <v>0.29629</v>
      </c>
      <c r="G31" s="104">
        <v>90177824.984699994</v>
      </c>
      <c r="H31" s="104">
        <v>303852997.23404002</v>
      </c>
      <c r="I31" s="104">
        <v>163526447.17732999</v>
      </c>
      <c r="J31" s="104">
        <v>130006522.92888001</v>
      </c>
      <c r="K31" s="104">
        <v>72734.121799999994</v>
      </c>
      <c r="L31" s="104">
        <v>10247293.006030001</v>
      </c>
      <c r="M31" s="104">
        <v>34042144.053259999</v>
      </c>
      <c r="N31" s="104">
        <v>116716419.34276</v>
      </c>
      <c r="O31" s="104">
        <v>24798901.870820001</v>
      </c>
      <c r="P31" s="104">
        <v>6831200.8240200002</v>
      </c>
      <c r="Q31" s="104">
        <v>7574466.1203100001</v>
      </c>
      <c r="R31" s="104">
        <v>6268745.0813199999</v>
      </c>
      <c r="S31" s="104">
        <v>982575.79523000005</v>
      </c>
      <c r="T31" s="104">
        <v>257211.03711</v>
      </c>
      <c r="U31" s="104">
        <v>2884703.0128299999</v>
      </c>
      <c r="V31" s="122">
        <v>0</v>
      </c>
      <c r="W31" s="104">
        <v>12624895.49783</v>
      </c>
      <c r="X31" s="104">
        <v>3477702.2376700002</v>
      </c>
      <c r="Y31" s="104">
        <v>3856091.8430599999</v>
      </c>
      <c r="Z31" s="104">
        <v>3191361.1323000002</v>
      </c>
      <c r="AA31" s="104">
        <v>500220.40483999997</v>
      </c>
      <c r="AB31" s="104">
        <v>130943.80071</v>
      </c>
      <c r="AC31" s="104">
        <v>1468576.07925</v>
      </c>
      <c r="AD31" s="122">
        <v>0</v>
      </c>
      <c r="AE31" s="104">
        <v>625358388.99494004</v>
      </c>
      <c r="AF31" s="104">
        <v>210598378.23003</v>
      </c>
      <c r="AG31" s="104">
        <v>181419271.58570999</v>
      </c>
      <c r="AH31" s="104">
        <v>202908915.66161999</v>
      </c>
      <c r="AI31" s="104">
        <v>30431823.517579999</v>
      </c>
      <c r="AJ31" s="104">
        <v>111026749.37435</v>
      </c>
      <c r="AK31" s="104">
        <v>35695416.889009997</v>
      </c>
      <c r="AL31" s="104">
        <v>32453859.180259999</v>
      </c>
      <c r="AM31" s="104">
        <v>31133107.340429999</v>
      </c>
      <c r="AN31" s="104">
        <v>4031013.2533399998</v>
      </c>
      <c r="AO31" s="104">
        <v>7713352.7113100002</v>
      </c>
      <c r="AP31" s="104">
        <v>444095196.24430001</v>
      </c>
      <c r="AQ31" s="122">
        <v>0</v>
      </c>
      <c r="AR31" s="122">
        <v>0</v>
      </c>
      <c r="AS31" s="104">
        <v>8597854107.2423992</v>
      </c>
      <c r="AT31" s="104">
        <v>10270369799.8547</v>
      </c>
      <c r="AU31" s="104">
        <v>3185838812.8341198</v>
      </c>
      <c r="AV31" s="104">
        <v>1527187325.12976</v>
      </c>
      <c r="AW31" s="104">
        <v>1234460360.1769199</v>
      </c>
      <c r="AX31" s="104">
        <v>570115.31876000005</v>
      </c>
      <c r="AY31" s="104">
        <v>85425175.079960003</v>
      </c>
      <c r="AZ31" s="104">
        <v>338195837.12871999</v>
      </c>
      <c r="BA31" s="122">
        <v>0</v>
      </c>
      <c r="BB31" s="104">
        <v>7084530987.0205603</v>
      </c>
      <c r="BC31" s="104">
        <v>1983497786.5313001</v>
      </c>
      <c r="BD31" s="104">
        <v>1797452351.7606399</v>
      </c>
      <c r="BE31" s="104">
        <v>1959862438.7348299</v>
      </c>
      <c r="BF31" s="104">
        <v>286870200.39723998</v>
      </c>
      <c r="BG31" s="104">
        <v>75728291.190180004</v>
      </c>
      <c r="BH31" s="104">
        <v>981119918.40637004</v>
      </c>
      <c r="BI31" s="122">
        <v>0</v>
      </c>
      <c r="BJ31" s="122">
        <v>0</v>
      </c>
      <c r="BK31" s="122">
        <v>0</v>
      </c>
      <c r="BL31" s="104">
        <v>10270369799.8547</v>
      </c>
      <c r="BM31" s="122">
        <v>0</v>
      </c>
      <c r="BN31" s="122">
        <v>2.103E-2</v>
      </c>
      <c r="BO31" s="122">
        <v>4.79</v>
      </c>
      <c r="BP31" s="122">
        <v>0</v>
      </c>
      <c r="BQ31" s="122">
        <v>0</v>
      </c>
    </row>
    <row r="32" spans="3:69" x14ac:dyDescent="0.3">
      <c r="C32" s="122">
        <v>27</v>
      </c>
      <c r="D32" s="122">
        <v>2049</v>
      </c>
      <c r="E32" s="122">
        <v>4.79</v>
      </c>
      <c r="F32" s="122">
        <v>0.28275</v>
      </c>
      <c r="G32" s="104">
        <v>53434147.642130002</v>
      </c>
      <c r="H32" s="104">
        <v>279142580.80922002</v>
      </c>
      <c r="I32" s="104">
        <v>148186856.24542999</v>
      </c>
      <c r="J32" s="104">
        <v>121374886.35250001</v>
      </c>
      <c r="K32" s="104">
        <v>69280.661819999994</v>
      </c>
      <c r="L32" s="104">
        <v>9511557.54947</v>
      </c>
      <c r="M32" s="104">
        <v>31718726.762729999</v>
      </c>
      <c r="N32" s="104">
        <v>107429850.20611</v>
      </c>
      <c r="O32" s="104">
        <v>14694390.601609999</v>
      </c>
      <c r="P32" s="104">
        <v>4047773.3130700001</v>
      </c>
      <c r="Q32" s="104">
        <v>4488189.2089499999</v>
      </c>
      <c r="R32" s="104">
        <v>3714494.6694299998</v>
      </c>
      <c r="S32" s="104">
        <v>582217.41454999999</v>
      </c>
      <c r="T32" s="104">
        <v>152408.33913000001</v>
      </c>
      <c r="U32" s="104">
        <v>1709307.6564799999</v>
      </c>
      <c r="V32" s="122">
        <v>0</v>
      </c>
      <c r="W32" s="104">
        <v>7480780.6698899996</v>
      </c>
      <c r="X32" s="104">
        <v>2060684.59574</v>
      </c>
      <c r="Y32" s="104">
        <v>2284896.32455</v>
      </c>
      <c r="Z32" s="104">
        <v>1891015.4680699999</v>
      </c>
      <c r="AA32" s="104">
        <v>296401.59285999998</v>
      </c>
      <c r="AB32" s="104">
        <v>77589.699919999999</v>
      </c>
      <c r="AC32" s="104">
        <v>870192.98875000002</v>
      </c>
      <c r="AD32" s="122">
        <v>0</v>
      </c>
      <c r="AE32" s="104">
        <v>610871357.93895996</v>
      </c>
      <c r="AF32" s="104">
        <v>205667649.40379</v>
      </c>
      <c r="AG32" s="104">
        <v>176483139.69374999</v>
      </c>
      <c r="AH32" s="104">
        <v>198935283.96685001</v>
      </c>
      <c r="AI32" s="104">
        <v>29785284.874570001</v>
      </c>
      <c r="AJ32" s="104">
        <v>119822665.60059001</v>
      </c>
      <c r="AK32" s="104">
        <v>38627990.668480001</v>
      </c>
      <c r="AL32" s="104">
        <v>35320765.962530002</v>
      </c>
      <c r="AM32" s="104">
        <v>33863026.402989998</v>
      </c>
      <c r="AN32" s="104">
        <v>4381599.5681800004</v>
      </c>
      <c r="AO32" s="104">
        <v>7629282.9984099995</v>
      </c>
      <c r="AP32" s="104">
        <v>440745329.10666001</v>
      </c>
      <c r="AQ32" s="122">
        <v>0</v>
      </c>
      <c r="AR32" s="122">
        <v>0</v>
      </c>
      <c r="AS32" s="104">
        <v>8351542582.0178003</v>
      </c>
      <c r="AT32" s="104">
        <v>9963448263.7135696</v>
      </c>
      <c r="AU32" s="104">
        <v>2932356804.38831</v>
      </c>
      <c r="AV32" s="104">
        <v>1384727773.5060101</v>
      </c>
      <c r="AW32" s="104">
        <v>1152477363.8731</v>
      </c>
      <c r="AX32" s="104">
        <v>543243.40240000002</v>
      </c>
      <c r="AY32" s="104">
        <v>79365738.215310007</v>
      </c>
      <c r="AZ32" s="104">
        <v>315242685.39148998</v>
      </c>
      <c r="BA32" s="122">
        <v>0</v>
      </c>
      <c r="BB32" s="104">
        <v>7031091459.3252602</v>
      </c>
      <c r="BC32" s="104">
        <v>1939100969.50616</v>
      </c>
      <c r="BD32" s="104">
        <v>1749502174.11639</v>
      </c>
      <c r="BE32" s="104">
        <v>1922525213.1333001</v>
      </c>
      <c r="BF32" s="104">
        <v>280895631.56061</v>
      </c>
      <c r="BG32" s="104">
        <v>74923258.095489994</v>
      </c>
      <c r="BH32" s="104">
        <v>1064144212.9133101</v>
      </c>
      <c r="BI32" s="122">
        <v>0</v>
      </c>
      <c r="BJ32" s="122">
        <v>0</v>
      </c>
      <c r="BK32" s="122">
        <v>0</v>
      </c>
      <c r="BL32" s="104">
        <v>9963448263.7135696</v>
      </c>
      <c r="BM32" s="122">
        <v>0</v>
      </c>
      <c r="BN32" s="122">
        <v>2.103E-2</v>
      </c>
      <c r="BO32" s="122">
        <v>4.79</v>
      </c>
      <c r="BP32" s="122">
        <v>0</v>
      </c>
      <c r="BQ32" s="122">
        <v>0</v>
      </c>
    </row>
    <row r="33" spans="3:69" x14ac:dyDescent="0.3">
      <c r="C33" s="122">
        <v>28</v>
      </c>
      <c r="D33" s="122">
        <v>2050</v>
      </c>
      <c r="E33" s="122">
        <v>4.79</v>
      </c>
      <c r="F33" s="122">
        <v>0.26983000000000001</v>
      </c>
      <c r="G33" s="104">
        <v>27767936.31921</v>
      </c>
      <c r="H33" s="104">
        <v>254965572.07734001</v>
      </c>
      <c r="I33" s="104">
        <v>133287504.41527</v>
      </c>
      <c r="J33" s="104">
        <v>112835585.68255</v>
      </c>
      <c r="K33" s="104">
        <v>65653.76195</v>
      </c>
      <c r="L33" s="104">
        <v>8776828.2175699994</v>
      </c>
      <c r="M33" s="104">
        <v>29493257.173530001</v>
      </c>
      <c r="N33" s="104">
        <v>98358258.153870001</v>
      </c>
      <c r="O33" s="104">
        <v>7636182.4877899997</v>
      </c>
      <c r="P33" s="104">
        <v>2103492.1777900001</v>
      </c>
      <c r="Q33" s="104">
        <v>2332361.5635700002</v>
      </c>
      <c r="R33" s="104">
        <v>1930298.4325600001</v>
      </c>
      <c r="S33" s="104">
        <v>302558.88423999998</v>
      </c>
      <c r="T33" s="104">
        <v>79201.507689999999</v>
      </c>
      <c r="U33" s="104">
        <v>888269.92194000003</v>
      </c>
      <c r="V33" s="122">
        <v>0</v>
      </c>
      <c r="W33" s="104">
        <v>3887511.0846799999</v>
      </c>
      <c r="X33" s="104">
        <v>1070868.74505</v>
      </c>
      <c r="Y33" s="104">
        <v>1187384.0687200001</v>
      </c>
      <c r="Z33" s="104">
        <v>982697.38384999998</v>
      </c>
      <c r="AA33" s="104">
        <v>154029.97743</v>
      </c>
      <c r="AB33" s="104">
        <v>40320.767549999997</v>
      </c>
      <c r="AC33" s="104">
        <v>452210.14208000002</v>
      </c>
      <c r="AD33" s="122">
        <v>0</v>
      </c>
      <c r="AE33" s="104">
        <v>594468563.96675003</v>
      </c>
      <c r="AF33" s="104">
        <v>199974948.15498999</v>
      </c>
      <c r="AG33" s="104">
        <v>171243067.09896001</v>
      </c>
      <c r="AH33" s="104">
        <v>194180442.31573999</v>
      </c>
      <c r="AI33" s="104">
        <v>29070106.397059999</v>
      </c>
      <c r="AJ33" s="104">
        <v>128818466.10981999</v>
      </c>
      <c r="AK33" s="104">
        <v>41592271.747359999</v>
      </c>
      <c r="AL33" s="104">
        <v>38295641.689209998</v>
      </c>
      <c r="AM33" s="104">
        <v>36654562.81549</v>
      </c>
      <c r="AN33" s="104">
        <v>4743117.0390999997</v>
      </c>
      <c r="AO33" s="104">
        <v>7532872.8186600003</v>
      </c>
      <c r="AP33" s="104">
        <v>436361245.61799002</v>
      </c>
      <c r="AQ33" s="122">
        <v>0</v>
      </c>
      <c r="AR33" s="122">
        <v>0</v>
      </c>
      <c r="AS33" s="104">
        <v>8091907013.8320999</v>
      </c>
      <c r="AT33" s="104">
        <v>9645896070.50387</v>
      </c>
      <c r="AU33" s="104">
        <v>2684742713.6121402</v>
      </c>
      <c r="AV33" s="104">
        <v>1246298037.2223799</v>
      </c>
      <c r="AW33" s="104">
        <v>1071381670.00337</v>
      </c>
      <c r="AX33" s="104">
        <v>515051.43988000002</v>
      </c>
      <c r="AY33" s="104">
        <v>73316068.416219994</v>
      </c>
      <c r="AZ33" s="104">
        <v>293231886.53029001</v>
      </c>
      <c r="BA33" s="122">
        <v>0</v>
      </c>
      <c r="BB33" s="104">
        <v>6961153356.8917303</v>
      </c>
      <c r="BC33" s="104">
        <v>1887438160.3341801</v>
      </c>
      <c r="BD33" s="104">
        <v>1698576787.20154</v>
      </c>
      <c r="BE33" s="104">
        <v>1877880365.8002501</v>
      </c>
      <c r="BF33" s="104">
        <v>274275773.34197003</v>
      </c>
      <c r="BG33" s="104">
        <v>73996598.396880001</v>
      </c>
      <c r="BH33" s="104">
        <v>1148985671.81691</v>
      </c>
      <c r="BI33" s="122">
        <v>0</v>
      </c>
      <c r="BJ33" s="122">
        <v>0</v>
      </c>
      <c r="BK33" s="122">
        <v>0</v>
      </c>
      <c r="BL33" s="104">
        <v>9645896070.50387</v>
      </c>
      <c r="BM33" s="122">
        <v>0</v>
      </c>
      <c r="BN33" s="122">
        <v>2.103E-2</v>
      </c>
      <c r="BO33" s="122">
        <v>4.79</v>
      </c>
      <c r="BP33" s="122">
        <v>0</v>
      </c>
      <c r="BQ33" s="122">
        <v>0</v>
      </c>
    </row>
    <row r="34" spans="3:69" x14ac:dyDescent="0.3">
      <c r="C34" s="122">
        <v>29</v>
      </c>
      <c r="D34" s="122">
        <v>2051</v>
      </c>
      <c r="E34" s="122">
        <v>4.79</v>
      </c>
      <c r="F34" s="122">
        <v>0.25750000000000001</v>
      </c>
      <c r="G34" s="104">
        <v>14715589.19194</v>
      </c>
      <c r="H34" s="104">
        <v>231454036.78615999</v>
      </c>
      <c r="I34" s="104">
        <v>118937550.10258</v>
      </c>
      <c r="J34" s="104">
        <v>104406132.93607999</v>
      </c>
      <c r="K34" s="104">
        <v>61869.500599999999</v>
      </c>
      <c r="L34" s="104">
        <v>8048484.2468999997</v>
      </c>
      <c r="M34" s="104">
        <v>27365760.524069998</v>
      </c>
      <c r="N34" s="104">
        <v>89547155.348140001</v>
      </c>
      <c r="O34" s="104">
        <v>4046787.0277800001</v>
      </c>
      <c r="P34" s="104">
        <v>1114743.5085199999</v>
      </c>
      <c r="Q34" s="104">
        <v>1236032.60329</v>
      </c>
      <c r="R34" s="104">
        <v>1022959.6619900001</v>
      </c>
      <c r="S34" s="104">
        <v>160340.76842000001</v>
      </c>
      <c r="T34" s="104">
        <v>41972.757250000002</v>
      </c>
      <c r="U34" s="104">
        <v>470737.72830999998</v>
      </c>
      <c r="V34" s="122">
        <v>0</v>
      </c>
      <c r="W34" s="104">
        <v>2060182.4868699999</v>
      </c>
      <c r="X34" s="104">
        <v>567505.78615000006</v>
      </c>
      <c r="Y34" s="104">
        <v>629252.96166999999</v>
      </c>
      <c r="Z34" s="104">
        <v>520779.46428999997</v>
      </c>
      <c r="AA34" s="104">
        <v>81628.027560000002</v>
      </c>
      <c r="AB34" s="104">
        <v>21367.94915</v>
      </c>
      <c r="AC34" s="104">
        <v>239648.29805000001</v>
      </c>
      <c r="AD34" s="122">
        <v>0</v>
      </c>
      <c r="AE34" s="104">
        <v>576119104.14701998</v>
      </c>
      <c r="AF34" s="104">
        <v>193480211.80313</v>
      </c>
      <c r="AG34" s="104">
        <v>165685969.2965</v>
      </c>
      <c r="AH34" s="104">
        <v>188654675.49111</v>
      </c>
      <c r="AI34" s="104">
        <v>28298247.556279998</v>
      </c>
      <c r="AJ34" s="104">
        <v>137936950.62768</v>
      </c>
      <c r="AK34" s="104">
        <v>44556159.677419998</v>
      </c>
      <c r="AL34" s="104">
        <v>41357427.516429998</v>
      </c>
      <c r="AM34" s="104">
        <v>39483815.517719999</v>
      </c>
      <c r="AN34" s="104">
        <v>5113415.0492000002</v>
      </c>
      <c r="AO34" s="104">
        <v>7426132.8669100003</v>
      </c>
      <c r="AP34" s="104">
        <v>430834074.43229997</v>
      </c>
      <c r="AQ34" s="122">
        <v>0</v>
      </c>
      <c r="AR34" s="122">
        <v>0</v>
      </c>
      <c r="AS34" s="104">
        <v>7817854653.0800695</v>
      </c>
      <c r="AT34" s="104">
        <v>9317218704.4600906</v>
      </c>
      <c r="AU34" s="104">
        <v>2444238819.9830699</v>
      </c>
      <c r="AV34" s="104">
        <v>1112929149.434</v>
      </c>
      <c r="AW34" s="104">
        <v>991339083.27328002</v>
      </c>
      <c r="AX34" s="104">
        <v>485638.41901000001</v>
      </c>
      <c r="AY34" s="104">
        <v>67319202.265670002</v>
      </c>
      <c r="AZ34" s="104">
        <v>272165746.59110999</v>
      </c>
      <c r="BA34" s="122">
        <v>0</v>
      </c>
      <c r="BB34" s="104">
        <v>6872979884.4770203</v>
      </c>
      <c r="BC34" s="104">
        <v>1827926595.57493</v>
      </c>
      <c r="BD34" s="104">
        <v>1644546232.51406</v>
      </c>
      <c r="BE34" s="104">
        <v>1825506524.9854801</v>
      </c>
      <c r="BF34" s="104">
        <v>267122520.68882</v>
      </c>
      <c r="BG34" s="104">
        <v>72969227.483750001</v>
      </c>
      <c r="BH34" s="104">
        <v>1234908783.22998</v>
      </c>
      <c r="BI34" s="122">
        <v>0</v>
      </c>
      <c r="BJ34" s="122">
        <v>0</v>
      </c>
      <c r="BK34" s="122">
        <v>0</v>
      </c>
      <c r="BL34" s="104">
        <v>9317218704.4600906</v>
      </c>
      <c r="BM34" s="122">
        <v>0</v>
      </c>
      <c r="BN34" s="122">
        <v>2.103E-2</v>
      </c>
      <c r="BO34" s="122">
        <v>4.79</v>
      </c>
      <c r="BP34" s="122">
        <v>0</v>
      </c>
      <c r="BQ34" s="122">
        <v>0</v>
      </c>
    </row>
    <row r="35" spans="3:69" x14ac:dyDescent="0.3">
      <c r="C35" s="122">
        <v>30</v>
      </c>
      <c r="D35" s="122">
        <v>2052</v>
      </c>
      <c r="E35" s="122">
        <v>4.79</v>
      </c>
      <c r="F35" s="122">
        <v>0.24573</v>
      </c>
      <c r="G35" s="104">
        <v>7409687.2362500001</v>
      </c>
      <c r="H35" s="104">
        <v>208735860.14133</v>
      </c>
      <c r="I35" s="104">
        <v>105241689.78035</v>
      </c>
      <c r="J35" s="104">
        <v>96104035.870350003</v>
      </c>
      <c r="K35" s="104">
        <v>57955.205119999999</v>
      </c>
      <c r="L35" s="104">
        <v>7332179.2855099998</v>
      </c>
      <c r="M35" s="104">
        <v>25335939.14223</v>
      </c>
      <c r="N35" s="104">
        <v>81039380.271579996</v>
      </c>
      <c r="O35" s="104">
        <v>2037663.9899800001</v>
      </c>
      <c r="P35" s="104">
        <v>561302.75445000001</v>
      </c>
      <c r="Q35" s="104">
        <v>622375.01228999998</v>
      </c>
      <c r="R35" s="104">
        <v>515087.16720999999</v>
      </c>
      <c r="S35" s="104">
        <v>80735.805389999994</v>
      </c>
      <c r="T35" s="104">
        <v>21134.390179999999</v>
      </c>
      <c r="U35" s="104">
        <v>237028.86046</v>
      </c>
      <c r="V35" s="122">
        <v>0</v>
      </c>
      <c r="W35" s="104">
        <v>1037356.2130700001</v>
      </c>
      <c r="X35" s="104">
        <v>285754.12953999999</v>
      </c>
      <c r="Y35" s="104">
        <v>316845.4608</v>
      </c>
      <c r="Z35" s="104">
        <v>262226.19420999999</v>
      </c>
      <c r="AA35" s="104">
        <v>41101.864560000002</v>
      </c>
      <c r="AB35" s="104">
        <v>10759.32591</v>
      </c>
      <c r="AC35" s="104">
        <v>120669.23805</v>
      </c>
      <c r="AD35" s="122">
        <v>0</v>
      </c>
      <c r="AE35" s="104">
        <v>556400750.19053996</v>
      </c>
      <c r="AF35" s="104">
        <v>186528740.24182999</v>
      </c>
      <c r="AG35" s="104">
        <v>159839092.98820999</v>
      </c>
      <c r="AH35" s="104">
        <v>182557507.09919</v>
      </c>
      <c r="AI35" s="104">
        <v>27475409.861310001</v>
      </c>
      <c r="AJ35" s="104">
        <v>147085579.17032999</v>
      </c>
      <c r="AK35" s="104">
        <v>47481108.13154</v>
      </c>
      <c r="AL35" s="104">
        <v>44482204.911140002</v>
      </c>
      <c r="AM35" s="104">
        <v>42322219.783059999</v>
      </c>
      <c r="AN35" s="104">
        <v>5490220.7152100001</v>
      </c>
      <c r="AO35" s="104">
        <v>7309825.6293799998</v>
      </c>
      <c r="AP35" s="104">
        <v>424477287.81787002</v>
      </c>
      <c r="AQ35" s="122">
        <v>0</v>
      </c>
      <c r="AR35" s="122">
        <v>0</v>
      </c>
      <c r="AS35" s="104">
        <v>7537436387.1921396</v>
      </c>
      <c r="AT35" s="104">
        <v>8983586204.1290703</v>
      </c>
      <c r="AU35" s="104">
        <v>2212014423.4295502</v>
      </c>
      <c r="AV35" s="104">
        <v>985572738.44629002</v>
      </c>
      <c r="AW35" s="104">
        <v>912521647.52389002</v>
      </c>
      <c r="AX35" s="104">
        <v>455198.21178999997</v>
      </c>
      <c r="AY35" s="104">
        <v>61420445.55996</v>
      </c>
      <c r="AZ35" s="104">
        <v>252044393.68762001</v>
      </c>
      <c r="BA35" s="122">
        <v>0</v>
      </c>
      <c r="BB35" s="104">
        <v>6771571780.6995201</v>
      </c>
      <c r="BC35" s="104">
        <v>1763937406.9700699</v>
      </c>
      <c r="BD35" s="104">
        <v>1587674014.2406199</v>
      </c>
      <c r="BE35" s="104">
        <v>1767571677.7744501</v>
      </c>
      <c r="BF35" s="104">
        <v>259487255.66034001</v>
      </c>
      <c r="BG35" s="104">
        <v>71848890.028919995</v>
      </c>
      <c r="BH35" s="104">
        <v>1321052536.02512</v>
      </c>
      <c r="BI35" s="122">
        <v>0</v>
      </c>
      <c r="BJ35" s="122">
        <v>0</v>
      </c>
      <c r="BK35" s="122">
        <v>0</v>
      </c>
      <c r="BL35" s="104">
        <v>8983586204.1290703</v>
      </c>
      <c r="BM35" s="122">
        <v>0</v>
      </c>
      <c r="BN35" s="122">
        <v>2.103E-2</v>
      </c>
      <c r="BO35" s="122">
        <v>4.79</v>
      </c>
      <c r="BP35" s="122">
        <v>0</v>
      </c>
      <c r="BQ35" s="122">
        <v>0</v>
      </c>
    </row>
    <row r="36" spans="3:69" x14ac:dyDescent="0.3">
      <c r="C36" s="122">
        <v>31</v>
      </c>
      <c r="D36" s="122">
        <v>2053</v>
      </c>
      <c r="E36" s="122">
        <v>4.79</v>
      </c>
      <c r="F36" s="122">
        <v>0.23449999999999999</v>
      </c>
      <c r="G36" s="104">
        <v>4014160.5508599998</v>
      </c>
      <c r="H36" s="104">
        <v>186937745.7886</v>
      </c>
      <c r="I36" s="104">
        <v>92297497.250200003</v>
      </c>
      <c r="J36" s="104">
        <v>87952621.101239994</v>
      </c>
      <c r="K36" s="104">
        <v>53947.53155</v>
      </c>
      <c r="L36" s="104">
        <v>6633679.9056099998</v>
      </c>
      <c r="M36" s="104">
        <v>23403450.067740001</v>
      </c>
      <c r="N36" s="104">
        <v>72877935.466509998</v>
      </c>
      <c r="O36" s="104">
        <v>1103894.1514900001</v>
      </c>
      <c r="P36" s="104">
        <v>304082.92579000001</v>
      </c>
      <c r="Q36" s="104">
        <v>337168.51231999998</v>
      </c>
      <c r="R36" s="104">
        <v>279045.86536</v>
      </c>
      <c r="S36" s="104">
        <v>43738.21387</v>
      </c>
      <c r="T36" s="104">
        <v>11449.44889</v>
      </c>
      <c r="U36" s="104">
        <v>128409.18526</v>
      </c>
      <c r="V36" s="122">
        <v>0</v>
      </c>
      <c r="W36" s="104">
        <v>561982.47712000005</v>
      </c>
      <c r="X36" s="104">
        <v>154805.85313</v>
      </c>
      <c r="Y36" s="104">
        <v>171649.42444999999</v>
      </c>
      <c r="Z36" s="104">
        <v>142059.71327000001</v>
      </c>
      <c r="AA36" s="104">
        <v>22266.727060000001</v>
      </c>
      <c r="AB36" s="104">
        <v>5828.8103499999997</v>
      </c>
      <c r="AC36" s="104">
        <v>65371.948859999997</v>
      </c>
      <c r="AD36" s="122">
        <v>0</v>
      </c>
      <c r="AE36" s="104">
        <v>535499294.09502</v>
      </c>
      <c r="AF36" s="104">
        <v>179035913.11405</v>
      </c>
      <c r="AG36" s="104">
        <v>153715622.35139999</v>
      </c>
      <c r="AH36" s="104">
        <v>176141487.36256</v>
      </c>
      <c r="AI36" s="104">
        <v>26606271.26701</v>
      </c>
      <c r="AJ36" s="104">
        <v>156159060.37421</v>
      </c>
      <c r="AK36" s="104">
        <v>50327694.324940003</v>
      </c>
      <c r="AL36" s="104">
        <v>47637658.962849997</v>
      </c>
      <c r="AM36" s="104">
        <v>45138777.614739999</v>
      </c>
      <c r="AN36" s="104">
        <v>5870605.6170499995</v>
      </c>
      <c r="AO36" s="104">
        <v>7184323.85463</v>
      </c>
      <c r="AP36" s="104">
        <v>417350878.83192998</v>
      </c>
      <c r="AQ36" s="122">
        <v>0</v>
      </c>
      <c r="AR36" s="122">
        <v>0</v>
      </c>
      <c r="AS36" s="104">
        <v>7253235159.3594198</v>
      </c>
      <c r="AT36" s="104">
        <v>8647129400.6120396</v>
      </c>
      <c r="AU36" s="104">
        <v>1989243301.9780099</v>
      </c>
      <c r="AV36" s="104">
        <v>865120398.50109005</v>
      </c>
      <c r="AW36" s="104">
        <v>835163452.04430997</v>
      </c>
      <c r="AX36" s="104">
        <v>424003.68531999999</v>
      </c>
      <c r="AY36" s="104">
        <v>55666338.79084</v>
      </c>
      <c r="AZ36" s="104">
        <v>232869108.95644999</v>
      </c>
      <c r="BA36" s="122">
        <v>0</v>
      </c>
      <c r="BB36" s="104">
        <v>6657886098.6340303</v>
      </c>
      <c r="BC36" s="104">
        <v>1694744548.75594</v>
      </c>
      <c r="BD36" s="104">
        <v>1528086708.6824801</v>
      </c>
      <c r="BE36" s="104">
        <v>1706554180.8192899</v>
      </c>
      <c r="BF36" s="104">
        <v>251416978.32319999</v>
      </c>
      <c r="BG36" s="104">
        <v>70638586.859809995</v>
      </c>
      <c r="BH36" s="104">
        <v>1406445095.19331</v>
      </c>
      <c r="BI36" s="122">
        <v>0</v>
      </c>
      <c r="BJ36" s="122">
        <v>0</v>
      </c>
      <c r="BK36" s="122">
        <v>0</v>
      </c>
      <c r="BL36" s="104">
        <v>8647129400.6120396</v>
      </c>
      <c r="BM36" s="122">
        <v>0</v>
      </c>
      <c r="BN36" s="122">
        <v>2.103E-2</v>
      </c>
      <c r="BO36" s="122">
        <v>4.79</v>
      </c>
      <c r="BP36" s="122">
        <v>0</v>
      </c>
      <c r="BQ36" s="122">
        <v>0</v>
      </c>
    </row>
    <row r="37" spans="3:69" x14ac:dyDescent="0.3">
      <c r="C37" s="122">
        <v>32</v>
      </c>
      <c r="D37" s="122">
        <v>2054</v>
      </c>
      <c r="E37" s="122">
        <v>4.79</v>
      </c>
      <c r="F37" s="122">
        <v>0.22378000000000001</v>
      </c>
      <c r="G37" s="104">
        <v>1973361.8096700001</v>
      </c>
      <c r="H37" s="104">
        <v>166179400.72887999</v>
      </c>
      <c r="I37" s="104">
        <v>80190494.981519997</v>
      </c>
      <c r="J37" s="104">
        <v>79980260.937279999</v>
      </c>
      <c r="K37" s="104">
        <v>49889.44025</v>
      </c>
      <c r="L37" s="104">
        <v>5958755.3698300002</v>
      </c>
      <c r="M37" s="104">
        <v>21568202.019609999</v>
      </c>
      <c r="N37" s="104">
        <v>65103381.530479997</v>
      </c>
      <c r="O37" s="104">
        <v>542674.49765999999</v>
      </c>
      <c r="P37" s="104">
        <v>149487.2029</v>
      </c>
      <c r="Q37" s="104">
        <v>165752.08121</v>
      </c>
      <c r="R37" s="104">
        <v>137178.98097999999</v>
      </c>
      <c r="S37" s="104">
        <v>21501.711200000002</v>
      </c>
      <c r="T37" s="104">
        <v>5628.5504499999997</v>
      </c>
      <c r="U37" s="104">
        <v>63125.97092</v>
      </c>
      <c r="V37" s="122">
        <v>0</v>
      </c>
      <c r="W37" s="104">
        <v>276270.65334999998</v>
      </c>
      <c r="X37" s="104">
        <v>76102.576019999993</v>
      </c>
      <c r="Y37" s="104">
        <v>84382.877710000001</v>
      </c>
      <c r="Z37" s="104">
        <v>69836.57213</v>
      </c>
      <c r="AA37" s="104">
        <v>10946.325699999999</v>
      </c>
      <c r="AB37" s="104">
        <v>2865.4438700000001</v>
      </c>
      <c r="AC37" s="104">
        <v>32136.857919999999</v>
      </c>
      <c r="AD37" s="122">
        <v>0</v>
      </c>
      <c r="AE37" s="104">
        <v>513704880.96796</v>
      </c>
      <c r="AF37" s="104">
        <v>171246635.83322001</v>
      </c>
      <c r="AG37" s="104">
        <v>147333972.57242</v>
      </c>
      <c r="AH37" s="104">
        <v>169430738.65990001</v>
      </c>
      <c r="AI37" s="104">
        <v>25693533.902419999</v>
      </c>
      <c r="AJ37" s="104">
        <v>165040894.31900001</v>
      </c>
      <c r="AK37" s="104">
        <v>53050731.575029999</v>
      </c>
      <c r="AL37" s="104">
        <v>50790672.76952</v>
      </c>
      <c r="AM37" s="104">
        <v>47898745.900040001</v>
      </c>
      <c r="AN37" s="104">
        <v>6251210.6778899999</v>
      </c>
      <c r="AO37" s="104">
        <v>7049533.39652</v>
      </c>
      <c r="AP37" s="104">
        <v>409559169.94761997</v>
      </c>
      <c r="AQ37" s="122">
        <v>0</v>
      </c>
      <c r="AR37" s="122">
        <v>0</v>
      </c>
      <c r="AS37" s="104">
        <v>6968644771.3464203</v>
      </c>
      <c r="AT37" s="104">
        <v>8310619646.0109797</v>
      </c>
      <c r="AU37" s="104">
        <v>1777032579.4304099</v>
      </c>
      <c r="AV37" s="104">
        <v>752372686.26979005</v>
      </c>
      <c r="AW37" s="104">
        <v>759523773.27025998</v>
      </c>
      <c r="AX37" s="104">
        <v>392382.26760999998</v>
      </c>
      <c r="AY37" s="104">
        <v>50103601.80917</v>
      </c>
      <c r="AZ37" s="104">
        <v>214640135.81358001</v>
      </c>
      <c r="BA37" s="122">
        <v>0</v>
      </c>
      <c r="BB37" s="104">
        <v>6533587066.5805702</v>
      </c>
      <c r="BC37" s="104">
        <v>1622756045.3844099</v>
      </c>
      <c r="BD37" s="104">
        <v>1465946046.5306399</v>
      </c>
      <c r="BE37" s="104">
        <v>1642587457.0457101</v>
      </c>
      <c r="BF37" s="104">
        <v>242932560.30765</v>
      </c>
      <c r="BG37" s="104">
        <v>69337961.178029999</v>
      </c>
      <c r="BH37" s="104">
        <v>1490026996.13413</v>
      </c>
      <c r="BI37" s="122">
        <v>0</v>
      </c>
      <c r="BJ37" s="122">
        <v>0</v>
      </c>
      <c r="BK37" s="122">
        <v>0</v>
      </c>
      <c r="BL37" s="104">
        <v>8310619646.0109797</v>
      </c>
      <c r="BM37" s="122">
        <v>0</v>
      </c>
      <c r="BN37" s="122">
        <v>2.103E-2</v>
      </c>
      <c r="BO37" s="122">
        <v>4.79</v>
      </c>
      <c r="BP37" s="122">
        <v>0</v>
      </c>
      <c r="BQ37" s="122">
        <v>0</v>
      </c>
    </row>
    <row r="38" spans="3:69" x14ac:dyDescent="0.3">
      <c r="C38" s="122">
        <v>33</v>
      </c>
      <c r="D38" s="122">
        <v>2055</v>
      </c>
      <c r="E38" s="122">
        <v>4.79</v>
      </c>
      <c r="F38" s="122">
        <v>0.21354999999999999</v>
      </c>
      <c r="G38" s="104">
        <v>679396.10005000001</v>
      </c>
      <c r="H38" s="104">
        <v>146570539.71599999</v>
      </c>
      <c r="I38" s="104">
        <v>68990636.558660001</v>
      </c>
      <c r="J38" s="104">
        <v>72221080.310870007</v>
      </c>
      <c r="K38" s="104">
        <v>45826.696320000003</v>
      </c>
      <c r="L38" s="104">
        <v>5312996.1501500001</v>
      </c>
      <c r="M38" s="104">
        <v>19829517.949159998</v>
      </c>
      <c r="N38" s="104">
        <v>57753134.793119997</v>
      </c>
      <c r="O38" s="104">
        <v>186833.92752</v>
      </c>
      <c r="P38" s="104">
        <v>51465.991770000001</v>
      </c>
      <c r="Q38" s="104">
        <v>57065.722569999998</v>
      </c>
      <c r="R38" s="104">
        <v>47228.472869999998</v>
      </c>
      <c r="S38" s="104">
        <v>7402.6864500000001</v>
      </c>
      <c r="T38" s="104">
        <v>1937.8175900000001</v>
      </c>
      <c r="U38" s="104">
        <v>21733.236270000001</v>
      </c>
      <c r="V38" s="122">
        <v>0</v>
      </c>
      <c r="W38" s="104">
        <v>95115.454020000005</v>
      </c>
      <c r="X38" s="104">
        <v>26200.868539999999</v>
      </c>
      <c r="Y38" s="104">
        <v>29051.640579999999</v>
      </c>
      <c r="Z38" s="104">
        <v>24043.586190000002</v>
      </c>
      <c r="AA38" s="104">
        <v>3768.6403799999998</v>
      </c>
      <c r="AB38" s="122">
        <v>986.52531999999997</v>
      </c>
      <c r="AC38" s="104">
        <v>11064.193010000001</v>
      </c>
      <c r="AD38" s="122">
        <v>0</v>
      </c>
      <c r="AE38" s="104">
        <v>491133228.42075002</v>
      </c>
      <c r="AF38" s="104">
        <v>163246019.68794</v>
      </c>
      <c r="AG38" s="104">
        <v>140706529.80853999</v>
      </c>
      <c r="AH38" s="104">
        <v>162441350.33592001</v>
      </c>
      <c r="AI38" s="104">
        <v>24739328.588350002</v>
      </c>
      <c r="AJ38" s="104">
        <v>173601658.19560999</v>
      </c>
      <c r="AK38" s="104">
        <v>55603373.614759997</v>
      </c>
      <c r="AL38" s="104">
        <v>53900156.243129998</v>
      </c>
      <c r="AM38" s="104">
        <v>50564478.604000002</v>
      </c>
      <c r="AN38" s="104">
        <v>6628335.2902300004</v>
      </c>
      <c r="AO38" s="104">
        <v>6905314.4434900004</v>
      </c>
      <c r="AP38" s="104">
        <v>401101893.25297999</v>
      </c>
      <c r="AQ38" s="122">
        <v>0</v>
      </c>
      <c r="AR38" s="122">
        <v>0</v>
      </c>
      <c r="AS38" s="104">
        <v>6684802043.9711704</v>
      </c>
      <c r="AT38" s="104">
        <v>7975073965.6803303</v>
      </c>
      <c r="AU38" s="104">
        <v>1576403555.0682499</v>
      </c>
      <c r="AV38" s="104">
        <v>647986837.66640997</v>
      </c>
      <c r="AW38" s="104">
        <v>685923292.51721001</v>
      </c>
      <c r="AX38" s="104">
        <v>360687.43476999999</v>
      </c>
      <c r="AY38" s="104">
        <v>44777530.802720003</v>
      </c>
      <c r="AZ38" s="104">
        <v>197355206.64714</v>
      </c>
      <c r="BA38" s="122">
        <v>0</v>
      </c>
      <c r="BB38" s="104">
        <v>6398670410.6120796</v>
      </c>
      <c r="BC38" s="104">
        <v>1548748368.1577599</v>
      </c>
      <c r="BD38" s="104">
        <v>1401405661.69244</v>
      </c>
      <c r="BE38" s="104">
        <v>1575911137.55968</v>
      </c>
      <c r="BF38" s="104">
        <v>234056181.20442</v>
      </c>
      <c r="BG38" s="104">
        <v>67944702.593140006</v>
      </c>
      <c r="BH38" s="104">
        <v>1570604359.40464</v>
      </c>
      <c r="BI38" s="122">
        <v>0</v>
      </c>
      <c r="BJ38" s="122">
        <v>0</v>
      </c>
      <c r="BK38" s="122">
        <v>0</v>
      </c>
      <c r="BL38" s="104">
        <v>7975073965.6803303</v>
      </c>
      <c r="BM38" s="122">
        <v>0</v>
      </c>
      <c r="BN38" s="122">
        <v>2.103E-2</v>
      </c>
      <c r="BO38" s="122">
        <v>4.79</v>
      </c>
      <c r="BP38" s="122">
        <v>0</v>
      </c>
      <c r="BQ38" s="122">
        <v>0</v>
      </c>
    </row>
    <row r="39" spans="3:69" x14ac:dyDescent="0.3">
      <c r="C39" s="122">
        <v>34</v>
      </c>
      <c r="D39" s="122">
        <v>2056</v>
      </c>
      <c r="E39" s="122">
        <v>4.79</v>
      </c>
      <c r="F39" s="122">
        <v>0.20379</v>
      </c>
      <c r="G39" s="104">
        <v>244911.71601999999</v>
      </c>
      <c r="H39" s="104">
        <v>128208243.62222999</v>
      </c>
      <c r="I39" s="104">
        <v>58750826.968079999</v>
      </c>
      <c r="J39" s="104">
        <v>64713999.961319998</v>
      </c>
      <c r="K39" s="104">
        <v>41804.495860000003</v>
      </c>
      <c r="L39" s="104">
        <v>4701612.1969699999</v>
      </c>
      <c r="M39" s="104">
        <v>18186799.08512</v>
      </c>
      <c r="N39" s="104">
        <v>50860320.578120001</v>
      </c>
      <c r="O39" s="104">
        <v>67350.721900000004</v>
      </c>
      <c r="P39" s="104">
        <v>18552.688719999998</v>
      </c>
      <c r="Q39" s="104">
        <v>20571.304479999999</v>
      </c>
      <c r="R39" s="104">
        <v>17025.129130000001</v>
      </c>
      <c r="S39" s="104">
        <v>2668.55321</v>
      </c>
      <c r="T39" s="122">
        <v>698.55307000000005</v>
      </c>
      <c r="U39" s="104">
        <v>7834.4932900000003</v>
      </c>
      <c r="V39" s="122">
        <v>0</v>
      </c>
      <c r="W39" s="104">
        <v>34287.640249999997</v>
      </c>
      <c r="X39" s="104">
        <v>9445.0051700000004</v>
      </c>
      <c r="Y39" s="104">
        <v>10472.6641</v>
      </c>
      <c r="Z39" s="104">
        <v>8667.3384700000006</v>
      </c>
      <c r="AA39" s="104">
        <v>1358.5361800000001</v>
      </c>
      <c r="AB39" s="122">
        <v>355.62702000000002</v>
      </c>
      <c r="AC39" s="104">
        <v>3988.46931</v>
      </c>
      <c r="AD39" s="122">
        <v>0</v>
      </c>
      <c r="AE39" s="104">
        <v>467883311.33416998</v>
      </c>
      <c r="AF39" s="104">
        <v>155036602.60992</v>
      </c>
      <c r="AG39" s="104">
        <v>133866321.63454001</v>
      </c>
      <c r="AH39" s="104">
        <v>155233034.21336001</v>
      </c>
      <c r="AI39" s="104">
        <v>23747352.876350001</v>
      </c>
      <c r="AJ39" s="104">
        <v>181702924.32003999</v>
      </c>
      <c r="AK39" s="104">
        <v>57937212.05517</v>
      </c>
      <c r="AL39" s="104">
        <v>56920621.281640001</v>
      </c>
      <c r="AM39" s="104">
        <v>53095870.556780003</v>
      </c>
      <c r="AN39" s="104">
        <v>6997847.9623999996</v>
      </c>
      <c r="AO39" s="104">
        <v>6751372.4640499996</v>
      </c>
      <c r="AP39" s="104">
        <v>391955981.24691999</v>
      </c>
      <c r="AQ39" s="122">
        <v>0</v>
      </c>
      <c r="AR39" s="122">
        <v>0</v>
      </c>
      <c r="AS39" s="104">
        <v>6402129325.3579597</v>
      </c>
      <c r="AT39" s="104">
        <v>7641028543.9067097</v>
      </c>
      <c r="AU39" s="104">
        <v>1388260402.8068299</v>
      </c>
      <c r="AV39" s="104">
        <v>552454514.50405002</v>
      </c>
      <c r="AW39" s="104">
        <v>614735537.98752999</v>
      </c>
      <c r="AX39" s="104">
        <v>329271.21161</v>
      </c>
      <c r="AY39" s="104">
        <v>39730396.074620001</v>
      </c>
      <c r="AZ39" s="104">
        <v>181010683.02902001</v>
      </c>
      <c r="BA39" s="122">
        <v>0</v>
      </c>
      <c r="BB39" s="104">
        <v>6252768141.0998802</v>
      </c>
      <c r="BC39" s="104">
        <v>1472742835.1898899</v>
      </c>
      <c r="BD39" s="104">
        <v>1334736027.7379601</v>
      </c>
      <c r="BE39" s="104">
        <v>1507078271.7386601</v>
      </c>
      <c r="BF39" s="104">
        <v>224817398.02502999</v>
      </c>
      <c r="BG39" s="104">
        <v>66457158.219109997</v>
      </c>
      <c r="BH39" s="104">
        <v>1646936450.18923</v>
      </c>
      <c r="BI39" s="122">
        <v>0</v>
      </c>
      <c r="BJ39" s="122">
        <v>0</v>
      </c>
      <c r="BK39" s="122">
        <v>0</v>
      </c>
      <c r="BL39" s="104">
        <v>7641028543.9067097</v>
      </c>
      <c r="BM39" s="122">
        <v>0</v>
      </c>
      <c r="BN39" s="122">
        <v>2.103E-2</v>
      </c>
      <c r="BO39" s="122">
        <v>4.79</v>
      </c>
      <c r="BP39" s="122">
        <v>0</v>
      </c>
      <c r="BQ39" s="122">
        <v>0</v>
      </c>
    </row>
    <row r="40" spans="3:69" x14ac:dyDescent="0.3">
      <c r="C40" s="122">
        <v>35</v>
      </c>
      <c r="D40" s="122">
        <v>2057</v>
      </c>
      <c r="E40" s="122">
        <v>4.79</v>
      </c>
      <c r="F40" s="122">
        <v>0.19447</v>
      </c>
      <c r="G40" s="104">
        <v>93435.732600000003</v>
      </c>
      <c r="H40" s="104">
        <v>111171934.95319</v>
      </c>
      <c r="I40" s="104">
        <v>49502972.62985</v>
      </c>
      <c r="J40" s="104">
        <v>57501928.646229997</v>
      </c>
      <c r="K40" s="104">
        <v>37864.147770000003</v>
      </c>
      <c r="L40" s="104">
        <v>4129169.5293399999</v>
      </c>
      <c r="M40" s="104">
        <v>16639300.92698</v>
      </c>
      <c r="N40" s="104">
        <v>44452303.066909999</v>
      </c>
      <c r="O40" s="104">
        <v>25694.82646</v>
      </c>
      <c r="P40" s="104">
        <v>7077.9956599999996</v>
      </c>
      <c r="Q40" s="104">
        <v>7848.1133399999999</v>
      </c>
      <c r="R40" s="104">
        <v>6495.2197399999995</v>
      </c>
      <c r="S40" s="104">
        <v>1018.07389</v>
      </c>
      <c r="T40" s="122">
        <v>266.50344999999999</v>
      </c>
      <c r="U40" s="104">
        <v>2988.92038</v>
      </c>
      <c r="V40" s="122">
        <v>0</v>
      </c>
      <c r="W40" s="104">
        <v>13081.002549999999</v>
      </c>
      <c r="X40" s="104">
        <v>3603.3432400000002</v>
      </c>
      <c r="Y40" s="104">
        <v>3995.4031500000001</v>
      </c>
      <c r="Z40" s="104">
        <v>3306.6573199999998</v>
      </c>
      <c r="AA40" s="122">
        <v>518.29215999999997</v>
      </c>
      <c r="AB40" s="122">
        <v>135.67447999999999</v>
      </c>
      <c r="AC40" s="104">
        <v>1521.6322</v>
      </c>
      <c r="AD40" s="122">
        <v>0</v>
      </c>
      <c r="AE40" s="104">
        <v>444111901.84201002</v>
      </c>
      <c r="AF40" s="104">
        <v>146690363.98083001</v>
      </c>
      <c r="AG40" s="104">
        <v>126840886.97957</v>
      </c>
      <c r="AH40" s="104">
        <v>147860107.94646001</v>
      </c>
      <c r="AI40" s="104">
        <v>22720542.935150001</v>
      </c>
      <c r="AJ40" s="104">
        <v>189205531.96033001</v>
      </c>
      <c r="AK40" s="104">
        <v>60005016.960819997</v>
      </c>
      <c r="AL40" s="104">
        <v>59800046.242320001</v>
      </c>
      <c r="AM40" s="104">
        <v>55457730.542300001</v>
      </c>
      <c r="AN40" s="104">
        <v>7355112.3521299995</v>
      </c>
      <c r="AO40" s="104">
        <v>6587625.8627599999</v>
      </c>
      <c r="AP40" s="104">
        <v>382135349.97438002</v>
      </c>
      <c r="AQ40" s="122">
        <v>0</v>
      </c>
      <c r="AR40" s="122">
        <v>0</v>
      </c>
      <c r="AS40" s="104">
        <v>6121697201.4237204</v>
      </c>
      <c r="AT40" s="104">
        <v>7309452299.9765301</v>
      </c>
      <c r="AU40" s="104">
        <v>1213350043.01774</v>
      </c>
      <c r="AV40" s="104">
        <v>466088544.73049998</v>
      </c>
      <c r="AW40" s="104">
        <v>546361588.72730994</v>
      </c>
      <c r="AX40" s="104">
        <v>298457.17271999997</v>
      </c>
      <c r="AY40" s="104">
        <v>34999345.783529997</v>
      </c>
      <c r="AZ40" s="104">
        <v>165602106.60368001</v>
      </c>
      <c r="BA40" s="122">
        <v>0</v>
      </c>
      <c r="BB40" s="104">
        <v>6096102256.9587898</v>
      </c>
      <c r="BC40" s="104">
        <v>1395432285.18242</v>
      </c>
      <c r="BD40" s="104">
        <v>1266228526.3873999</v>
      </c>
      <c r="BE40" s="104">
        <v>1436568588.0081899</v>
      </c>
      <c r="BF40" s="104">
        <v>215246668.50825</v>
      </c>
      <c r="BG40" s="104">
        <v>64873256.504550003</v>
      </c>
      <c r="BH40" s="104">
        <v>1717752932.36798</v>
      </c>
      <c r="BI40" s="122">
        <v>0</v>
      </c>
      <c r="BJ40" s="122">
        <v>0</v>
      </c>
      <c r="BK40" s="122">
        <v>0</v>
      </c>
      <c r="BL40" s="104">
        <v>7309452299.9765301</v>
      </c>
      <c r="BM40" s="122">
        <v>0</v>
      </c>
      <c r="BN40" s="122">
        <v>2.103E-2</v>
      </c>
      <c r="BO40" s="122">
        <v>4.79</v>
      </c>
      <c r="BP40" s="122">
        <v>0</v>
      </c>
      <c r="BQ40" s="122">
        <v>0</v>
      </c>
    </row>
    <row r="41" spans="3:69" x14ac:dyDescent="0.3">
      <c r="C41" s="122">
        <v>36</v>
      </c>
      <c r="D41" s="122">
        <v>2058</v>
      </c>
      <c r="E41" s="122">
        <v>4.79</v>
      </c>
      <c r="F41" s="122">
        <v>0.18557999999999999</v>
      </c>
      <c r="G41" s="122">
        <v>0</v>
      </c>
      <c r="H41" s="104">
        <v>95522613.311440006</v>
      </c>
      <c r="I41" s="104">
        <v>41257593.405429997</v>
      </c>
      <c r="J41" s="104">
        <v>50631610.189730003</v>
      </c>
      <c r="K41" s="104">
        <v>34039.948859999997</v>
      </c>
      <c r="L41" s="104">
        <v>3599369.7674199999</v>
      </c>
      <c r="M41" s="104">
        <v>15185858.72934</v>
      </c>
      <c r="N41" s="104">
        <v>38549658.127109997</v>
      </c>
      <c r="O41" s="122">
        <v>0</v>
      </c>
      <c r="P41" s="122">
        <v>0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22">
        <v>0</v>
      </c>
      <c r="X41" s="122">
        <v>0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04">
        <v>419970427.75602001</v>
      </c>
      <c r="AF41" s="104">
        <v>138270788.73389</v>
      </c>
      <c r="AG41" s="104">
        <v>119668505.56622</v>
      </c>
      <c r="AH41" s="104">
        <v>140368178.62211999</v>
      </c>
      <c r="AI41" s="104">
        <v>21662954.833790001</v>
      </c>
      <c r="AJ41" s="104">
        <v>195961754.08452001</v>
      </c>
      <c r="AK41" s="104">
        <v>61759902.445519999</v>
      </c>
      <c r="AL41" s="104">
        <v>62485465.98934</v>
      </c>
      <c r="AM41" s="104">
        <v>57607078.775399998</v>
      </c>
      <c r="AN41" s="104">
        <v>7695443.7575399997</v>
      </c>
      <c r="AO41" s="104">
        <v>6413863.1167200003</v>
      </c>
      <c r="AP41" s="104">
        <v>371645803.73733002</v>
      </c>
      <c r="AQ41" s="122">
        <v>0</v>
      </c>
      <c r="AR41" s="122">
        <v>0</v>
      </c>
      <c r="AS41" s="104">
        <v>5844163342.2242298</v>
      </c>
      <c r="AT41" s="104">
        <v>6980999457.9699898</v>
      </c>
      <c r="AU41" s="104">
        <v>1052234105.31604</v>
      </c>
      <c r="AV41" s="104">
        <v>388992726.03733999</v>
      </c>
      <c r="AW41" s="104">
        <v>481238171.40996999</v>
      </c>
      <c r="AX41" s="104">
        <v>268515.28262000001</v>
      </c>
      <c r="AY41" s="104">
        <v>30614541.88981</v>
      </c>
      <c r="AZ41" s="104">
        <v>151120150.6963</v>
      </c>
      <c r="BA41" s="122">
        <v>0</v>
      </c>
      <c r="BB41" s="104">
        <v>5928765352.6539497</v>
      </c>
      <c r="BC41" s="104">
        <v>1317349568.4918101</v>
      </c>
      <c r="BD41" s="104">
        <v>1196219430.3893001</v>
      </c>
      <c r="BE41" s="104">
        <v>1364875891.73318</v>
      </c>
      <c r="BF41" s="104">
        <v>205378048.65408999</v>
      </c>
      <c r="BG41" s="104">
        <v>63191052.692390002</v>
      </c>
      <c r="BH41" s="104">
        <v>1781751360.6931801</v>
      </c>
      <c r="BI41" s="122">
        <v>0</v>
      </c>
      <c r="BJ41" s="122">
        <v>0</v>
      </c>
      <c r="BK41" s="122">
        <v>0</v>
      </c>
      <c r="BL41" s="104">
        <v>6980999457.9699898</v>
      </c>
      <c r="BM41" s="122">
        <v>0</v>
      </c>
      <c r="BN41" s="122">
        <v>2.103E-2</v>
      </c>
      <c r="BO41" s="122">
        <v>4.79</v>
      </c>
      <c r="BP41" s="122">
        <v>0</v>
      </c>
      <c r="BQ41" s="122">
        <v>0</v>
      </c>
    </row>
    <row r="42" spans="3:69" x14ac:dyDescent="0.3">
      <c r="C42" s="122">
        <v>37</v>
      </c>
      <c r="D42" s="122">
        <v>2059</v>
      </c>
      <c r="E42" s="122">
        <v>4.79</v>
      </c>
      <c r="F42" s="122">
        <v>0.17710000000000001</v>
      </c>
      <c r="G42" s="122">
        <v>0</v>
      </c>
      <c r="H42" s="104">
        <v>81296923.510309994</v>
      </c>
      <c r="I42" s="104">
        <v>34002560.678029999</v>
      </c>
      <c r="J42" s="104">
        <v>44149168.169670001</v>
      </c>
      <c r="K42" s="104">
        <v>30360.049350000001</v>
      </c>
      <c r="L42" s="104">
        <v>3114834.61326</v>
      </c>
      <c r="M42" s="104">
        <v>13825165.92498</v>
      </c>
      <c r="N42" s="104">
        <v>33165240.34609</v>
      </c>
      <c r="O42" s="122">
        <v>0</v>
      </c>
      <c r="P42" s="122">
        <v>0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22">
        <v>0</v>
      </c>
      <c r="X42" s="122">
        <v>0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04">
        <v>395589568.10957998</v>
      </c>
      <c r="AF42" s="104">
        <v>129828638.57799999</v>
      </c>
      <c r="AG42" s="104">
        <v>112390080.62875</v>
      </c>
      <c r="AH42" s="104">
        <v>132792220.41147999</v>
      </c>
      <c r="AI42" s="104">
        <v>20578628.491349999</v>
      </c>
      <c r="AJ42" s="104">
        <v>201837618.10370001</v>
      </c>
      <c r="AK42" s="104">
        <v>63161101.652039997</v>
      </c>
      <c r="AL42" s="104">
        <v>64921143.45555</v>
      </c>
      <c r="AM42" s="104">
        <v>59511653.764219999</v>
      </c>
      <c r="AN42" s="104">
        <v>8013754.8694399996</v>
      </c>
      <c r="AO42" s="104">
        <v>6229964.3624499999</v>
      </c>
      <c r="AP42" s="104">
        <v>360486760.81691998</v>
      </c>
      <c r="AQ42" s="122">
        <v>0</v>
      </c>
      <c r="AR42" s="122">
        <v>0</v>
      </c>
      <c r="AS42" s="104">
        <v>5569810334.0987301</v>
      </c>
      <c r="AT42" s="104">
        <v>6656011610.9103098</v>
      </c>
      <c r="AU42" s="104">
        <v>905263462.72890997</v>
      </c>
      <c r="AV42" s="104">
        <v>321075796.65512002</v>
      </c>
      <c r="AW42" s="104">
        <v>419796619.12366003</v>
      </c>
      <c r="AX42" s="104">
        <v>239668.26392</v>
      </c>
      <c r="AY42" s="104">
        <v>26597465.852260001</v>
      </c>
      <c r="AZ42" s="104">
        <v>137553912.83395001</v>
      </c>
      <c r="BA42" s="122">
        <v>0</v>
      </c>
      <c r="BB42" s="104">
        <v>5750748148.1814003</v>
      </c>
      <c r="BC42" s="104">
        <v>1238975880.0447099</v>
      </c>
      <c r="BD42" s="104">
        <v>1125101587.4867401</v>
      </c>
      <c r="BE42" s="104">
        <v>1292295203.9126799</v>
      </c>
      <c r="BF42" s="104">
        <v>195248311.19710001</v>
      </c>
      <c r="BG42" s="104">
        <v>61409242.441990003</v>
      </c>
      <c r="BH42" s="104">
        <v>1837717923.0981801</v>
      </c>
      <c r="BI42" s="122">
        <v>0</v>
      </c>
      <c r="BJ42" s="122">
        <v>0</v>
      </c>
      <c r="BK42" s="122">
        <v>0</v>
      </c>
      <c r="BL42" s="104">
        <v>6656011610.9103098</v>
      </c>
      <c r="BM42" s="122">
        <v>0</v>
      </c>
      <c r="BN42" s="122">
        <v>2.103E-2</v>
      </c>
      <c r="BO42" s="122">
        <v>4.79</v>
      </c>
      <c r="BP42" s="122">
        <v>0</v>
      </c>
      <c r="BQ42" s="122">
        <v>0</v>
      </c>
    </row>
    <row r="43" spans="3:69" x14ac:dyDescent="0.3">
      <c r="C43" s="122">
        <v>38</v>
      </c>
      <c r="D43" s="122">
        <v>2060</v>
      </c>
      <c r="E43" s="122">
        <v>4.79</v>
      </c>
      <c r="F43" s="122">
        <v>0.16900000000000001</v>
      </c>
      <c r="G43" s="122">
        <v>0</v>
      </c>
      <c r="H43" s="104">
        <v>68508012.809829995</v>
      </c>
      <c r="I43" s="104">
        <v>27705229.356219999</v>
      </c>
      <c r="J43" s="104">
        <v>38098958.499590002</v>
      </c>
      <c r="K43" s="104">
        <v>26847.397099999998</v>
      </c>
      <c r="L43" s="104">
        <v>2676977.5569199999</v>
      </c>
      <c r="M43" s="104">
        <v>12555384.88352</v>
      </c>
      <c r="N43" s="104">
        <v>28303423.5691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04">
        <v>371118997.78460997</v>
      </c>
      <c r="AF43" s="104">
        <v>121424633.24102999</v>
      </c>
      <c r="AG43" s="104">
        <v>105049918.10033</v>
      </c>
      <c r="AH43" s="104">
        <v>125172060.63302</v>
      </c>
      <c r="AI43" s="104">
        <v>19472385.810230002</v>
      </c>
      <c r="AJ43" s="104">
        <v>206709022.84700999</v>
      </c>
      <c r="AK43" s="104">
        <v>64178745.519900002</v>
      </c>
      <c r="AL43" s="104">
        <v>67049809.910889998</v>
      </c>
      <c r="AM43" s="104">
        <v>61139596.131219998</v>
      </c>
      <c r="AN43" s="104">
        <v>8304877.2118699998</v>
      </c>
      <c r="AO43" s="104">
        <v>6035994.0731300004</v>
      </c>
      <c r="AP43" s="104">
        <v>348677242.41659999</v>
      </c>
      <c r="AQ43" s="122">
        <v>0</v>
      </c>
      <c r="AR43" s="122">
        <v>0</v>
      </c>
      <c r="AS43" s="104">
        <v>5299039501.1290503</v>
      </c>
      <c r="AT43" s="104">
        <v>6334911585.4397202</v>
      </c>
      <c r="AU43" s="104">
        <v>772557501.76618004</v>
      </c>
      <c r="AV43" s="104">
        <v>262046944.96945</v>
      </c>
      <c r="AW43" s="104">
        <v>362451206.62197</v>
      </c>
      <c r="AX43" s="104">
        <v>212098.46588999999</v>
      </c>
      <c r="AY43" s="104">
        <v>22959898.52313</v>
      </c>
      <c r="AZ43" s="104">
        <v>124887353.18573999</v>
      </c>
      <c r="BA43" s="122">
        <v>0</v>
      </c>
      <c r="BB43" s="104">
        <v>5562354083.6735401</v>
      </c>
      <c r="BC43" s="104">
        <v>1160866823.18452</v>
      </c>
      <c r="BD43" s="104">
        <v>1053314888.7607</v>
      </c>
      <c r="BE43" s="104">
        <v>1219225695.3747699</v>
      </c>
      <c r="BF43" s="104">
        <v>184902665.95036</v>
      </c>
      <c r="BG43" s="104">
        <v>59527814.767829999</v>
      </c>
      <c r="BH43" s="104">
        <v>1884516195.63536</v>
      </c>
      <c r="BI43" s="122">
        <v>0</v>
      </c>
      <c r="BJ43" s="122">
        <v>0</v>
      </c>
      <c r="BK43" s="122">
        <v>0</v>
      </c>
      <c r="BL43" s="104">
        <v>6334911585.4397202</v>
      </c>
      <c r="BM43" s="122">
        <v>0</v>
      </c>
      <c r="BN43" s="122">
        <v>2.103E-2</v>
      </c>
      <c r="BO43" s="122">
        <v>4.79</v>
      </c>
      <c r="BP43" s="122">
        <v>0</v>
      </c>
      <c r="BQ43" s="122">
        <v>0</v>
      </c>
    </row>
    <row r="44" spans="3:69" x14ac:dyDescent="0.3">
      <c r="C44" s="122">
        <v>39</v>
      </c>
      <c r="D44" s="122">
        <v>2061</v>
      </c>
      <c r="E44" s="122">
        <v>4.79</v>
      </c>
      <c r="F44" s="122">
        <v>0.16127</v>
      </c>
      <c r="G44" s="122">
        <v>0</v>
      </c>
      <c r="H44" s="104">
        <v>57142002.046240002</v>
      </c>
      <c r="I44" s="104">
        <v>22314544.41488</v>
      </c>
      <c r="J44" s="104">
        <v>32517982.519880001</v>
      </c>
      <c r="K44" s="104">
        <v>23518.901229999999</v>
      </c>
      <c r="L44" s="104">
        <v>2285956.21025</v>
      </c>
      <c r="M44" s="104">
        <v>11374439.10665</v>
      </c>
      <c r="N44" s="104">
        <v>23959688.185199998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04">
        <v>346711994.32369</v>
      </c>
      <c r="AF44" s="104">
        <v>113116298.83339</v>
      </c>
      <c r="AG44" s="104">
        <v>97697463.065740004</v>
      </c>
      <c r="AH44" s="104">
        <v>117548452.64079</v>
      </c>
      <c r="AI44" s="104">
        <v>18349779.783769999</v>
      </c>
      <c r="AJ44" s="104">
        <v>210460771.50339001</v>
      </c>
      <c r="AK44" s="104">
        <v>64786725.188730001</v>
      </c>
      <c r="AL44" s="104">
        <v>68813997.21638</v>
      </c>
      <c r="AM44" s="104">
        <v>62464462.390380003</v>
      </c>
      <c r="AN44" s="104">
        <v>8563695.2435999997</v>
      </c>
      <c r="AO44" s="104">
        <v>5831891.4643000001</v>
      </c>
      <c r="AP44" s="104">
        <v>336239905.55238003</v>
      </c>
      <c r="AQ44" s="122">
        <v>0</v>
      </c>
      <c r="AR44" s="122">
        <v>0</v>
      </c>
      <c r="AS44" s="104">
        <v>5032048656.8465204</v>
      </c>
      <c r="AT44" s="104">
        <v>6017937457.5640697</v>
      </c>
      <c r="AU44" s="104">
        <v>653992857.16301</v>
      </c>
      <c r="AV44" s="104">
        <v>211445615.16514</v>
      </c>
      <c r="AW44" s="104">
        <v>309555796.65967</v>
      </c>
      <c r="AX44" s="104">
        <v>185941.39627</v>
      </c>
      <c r="AY44" s="104">
        <v>19703365.255729999</v>
      </c>
      <c r="AZ44" s="104">
        <v>113102138.68619999</v>
      </c>
      <c r="BA44" s="122">
        <v>0</v>
      </c>
      <c r="BB44" s="104">
        <v>5363944600.4010601</v>
      </c>
      <c r="BC44" s="104">
        <v>1083516506.6953599</v>
      </c>
      <c r="BD44" s="104">
        <v>981309679.36722004</v>
      </c>
      <c r="BE44" s="104">
        <v>1146029018.1600299</v>
      </c>
      <c r="BF44" s="104">
        <v>174390267.08469</v>
      </c>
      <c r="BG44" s="104">
        <v>57546247.763039999</v>
      </c>
      <c r="BH44" s="104">
        <v>1921152881.3307199</v>
      </c>
      <c r="BI44" s="122">
        <v>0</v>
      </c>
      <c r="BJ44" s="122">
        <v>0</v>
      </c>
      <c r="BK44" s="122">
        <v>0</v>
      </c>
      <c r="BL44" s="104">
        <v>6017937457.5640697</v>
      </c>
      <c r="BM44" s="122">
        <v>0</v>
      </c>
      <c r="BN44" s="122">
        <v>2.103E-2</v>
      </c>
      <c r="BO44" s="122">
        <v>4.79</v>
      </c>
      <c r="BP44" s="122">
        <v>0</v>
      </c>
      <c r="BQ44" s="122">
        <v>0</v>
      </c>
    </row>
    <row r="45" spans="3:69" x14ac:dyDescent="0.3">
      <c r="C45" s="122">
        <v>40</v>
      </c>
      <c r="D45" s="122">
        <v>2062</v>
      </c>
      <c r="E45" s="122">
        <v>4.79</v>
      </c>
      <c r="F45" s="122">
        <v>0.15390000000000001</v>
      </c>
      <c r="G45" s="122">
        <v>0</v>
      </c>
      <c r="H45" s="104">
        <v>47162347.391369998</v>
      </c>
      <c r="I45" s="104">
        <v>17763862.774799999</v>
      </c>
      <c r="J45" s="104">
        <v>27437394.527320001</v>
      </c>
      <c r="K45" s="104">
        <v>20390.7104</v>
      </c>
      <c r="L45" s="104">
        <v>1940699.37885</v>
      </c>
      <c r="M45" s="104">
        <v>10279801.055880001</v>
      </c>
      <c r="N45" s="104">
        <v>20120906.184349999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04">
        <v>322511910.95434999</v>
      </c>
      <c r="AF45" s="104">
        <v>104953928.29607999</v>
      </c>
      <c r="AG45" s="104">
        <v>90383235.483370006</v>
      </c>
      <c r="AH45" s="104">
        <v>109958146.23353</v>
      </c>
      <c r="AI45" s="104">
        <v>17216600.941369999</v>
      </c>
      <c r="AJ45" s="104">
        <v>213003218.60324001</v>
      </c>
      <c r="AK45" s="104">
        <v>64973536.691969998</v>
      </c>
      <c r="AL45" s="104">
        <v>70161965.707450002</v>
      </c>
      <c r="AM45" s="104">
        <v>63464563.111550003</v>
      </c>
      <c r="AN45" s="104">
        <v>8785230.7850800008</v>
      </c>
      <c r="AO45" s="104">
        <v>5617922.3071900001</v>
      </c>
      <c r="AP45" s="104">
        <v>323210104.61154997</v>
      </c>
      <c r="AQ45" s="122">
        <v>0</v>
      </c>
      <c r="AR45" s="122">
        <v>0</v>
      </c>
      <c r="AS45" s="104">
        <v>4769006601.24683</v>
      </c>
      <c r="AT45" s="104">
        <v>5705294890.0475702</v>
      </c>
      <c r="AU45" s="104">
        <v>549211192.67062998</v>
      </c>
      <c r="AV45" s="104">
        <v>168666047.39884001</v>
      </c>
      <c r="AW45" s="104">
        <v>261389958.87704</v>
      </c>
      <c r="AX45" s="104">
        <v>161327.64590999999</v>
      </c>
      <c r="AY45" s="104">
        <v>16819559.480300002</v>
      </c>
      <c r="AZ45" s="104">
        <v>102174299.26853999</v>
      </c>
      <c r="BA45" s="122">
        <v>0</v>
      </c>
      <c r="BB45" s="104">
        <v>5156083697.3769398</v>
      </c>
      <c r="BC45" s="104">
        <v>1007390239.4093601</v>
      </c>
      <c r="BD45" s="104">
        <v>909582732.85464001</v>
      </c>
      <c r="BE45" s="104">
        <v>1073068700.34852</v>
      </c>
      <c r="BF45" s="104">
        <v>163765302.9639</v>
      </c>
      <c r="BG45" s="104">
        <v>55467133.541100003</v>
      </c>
      <c r="BH45" s="104">
        <v>1946809588.2594199</v>
      </c>
      <c r="BI45" s="122">
        <v>0</v>
      </c>
      <c r="BJ45" s="122">
        <v>0</v>
      </c>
      <c r="BK45" s="122">
        <v>0</v>
      </c>
      <c r="BL45" s="104">
        <v>5705294890.0475702</v>
      </c>
      <c r="BM45" s="122">
        <v>0</v>
      </c>
      <c r="BN45" s="122">
        <v>2.103E-2</v>
      </c>
      <c r="BO45" s="122">
        <v>4.79</v>
      </c>
      <c r="BP45" s="122">
        <v>0</v>
      </c>
      <c r="BQ45" s="122">
        <v>0</v>
      </c>
    </row>
    <row r="46" spans="3:69" x14ac:dyDescent="0.3">
      <c r="C46" s="122">
        <v>41</v>
      </c>
      <c r="D46" s="122">
        <v>2063</v>
      </c>
      <c r="E46" s="122">
        <v>4.79</v>
      </c>
      <c r="F46" s="122">
        <v>0.14687</v>
      </c>
      <c r="G46" s="122">
        <v>0</v>
      </c>
      <c r="H46" s="104">
        <v>38507380.366070002</v>
      </c>
      <c r="I46" s="104">
        <v>13975923.344249999</v>
      </c>
      <c r="J46" s="104">
        <v>22874866.92924</v>
      </c>
      <c r="K46" s="104">
        <v>17479.609980000001</v>
      </c>
      <c r="L46" s="104">
        <v>1639110.4826</v>
      </c>
      <c r="M46" s="104">
        <v>9268497.6934600007</v>
      </c>
      <c r="N46" s="104">
        <v>16765682.57354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04">
        <v>298663646.92449999</v>
      </c>
      <c r="AF46" s="104">
        <v>96984339.871270001</v>
      </c>
      <c r="AG46" s="104">
        <v>83160483.876489997</v>
      </c>
      <c r="AH46" s="104">
        <v>102439801.24391</v>
      </c>
      <c r="AI46" s="104">
        <v>16079021.93283</v>
      </c>
      <c r="AJ46" s="104">
        <v>214269354.57367</v>
      </c>
      <c r="AK46" s="104">
        <v>64741633.662540004</v>
      </c>
      <c r="AL46" s="104">
        <v>71046135.057789996</v>
      </c>
      <c r="AM46" s="104">
        <v>64122673.427450001</v>
      </c>
      <c r="AN46" s="104">
        <v>8964454.7870499995</v>
      </c>
      <c r="AO46" s="104">
        <v>5394457.6388400001</v>
      </c>
      <c r="AP46" s="104">
        <v>309632936.96474999</v>
      </c>
      <c r="AQ46" s="122">
        <v>0</v>
      </c>
      <c r="AR46" s="122">
        <v>0</v>
      </c>
      <c r="AS46" s="104">
        <v>4510011821.9022102</v>
      </c>
      <c r="AT46" s="104">
        <v>5397119320.9982004</v>
      </c>
      <c r="AU46" s="104">
        <v>457628520.19645</v>
      </c>
      <c r="AV46" s="104">
        <v>132999074.88229001</v>
      </c>
      <c r="AW46" s="104">
        <v>218124039.60907999</v>
      </c>
      <c r="AX46" s="104">
        <v>138393.77035000001</v>
      </c>
      <c r="AY46" s="104">
        <v>14291855.245929999</v>
      </c>
      <c r="AZ46" s="104">
        <v>92075156.688800007</v>
      </c>
      <c r="BA46" s="122">
        <v>0</v>
      </c>
      <c r="BB46" s="104">
        <v>4939490800.8017502</v>
      </c>
      <c r="BC46" s="104">
        <v>932903314.58378005</v>
      </c>
      <c r="BD46" s="104">
        <v>838630771.52584004</v>
      </c>
      <c r="BE46" s="104">
        <v>1000702366.67019</v>
      </c>
      <c r="BF46" s="104">
        <v>153084646.0934</v>
      </c>
      <c r="BG46" s="104">
        <v>53292944.701010004</v>
      </c>
      <c r="BH46" s="104">
        <v>1960876757.22753</v>
      </c>
      <c r="BI46" s="122">
        <v>0</v>
      </c>
      <c r="BJ46" s="122">
        <v>0</v>
      </c>
      <c r="BK46" s="122">
        <v>0</v>
      </c>
      <c r="BL46" s="104">
        <v>5397119320.9982004</v>
      </c>
      <c r="BM46" s="122">
        <v>0</v>
      </c>
      <c r="BN46" s="122">
        <v>2.103E-2</v>
      </c>
      <c r="BO46" s="122">
        <v>4.79</v>
      </c>
      <c r="BP46" s="122">
        <v>0</v>
      </c>
      <c r="BQ46" s="122">
        <v>0</v>
      </c>
    </row>
    <row r="47" spans="3:69" x14ac:dyDescent="0.3">
      <c r="C47" s="122">
        <v>42</v>
      </c>
      <c r="D47" s="122">
        <v>2064</v>
      </c>
      <c r="E47" s="122">
        <v>4.79</v>
      </c>
      <c r="F47" s="122">
        <v>0.14016000000000001</v>
      </c>
      <c r="G47" s="122">
        <v>0</v>
      </c>
      <c r="H47" s="104">
        <v>31096097.367309999</v>
      </c>
      <c r="I47" s="104">
        <v>10866874.11992</v>
      </c>
      <c r="J47" s="104">
        <v>18836170.341480002</v>
      </c>
      <c r="K47" s="104">
        <v>14802.28788</v>
      </c>
      <c r="L47" s="104">
        <v>1378250.61803</v>
      </c>
      <c r="M47" s="104">
        <v>8337220.7722500004</v>
      </c>
      <c r="N47" s="104">
        <v>13865527.0197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04">
        <v>275299588.71223998</v>
      </c>
      <c r="AF47" s="104">
        <v>89248040.281409994</v>
      </c>
      <c r="AG47" s="104">
        <v>76079311.577859998</v>
      </c>
      <c r="AH47" s="104">
        <v>95028480.263060004</v>
      </c>
      <c r="AI47" s="104">
        <v>14943756.589910001</v>
      </c>
      <c r="AJ47" s="104">
        <v>214220015.79565999</v>
      </c>
      <c r="AK47" s="104">
        <v>64104379.252520002</v>
      </c>
      <c r="AL47" s="104">
        <v>71422790.963129997</v>
      </c>
      <c r="AM47" s="104">
        <v>64433753.793269999</v>
      </c>
      <c r="AN47" s="104">
        <v>9097174.1529799998</v>
      </c>
      <c r="AO47" s="104">
        <v>5161917.6337599996</v>
      </c>
      <c r="AP47" s="104">
        <v>295566952.78675002</v>
      </c>
      <c r="AQ47" s="122">
        <v>0</v>
      </c>
      <c r="AR47" s="122">
        <v>0</v>
      </c>
      <c r="AS47" s="104">
        <v>4255181723.8212199</v>
      </c>
      <c r="AT47" s="104">
        <v>5093567126.2751303</v>
      </c>
      <c r="AU47" s="104">
        <v>378467180.44041002</v>
      </c>
      <c r="AV47" s="104">
        <v>103673722.38946</v>
      </c>
      <c r="AW47" s="104">
        <v>179806059.06033999</v>
      </c>
      <c r="AX47" s="104">
        <v>117276.54719</v>
      </c>
      <c r="AY47" s="104">
        <v>12096780.12737</v>
      </c>
      <c r="AZ47" s="104">
        <v>82773342.316049993</v>
      </c>
      <c r="BA47" s="122">
        <v>0</v>
      </c>
      <c r="BB47" s="104">
        <v>4715099945.8347197</v>
      </c>
      <c r="BC47" s="104">
        <v>860430131.59391999</v>
      </c>
      <c r="BD47" s="104">
        <v>768958306.99451995</v>
      </c>
      <c r="BE47" s="104">
        <v>929275200.51054001</v>
      </c>
      <c r="BF47" s="104">
        <v>142410725.33917001</v>
      </c>
      <c r="BG47" s="104">
        <v>51027898.330310002</v>
      </c>
      <c r="BH47" s="104">
        <v>1962997683.0662601</v>
      </c>
      <c r="BI47" s="122">
        <v>0</v>
      </c>
      <c r="BJ47" s="122">
        <v>0</v>
      </c>
      <c r="BK47" s="122">
        <v>0</v>
      </c>
      <c r="BL47" s="104">
        <v>5093567126.2751303</v>
      </c>
      <c r="BM47" s="122">
        <v>0</v>
      </c>
      <c r="BN47" s="122">
        <v>2.103E-2</v>
      </c>
      <c r="BO47" s="122">
        <v>4.79</v>
      </c>
      <c r="BP47" s="122">
        <v>0</v>
      </c>
      <c r="BQ47" s="122">
        <v>0</v>
      </c>
    </row>
    <row r="48" spans="3:69" x14ac:dyDescent="0.3">
      <c r="C48" s="122">
        <v>43</v>
      </c>
      <c r="D48" s="122">
        <v>2065</v>
      </c>
      <c r="E48" s="122">
        <v>4.79</v>
      </c>
      <c r="F48" s="122">
        <v>0.13375000000000001</v>
      </c>
      <c r="G48" s="122">
        <v>0</v>
      </c>
      <c r="H48" s="104">
        <v>24830470.384660002</v>
      </c>
      <c r="I48" s="104">
        <v>8350706.409</v>
      </c>
      <c r="J48" s="104">
        <v>15312800.83114</v>
      </c>
      <c r="K48" s="104">
        <v>12373.56544</v>
      </c>
      <c r="L48" s="104">
        <v>1154589.5790800001</v>
      </c>
      <c r="M48" s="104">
        <v>7482265.2930899998</v>
      </c>
      <c r="N48" s="104">
        <v>11386342.062109999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04">
        <v>252549872.13321</v>
      </c>
      <c r="AF48" s="104">
        <v>81780236.314730003</v>
      </c>
      <c r="AG48" s="104">
        <v>69191649.525749996</v>
      </c>
      <c r="AH48" s="104">
        <v>87760618.661559999</v>
      </c>
      <c r="AI48" s="104">
        <v>13817367.631170001</v>
      </c>
      <c r="AJ48" s="104">
        <v>212844986.55688</v>
      </c>
      <c r="AK48" s="104">
        <v>63086134.595640004</v>
      </c>
      <c r="AL48" s="104">
        <v>71265676.719950005</v>
      </c>
      <c r="AM48" s="104">
        <v>64392891.90168</v>
      </c>
      <c r="AN48" s="104">
        <v>9179255.4427000005</v>
      </c>
      <c r="AO48" s="104">
        <v>4921027.8969099997</v>
      </c>
      <c r="AP48" s="104">
        <v>281079715.98000997</v>
      </c>
      <c r="AQ48" s="122">
        <v>0</v>
      </c>
      <c r="AR48" s="122">
        <v>0</v>
      </c>
      <c r="AS48" s="104">
        <v>4004611773.2672901</v>
      </c>
      <c r="AT48" s="104">
        <v>4794785425.6772499</v>
      </c>
      <c r="AU48" s="104">
        <v>310796464.47285998</v>
      </c>
      <c r="AV48" s="104">
        <v>79895986.262950003</v>
      </c>
      <c r="AW48" s="104">
        <v>146363693.86397001</v>
      </c>
      <c r="AX48" s="104">
        <v>98098.500759999995</v>
      </c>
      <c r="AY48" s="104">
        <v>10206002.588269999</v>
      </c>
      <c r="AZ48" s="104">
        <v>74232683.256909996</v>
      </c>
      <c r="BA48" s="122">
        <v>0</v>
      </c>
      <c r="BB48" s="104">
        <v>4483988961.2043896</v>
      </c>
      <c r="BC48" s="104">
        <v>790283441.51935005</v>
      </c>
      <c r="BD48" s="104">
        <v>701046790.41465998</v>
      </c>
      <c r="BE48" s="104">
        <v>859116799.50827003</v>
      </c>
      <c r="BF48" s="104">
        <v>131805419.05201</v>
      </c>
      <c r="BG48" s="104">
        <v>48678503.06036</v>
      </c>
      <c r="BH48" s="104">
        <v>1953058007.64974</v>
      </c>
      <c r="BI48" s="122">
        <v>0</v>
      </c>
      <c r="BJ48" s="122">
        <v>0</v>
      </c>
      <c r="BK48" s="122">
        <v>0</v>
      </c>
      <c r="BL48" s="104">
        <v>4794785425.6772499</v>
      </c>
      <c r="BM48" s="122">
        <v>0</v>
      </c>
      <c r="BN48" s="122">
        <v>2.103E-2</v>
      </c>
      <c r="BO48" s="122">
        <v>4.79</v>
      </c>
      <c r="BP48" s="122">
        <v>0</v>
      </c>
      <c r="BQ48" s="122">
        <v>0</v>
      </c>
    </row>
    <row r="49" spans="3:69" x14ac:dyDescent="0.3">
      <c r="C49" s="122">
        <v>44</v>
      </c>
      <c r="D49" s="122">
        <v>2066</v>
      </c>
      <c r="E49" s="122">
        <v>4.79</v>
      </c>
      <c r="F49" s="122">
        <v>0.12764</v>
      </c>
      <c r="G49" s="122">
        <v>0</v>
      </c>
      <c r="H49" s="104">
        <v>19602443.71889</v>
      </c>
      <c r="I49" s="104">
        <v>6343005.8932800004</v>
      </c>
      <c r="J49" s="104">
        <v>12284958.74755</v>
      </c>
      <c r="K49" s="104">
        <v>10204.166310000001</v>
      </c>
      <c r="L49" s="104">
        <v>964274.91174999997</v>
      </c>
      <c r="M49" s="104">
        <v>6699724.94221</v>
      </c>
      <c r="N49" s="104">
        <v>9289791.99921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04">
        <v>230531612.55188999</v>
      </c>
      <c r="AF49" s="104">
        <v>74610530.170939997</v>
      </c>
      <c r="AG49" s="104">
        <v>62545462.707730003</v>
      </c>
      <c r="AH49" s="104">
        <v>80668390.902239993</v>
      </c>
      <c r="AI49" s="104">
        <v>12707228.77098</v>
      </c>
      <c r="AJ49" s="104">
        <v>210161012.71994999</v>
      </c>
      <c r="AK49" s="104">
        <v>61719364.655510001</v>
      </c>
      <c r="AL49" s="104">
        <v>70559299.158360004</v>
      </c>
      <c r="AM49" s="104">
        <v>64002140.959020004</v>
      </c>
      <c r="AN49" s="104">
        <v>9207679.1118000001</v>
      </c>
      <c r="AO49" s="104">
        <v>4672528.8352600001</v>
      </c>
      <c r="AP49" s="104">
        <v>266249613.87573001</v>
      </c>
      <c r="AQ49" s="122">
        <v>0</v>
      </c>
      <c r="AR49" s="122">
        <v>0</v>
      </c>
      <c r="AS49" s="104">
        <v>3758444117.3235402</v>
      </c>
      <c r="AT49" s="104">
        <v>4500978317.1314201</v>
      </c>
      <c r="AU49" s="104">
        <v>253569978.25077999</v>
      </c>
      <c r="AV49" s="104">
        <v>60882810.158100002</v>
      </c>
      <c r="AW49" s="104">
        <v>117602308.93547</v>
      </c>
      <c r="AX49" s="104">
        <v>80950.051900000006</v>
      </c>
      <c r="AY49" s="104">
        <v>8588599.9933800008</v>
      </c>
      <c r="AZ49" s="104">
        <v>66415309.111929998</v>
      </c>
      <c r="BA49" s="122">
        <v>0</v>
      </c>
      <c r="BB49" s="104">
        <v>4247408338.88064</v>
      </c>
      <c r="BC49" s="104">
        <v>722735409.03050995</v>
      </c>
      <c r="BD49" s="104">
        <v>635362196.80947006</v>
      </c>
      <c r="BE49" s="104">
        <v>790543868.84490001</v>
      </c>
      <c r="BF49" s="104">
        <v>121336834.85528</v>
      </c>
      <c r="BG49" s="104">
        <v>46252094.54456</v>
      </c>
      <c r="BH49" s="104">
        <v>1931177934.7959199</v>
      </c>
      <c r="BI49" s="122">
        <v>0</v>
      </c>
      <c r="BJ49" s="122">
        <v>0</v>
      </c>
      <c r="BK49" s="122">
        <v>0</v>
      </c>
      <c r="BL49" s="104">
        <v>4500978317.1314201</v>
      </c>
      <c r="BM49" s="122">
        <v>0</v>
      </c>
      <c r="BN49" s="122">
        <v>2.103E-2</v>
      </c>
      <c r="BO49" s="122">
        <v>4.79</v>
      </c>
      <c r="BP49" s="122">
        <v>0</v>
      </c>
      <c r="BQ49" s="122">
        <v>0</v>
      </c>
    </row>
    <row r="50" spans="3:69" x14ac:dyDescent="0.3">
      <c r="C50" s="122">
        <v>45</v>
      </c>
      <c r="D50" s="122">
        <v>2067</v>
      </c>
      <c r="E50" s="122">
        <v>4.79</v>
      </c>
      <c r="F50" s="122">
        <v>0.12181</v>
      </c>
      <c r="G50" s="122">
        <v>0</v>
      </c>
      <c r="H50" s="104">
        <v>15297487.988809999</v>
      </c>
      <c r="I50" s="104">
        <v>4763905.69312</v>
      </c>
      <c r="J50" s="104">
        <v>9721907.1162</v>
      </c>
      <c r="K50" s="104">
        <v>8297.3631600000008</v>
      </c>
      <c r="L50" s="104">
        <v>803377.81632999994</v>
      </c>
      <c r="M50" s="104">
        <v>5985558.99859</v>
      </c>
      <c r="N50" s="104">
        <v>7535502.0216399999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04">
        <v>209344307.80203</v>
      </c>
      <c r="AF50" s="104">
        <v>67758927.759729996</v>
      </c>
      <c r="AG50" s="104">
        <v>56183770.987980001</v>
      </c>
      <c r="AH50" s="104">
        <v>73781800.186920002</v>
      </c>
      <c r="AI50" s="104">
        <v>11619808.8674</v>
      </c>
      <c r="AJ50" s="104">
        <v>206204536.90476999</v>
      </c>
      <c r="AK50" s="104">
        <v>60042903.246359996</v>
      </c>
      <c r="AL50" s="104">
        <v>69298693.681659997</v>
      </c>
      <c r="AM50" s="104">
        <v>63265919.952959999</v>
      </c>
      <c r="AN50" s="104">
        <v>9179574.8219300006</v>
      </c>
      <c r="AO50" s="104">
        <v>4417445.2018600004</v>
      </c>
      <c r="AP50" s="104">
        <v>251157514.58360001</v>
      </c>
      <c r="AQ50" s="122">
        <v>0</v>
      </c>
      <c r="AR50" s="122">
        <v>0</v>
      </c>
      <c r="AS50" s="104">
        <v>3516808906.8871598</v>
      </c>
      <c r="AT50" s="104">
        <v>4212333815.1866002</v>
      </c>
      <c r="AU50" s="104">
        <v>205685669.16218999</v>
      </c>
      <c r="AV50" s="104">
        <v>45893016.485959999</v>
      </c>
      <c r="AW50" s="104">
        <v>93233281.802680001</v>
      </c>
      <c r="AX50" s="104">
        <v>65862.781770000001</v>
      </c>
      <c r="AY50" s="104">
        <v>7212964.2993700001</v>
      </c>
      <c r="AZ50" s="104">
        <v>59280543.792410001</v>
      </c>
      <c r="BA50" s="122">
        <v>0</v>
      </c>
      <c r="BB50" s="104">
        <v>4006648146.0244098</v>
      </c>
      <c r="BC50" s="104">
        <v>657986967.59995997</v>
      </c>
      <c r="BD50" s="104">
        <v>572328736.1473</v>
      </c>
      <c r="BE50" s="104">
        <v>723851578.90515995</v>
      </c>
      <c r="BF50" s="104">
        <v>111068094.53607</v>
      </c>
      <c r="BG50" s="104">
        <v>43758366.820129998</v>
      </c>
      <c r="BH50" s="104">
        <v>1897654402.01579</v>
      </c>
      <c r="BI50" s="122">
        <v>0</v>
      </c>
      <c r="BJ50" s="122">
        <v>0</v>
      </c>
      <c r="BK50" s="122">
        <v>0</v>
      </c>
      <c r="BL50" s="104">
        <v>4212333815.1866002</v>
      </c>
      <c r="BM50" s="122">
        <v>0</v>
      </c>
      <c r="BN50" s="122">
        <v>2.103E-2</v>
      </c>
      <c r="BO50" s="122">
        <v>4.79</v>
      </c>
      <c r="BP50" s="122">
        <v>0</v>
      </c>
      <c r="BQ50" s="122">
        <v>0</v>
      </c>
    </row>
    <row r="51" spans="3:69" x14ac:dyDescent="0.3">
      <c r="C51" s="122">
        <v>46</v>
      </c>
      <c r="D51" s="122">
        <v>2068</v>
      </c>
      <c r="E51" s="122">
        <v>4.79</v>
      </c>
      <c r="F51" s="122">
        <v>0.11624</v>
      </c>
      <c r="G51" s="122">
        <v>0</v>
      </c>
      <c r="H51" s="104">
        <v>11799750.072790001</v>
      </c>
      <c r="I51" s="104">
        <v>3539963.5929700001</v>
      </c>
      <c r="J51" s="104">
        <v>7585062.3829100002</v>
      </c>
      <c r="K51" s="104">
        <v>6649.2673400000003</v>
      </c>
      <c r="L51" s="104">
        <v>668074.82956999994</v>
      </c>
      <c r="M51" s="104">
        <v>5335624.3944300003</v>
      </c>
      <c r="N51" s="104">
        <v>6082553.2447199998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04">
        <v>189082191.92535001</v>
      </c>
      <c r="AF51" s="104">
        <v>61245056.158660002</v>
      </c>
      <c r="AG51" s="104">
        <v>50143148.25564</v>
      </c>
      <c r="AH51" s="104">
        <v>67131793.682669997</v>
      </c>
      <c r="AI51" s="104">
        <v>10562193.82838</v>
      </c>
      <c r="AJ51" s="104">
        <v>201042521.31972</v>
      </c>
      <c r="AK51" s="104">
        <v>58099037.870559998</v>
      </c>
      <c r="AL51" s="104">
        <v>67495648.284429997</v>
      </c>
      <c r="AM51" s="104">
        <v>62197201.177599996</v>
      </c>
      <c r="AN51" s="104">
        <v>9093615.7586499993</v>
      </c>
      <c r="AO51" s="104">
        <v>4157018.22848</v>
      </c>
      <c r="AP51" s="104">
        <v>235896866.22119001</v>
      </c>
      <c r="AQ51" s="122">
        <v>0</v>
      </c>
      <c r="AR51" s="122">
        <v>0</v>
      </c>
      <c r="AS51" s="104">
        <v>3279986261.8551698</v>
      </c>
      <c r="AT51" s="104">
        <v>3929225769.03337</v>
      </c>
      <c r="AU51" s="104">
        <v>166026633.76124999</v>
      </c>
      <c r="AV51" s="104">
        <v>34243078.806960002</v>
      </c>
      <c r="AW51" s="104">
        <v>72894213.337180004</v>
      </c>
      <c r="AX51" s="104">
        <v>52811.163030000003</v>
      </c>
      <c r="AY51" s="104">
        <v>6048242.7329700002</v>
      </c>
      <c r="AZ51" s="104">
        <v>52788287.721110001</v>
      </c>
      <c r="BA51" s="122">
        <v>0</v>
      </c>
      <c r="BB51" s="104">
        <v>3763199135.27212</v>
      </c>
      <c r="BC51" s="104">
        <v>596220243.61422002</v>
      </c>
      <c r="BD51" s="104">
        <v>512321678.97636998</v>
      </c>
      <c r="BE51" s="104">
        <v>659335706.29287004</v>
      </c>
      <c r="BF51" s="104">
        <v>101065827.4841</v>
      </c>
      <c r="BG51" s="104">
        <v>41209197.380419999</v>
      </c>
      <c r="BH51" s="104">
        <v>1853046481.5241399</v>
      </c>
      <c r="BI51" s="122">
        <v>0</v>
      </c>
      <c r="BJ51" s="122">
        <v>0</v>
      </c>
      <c r="BK51" s="122">
        <v>0</v>
      </c>
      <c r="BL51" s="104">
        <v>3929225769.03337</v>
      </c>
      <c r="BM51" s="122">
        <v>0</v>
      </c>
      <c r="BN51" s="122">
        <v>2.103E-2</v>
      </c>
      <c r="BO51" s="122">
        <v>4.79</v>
      </c>
      <c r="BP51" s="122">
        <v>0</v>
      </c>
      <c r="BQ51" s="122">
        <v>0</v>
      </c>
    </row>
    <row r="52" spans="3:69" x14ac:dyDescent="0.3">
      <c r="C52" s="122">
        <v>47</v>
      </c>
      <c r="D52" s="122">
        <v>2069</v>
      </c>
      <c r="E52" s="122">
        <v>4.79</v>
      </c>
      <c r="F52" s="122">
        <v>0.11093</v>
      </c>
      <c r="G52" s="122">
        <v>0</v>
      </c>
      <c r="H52" s="104">
        <v>8996079.2989300005</v>
      </c>
      <c r="I52" s="104">
        <v>2605445.5201400002</v>
      </c>
      <c r="J52" s="104">
        <v>5830611.9061500002</v>
      </c>
      <c r="K52" s="104">
        <v>5249.4414299999999</v>
      </c>
      <c r="L52" s="104">
        <v>554772.43120999995</v>
      </c>
      <c r="M52" s="104">
        <v>4745822.77355</v>
      </c>
      <c r="N52" s="104">
        <v>4890842.0090300003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04">
        <v>169820296.65888</v>
      </c>
      <c r="AF52" s="104">
        <v>55079636.495760001</v>
      </c>
      <c r="AG52" s="104">
        <v>44457824.432250001</v>
      </c>
      <c r="AH52" s="104">
        <v>60742049.551189996</v>
      </c>
      <c r="AI52" s="104">
        <v>9540786.1796799991</v>
      </c>
      <c r="AJ52" s="104">
        <v>194757774.53808001</v>
      </c>
      <c r="AK52" s="104">
        <v>55927477.93519</v>
      </c>
      <c r="AL52" s="104">
        <v>65184377.066150002</v>
      </c>
      <c r="AM52" s="104">
        <v>60804387.324639998</v>
      </c>
      <c r="AN52" s="104">
        <v>8948958.0461400002</v>
      </c>
      <c r="AO52" s="104">
        <v>3892574.1659599999</v>
      </c>
      <c r="AP52" s="104">
        <v>220559660.21923</v>
      </c>
      <c r="AQ52" s="122">
        <v>0</v>
      </c>
      <c r="AR52" s="122">
        <v>0</v>
      </c>
      <c r="AS52" s="104">
        <v>3048256566.2533498</v>
      </c>
      <c r="AT52" s="104">
        <v>3652027041.75105</v>
      </c>
      <c r="AU52" s="104">
        <v>133498220.62357</v>
      </c>
      <c r="AV52" s="104">
        <v>25320239.869490001</v>
      </c>
      <c r="AW52" s="104">
        <v>56173101.201509997</v>
      </c>
      <c r="AX52" s="104">
        <v>41717.100599999998</v>
      </c>
      <c r="AY52" s="104">
        <v>5065422.5534600001</v>
      </c>
      <c r="AZ52" s="104">
        <v>46897739.898510002</v>
      </c>
      <c r="BA52" s="122">
        <v>0</v>
      </c>
      <c r="BB52" s="104">
        <v>3518528821.12748</v>
      </c>
      <c r="BC52" s="104">
        <v>537554434.02742004</v>
      </c>
      <c r="BD52" s="104">
        <v>455661463.19616997</v>
      </c>
      <c r="BE52" s="104">
        <v>597245307.98776996</v>
      </c>
      <c r="BF52" s="104">
        <v>91391719.001990005</v>
      </c>
      <c r="BG52" s="104">
        <v>38617324.037210003</v>
      </c>
      <c r="BH52" s="104">
        <v>1798058572.87692</v>
      </c>
      <c r="BI52" s="122">
        <v>0</v>
      </c>
      <c r="BJ52" s="122">
        <v>0</v>
      </c>
      <c r="BK52" s="122">
        <v>0</v>
      </c>
      <c r="BL52" s="104">
        <v>3652027041.75105</v>
      </c>
      <c r="BM52" s="122">
        <v>0</v>
      </c>
      <c r="BN52" s="122">
        <v>2.103E-2</v>
      </c>
      <c r="BO52" s="122">
        <v>4.79</v>
      </c>
      <c r="BP52" s="122">
        <v>0</v>
      </c>
      <c r="BQ52" s="122">
        <v>0</v>
      </c>
    </row>
    <row r="53" spans="3:69" x14ac:dyDescent="0.3">
      <c r="C53" s="122">
        <v>48</v>
      </c>
      <c r="D53" s="122">
        <v>2070</v>
      </c>
      <c r="E53" s="122">
        <v>4.79</v>
      </c>
      <c r="F53" s="122">
        <v>0.10586</v>
      </c>
      <c r="G53" s="122">
        <v>0</v>
      </c>
      <c r="H53" s="104">
        <v>6779323.1639900003</v>
      </c>
      <c r="I53" s="104">
        <v>1902717.37439</v>
      </c>
      <c r="J53" s="104">
        <v>4412341.5587400002</v>
      </c>
      <c r="K53" s="104">
        <v>4081.846</v>
      </c>
      <c r="L53" s="104">
        <v>460182.38485999999</v>
      </c>
      <c r="M53" s="104">
        <v>4212145.6915999996</v>
      </c>
      <c r="N53" s="104">
        <v>3922273.1064499998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04">
        <v>151624222.47786999</v>
      </c>
      <c r="AF53" s="104">
        <v>49271279.354520001</v>
      </c>
      <c r="AG53" s="104">
        <v>39150981.493349999</v>
      </c>
      <c r="AH53" s="104">
        <v>54640162.373879999</v>
      </c>
      <c r="AI53" s="104">
        <v>8561799.25612</v>
      </c>
      <c r="AJ53" s="104">
        <v>187451933.69281</v>
      </c>
      <c r="AK53" s="104">
        <v>53568563.4868</v>
      </c>
      <c r="AL53" s="104">
        <v>62407009.885370001</v>
      </c>
      <c r="AM53" s="104">
        <v>59104329.946520001</v>
      </c>
      <c r="AN53" s="104">
        <v>8746321.9881699998</v>
      </c>
      <c r="AO53" s="104">
        <v>3625708.38595</v>
      </c>
      <c r="AP53" s="104">
        <v>205243659.48550999</v>
      </c>
      <c r="AQ53" s="122">
        <v>0</v>
      </c>
      <c r="AR53" s="122">
        <v>0</v>
      </c>
      <c r="AS53" s="104">
        <v>2822023831.40029</v>
      </c>
      <c r="AT53" s="104">
        <v>3381257389.0185199</v>
      </c>
      <c r="AU53" s="104">
        <v>107060600.10598999</v>
      </c>
      <c r="AV53" s="104">
        <v>18586303.7744</v>
      </c>
      <c r="AW53" s="104">
        <v>42634997.100050002</v>
      </c>
      <c r="AX53" s="104">
        <v>32457.201430000001</v>
      </c>
      <c r="AY53" s="104">
        <v>4237913.1690699998</v>
      </c>
      <c r="AZ53" s="104">
        <v>41568928.861040004</v>
      </c>
      <c r="BA53" s="122">
        <v>0</v>
      </c>
      <c r="BB53" s="104">
        <v>3274196788.9125299</v>
      </c>
      <c r="BC53" s="104">
        <v>482092388.49001002</v>
      </c>
      <c r="BD53" s="104">
        <v>402598807.24958003</v>
      </c>
      <c r="BE53" s="104">
        <v>537845805.51042998</v>
      </c>
      <c r="BF53" s="104">
        <v>82104156.320260003</v>
      </c>
      <c r="BG53" s="104">
        <v>35998101.0013</v>
      </c>
      <c r="BH53" s="104">
        <v>1733557530.34095</v>
      </c>
      <c r="BI53" s="122">
        <v>0</v>
      </c>
      <c r="BJ53" s="122">
        <v>0</v>
      </c>
      <c r="BK53" s="122">
        <v>0</v>
      </c>
      <c r="BL53" s="104">
        <v>3381257389.0185199</v>
      </c>
      <c r="BM53" s="122">
        <v>0</v>
      </c>
      <c r="BN53" s="122">
        <v>2.103E-2</v>
      </c>
      <c r="BO53" s="122">
        <v>4.79</v>
      </c>
      <c r="BP53" s="122">
        <v>0</v>
      </c>
      <c r="BQ53" s="122">
        <v>0</v>
      </c>
    </row>
    <row r="54" spans="3:69" x14ac:dyDescent="0.3">
      <c r="C54" s="122">
        <v>49</v>
      </c>
      <c r="D54" s="122">
        <v>2071</v>
      </c>
      <c r="E54" s="122">
        <v>4.79</v>
      </c>
      <c r="F54" s="122">
        <v>0.10102</v>
      </c>
      <c r="G54" s="122">
        <v>0</v>
      </c>
      <c r="H54" s="104">
        <v>5050702.89726</v>
      </c>
      <c r="I54" s="104">
        <v>1382320.06654</v>
      </c>
      <c r="J54" s="104">
        <v>3283900.2109500002</v>
      </c>
      <c r="K54" s="104">
        <v>3123.9485300000001</v>
      </c>
      <c r="L54" s="104">
        <v>381358.67124</v>
      </c>
      <c r="M54" s="104">
        <v>3730678.0269800001</v>
      </c>
      <c r="N54" s="104">
        <v>3141636.5261300001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04">
        <v>134546624.66367999</v>
      </c>
      <c r="AF54" s="104">
        <v>43827407.448540002</v>
      </c>
      <c r="AG54" s="104">
        <v>34240716.006640002</v>
      </c>
      <c r="AH54" s="104">
        <v>48848046.073540002</v>
      </c>
      <c r="AI54" s="104">
        <v>7630455.1349600004</v>
      </c>
      <c r="AJ54" s="104">
        <v>179240016.03029001</v>
      </c>
      <c r="AK54" s="104">
        <v>51054964.47089</v>
      </c>
      <c r="AL54" s="104">
        <v>59223662.47806</v>
      </c>
      <c r="AM54" s="104">
        <v>57115922.315190002</v>
      </c>
      <c r="AN54" s="104">
        <v>8487342.3792800009</v>
      </c>
      <c r="AO54" s="104">
        <v>3358124.38687</v>
      </c>
      <c r="AP54" s="104">
        <v>190046216.29036</v>
      </c>
      <c r="AQ54" s="122">
        <v>0</v>
      </c>
      <c r="AR54" s="122">
        <v>0</v>
      </c>
      <c r="AS54" s="104">
        <v>2601752894.3372502</v>
      </c>
      <c r="AT54" s="104">
        <v>3117508768.7719498</v>
      </c>
      <c r="AU54" s="104">
        <v>85752695.611379996</v>
      </c>
      <c r="AV54" s="104">
        <v>13578434.683639999</v>
      </c>
      <c r="AW54" s="104">
        <v>31844305.362799998</v>
      </c>
      <c r="AX54" s="104">
        <v>24855.500390000001</v>
      </c>
      <c r="AY54" s="104">
        <v>3541894.1458000001</v>
      </c>
      <c r="AZ54" s="104">
        <v>36763205.918750003</v>
      </c>
      <c r="BA54" s="122">
        <v>0</v>
      </c>
      <c r="BB54" s="104">
        <v>3031756073.1605701</v>
      </c>
      <c r="BC54" s="104">
        <v>429911436.41034001</v>
      </c>
      <c r="BD54" s="104">
        <v>353325651.02986002</v>
      </c>
      <c r="BE54" s="104">
        <v>481359848.40587002</v>
      </c>
      <c r="BF54" s="104">
        <v>73256370.279339999</v>
      </c>
      <c r="BG54" s="104">
        <v>33368376.165130001</v>
      </c>
      <c r="BH54" s="104">
        <v>1660534390.8700299</v>
      </c>
      <c r="BI54" s="122">
        <v>0</v>
      </c>
      <c r="BJ54" s="122">
        <v>0</v>
      </c>
      <c r="BK54" s="122">
        <v>0</v>
      </c>
      <c r="BL54" s="104">
        <v>3117508768.7719498</v>
      </c>
      <c r="BM54" s="122">
        <v>0</v>
      </c>
      <c r="BN54" s="122">
        <v>2.103E-2</v>
      </c>
      <c r="BO54" s="122">
        <v>4.79</v>
      </c>
      <c r="BP54" s="122">
        <v>0</v>
      </c>
      <c r="BQ54" s="122">
        <v>0</v>
      </c>
    </row>
    <row r="55" spans="3:69" x14ac:dyDescent="0.3">
      <c r="C55" s="122">
        <v>50</v>
      </c>
      <c r="D55" s="122">
        <v>2072</v>
      </c>
      <c r="E55" s="122">
        <v>4.79</v>
      </c>
      <c r="F55" s="122">
        <v>9.64E-2</v>
      </c>
      <c r="G55" s="122">
        <v>0</v>
      </c>
      <c r="H55" s="104">
        <v>3721734.0342899999</v>
      </c>
      <c r="I55" s="104">
        <v>1002577.47662</v>
      </c>
      <c r="J55" s="104">
        <v>2401089.8232999998</v>
      </c>
      <c r="K55" s="104">
        <v>2350.31187</v>
      </c>
      <c r="L55" s="104">
        <v>315716.42249999999</v>
      </c>
      <c r="M55" s="104">
        <v>3297644.9585899999</v>
      </c>
      <c r="N55" s="104">
        <v>2517188.0413099998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04">
        <v>118623904.66655999</v>
      </c>
      <c r="AF55" s="104">
        <v>38750837.036459997</v>
      </c>
      <c r="AG55" s="104">
        <v>29737136.97301</v>
      </c>
      <c r="AH55" s="104">
        <v>43384296.54823</v>
      </c>
      <c r="AI55" s="104">
        <v>6751634.10886</v>
      </c>
      <c r="AJ55" s="104">
        <v>170243783.72543001</v>
      </c>
      <c r="AK55" s="104">
        <v>48418326.436070003</v>
      </c>
      <c r="AL55" s="104">
        <v>55701272.248570003</v>
      </c>
      <c r="AM55" s="104">
        <v>54857627.999729998</v>
      </c>
      <c r="AN55" s="104">
        <v>8174967.2379999999</v>
      </c>
      <c r="AO55" s="104">
        <v>3091589.8030599998</v>
      </c>
      <c r="AP55" s="104">
        <v>175061380.8926</v>
      </c>
      <c r="AQ55" s="122">
        <v>0</v>
      </c>
      <c r="AR55" s="122">
        <v>0</v>
      </c>
      <c r="AS55" s="104">
        <v>2387949427.00981</v>
      </c>
      <c r="AT55" s="104">
        <v>2861415063.3285899</v>
      </c>
      <c r="AU55" s="104">
        <v>68708031.023839995</v>
      </c>
      <c r="AV55" s="104">
        <v>9905927.1547899991</v>
      </c>
      <c r="AW55" s="104">
        <v>23383814.2304</v>
      </c>
      <c r="AX55" s="104">
        <v>18712.160820000001</v>
      </c>
      <c r="AY55" s="104">
        <v>2956441.21918</v>
      </c>
      <c r="AZ55" s="104">
        <v>32443136.258650001</v>
      </c>
      <c r="BA55" s="122">
        <v>0</v>
      </c>
      <c r="BB55" s="104">
        <v>2792707032.30475</v>
      </c>
      <c r="BC55" s="104">
        <v>381072585.51578999</v>
      </c>
      <c r="BD55" s="104">
        <v>307952966.59385002</v>
      </c>
      <c r="BE55" s="104">
        <v>427987432.04439998</v>
      </c>
      <c r="BF55" s="104">
        <v>64893882.393339999</v>
      </c>
      <c r="BG55" s="104">
        <v>30745829.561620001</v>
      </c>
      <c r="BH55" s="104">
        <v>1580054336.19575</v>
      </c>
      <c r="BI55" s="122">
        <v>0</v>
      </c>
      <c r="BJ55" s="122">
        <v>0</v>
      </c>
      <c r="BK55" s="122">
        <v>0</v>
      </c>
      <c r="BL55" s="104">
        <v>2861415063.3285899</v>
      </c>
      <c r="BM55" s="122">
        <v>0</v>
      </c>
      <c r="BN55" s="122">
        <v>2.103E-2</v>
      </c>
      <c r="BO55" s="122">
        <v>4.79</v>
      </c>
      <c r="BP55" s="122">
        <v>0</v>
      </c>
      <c r="BQ55" s="122">
        <v>0</v>
      </c>
    </row>
    <row r="56" spans="3:69" x14ac:dyDescent="0.3">
      <c r="C56" s="122">
        <v>51</v>
      </c>
      <c r="D56" s="122">
        <v>2073</v>
      </c>
      <c r="E56" s="122">
        <v>4.79</v>
      </c>
      <c r="F56" s="122">
        <v>9.1990000000000002E-2</v>
      </c>
      <c r="G56" s="122">
        <v>0</v>
      </c>
      <c r="H56" s="104">
        <v>2714701.5417499999</v>
      </c>
      <c r="I56" s="104">
        <v>729129.19934000005</v>
      </c>
      <c r="J56" s="104">
        <v>1722809.4621600001</v>
      </c>
      <c r="K56" s="104">
        <v>1735.13924</v>
      </c>
      <c r="L56" s="104">
        <v>261027.74101</v>
      </c>
      <c r="M56" s="104">
        <v>2909394.9427</v>
      </c>
      <c r="N56" s="104">
        <v>2020921.26428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04">
        <v>103878062.12123001</v>
      </c>
      <c r="AF56" s="104">
        <v>34043334.229209997</v>
      </c>
      <c r="AG56" s="104">
        <v>25640425.00073</v>
      </c>
      <c r="AH56" s="104">
        <v>38265172.204939999</v>
      </c>
      <c r="AI56" s="104">
        <v>5929130.6863500001</v>
      </c>
      <c r="AJ56" s="104">
        <v>160602883.88218001</v>
      </c>
      <c r="AK56" s="104">
        <v>45684016.17633</v>
      </c>
      <c r="AL56" s="104">
        <v>51922634.25446</v>
      </c>
      <c r="AM56" s="104">
        <v>52354607.72185</v>
      </c>
      <c r="AN56" s="104">
        <v>7813491.8096200004</v>
      </c>
      <c r="AO56" s="104">
        <v>2828133.9199199998</v>
      </c>
      <c r="AP56" s="104">
        <v>160383192.38178</v>
      </c>
      <c r="AQ56" s="122">
        <v>0</v>
      </c>
      <c r="AR56" s="122">
        <v>0</v>
      </c>
      <c r="AS56" s="104">
        <v>2181202847.0633302</v>
      </c>
      <c r="AT56" s="104">
        <v>2613712003.1972499</v>
      </c>
      <c r="AU56" s="104">
        <v>55162156.598700002</v>
      </c>
      <c r="AV56" s="104">
        <v>7245776.6111700004</v>
      </c>
      <c r="AW56" s="104">
        <v>16866699.904320002</v>
      </c>
      <c r="AX56" s="104">
        <v>13823.89416</v>
      </c>
      <c r="AY56" s="104">
        <v>2463526.99492</v>
      </c>
      <c r="AZ56" s="104">
        <v>28572329.19413</v>
      </c>
      <c r="BA56" s="122">
        <v>0</v>
      </c>
      <c r="BB56" s="104">
        <v>2558549846.5985498</v>
      </c>
      <c r="BC56" s="104">
        <v>335616806.55650002</v>
      </c>
      <c r="BD56" s="104">
        <v>266518368.11366001</v>
      </c>
      <c r="BE56" s="104">
        <v>377897141.14144999</v>
      </c>
      <c r="BF56" s="104">
        <v>57055605.557700001</v>
      </c>
      <c r="BG56" s="104">
        <v>28149875.28675</v>
      </c>
      <c r="BH56" s="104">
        <v>1493312049.9424901</v>
      </c>
      <c r="BI56" s="122">
        <v>0</v>
      </c>
      <c r="BJ56" s="122">
        <v>0</v>
      </c>
      <c r="BK56" s="122">
        <v>0</v>
      </c>
      <c r="BL56" s="104">
        <v>2613712003.1972499</v>
      </c>
      <c r="BM56" s="122">
        <v>0</v>
      </c>
      <c r="BN56" s="122">
        <v>2.103E-2</v>
      </c>
      <c r="BO56" s="122">
        <v>4.79</v>
      </c>
      <c r="BP56" s="122">
        <v>0</v>
      </c>
      <c r="BQ56" s="122">
        <v>0</v>
      </c>
    </row>
    <row r="57" spans="3:69" x14ac:dyDescent="0.3">
      <c r="C57" s="122">
        <v>52</v>
      </c>
      <c r="D57" s="122">
        <v>2074</v>
      </c>
      <c r="E57" s="122">
        <v>4.79</v>
      </c>
      <c r="F57" s="122">
        <v>8.7790000000000007E-2</v>
      </c>
      <c r="G57" s="122">
        <v>0</v>
      </c>
      <c r="H57" s="104">
        <v>1962728.4792500001</v>
      </c>
      <c r="I57" s="104">
        <v>534267.54532999999</v>
      </c>
      <c r="J57" s="104">
        <v>1211803.5850899999</v>
      </c>
      <c r="K57" s="104">
        <v>1253.8674100000001</v>
      </c>
      <c r="L57" s="104">
        <v>215403.48142</v>
      </c>
      <c r="M57" s="104">
        <v>2562407.1355400002</v>
      </c>
      <c r="N57" s="104">
        <v>1628537.10326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04">
        <v>90321491.877619997</v>
      </c>
      <c r="AF57" s="104">
        <v>29704473.561319999</v>
      </c>
      <c r="AG57" s="104">
        <v>21946851.309530001</v>
      </c>
      <c r="AH57" s="104">
        <v>33504334.191830002</v>
      </c>
      <c r="AI57" s="104">
        <v>5165832.81494</v>
      </c>
      <c r="AJ57" s="104">
        <v>150452038.55939001</v>
      </c>
      <c r="AK57" s="104">
        <v>42873686.278300002</v>
      </c>
      <c r="AL57" s="104">
        <v>47967744.91031</v>
      </c>
      <c r="AM57" s="104">
        <v>49632742.380609997</v>
      </c>
      <c r="AN57" s="104">
        <v>7408205.4167200001</v>
      </c>
      <c r="AO57" s="104">
        <v>2569659.57345</v>
      </c>
      <c r="AP57" s="104">
        <v>146099839.51528001</v>
      </c>
      <c r="AQ57" s="122">
        <v>0</v>
      </c>
      <c r="AR57" s="122">
        <v>0</v>
      </c>
      <c r="AS57" s="104">
        <v>1982116140.12305</v>
      </c>
      <c r="AT57" s="104">
        <v>2375143182.7933898</v>
      </c>
      <c r="AU57" s="104">
        <v>44451815.27098</v>
      </c>
      <c r="AV57" s="104">
        <v>5337078.5726100001</v>
      </c>
      <c r="AW57" s="104">
        <v>11941287.67107</v>
      </c>
      <c r="AX57" s="104">
        <v>9996.8195899999992</v>
      </c>
      <c r="AY57" s="104">
        <v>2047876.32057</v>
      </c>
      <c r="AZ57" s="104">
        <v>25115575.887139998</v>
      </c>
      <c r="BA57" s="122">
        <v>0</v>
      </c>
      <c r="BB57" s="104">
        <v>2330691367.5224099</v>
      </c>
      <c r="BC57" s="104">
        <v>293569312.30180001</v>
      </c>
      <c r="BD57" s="104">
        <v>228997078.40643001</v>
      </c>
      <c r="BE57" s="104">
        <v>331238933.22735</v>
      </c>
      <c r="BF57" s="104">
        <v>49770489.199600004</v>
      </c>
      <c r="BG57" s="104">
        <v>25599769.930629998</v>
      </c>
      <c r="BH57" s="104">
        <v>1401515784.4566</v>
      </c>
      <c r="BI57" s="122">
        <v>0</v>
      </c>
      <c r="BJ57" s="122">
        <v>0</v>
      </c>
      <c r="BK57" s="122">
        <v>0</v>
      </c>
      <c r="BL57" s="104">
        <v>2375143182.7933898</v>
      </c>
      <c r="BM57" s="122">
        <v>0</v>
      </c>
      <c r="BN57" s="122">
        <v>2.103E-2</v>
      </c>
      <c r="BO57" s="122">
        <v>4.79</v>
      </c>
      <c r="BP57" s="122">
        <v>0</v>
      </c>
      <c r="BQ57" s="122">
        <v>0</v>
      </c>
    </row>
    <row r="58" spans="3:69" x14ac:dyDescent="0.3">
      <c r="C58" s="122">
        <v>53</v>
      </c>
      <c r="D58" s="122">
        <v>2075</v>
      </c>
      <c r="E58" s="122">
        <v>4.79</v>
      </c>
      <c r="F58" s="122">
        <v>8.3779999999999993E-2</v>
      </c>
      <c r="G58" s="122">
        <v>0</v>
      </c>
      <c r="H58" s="104">
        <v>1409316.60176</v>
      </c>
      <c r="I58" s="104">
        <v>396216.19065</v>
      </c>
      <c r="J58" s="104">
        <v>834949.95244999998</v>
      </c>
      <c r="K58" s="122">
        <v>884.01976000000002</v>
      </c>
      <c r="L58" s="104">
        <v>177266.43890000001</v>
      </c>
      <c r="M58" s="104">
        <v>2253250.1807400002</v>
      </c>
      <c r="N58" s="104">
        <v>1319317.4856499999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04">
        <v>77951969.383239999</v>
      </c>
      <c r="AF58" s="104">
        <v>25732035.271359999</v>
      </c>
      <c r="AG58" s="104">
        <v>18645596.059810001</v>
      </c>
      <c r="AH58" s="104">
        <v>29110507.78717</v>
      </c>
      <c r="AI58" s="104">
        <v>4463830.2648999998</v>
      </c>
      <c r="AJ58" s="104">
        <v>139933686.74884</v>
      </c>
      <c r="AK58" s="104">
        <v>40008454.806390002</v>
      </c>
      <c r="AL58" s="104">
        <v>43918047.99481</v>
      </c>
      <c r="AM58" s="104">
        <v>46723479.780429997</v>
      </c>
      <c r="AN58" s="104">
        <v>6965505.5490300003</v>
      </c>
      <c r="AO58" s="104">
        <v>2318198.6181800002</v>
      </c>
      <c r="AP58" s="104">
        <v>132295260.44589999</v>
      </c>
      <c r="AQ58" s="122">
        <v>0</v>
      </c>
      <c r="AR58" s="122">
        <v>0</v>
      </c>
      <c r="AS58" s="104">
        <v>1791319332.82371</v>
      </c>
      <c r="AT58" s="104">
        <v>2146482133.6698401</v>
      </c>
      <c r="AU58" s="104">
        <v>36011495.86242</v>
      </c>
      <c r="AV58" s="104">
        <v>3974172.7728300001</v>
      </c>
      <c r="AW58" s="104">
        <v>8294693.7333300002</v>
      </c>
      <c r="AX58" s="104">
        <v>7053.3851599999998</v>
      </c>
      <c r="AY58" s="104">
        <v>1696726.6229000001</v>
      </c>
      <c r="AZ58" s="104">
        <v>22038849.348200001</v>
      </c>
      <c r="BA58" s="122">
        <v>0</v>
      </c>
      <c r="BB58" s="104">
        <v>2110470637.80742</v>
      </c>
      <c r="BC58" s="104">
        <v>254932101.32486001</v>
      </c>
      <c r="BD58" s="104">
        <v>195307207.21733999</v>
      </c>
      <c r="BE58" s="104">
        <v>288109418.92234999</v>
      </c>
      <c r="BF58" s="104">
        <v>43059909.703309998</v>
      </c>
      <c r="BG58" s="104">
        <v>23115525.79194</v>
      </c>
      <c r="BH58" s="104">
        <v>1305946474.84762</v>
      </c>
      <c r="BI58" s="122">
        <v>0</v>
      </c>
      <c r="BJ58" s="122">
        <v>0</v>
      </c>
      <c r="BK58" s="122">
        <v>0</v>
      </c>
      <c r="BL58" s="104">
        <v>2146482133.6698401</v>
      </c>
      <c r="BM58" s="122">
        <v>0</v>
      </c>
      <c r="BN58" s="122">
        <v>2.103E-2</v>
      </c>
      <c r="BO58" s="122">
        <v>4.79</v>
      </c>
      <c r="BP58" s="122">
        <v>0</v>
      </c>
      <c r="BQ58" s="122">
        <v>0</v>
      </c>
    </row>
    <row r="59" spans="3:69" x14ac:dyDescent="0.3">
      <c r="C59" s="122">
        <v>54</v>
      </c>
      <c r="D59" s="122">
        <v>2076</v>
      </c>
      <c r="E59" s="122">
        <v>4.79</v>
      </c>
      <c r="F59" s="122">
        <v>7.9949999999999993E-2</v>
      </c>
      <c r="G59" s="122">
        <v>0</v>
      </c>
      <c r="H59" s="104">
        <v>1007658.92503</v>
      </c>
      <c r="I59" s="104">
        <v>298352.72693</v>
      </c>
      <c r="J59" s="104">
        <v>563379.94811</v>
      </c>
      <c r="K59" s="122">
        <v>605.55204000000003</v>
      </c>
      <c r="L59" s="104">
        <v>145320.69795</v>
      </c>
      <c r="M59" s="104">
        <v>1978569.07767</v>
      </c>
      <c r="N59" s="104">
        <v>1075864.2148899999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04">
        <v>66752796.676270001</v>
      </c>
      <c r="AF59" s="104">
        <v>22120807.215009999</v>
      </c>
      <c r="AG59" s="104">
        <v>15719733.899040001</v>
      </c>
      <c r="AH59" s="104">
        <v>25088238.263519999</v>
      </c>
      <c r="AI59" s="104">
        <v>3824017.2987000002</v>
      </c>
      <c r="AJ59" s="104">
        <v>129187420.92632</v>
      </c>
      <c r="AK59" s="104">
        <v>37108824.751319997</v>
      </c>
      <c r="AL59" s="104">
        <v>39851451.445589997</v>
      </c>
      <c r="AM59" s="104">
        <v>43658732.281960003</v>
      </c>
      <c r="AN59" s="104">
        <v>6492741.8335199999</v>
      </c>
      <c r="AO59" s="104">
        <v>2075670.61393</v>
      </c>
      <c r="AP59" s="104">
        <v>119043972.21897</v>
      </c>
      <c r="AQ59" s="122">
        <v>0</v>
      </c>
      <c r="AR59" s="122">
        <v>0</v>
      </c>
      <c r="AS59" s="104">
        <v>1609396430.79351</v>
      </c>
      <c r="AT59" s="104">
        <v>1928442712.83266</v>
      </c>
      <c r="AU59" s="104">
        <v>29366305.036150001</v>
      </c>
      <c r="AV59" s="104">
        <v>2999602.713</v>
      </c>
      <c r="AW59" s="104">
        <v>5653605.5522499997</v>
      </c>
      <c r="AX59" s="104">
        <v>4835.1992200000004</v>
      </c>
      <c r="AY59" s="104">
        <v>1399588.0951100001</v>
      </c>
      <c r="AZ59" s="104">
        <v>19308673.476569999</v>
      </c>
      <c r="BA59" s="122">
        <v>0</v>
      </c>
      <c r="BB59" s="104">
        <v>1899076407.79651</v>
      </c>
      <c r="BC59" s="104">
        <v>219683753.02085999</v>
      </c>
      <c r="BD59" s="104">
        <v>165309456.55818</v>
      </c>
      <c r="BE59" s="104">
        <v>248567248.48664001</v>
      </c>
      <c r="BF59" s="104">
        <v>36934638.180299997</v>
      </c>
      <c r="BG59" s="104">
        <v>20716478.91234</v>
      </c>
      <c r="BH59" s="104">
        <v>1207864832.63819</v>
      </c>
      <c r="BI59" s="122">
        <v>0</v>
      </c>
      <c r="BJ59" s="122">
        <v>0</v>
      </c>
      <c r="BK59" s="122">
        <v>0</v>
      </c>
      <c r="BL59" s="104">
        <v>1928442712.83266</v>
      </c>
      <c r="BM59" s="122">
        <v>0</v>
      </c>
      <c r="BN59" s="122">
        <v>2.103E-2</v>
      </c>
      <c r="BO59" s="122">
        <v>4.79</v>
      </c>
      <c r="BP59" s="122">
        <v>0</v>
      </c>
      <c r="BQ59" s="122">
        <v>0</v>
      </c>
    </row>
    <row r="60" spans="3:69" x14ac:dyDescent="0.3">
      <c r="C60" s="122">
        <v>55</v>
      </c>
      <c r="D60" s="122">
        <v>2077</v>
      </c>
      <c r="E60" s="122">
        <v>4.79</v>
      </c>
      <c r="F60" s="122">
        <v>7.6300000000000007E-2</v>
      </c>
      <c r="G60" s="122">
        <v>0</v>
      </c>
      <c r="H60" s="104">
        <v>719755.68036999996</v>
      </c>
      <c r="I60" s="104">
        <v>228382.89504</v>
      </c>
      <c r="J60" s="104">
        <v>372455.10574000003</v>
      </c>
      <c r="K60" s="122">
        <v>400.88677999999999</v>
      </c>
      <c r="L60" s="104">
        <v>118516.79281</v>
      </c>
      <c r="M60" s="104">
        <v>1735112.62179</v>
      </c>
      <c r="N60" s="104">
        <v>883842.33264000004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04">
        <v>56696048.943000004</v>
      </c>
      <c r="AF60" s="104">
        <v>18862736.391460001</v>
      </c>
      <c r="AG60" s="104">
        <v>13149227.545700001</v>
      </c>
      <c r="AH60" s="104">
        <v>21437637.04439</v>
      </c>
      <c r="AI60" s="104">
        <v>3246447.9614499998</v>
      </c>
      <c r="AJ60" s="104">
        <v>118352835.11967</v>
      </c>
      <c r="AK60" s="104">
        <v>34195684.789959997</v>
      </c>
      <c r="AL60" s="104">
        <v>35838035.999799997</v>
      </c>
      <c r="AM60" s="104">
        <v>40477316.276950002</v>
      </c>
      <c r="AN60" s="104">
        <v>5997933.7537099998</v>
      </c>
      <c r="AO60" s="104">
        <v>1843864.2992499999</v>
      </c>
      <c r="AP60" s="104">
        <v>106415084.51417001</v>
      </c>
      <c r="AQ60" s="122">
        <v>0</v>
      </c>
      <c r="AR60" s="122">
        <v>0</v>
      </c>
      <c r="AS60" s="104">
        <v>1436933448.5991001</v>
      </c>
      <c r="AT60" s="104">
        <v>1721736127.81074</v>
      </c>
      <c r="AU60" s="104">
        <v>24124962.22566</v>
      </c>
      <c r="AV60" s="104">
        <v>2296574.9213999999</v>
      </c>
      <c r="AW60" s="104">
        <v>3784751.1638400001</v>
      </c>
      <c r="AX60" s="104">
        <v>3203.32465</v>
      </c>
      <c r="AY60" s="104">
        <v>1147923.8130600001</v>
      </c>
      <c r="AZ60" s="104">
        <v>16892509.00271</v>
      </c>
      <c r="BA60" s="122">
        <v>0</v>
      </c>
      <c r="BB60" s="104">
        <v>1697611165.5850799</v>
      </c>
      <c r="BC60" s="104">
        <v>187773303.77375999</v>
      </c>
      <c r="BD60" s="104">
        <v>138827093.62774</v>
      </c>
      <c r="BE60" s="104">
        <v>212626562.66506001</v>
      </c>
      <c r="BF60" s="104">
        <v>31396532.770270001</v>
      </c>
      <c r="BG60" s="104">
        <v>18420515.499370001</v>
      </c>
      <c r="BH60" s="104">
        <v>1108567157.2488799</v>
      </c>
      <c r="BI60" s="122">
        <v>0</v>
      </c>
      <c r="BJ60" s="122">
        <v>0</v>
      </c>
      <c r="BK60" s="122">
        <v>0</v>
      </c>
      <c r="BL60" s="104">
        <v>1721736127.81074</v>
      </c>
      <c r="BM60" s="122">
        <v>0</v>
      </c>
      <c r="BN60" s="122">
        <v>2.103E-2</v>
      </c>
      <c r="BO60" s="122">
        <v>4.79</v>
      </c>
      <c r="BP60" s="122">
        <v>0</v>
      </c>
      <c r="BQ60" s="122">
        <v>0</v>
      </c>
    </row>
    <row r="61" spans="3:69" x14ac:dyDescent="0.3">
      <c r="C61" s="122">
        <v>56</v>
      </c>
      <c r="D61" s="122">
        <v>2078</v>
      </c>
      <c r="E61" s="122">
        <v>4.79</v>
      </c>
      <c r="F61" s="122">
        <v>7.281E-2</v>
      </c>
      <c r="G61" s="122">
        <v>0</v>
      </c>
      <c r="H61" s="104">
        <v>515458.79402999999</v>
      </c>
      <c r="I61" s="104">
        <v>177536.56369000001</v>
      </c>
      <c r="J61" s="104">
        <v>241653.85323000001</v>
      </c>
      <c r="K61" s="122">
        <v>254.77112</v>
      </c>
      <c r="L61" s="104">
        <v>96013.605989999996</v>
      </c>
      <c r="M61" s="104">
        <v>1519766.95842</v>
      </c>
      <c r="N61" s="104">
        <v>731664.12329999998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04">
        <v>47742157.747570001</v>
      </c>
      <c r="AF61" s="104">
        <v>15947195.59602</v>
      </c>
      <c r="AG61" s="104">
        <v>10910426.288349999</v>
      </c>
      <c r="AH61" s="104">
        <v>18154425.686620001</v>
      </c>
      <c r="AI61" s="104">
        <v>2730110.1765800002</v>
      </c>
      <c r="AJ61" s="104">
        <v>107564676.81698</v>
      </c>
      <c r="AK61" s="104">
        <v>31292186.406819999</v>
      </c>
      <c r="AL61" s="104">
        <v>31940142.759830002</v>
      </c>
      <c r="AM61" s="104">
        <v>37218607.372670002</v>
      </c>
      <c r="AN61" s="104">
        <v>5489354.9686000003</v>
      </c>
      <c r="AO61" s="104">
        <v>1624385.3090600001</v>
      </c>
      <c r="AP61" s="104">
        <v>94466978.738800004</v>
      </c>
      <c r="AQ61" s="122">
        <v>0</v>
      </c>
      <c r="AR61" s="122">
        <v>0</v>
      </c>
      <c r="AS61" s="104">
        <v>1274436725.2170801</v>
      </c>
      <c r="AT61" s="104">
        <v>1526977428.3961799</v>
      </c>
      <c r="AU61" s="104">
        <v>19971174.365249999</v>
      </c>
      <c r="AV61" s="104">
        <v>1781404.4509099999</v>
      </c>
      <c r="AW61" s="104">
        <v>2493606.1568100001</v>
      </c>
      <c r="AX61" s="104">
        <v>2037.13582</v>
      </c>
      <c r="AY61" s="104">
        <v>934852.67169999995</v>
      </c>
      <c r="AZ61" s="104">
        <v>14759273.95001</v>
      </c>
      <c r="BA61" s="122">
        <v>0</v>
      </c>
      <c r="BB61" s="104">
        <v>1507006254.03093</v>
      </c>
      <c r="BC61" s="104">
        <v>159122553.00229999</v>
      </c>
      <c r="BD61" s="104">
        <v>115648474.65105</v>
      </c>
      <c r="BE61" s="104">
        <v>180257927.54137999</v>
      </c>
      <c r="BF61" s="104">
        <v>26438135.017080002</v>
      </c>
      <c r="BG61" s="104">
        <v>16243991.16845</v>
      </c>
      <c r="BH61" s="104">
        <v>1009295172.6506701</v>
      </c>
      <c r="BI61" s="122">
        <v>0</v>
      </c>
      <c r="BJ61" s="122">
        <v>0</v>
      </c>
      <c r="BK61" s="122">
        <v>0</v>
      </c>
      <c r="BL61" s="104">
        <v>1526977428.3961799</v>
      </c>
      <c r="BM61" s="122">
        <v>0</v>
      </c>
      <c r="BN61" s="122">
        <v>2.103E-2</v>
      </c>
      <c r="BO61" s="122">
        <v>4.79</v>
      </c>
      <c r="BP61" s="122">
        <v>0</v>
      </c>
      <c r="BQ61" s="122">
        <v>0</v>
      </c>
    </row>
    <row r="62" spans="3:69" x14ac:dyDescent="0.3">
      <c r="C62" s="122">
        <v>57</v>
      </c>
      <c r="D62" s="122">
        <v>2079</v>
      </c>
      <c r="E62" s="122">
        <v>4.79</v>
      </c>
      <c r="F62" s="122">
        <v>6.948E-2</v>
      </c>
      <c r="G62" s="122">
        <v>0</v>
      </c>
      <c r="H62" s="104">
        <v>371423.83591999998</v>
      </c>
      <c r="I62" s="104">
        <v>139770.39624999999</v>
      </c>
      <c r="J62" s="104">
        <v>154353.00489000001</v>
      </c>
      <c r="K62" s="122">
        <v>154.08459999999999</v>
      </c>
      <c r="L62" s="104">
        <v>77146.350179999994</v>
      </c>
      <c r="M62" s="104">
        <v>1329569.13075</v>
      </c>
      <c r="N62" s="104">
        <v>610133.13286000001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04">
        <v>39841340.431539997</v>
      </c>
      <c r="AF62" s="104">
        <v>13360724.390310001</v>
      </c>
      <c r="AG62" s="104">
        <v>8977705.6163899992</v>
      </c>
      <c r="AH62" s="104">
        <v>15229692.361129999</v>
      </c>
      <c r="AI62" s="104">
        <v>2273218.0637099999</v>
      </c>
      <c r="AJ62" s="104">
        <v>96951909.276460007</v>
      </c>
      <c r="AK62" s="104">
        <v>28421504.435109999</v>
      </c>
      <c r="AL62" s="104">
        <v>28210129.570719998</v>
      </c>
      <c r="AM62" s="104">
        <v>33926082.899269998</v>
      </c>
      <c r="AN62" s="104">
        <v>4975532.6604800001</v>
      </c>
      <c r="AO62" s="104">
        <v>1418659.7108799999</v>
      </c>
      <c r="AP62" s="104">
        <v>83249718.523059994</v>
      </c>
      <c r="AQ62" s="122">
        <v>0</v>
      </c>
      <c r="AR62" s="122">
        <v>0</v>
      </c>
      <c r="AS62" s="104">
        <v>1122360149.5922599</v>
      </c>
      <c r="AT62" s="104">
        <v>1344714243.9228499</v>
      </c>
      <c r="AU62" s="104">
        <v>16653919.188139999</v>
      </c>
      <c r="AV62" s="104">
        <v>1396156.1752299999</v>
      </c>
      <c r="AW62" s="104">
        <v>1622344.7797000001</v>
      </c>
      <c r="AX62" s="104">
        <v>1232.76126</v>
      </c>
      <c r="AY62" s="104">
        <v>754876.26769999997</v>
      </c>
      <c r="AZ62" s="104">
        <v>12879309.20425</v>
      </c>
      <c r="BA62" s="122">
        <v>0</v>
      </c>
      <c r="BB62" s="104">
        <v>1328060324.73471</v>
      </c>
      <c r="BC62" s="104">
        <v>133623949.2845</v>
      </c>
      <c r="BD62" s="104">
        <v>95538946.638850003</v>
      </c>
      <c r="BE62" s="104">
        <v>151383537.69881001</v>
      </c>
      <c r="BF62" s="104">
        <v>22043762.718449999</v>
      </c>
      <c r="BG62" s="104">
        <v>14201066.61954</v>
      </c>
      <c r="BH62" s="104">
        <v>911269061.77455997</v>
      </c>
      <c r="BI62" s="122">
        <v>0</v>
      </c>
      <c r="BJ62" s="122">
        <v>0</v>
      </c>
      <c r="BK62" s="122">
        <v>0</v>
      </c>
      <c r="BL62" s="104">
        <v>1344714243.9228499</v>
      </c>
      <c r="BM62" s="122">
        <v>0</v>
      </c>
      <c r="BN62" s="122">
        <v>2.103E-2</v>
      </c>
      <c r="BO62" s="122">
        <v>4.79</v>
      </c>
      <c r="BP62" s="122">
        <v>0</v>
      </c>
      <c r="BQ62" s="122">
        <v>0</v>
      </c>
    </row>
    <row r="63" spans="3:69" x14ac:dyDescent="0.3">
      <c r="C63" s="122">
        <v>58</v>
      </c>
      <c r="D63" s="122">
        <v>2080</v>
      </c>
      <c r="E63" s="122">
        <v>4.79</v>
      </c>
      <c r="F63" s="122">
        <v>6.6299999999999998E-2</v>
      </c>
      <c r="G63" s="122">
        <v>0</v>
      </c>
      <c r="H63" s="104">
        <v>270045.98543</v>
      </c>
      <c r="I63" s="104">
        <v>111046.74722</v>
      </c>
      <c r="J63" s="104">
        <v>97523.506129999994</v>
      </c>
      <c r="K63" s="122">
        <v>87.670439999999999</v>
      </c>
      <c r="L63" s="104">
        <v>61388.06164</v>
      </c>
      <c r="M63" s="104">
        <v>1161766.8088700001</v>
      </c>
      <c r="N63" s="104">
        <v>512103.47268000001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04">
        <v>32935145.273600001</v>
      </c>
      <c r="AF63" s="104">
        <v>11087368.731550001</v>
      </c>
      <c r="AG63" s="104">
        <v>7324397.72554</v>
      </c>
      <c r="AH63" s="104">
        <v>12650245.46111</v>
      </c>
      <c r="AI63" s="104">
        <v>1873133.3554</v>
      </c>
      <c r="AJ63" s="104">
        <v>86631781.626770005</v>
      </c>
      <c r="AK63" s="104">
        <v>25608048.53162</v>
      </c>
      <c r="AL63" s="104">
        <v>24688450.404089998</v>
      </c>
      <c r="AM63" s="104">
        <v>30642656.83647</v>
      </c>
      <c r="AN63" s="104">
        <v>4464858.6858900003</v>
      </c>
      <c r="AO63" s="104">
        <v>1227767.1687</v>
      </c>
      <c r="AP63" s="104">
        <v>72800926.928479999</v>
      </c>
      <c r="AQ63" s="122">
        <v>0</v>
      </c>
      <c r="AR63" s="122">
        <v>0</v>
      </c>
      <c r="AS63" s="104">
        <v>981039943.89919996</v>
      </c>
      <c r="AT63" s="104">
        <v>1175351713.9950299</v>
      </c>
      <c r="AU63" s="104">
        <v>13978145.736740001</v>
      </c>
      <c r="AV63" s="104">
        <v>1101887.2183900001</v>
      </c>
      <c r="AW63" s="104">
        <v>1047072.9735</v>
      </c>
      <c r="AX63" s="122">
        <v>701.73081999999999</v>
      </c>
      <c r="AY63" s="104">
        <v>603568.02373000002</v>
      </c>
      <c r="AZ63" s="104">
        <v>11224915.7903</v>
      </c>
      <c r="BA63" s="122">
        <v>0</v>
      </c>
      <c r="BB63" s="104">
        <v>1161373568.2582901</v>
      </c>
      <c r="BC63" s="104">
        <v>111140065.09168001</v>
      </c>
      <c r="BD63" s="104">
        <v>78248745.595080003</v>
      </c>
      <c r="BE63" s="104">
        <v>125882698.15963</v>
      </c>
      <c r="BF63" s="104">
        <v>18189725.369180001</v>
      </c>
      <c r="BG63" s="104">
        <v>12303038.25697</v>
      </c>
      <c r="BH63" s="104">
        <v>815609295.78575003</v>
      </c>
      <c r="BI63" s="122">
        <v>0</v>
      </c>
      <c r="BJ63" s="122">
        <v>0</v>
      </c>
      <c r="BK63" s="122">
        <v>0</v>
      </c>
      <c r="BL63" s="104">
        <v>1175351713.9950299</v>
      </c>
      <c r="BM63" s="122">
        <v>0</v>
      </c>
      <c r="BN63" s="122">
        <v>2.103E-2</v>
      </c>
      <c r="BO63" s="122">
        <v>4.79</v>
      </c>
      <c r="BP63" s="122">
        <v>0</v>
      </c>
      <c r="BQ63" s="122">
        <v>0</v>
      </c>
    </row>
    <row r="64" spans="3:69" x14ac:dyDescent="0.3">
      <c r="C64" s="122">
        <v>59</v>
      </c>
      <c r="D64" s="122">
        <v>2081</v>
      </c>
      <c r="E64" s="122">
        <v>4.79</v>
      </c>
      <c r="F64" s="122">
        <v>6.3270000000000007E-2</v>
      </c>
      <c r="G64" s="122">
        <v>0</v>
      </c>
      <c r="H64" s="104">
        <v>198402.48194999999</v>
      </c>
      <c r="I64" s="104">
        <v>88727.809800000003</v>
      </c>
      <c r="J64" s="104">
        <v>61317.834029999998</v>
      </c>
      <c r="K64" s="122">
        <v>46.206310000000002</v>
      </c>
      <c r="L64" s="104">
        <v>48310.631809999999</v>
      </c>
      <c r="M64" s="104">
        <v>1013829.24343</v>
      </c>
      <c r="N64" s="104">
        <v>432126.06413000001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04">
        <v>26956401.872159999</v>
      </c>
      <c r="AF64" s="104">
        <v>9108031.4202800002</v>
      </c>
      <c r="AG64" s="104">
        <v>5922966.0327500002</v>
      </c>
      <c r="AH64" s="104">
        <v>10398823.00014</v>
      </c>
      <c r="AI64" s="104">
        <v>1526581.4189899999</v>
      </c>
      <c r="AJ64" s="104">
        <v>76712351.323559999</v>
      </c>
      <c r="AK64" s="104">
        <v>22876175.1219</v>
      </c>
      <c r="AL64" s="104">
        <v>21407184.537390001</v>
      </c>
      <c r="AM64" s="104">
        <v>27411380.188409999</v>
      </c>
      <c r="AN64" s="104">
        <v>3965093.28486</v>
      </c>
      <c r="AO64" s="104">
        <v>1052518.1910000001</v>
      </c>
      <c r="AP64" s="104">
        <v>63148150.187420003</v>
      </c>
      <c r="AQ64" s="122">
        <v>0</v>
      </c>
      <c r="AR64" s="122">
        <v>0</v>
      </c>
      <c r="AS64" s="104">
        <v>850719279.46564996</v>
      </c>
      <c r="AT64" s="104">
        <v>1019180540.6382999</v>
      </c>
      <c r="AU64" s="104">
        <v>11795118.41515</v>
      </c>
      <c r="AV64" s="104">
        <v>872936.68848000001</v>
      </c>
      <c r="AW64" s="104">
        <v>673932.80914999999</v>
      </c>
      <c r="AX64" s="122">
        <v>369.96312999999998</v>
      </c>
      <c r="AY64" s="104">
        <v>477257.44572000002</v>
      </c>
      <c r="AZ64" s="104">
        <v>9770621.5086700004</v>
      </c>
      <c r="BA64" s="122">
        <v>0</v>
      </c>
      <c r="BB64" s="104">
        <v>1007385422.22315</v>
      </c>
      <c r="BC64" s="104">
        <v>91506639.48793</v>
      </c>
      <c r="BD64" s="104">
        <v>63518358.073739998</v>
      </c>
      <c r="BE64" s="104">
        <v>103595923.46031</v>
      </c>
      <c r="BF64" s="104">
        <v>14846160.144859999</v>
      </c>
      <c r="BG64" s="104">
        <v>10558380.73388</v>
      </c>
      <c r="BH64" s="104">
        <v>723359960.32243001</v>
      </c>
      <c r="BI64" s="122">
        <v>0</v>
      </c>
      <c r="BJ64" s="122">
        <v>0</v>
      </c>
      <c r="BK64" s="122">
        <v>0</v>
      </c>
      <c r="BL64" s="104">
        <v>1019180540.6382999</v>
      </c>
      <c r="BM64" s="122">
        <v>0</v>
      </c>
      <c r="BN64" s="122">
        <v>2.103E-2</v>
      </c>
      <c r="BO64" s="122">
        <v>4.79</v>
      </c>
      <c r="BP64" s="122">
        <v>0</v>
      </c>
      <c r="BQ64" s="122">
        <v>0</v>
      </c>
    </row>
    <row r="65" spans="3:69" x14ac:dyDescent="0.3">
      <c r="C65" s="122">
        <v>60</v>
      </c>
      <c r="D65" s="122">
        <v>2082</v>
      </c>
      <c r="E65" s="122">
        <v>4.79</v>
      </c>
      <c r="F65" s="122">
        <v>6.0380000000000003E-2</v>
      </c>
      <c r="G65" s="122">
        <v>0</v>
      </c>
      <c r="H65" s="104">
        <v>147273.84103000001</v>
      </c>
      <c r="I65" s="104">
        <v>71098.022299999997</v>
      </c>
      <c r="J65" s="104">
        <v>38597.196960000001</v>
      </c>
      <c r="K65" s="122">
        <v>22.085819999999998</v>
      </c>
      <c r="L65" s="104">
        <v>37556.535949999998</v>
      </c>
      <c r="M65" s="104">
        <v>883480.87552</v>
      </c>
      <c r="N65" s="104">
        <v>366113.26763000002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04">
        <v>21833662.17058</v>
      </c>
      <c r="AF65" s="104">
        <v>7402464.9404699998</v>
      </c>
      <c r="AG65" s="104">
        <v>4746353.4443800002</v>
      </c>
      <c r="AH65" s="104">
        <v>8455059.7494099997</v>
      </c>
      <c r="AI65" s="104">
        <v>1229784.03632</v>
      </c>
      <c r="AJ65" s="104">
        <v>67287535.945230007</v>
      </c>
      <c r="AK65" s="104">
        <v>20248785.34034</v>
      </c>
      <c r="AL65" s="104">
        <v>18388131.599720001</v>
      </c>
      <c r="AM65" s="104">
        <v>24273808.704879999</v>
      </c>
      <c r="AN65" s="104">
        <v>3483437.8111200002</v>
      </c>
      <c r="AO65" s="104">
        <v>893372.48916999996</v>
      </c>
      <c r="AP65" s="104">
        <v>54307190.995460004</v>
      </c>
      <c r="AQ65" s="122">
        <v>0</v>
      </c>
      <c r="AR65" s="122">
        <v>0</v>
      </c>
      <c r="AS65" s="104">
        <v>731515988.53182006</v>
      </c>
      <c r="AT65" s="104">
        <v>876341245.62726998</v>
      </c>
      <c r="AU65" s="104">
        <v>9993262.8544200007</v>
      </c>
      <c r="AV65" s="104">
        <v>692418.55385000003</v>
      </c>
      <c r="AW65" s="104">
        <v>434611.52182999998</v>
      </c>
      <c r="AX65" s="122">
        <v>176.87042</v>
      </c>
      <c r="AY65" s="104">
        <v>372813.31810999999</v>
      </c>
      <c r="AZ65" s="104">
        <v>8493242.5902100001</v>
      </c>
      <c r="BA65" s="122">
        <v>0</v>
      </c>
      <c r="BB65" s="104">
        <v>866347982.77285004</v>
      </c>
      <c r="BC65" s="104">
        <v>74538977.407769993</v>
      </c>
      <c r="BD65" s="104">
        <v>51087902.302050002</v>
      </c>
      <c r="BE65" s="104">
        <v>84329244.480269998</v>
      </c>
      <c r="BF65" s="104">
        <v>11978064.901280001</v>
      </c>
      <c r="BG65" s="104">
        <v>8971971.3603300005</v>
      </c>
      <c r="BH65" s="104">
        <v>635441822.32114995</v>
      </c>
      <c r="BI65" s="122">
        <v>0</v>
      </c>
      <c r="BJ65" s="122">
        <v>0</v>
      </c>
      <c r="BK65" s="122">
        <v>0</v>
      </c>
      <c r="BL65" s="104">
        <v>876341245.62726998</v>
      </c>
      <c r="BM65" s="122">
        <v>0</v>
      </c>
      <c r="BN65" s="122">
        <v>2.103E-2</v>
      </c>
      <c r="BO65" s="122">
        <v>4.79</v>
      </c>
      <c r="BP65" s="122">
        <v>0</v>
      </c>
      <c r="BQ65" s="122">
        <v>0</v>
      </c>
    </row>
    <row r="66" spans="3:69" x14ac:dyDescent="0.3">
      <c r="C66" s="122">
        <v>61</v>
      </c>
      <c r="D66" s="122">
        <v>2083</v>
      </c>
      <c r="E66" s="122">
        <v>4.79</v>
      </c>
      <c r="F66" s="122">
        <v>5.7619999999999998E-2</v>
      </c>
      <c r="G66" s="122">
        <v>0</v>
      </c>
      <c r="H66" s="104">
        <v>110256.26862</v>
      </c>
      <c r="I66" s="104">
        <v>57015.484949999998</v>
      </c>
      <c r="J66" s="104">
        <v>24419.153399999999</v>
      </c>
      <c r="K66" s="122">
        <v>9.2962799999999994</v>
      </c>
      <c r="L66" s="104">
        <v>28812.333989999999</v>
      </c>
      <c r="M66" s="104">
        <v>768690.02457000001</v>
      </c>
      <c r="N66" s="104">
        <v>311038.06332000002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04">
        <v>17491166.66062</v>
      </c>
      <c r="AF66" s="104">
        <v>5948563.9597899998</v>
      </c>
      <c r="AG66" s="104">
        <v>3768034.4984499998</v>
      </c>
      <c r="AH66" s="104">
        <v>6795968.64836</v>
      </c>
      <c r="AI66" s="104">
        <v>978599.55402000004</v>
      </c>
      <c r="AJ66" s="104">
        <v>58435937.020020001</v>
      </c>
      <c r="AK66" s="104">
        <v>17747633.063439999</v>
      </c>
      <c r="AL66" s="104">
        <v>15644204.31154</v>
      </c>
      <c r="AM66" s="104">
        <v>21267518.471349999</v>
      </c>
      <c r="AN66" s="104">
        <v>3026092.2969200001</v>
      </c>
      <c r="AO66" s="104">
        <v>750488.87676999997</v>
      </c>
      <c r="AP66" s="104">
        <v>46282305.657760002</v>
      </c>
      <c r="AQ66" s="122">
        <v>0</v>
      </c>
      <c r="AR66" s="122">
        <v>0</v>
      </c>
      <c r="AS66" s="104">
        <v>623419710.78573</v>
      </c>
      <c r="AT66" s="104">
        <v>746819104.48064005</v>
      </c>
      <c r="AU66" s="104">
        <v>8489954.8836300001</v>
      </c>
      <c r="AV66" s="104">
        <v>548918.96288999997</v>
      </c>
      <c r="AW66" s="104">
        <v>281519.94251000002</v>
      </c>
      <c r="AX66" s="122">
        <v>74.454530000000005</v>
      </c>
      <c r="AY66" s="104">
        <v>287427.31177999999</v>
      </c>
      <c r="AZ66" s="104">
        <v>7372014.2119199997</v>
      </c>
      <c r="BA66" s="122">
        <v>0</v>
      </c>
      <c r="BB66" s="104">
        <v>738329149.59701002</v>
      </c>
      <c r="BC66" s="104">
        <v>60034114.777029999</v>
      </c>
      <c r="BD66" s="104">
        <v>40699975.506650001</v>
      </c>
      <c r="BE66" s="104">
        <v>67862529.931659997</v>
      </c>
      <c r="BF66" s="104">
        <v>9546828.1543799993</v>
      </c>
      <c r="BG66" s="104">
        <v>7545794.3636499997</v>
      </c>
      <c r="BH66" s="104">
        <v>552639906.86363995</v>
      </c>
      <c r="BI66" s="122">
        <v>0</v>
      </c>
      <c r="BJ66" s="122">
        <v>0</v>
      </c>
      <c r="BK66" s="122">
        <v>0</v>
      </c>
      <c r="BL66" s="104">
        <v>746819104.48064005</v>
      </c>
      <c r="BM66" s="122">
        <v>0</v>
      </c>
      <c r="BN66" s="122">
        <v>2.103E-2</v>
      </c>
      <c r="BO66" s="122">
        <v>4.79</v>
      </c>
      <c r="BP66" s="122">
        <v>0</v>
      </c>
      <c r="BQ66" s="122">
        <v>0</v>
      </c>
    </row>
    <row r="67" spans="3:69" x14ac:dyDescent="0.3">
      <c r="C67" s="122">
        <v>62</v>
      </c>
      <c r="D67" s="122">
        <v>2084</v>
      </c>
      <c r="E67" s="122">
        <v>4.79</v>
      </c>
      <c r="F67" s="122">
        <v>5.4989999999999997E-2</v>
      </c>
      <c r="G67" s="122">
        <v>0</v>
      </c>
      <c r="H67" s="104">
        <v>83016.617819999999</v>
      </c>
      <c r="I67" s="104">
        <v>45689.672500000001</v>
      </c>
      <c r="J67" s="104">
        <v>15531.139719999999</v>
      </c>
      <c r="K67" s="122">
        <v>3.30219</v>
      </c>
      <c r="L67" s="104">
        <v>21792.503410000001</v>
      </c>
      <c r="M67" s="104">
        <v>667647.08106</v>
      </c>
      <c r="N67" s="104">
        <v>264670.56664999999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04">
        <v>13851032.708969999</v>
      </c>
      <c r="AF67" s="104">
        <v>4723185.9536699997</v>
      </c>
      <c r="AG67" s="104">
        <v>2962612.0540800001</v>
      </c>
      <c r="AH67" s="104">
        <v>5396581.1317400001</v>
      </c>
      <c r="AI67" s="104">
        <v>768653.56947999995</v>
      </c>
      <c r="AJ67" s="104">
        <v>50220763.676890001</v>
      </c>
      <c r="AK67" s="104">
        <v>15392312.41155</v>
      </c>
      <c r="AL67" s="104">
        <v>13180841.530309999</v>
      </c>
      <c r="AM67" s="104">
        <v>18425674.989330001</v>
      </c>
      <c r="AN67" s="104">
        <v>2598236.3493499998</v>
      </c>
      <c r="AO67" s="104">
        <v>623698.39635000005</v>
      </c>
      <c r="AP67" s="104">
        <v>39066470.142130002</v>
      </c>
      <c r="AQ67" s="122">
        <v>0</v>
      </c>
      <c r="AR67" s="122">
        <v>0</v>
      </c>
      <c r="AS67" s="104">
        <v>526287597.98786998</v>
      </c>
      <c r="AT67" s="104">
        <v>630441198.78138995</v>
      </c>
      <c r="AU67" s="104">
        <v>7224328.5785999997</v>
      </c>
      <c r="AV67" s="104">
        <v>434386.12809999997</v>
      </c>
      <c r="AW67" s="104">
        <v>183029.46586</v>
      </c>
      <c r="AX67" s="122">
        <v>26.44819</v>
      </c>
      <c r="AY67" s="104">
        <v>218500.62101999999</v>
      </c>
      <c r="AZ67" s="104">
        <v>6388385.9154300001</v>
      </c>
      <c r="BA67" s="122">
        <v>0</v>
      </c>
      <c r="BB67" s="104">
        <v>623216870.20279002</v>
      </c>
      <c r="BC67" s="104">
        <v>47776503.5568</v>
      </c>
      <c r="BD67" s="104">
        <v>32105457.462650001</v>
      </c>
      <c r="BE67" s="104">
        <v>53955859.617810003</v>
      </c>
      <c r="BF67" s="104">
        <v>7511381.2113699997</v>
      </c>
      <c r="BG67" s="104">
        <v>6278627.5138699999</v>
      </c>
      <c r="BH67" s="104">
        <v>475589040.84029001</v>
      </c>
      <c r="BI67" s="122">
        <v>0</v>
      </c>
      <c r="BJ67" s="122">
        <v>0</v>
      </c>
      <c r="BK67" s="122">
        <v>0</v>
      </c>
      <c r="BL67" s="104">
        <v>630441198.78138995</v>
      </c>
      <c r="BM67" s="122">
        <v>0</v>
      </c>
      <c r="BN67" s="122">
        <v>2.103E-2</v>
      </c>
      <c r="BO67" s="122">
        <v>4.79</v>
      </c>
      <c r="BP67" s="122">
        <v>0</v>
      </c>
      <c r="BQ67" s="122">
        <v>0</v>
      </c>
    </row>
    <row r="68" spans="3:69" x14ac:dyDescent="0.3">
      <c r="C68" s="122">
        <v>63</v>
      </c>
      <c r="D68" s="122">
        <v>2085</v>
      </c>
      <c r="E68" s="122">
        <v>4.79</v>
      </c>
      <c r="F68" s="122">
        <v>5.2479999999999999E-2</v>
      </c>
      <c r="G68" s="122">
        <v>0</v>
      </c>
      <c r="H68" s="104">
        <v>62677.414219999999</v>
      </c>
      <c r="I68" s="104">
        <v>36545.413070000002</v>
      </c>
      <c r="J68" s="104">
        <v>9895.3227700000007</v>
      </c>
      <c r="K68" s="122">
        <v>0.92632000000000003</v>
      </c>
      <c r="L68" s="104">
        <v>16235.752060000001</v>
      </c>
      <c r="M68" s="104">
        <v>578747.09105000005</v>
      </c>
      <c r="N68" s="104">
        <v>225359.53747000001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04">
        <v>10835475.447349999</v>
      </c>
      <c r="AF68" s="104">
        <v>3702904.5737600001</v>
      </c>
      <c r="AG68" s="104">
        <v>2306099.4497699998</v>
      </c>
      <c r="AH68" s="104">
        <v>4231001.4178299997</v>
      </c>
      <c r="AI68" s="104">
        <v>595470.00598999998</v>
      </c>
      <c r="AJ68" s="104">
        <v>42688125.804520003</v>
      </c>
      <c r="AK68" s="104">
        <v>13199234.36083</v>
      </c>
      <c r="AL68" s="104">
        <v>10996182.08477</v>
      </c>
      <c r="AM68" s="104">
        <v>15776340.349160001</v>
      </c>
      <c r="AN68" s="104">
        <v>2203820.9747000001</v>
      </c>
      <c r="AO68" s="104">
        <v>512548.03506000002</v>
      </c>
      <c r="AP68" s="104">
        <v>32642622.024160001</v>
      </c>
      <c r="AQ68" s="122">
        <v>0</v>
      </c>
      <c r="AR68" s="122">
        <v>0</v>
      </c>
      <c r="AS68" s="104">
        <v>439857257.44476002</v>
      </c>
      <c r="AT68" s="104">
        <v>526890264.76353002</v>
      </c>
      <c r="AU68" s="104">
        <v>6151312.4318500003</v>
      </c>
      <c r="AV68" s="104">
        <v>342847.25657000003</v>
      </c>
      <c r="AW68" s="104">
        <v>119019.70626000001</v>
      </c>
      <c r="AX68" s="122">
        <v>7.4191399999999996</v>
      </c>
      <c r="AY68" s="104">
        <v>163627.43007999999</v>
      </c>
      <c r="AZ68" s="104">
        <v>5525810.6198000005</v>
      </c>
      <c r="BA68" s="122">
        <v>0</v>
      </c>
      <c r="BB68" s="104">
        <v>520738952.33168</v>
      </c>
      <c r="BC68" s="104">
        <v>37543341.271860003</v>
      </c>
      <c r="BD68" s="104">
        <v>25066349.812690001</v>
      </c>
      <c r="BE68" s="104">
        <v>42357333.150679998</v>
      </c>
      <c r="BF68" s="104">
        <v>5829461.8758199997</v>
      </c>
      <c r="BG68" s="104">
        <v>5166198.0640200004</v>
      </c>
      <c r="BH68" s="104">
        <v>404776268.15661001</v>
      </c>
      <c r="BI68" s="122">
        <v>0</v>
      </c>
      <c r="BJ68" s="122">
        <v>0</v>
      </c>
      <c r="BK68" s="122">
        <v>0</v>
      </c>
      <c r="BL68" s="104">
        <v>526890264.76353002</v>
      </c>
      <c r="BM68" s="122">
        <v>0</v>
      </c>
      <c r="BN68" s="122">
        <v>2.103E-2</v>
      </c>
      <c r="BO68" s="122">
        <v>4.79</v>
      </c>
      <c r="BP68" s="122">
        <v>0</v>
      </c>
      <c r="BQ68" s="122">
        <v>0</v>
      </c>
    </row>
    <row r="69" spans="3:69" x14ac:dyDescent="0.3">
      <c r="C69" s="122">
        <v>64</v>
      </c>
      <c r="D69" s="122">
        <v>2086</v>
      </c>
      <c r="E69" s="122">
        <v>4.79</v>
      </c>
      <c r="F69" s="122">
        <v>5.008E-2</v>
      </c>
      <c r="G69" s="122">
        <v>0</v>
      </c>
      <c r="H69" s="104">
        <v>47331.727350000001</v>
      </c>
      <c r="I69" s="104">
        <v>29147.35627</v>
      </c>
      <c r="J69" s="104">
        <v>6283.2104099999997</v>
      </c>
      <c r="K69" s="122">
        <v>0.18212999999999999</v>
      </c>
      <c r="L69" s="104">
        <v>11900.97854</v>
      </c>
      <c r="M69" s="104">
        <v>500550.59641</v>
      </c>
      <c r="N69" s="104">
        <v>191857.04613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04">
        <v>8368041.21545</v>
      </c>
      <c r="AF69" s="104">
        <v>2864227.7694000001</v>
      </c>
      <c r="AG69" s="104">
        <v>1776453.48431</v>
      </c>
      <c r="AH69" s="104">
        <v>3272782.4430200001</v>
      </c>
      <c r="AI69" s="104">
        <v>454577.51871999999</v>
      </c>
      <c r="AJ69" s="104">
        <v>35867989.280320004</v>
      </c>
      <c r="AK69" s="104">
        <v>11182407.403929999</v>
      </c>
      <c r="AL69" s="104">
        <v>9082580.6878399998</v>
      </c>
      <c r="AM69" s="104">
        <v>13341102.171499999</v>
      </c>
      <c r="AN69" s="104">
        <v>1845600.1558000001</v>
      </c>
      <c r="AO69" s="104">
        <v>416298.86125000002</v>
      </c>
      <c r="AP69" s="104">
        <v>26983493.61459</v>
      </c>
      <c r="AQ69" s="122">
        <v>0</v>
      </c>
      <c r="AR69" s="122">
        <v>0</v>
      </c>
      <c r="AS69" s="104">
        <v>363737981.92303997</v>
      </c>
      <c r="AT69" s="104">
        <v>435697245.40328997</v>
      </c>
      <c r="AU69" s="104">
        <v>5236843.5180799998</v>
      </c>
      <c r="AV69" s="104">
        <v>269695.22010999999</v>
      </c>
      <c r="AW69" s="104">
        <v>77082.048250000007</v>
      </c>
      <c r="AX69" s="122">
        <v>1.45875</v>
      </c>
      <c r="AY69" s="104">
        <v>120567.9893</v>
      </c>
      <c r="AZ69" s="104">
        <v>4769496.80167</v>
      </c>
      <c r="BA69" s="122">
        <v>0</v>
      </c>
      <c r="BB69" s="104">
        <v>430460401.88520998</v>
      </c>
      <c r="BC69" s="104">
        <v>29109801.25107</v>
      </c>
      <c r="BD69" s="104">
        <v>19361441.893860001</v>
      </c>
      <c r="BE69" s="104">
        <v>32809505.309280001</v>
      </c>
      <c r="BF69" s="104">
        <v>4458698.3545000004</v>
      </c>
      <c r="BG69" s="104">
        <v>4201626.1744900001</v>
      </c>
      <c r="BH69" s="104">
        <v>340519328.90201002</v>
      </c>
      <c r="BI69" s="122">
        <v>0</v>
      </c>
      <c r="BJ69" s="122">
        <v>0</v>
      </c>
      <c r="BK69" s="122">
        <v>0</v>
      </c>
      <c r="BL69" s="104">
        <v>435697245.40328997</v>
      </c>
      <c r="BM69" s="122">
        <v>0</v>
      </c>
      <c r="BN69" s="122">
        <v>2.103E-2</v>
      </c>
      <c r="BO69" s="122">
        <v>4.79</v>
      </c>
      <c r="BP69" s="122">
        <v>0</v>
      </c>
      <c r="BQ69" s="122">
        <v>0</v>
      </c>
    </row>
    <row r="70" spans="3:69" x14ac:dyDescent="0.3">
      <c r="C70" s="122">
        <v>65</v>
      </c>
      <c r="D70" s="122">
        <v>2087</v>
      </c>
      <c r="E70" s="122">
        <v>4.79</v>
      </c>
      <c r="F70" s="122">
        <v>4.7789999999999999E-2</v>
      </c>
      <c r="G70" s="122">
        <v>0</v>
      </c>
      <c r="H70" s="104">
        <v>35691.15079</v>
      </c>
      <c r="I70" s="104">
        <v>23158.143810000001</v>
      </c>
      <c r="J70" s="104">
        <v>3962.4346099999998</v>
      </c>
      <c r="K70" s="122">
        <v>1.882E-2</v>
      </c>
      <c r="L70" s="104">
        <v>8570.5535500000005</v>
      </c>
      <c r="M70" s="104">
        <v>431765.56582999998</v>
      </c>
      <c r="N70" s="104">
        <v>163190.68697000001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04">
        <v>6374860.0463500004</v>
      </c>
      <c r="AF70" s="104">
        <v>2184070.6831800002</v>
      </c>
      <c r="AG70" s="104">
        <v>1353467.08754</v>
      </c>
      <c r="AH70" s="104">
        <v>2495691.8082499998</v>
      </c>
      <c r="AI70" s="104">
        <v>341630.46737999999</v>
      </c>
      <c r="AJ70" s="104">
        <v>29772848.213610001</v>
      </c>
      <c r="AK70" s="104">
        <v>9352127.7478700001</v>
      </c>
      <c r="AL70" s="104">
        <v>7426261.5093099996</v>
      </c>
      <c r="AM70" s="104">
        <v>11135258.774879999</v>
      </c>
      <c r="AN70" s="104">
        <v>1525169.90441</v>
      </c>
      <c r="AO70" s="104">
        <v>334030.27714000002</v>
      </c>
      <c r="AP70" s="104">
        <v>22053170.886640001</v>
      </c>
      <c r="AQ70" s="122">
        <v>0</v>
      </c>
      <c r="AR70" s="122">
        <v>0</v>
      </c>
      <c r="AS70" s="104">
        <v>297431145.01235998</v>
      </c>
      <c r="AT70" s="104">
        <v>356262671.56255001</v>
      </c>
      <c r="AU70" s="104">
        <v>4454379.4896999998</v>
      </c>
      <c r="AV70" s="104">
        <v>211302.61292000001</v>
      </c>
      <c r="AW70" s="104">
        <v>49596.328730000001</v>
      </c>
      <c r="AX70" s="122">
        <v>0.1507</v>
      </c>
      <c r="AY70" s="104">
        <v>87284.490709999998</v>
      </c>
      <c r="AZ70" s="104">
        <v>4106195.9066400002</v>
      </c>
      <c r="BA70" s="122">
        <v>0</v>
      </c>
      <c r="BB70" s="104">
        <v>351808292.07284999</v>
      </c>
      <c r="BC70" s="104">
        <v>22252703.083900001</v>
      </c>
      <c r="BD70" s="104">
        <v>14786134.581350001</v>
      </c>
      <c r="BE70" s="104">
        <v>25056028.255180001</v>
      </c>
      <c r="BF70" s="104">
        <v>3357729.4508600002</v>
      </c>
      <c r="BG70" s="104">
        <v>3375967.8073300002</v>
      </c>
      <c r="BH70" s="104">
        <v>282979728.89423001</v>
      </c>
      <c r="BI70" s="122">
        <v>0</v>
      </c>
      <c r="BJ70" s="122">
        <v>0</v>
      </c>
      <c r="BK70" s="122">
        <v>0</v>
      </c>
      <c r="BL70" s="104">
        <v>356262671.56255001</v>
      </c>
      <c r="BM70" s="122">
        <v>0</v>
      </c>
      <c r="BN70" s="122">
        <v>2.103E-2</v>
      </c>
      <c r="BO70" s="122">
        <v>4.79</v>
      </c>
      <c r="BP70" s="122">
        <v>0</v>
      </c>
      <c r="BQ70" s="122">
        <v>0</v>
      </c>
    </row>
    <row r="71" spans="3:69" x14ac:dyDescent="0.3">
      <c r="C71" s="122">
        <v>66</v>
      </c>
      <c r="D71" s="122">
        <v>2088</v>
      </c>
      <c r="E71" s="122">
        <v>4.79</v>
      </c>
      <c r="F71" s="122">
        <v>4.5609999999999998E-2</v>
      </c>
      <c r="G71" s="122">
        <v>0</v>
      </c>
      <c r="H71" s="104">
        <v>26848.645639999999</v>
      </c>
      <c r="I71" s="104">
        <v>18313.35138</v>
      </c>
      <c r="J71" s="104">
        <v>2482.8412699999999</v>
      </c>
      <c r="K71" s="122">
        <v>0</v>
      </c>
      <c r="L71" s="104">
        <v>6052.4529899999998</v>
      </c>
      <c r="M71" s="104">
        <v>371232.00813999999</v>
      </c>
      <c r="N71" s="104">
        <v>138578.52463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04">
        <v>4786308.1700499998</v>
      </c>
      <c r="AF71" s="104">
        <v>1640224.31281</v>
      </c>
      <c r="AG71" s="104">
        <v>1019182.64709</v>
      </c>
      <c r="AH71" s="104">
        <v>1874424.9697499999</v>
      </c>
      <c r="AI71" s="104">
        <v>252476.24040000001</v>
      </c>
      <c r="AJ71" s="104">
        <v>24398941.441399999</v>
      </c>
      <c r="AK71" s="104">
        <v>7714231.8188500004</v>
      </c>
      <c r="AL71" s="104">
        <v>6009923.7275099996</v>
      </c>
      <c r="AM71" s="104">
        <v>9167223.5048099998</v>
      </c>
      <c r="AN71" s="104">
        <v>1242932.1904500001</v>
      </c>
      <c r="AO71" s="104">
        <v>264630.19978000002</v>
      </c>
      <c r="AP71" s="104">
        <v>17807766.300069999</v>
      </c>
      <c r="AQ71" s="122">
        <v>0</v>
      </c>
      <c r="AR71" s="122">
        <v>0</v>
      </c>
      <c r="AS71" s="104">
        <v>240335398.69417</v>
      </c>
      <c r="AT71" s="104">
        <v>287865073.7841</v>
      </c>
      <c r="AU71" s="104">
        <v>3782576.9919099999</v>
      </c>
      <c r="AV71" s="104">
        <v>164788.71507999999</v>
      </c>
      <c r="AW71" s="104">
        <v>31723.873459999999</v>
      </c>
      <c r="AX71" s="122">
        <v>0</v>
      </c>
      <c r="AY71" s="104">
        <v>61965.345759999997</v>
      </c>
      <c r="AZ71" s="104">
        <v>3524099.05761</v>
      </c>
      <c r="BA71" s="122">
        <v>0</v>
      </c>
      <c r="BB71" s="104">
        <v>284082496.79219002</v>
      </c>
      <c r="BC71" s="104">
        <v>16755911.009989999</v>
      </c>
      <c r="BD71" s="104">
        <v>11156463.057539999</v>
      </c>
      <c r="BE71" s="104">
        <v>18848584.475570001</v>
      </c>
      <c r="BF71" s="104">
        <v>2486975.2111900002</v>
      </c>
      <c r="BG71" s="104">
        <v>2678452.9694400001</v>
      </c>
      <c r="BH71" s="104">
        <v>232156110.06845999</v>
      </c>
      <c r="BI71" s="122">
        <v>0</v>
      </c>
      <c r="BJ71" s="122">
        <v>0</v>
      </c>
      <c r="BK71" s="122">
        <v>0</v>
      </c>
      <c r="BL71" s="104">
        <v>287865073.7841</v>
      </c>
      <c r="BM71" s="122">
        <v>0</v>
      </c>
      <c r="BN71" s="122">
        <v>2.103E-2</v>
      </c>
      <c r="BO71" s="122">
        <v>4.79</v>
      </c>
      <c r="BP71" s="122">
        <v>0</v>
      </c>
      <c r="BQ71" s="122">
        <v>0</v>
      </c>
    </row>
    <row r="72" spans="3:69" x14ac:dyDescent="0.3">
      <c r="C72" s="122">
        <v>67</v>
      </c>
      <c r="D72" s="122">
        <v>2089</v>
      </c>
      <c r="E72" s="122">
        <v>4.79</v>
      </c>
      <c r="F72" s="122">
        <v>4.3529999999999999E-2</v>
      </c>
      <c r="G72" s="122">
        <v>0</v>
      </c>
      <c r="H72" s="104">
        <v>20133.426060000002</v>
      </c>
      <c r="I72" s="104">
        <v>14400.61047</v>
      </c>
      <c r="J72" s="104">
        <v>1551.9760799999999</v>
      </c>
      <c r="K72" s="122">
        <v>0</v>
      </c>
      <c r="L72" s="104">
        <v>4180.8395099999998</v>
      </c>
      <c r="M72" s="104">
        <v>317919.36599999998</v>
      </c>
      <c r="N72" s="104">
        <v>117377.49065000001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04">
        <v>3538066.1841099998</v>
      </c>
      <c r="AF72" s="104">
        <v>1211922.12977</v>
      </c>
      <c r="AG72" s="104">
        <v>757820.74511000002</v>
      </c>
      <c r="AH72" s="104">
        <v>1385064.2459799999</v>
      </c>
      <c r="AI72" s="104">
        <v>183259.06325000001</v>
      </c>
      <c r="AJ72" s="104">
        <v>19726997.989119999</v>
      </c>
      <c r="AK72" s="104">
        <v>6270686.5780100003</v>
      </c>
      <c r="AL72" s="104">
        <v>4812600.2640000004</v>
      </c>
      <c r="AM72" s="104">
        <v>7438610.3775000004</v>
      </c>
      <c r="AN72" s="104">
        <v>998218.44319000002</v>
      </c>
      <c r="AO72" s="104">
        <v>206882.32642</v>
      </c>
      <c r="AP72" s="104">
        <v>14197100.829630001</v>
      </c>
      <c r="AQ72" s="122">
        <v>0</v>
      </c>
      <c r="AR72" s="122">
        <v>0</v>
      </c>
      <c r="AS72" s="104">
        <v>191768811.40799001</v>
      </c>
      <c r="AT72" s="104">
        <v>229686406.69356</v>
      </c>
      <c r="AU72" s="104">
        <v>3203883.11754</v>
      </c>
      <c r="AV72" s="104">
        <v>127831.82534</v>
      </c>
      <c r="AW72" s="104">
        <v>20236.67239</v>
      </c>
      <c r="AX72" s="122">
        <v>0</v>
      </c>
      <c r="AY72" s="104">
        <v>43032.613850000002</v>
      </c>
      <c r="AZ72" s="104">
        <v>3012782.0059600002</v>
      </c>
      <c r="BA72" s="122">
        <v>0</v>
      </c>
      <c r="BB72" s="104">
        <v>226482523.57602</v>
      </c>
      <c r="BC72" s="104">
        <v>12415323.9464</v>
      </c>
      <c r="BD72" s="104">
        <v>8309069.5879100002</v>
      </c>
      <c r="BE72" s="104">
        <v>13951992.31212</v>
      </c>
      <c r="BF72" s="104">
        <v>1809502.4175400001</v>
      </c>
      <c r="BG72" s="104">
        <v>2097174.3588700001</v>
      </c>
      <c r="BH72" s="104">
        <v>187899460.95317999</v>
      </c>
      <c r="BI72" s="122">
        <v>0</v>
      </c>
      <c r="BJ72" s="122">
        <v>0</v>
      </c>
      <c r="BK72" s="122">
        <v>0</v>
      </c>
      <c r="BL72" s="104">
        <v>229686406.69356</v>
      </c>
      <c r="BM72" s="122">
        <v>0</v>
      </c>
      <c r="BN72" s="122">
        <v>2.103E-2</v>
      </c>
      <c r="BO72" s="122">
        <v>4.79</v>
      </c>
      <c r="BP72" s="122">
        <v>0</v>
      </c>
      <c r="BQ72" s="122">
        <v>0</v>
      </c>
    </row>
    <row r="73" spans="3:69" x14ac:dyDescent="0.3">
      <c r="C73" s="122">
        <v>68</v>
      </c>
      <c r="D73" s="122">
        <v>2090</v>
      </c>
      <c r="E73" s="122">
        <v>4.79</v>
      </c>
      <c r="F73" s="122">
        <v>4.1540000000000001E-2</v>
      </c>
      <c r="G73" s="122">
        <v>0</v>
      </c>
      <c r="H73" s="104">
        <v>15037.073899999999</v>
      </c>
      <c r="I73" s="104">
        <v>11248.957420000001</v>
      </c>
      <c r="J73" s="122">
        <v>972.48717999999997</v>
      </c>
      <c r="K73" s="122">
        <v>0</v>
      </c>
      <c r="L73" s="104">
        <v>2815.6293000000001</v>
      </c>
      <c r="M73" s="104">
        <v>270916.43998000002</v>
      </c>
      <c r="N73" s="104">
        <v>99054.545889999994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04">
        <v>2571765.1880100002</v>
      </c>
      <c r="AF73" s="104">
        <v>879926.92137</v>
      </c>
      <c r="AG73" s="104">
        <v>555763.77775000001</v>
      </c>
      <c r="AH73" s="104">
        <v>1005616.44936</v>
      </c>
      <c r="AI73" s="104">
        <v>130458.03952999999</v>
      </c>
      <c r="AJ73" s="104">
        <v>15724347.56102</v>
      </c>
      <c r="AK73" s="104">
        <v>5018715.2497199997</v>
      </c>
      <c r="AL73" s="104">
        <v>3811957.0194700002</v>
      </c>
      <c r="AM73" s="104">
        <v>5944714.8767999997</v>
      </c>
      <c r="AN73" s="104">
        <v>789463.54873000004</v>
      </c>
      <c r="AO73" s="104">
        <v>159496.86629999999</v>
      </c>
      <c r="AP73" s="104">
        <v>11166024.393890001</v>
      </c>
      <c r="AQ73" s="122">
        <v>0</v>
      </c>
      <c r="AR73" s="122">
        <v>0</v>
      </c>
      <c r="AS73" s="104">
        <v>150985181.10504001</v>
      </c>
      <c r="AT73" s="104">
        <v>180832326.30772999</v>
      </c>
      <c r="AU73" s="104">
        <v>2703748.2701699999</v>
      </c>
      <c r="AV73" s="104">
        <v>98562.820519999994</v>
      </c>
      <c r="AW73" s="104">
        <v>12915.920609999999</v>
      </c>
      <c r="AX73" s="122">
        <v>0</v>
      </c>
      <c r="AY73" s="104">
        <v>29141.2657</v>
      </c>
      <c r="AZ73" s="104">
        <v>2563128.2633400001</v>
      </c>
      <c r="BA73" s="122">
        <v>0</v>
      </c>
      <c r="BB73" s="104">
        <v>178128578.03755999</v>
      </c>
      <c r="BC73" s="104">
        <v>9041590.6966200005</v>
      </c>
      <c r="BD73" s="104">
        <v>6101568.6448799996</v>
      </c>
      <c r="BE73" s="104">
        <v>10149342.51822</v>
      </c>
      <c r="BF73" s="104">
        <v>1291534.2273599999</v>
      </c>
      <c r="BG73" s="104">
        <v>1619453.08913</v>
      </c>
      <c r="BH73" s="104">
        <v>149925088.86135</v>
      </c>
      <c r="BI73" s="122">
        <v>0</v>
      </c>
      <c r="BJ73" s="122">
        <v>0</v>
      </c>
      <c r="BK73" s="122">
        <v>0</v>
      </c>
      <c r="BL73" s="104">
        <v>180832326.30772999</v>
      </c>
      <c r="BM73" s="122">
        <v>0</v>
      </c>
      <c r="BN73" s="122">
        <v>2.103E-2</v>
      </c>
      <c r="BO73" s="122">
        <v>4.79</v>
      </c>
      <c r="BP73" s="122">
        <v>0</v>
      </c>
      <c r="BQ73" s="122">
        <v>0</v>
      </c>
    </row>
    <row r="74" spans="3:69" x14ac:dyDescent="0.3">
      <c r="C74" s="122">
        <v>69</v>
      </c>
      <c r="D74" s="122">
        <v>2091</v>
      </c>
      <c r="E74" s="122">
        <v>4.79</v>
      </c>
      <c r="F74" s="122">
        <v>3.9640000000000002E-2</v>
      </c>
      <c r="G74" s="122">
        <v>0</v>
      </c>
      <c r="H74" s="104">
        <v>11172.87781</v>
      </c>
      <c r="I74" s="104">
        <v>8719.8941699999996</v>
      </c>
      <c r="J74" s="122">
        <v>612.09095000000002</v>
      </c>
      <c r="K74" s="122">
        <v>0</v>
      </c>
      <c r="L74" s="104">
        <v>1840.8926899999999</v>
      </c>
      <c r="M74" s="104">
        <v>229462.05223999999</v>
      </c>
      <c r="N74" s="104">
        <v>83180.644830000005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04">
        <v>1835584.7885199999</v>
      </c>
      <c r="AF74" s="104">
        <v>626936.04234000004</v>
      </c>
      <c r="AG74" s="104">
        <v>401413.53535000002</v>
      </c>
      <c r="AH74" s="104">
        <v>716297.45611000003</v>
      </c>
      <c r="AI74" s="104">
        <v>90937.754719999997</v>
      </c>
      <c r="AJ74" s="104">
        <v>12345950.60004</v>
      </c>
      <c r="AK74" s="104">
        <v>3950878.83794</v>
      </c>
      <c r="AL74" s="104">
        <v>2984788.7977700001</v>
      </c>
      <c r="AM74" s="104">
        <v>4674814.3908700002</v>
      </c>
      <c r="AN74" s="104">
        <v>614299.70686000003</v>
      </c>
      <c r="AO74" s="104">
        <v>121168.86659999999</v>
      </c>
      <c r="AP74" s="104">
        <v>8655894.1392599996</v>
      </c>
      <c r="AQ74" s="122">
        <v>0</v>
      </c>
      <c r="AR74" s="122">
        <v>0</v>
      </c>
      <c r="AS74" s="104">
        <v>117194362.85095</v>
      </c>
      <c r="AT74" s="104">
        <v>140355607.95365</v>
      </c>
      <c r="AU74" s="104">
        <v>2270461.4163099998</v>
      </c>
      <c r="AV74" s="104">
        <v>75474.074359999999</v>
      </c>
      <c r="AW74" s="104">
        <v>8252.0547000000006</v>
      </c>
      <c r="AX74" s="122">
        <v>0</v>
      </c>
      <c r="AY74" s="104">
        <v>19166.973330000001</v>
      </c>
      <c r="AZ74" s="104">
        <v>2167568.3139200001</v>
      </c>
      <c r="BA74" s="122">
        <v>0</v>
      </c>
      <c r="BB74" s="104">
        <v>138085146.53733999</v>
      </c>
      <c r="BC74" s="104">
        <v>6463119.8209800003</v>
      </c>
      <c r="BD74" s="104">
        <v>4411424.3119400004</v>
      </c>
      <c r="BE74" s="104">
        <v>7245088.8009299999</v>
      </c>
      <c r="BF74" s="104">
        <v>902885.84753000003</v>
      </c>
      <c r="BG74" s="104">
        <v>1232423.77703</v>
      </c>
      <c r="BH74" s="104">
        <v>117830203.97893</v>
      </c>
      <c r="BI74" s="122">
        <v>0</v>
      </c>
      <c r="BJ74" s="122">
        <v>0</v>
      </c>
      <c r="BK74" s="122">
        <v>0</v>
      </c>
      <c r="BL74" s="104">
        <v>140355607.95365</v>
      </c>
      <c r="BM74" s="122">
        <v>0</v>
      </c>
      <c r="BN74" s="122">
        <v>2.103E-2</v>
      </c>
      <c r="BO74" s="122">
        <v>4.79</v>
      </c>
      <c r="BP74" s="122">
        <v>0</v>
      </c>
      <c r="BQ74" s="122">
        <v>0</v>
      </c>
    </row>
    <row r="75" spans="3:69" x14ac:dyDescent="0.3">
      <c r="C75" s="122">
        <v>70</v>
      </c>
      <c r="D75" s="122">
        <v>2092</v>
      </c>
      <c r="E75" s="122">
        <v>4.79</v>
      </c>
      <c r="F75" s="122">
        <v>3.7830000000000003E-2</v>
      </c>
      <c r="G75" s="122">
        <v>0</v>
      </c>
      <c r="H75" s="104">
        <v>8248.3363599999993</v>
      </c>
      <c r="I75" s="104">
        <v>6700.2587700000004</v>
      </c>
      <c r="J75" s="122">
        <v>385.73745000000002</v>
      </c>
      <c r="K75" s="122">
        <v>0</v>
      </c>
      <c r="L75" s="104">
        <v>1162.34014</v>
      </c>
      <c r="M75" s="104">
        <v>192940.89137</v>
      </c>
      <c r="N75" s="104">
        <v>69416.242110000007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04">
        <v>1284276.2138400001</v>
      </c>
      <c r="AF75" s="104">
        <v>437617.13598000002</v>
      </c>
      <c r="AG75" s="104">
        <v>285045.36596999998</v>
      </c>
      <c r="AH75" s="104">
        <v>499655.15846000001</v>
      </c>
      <c r="AI75" s="104">
        <v>61958.55343</v>
      </c>
      <c r="AJ75" s="104">
        <v>9538700.9971500002</v>
      </c>
      <c r="AK75" s="104">
        <v>3056138.30461</v>
      </c>
      <c r="AL75" s="104">
        <v>2308470.9197900002</v>
      </c>
      <c r="AM75" s="104">
        <v>3613666.9617099999</v>
      </c>
      <c r="AN75" s="104">
        <v>469802.77227000002</v>
      </c>
      <c r="AO75" s="104">
        <v>90622.038769999999</v>
      </c>
      <c r="AP75" s="104">
        <v>6606874.2723899996</v>
      </c>
      <c r="AQ75" s="122">
        <v>0</v>
      </c>
      <c r="AR75" s="122">
        <v>0</v>
      </c>
      <c r="AS75" s="104">
        <v>89591982.315149993</v>
      </c>
      <c r="AT75" s="104">
        <v>107292439.26837</v>
      </c>
      <c r="AU75" s="104">
        <v>1894754.4793400001</v>
      </c>
      <c r="AV75" s="104">
        <v>57345.215620000003</v>
      </c>
      <c r="AW75" s="104">
        <v>5257.2916299999997</v>
      </c>
      <c r="AX75" s="122">
        <v>0</v>
      </c>
      <c r="AY75" s="104">
        <v>12185.257900000001</v>
      </c>
      <c r="AZ75" s="104">
        <v>1819966.71419</v>
      </c>
      <c r="BA75" s="122">
        <v>0</v>
      </c>
      <c r="BB75" s="104">
        <v>105397684.78903</v>
      </c>
      <c r="BC75" s="104">
        <v>4527558.9491299996</v>
      </c>
      <c r="BD75" s="104">
        <v>3134964.0085</v>
      </c>
      <c r="BE75" s="104">
        <v>5066379.5024800003</v>
      </c>
      <c r="BF75" s="104">
        <v>617135.03567000001</v>
      </c>
      <c r="BG75" s="104">
        <v>923452.46969000006</v>
      </c>
      <c r="BH75" s="104">
        <v>91128194.823559999</v>
      </c>
      <c r="BI75" s="122">
        <v>0</v>
      </c>
      <c r="BJ75" s="122">
        <v>0</v>
      </c>
      <c r="BK75" s="122">
        <v>0</v>
      </c>
      <c r="BL75" s="104">
        <v>107292439.26837</v>
      </c>
      <c r="BM75" s="122">
        <v>0</v>
      </c>
      <c r="BN75" s="122">
        <v>2.103E-2</v>
      </c>
      <c r="BO75" s="122">
        <v>4.79</v>
      </c>
      <c r="BP75" s="122">
        <v>0</v>
      </c>
      <c r="BQ75" s="122">
        <v>0</v>
      </c>
    </row>
    <row r="76" spans="3:69" x14ac:dyDescent="0.3">
      <c r="C76" s="122">
        <v>71</v>
      </c>
      <c r="D76" s="122">
        <v>2093</v>
      </c>
      <c r="E76" s="122">
        <v>4.79</v>
      </c>
      <c r="F76" s="122">
        <v>3.61E-2</v>
      </c>
      <c r="G76" s="122">
        <v>0</v>
      </c>
      <c r="H76" s="104">
        <v>6039.5726100000002</v>
      </c>
      <c r="I76" s="104">
        <v>5093.9176399999997</v>
      </c>
      <c r="J76" s="122">
        <v>241.38874000000001</v>
      </c>
      <c r="K76" s="122">
        <v>0</v>
      </c>
      <c r="L76" s="122">
        <v>704.26622999999995</v>
      </c>
      <c r="M76" s="104">
        <v>160864.99142999999</v>
      </c>
      <c r="N76" s="104">
        <v>57494.559379999999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04">
        <v>879100.48823000002</v>
      </c>
      <c r="AF76" s="104">
        <v>298721.89509000001</v>
      </c>
      <c r="AG76" s="104">
        <v>198598.00422999999</v>
      </c>
      <c r="AH76" s="104">
        <v>340601.81374000001</v>
      </c>
      <c r="AI76" s="104">
        <v>41178.775170000001</v>
      </c>
      <c r="AJ76" s="104">
        <v>7243382.7476899996</v>
      </c>
      <c r="AK76" s="104">
        <v>2320075.31146</v>
      </c>
      <c r="AL76" s="104">
        <v>1761531.40111</v>
      </c>
      <c r="AM76" s="104">
        <v>2742424.5719400002</v>
      </c>
      <c r="AN76" s="104">
        <v>352702.89549000002</v>
      </c>
      <c r="AO76" s="104">
        <v>66648.567689999996</v>
      </c>
      <c r="AP76" s="104">
        <v>4959305.2668399997</v>
      </c>
      <c r="AQ76" s="122">
        <v>0</v>
      </c>
      <c r="AR76" s="122">
        <v>0</v>
      </c>
      <c r="AS76" s="104">
        <v>67377618.415739998</v>
      </c>
      <c r="AT76" s="104">
        <v>80683806.041920006</v>
      </c>
      <c r="AU76" s="104">
        <v>1569345.59699</v>
      </c>
      <c r="AV76" s="104">
        <v>43161.285629999998</v>
      </c>
      <c r="AW76" s="104">
        <v>3313.1027899999999</v>
      </c>
      <c r="AX76" s="122">
        <v>0</v>
      </c>
      <c r="AY76" s="104">
        <v>7445.4897899999996</v>
      </c>
      <c r="AZ76" s="104">
        <v>1515425.71878</v>
      </c>
      <c r="BA76" s="122">
        <v>0</v>
      </c>
      <c r="BB76" s="104">
        <v>79114460.444930002</v>
      </c>
      <c r="BC76" s="104">
        <v>3102703.1859900001</v>
      </c>
      <c r="BD76" s="104">
        <v>2185454.1826499999</v>
      </c>
      <c r="BE76" s="104">
        <v>3463539.57791</v>
      </c>
      <c r="BF76" s="104">
        <v>411623.59206</v>
      </c>
      <c r="BG76" s="104">
        <v>680544.89740999998</v>
      </c>
      <c r="BH76" s="104">
        <v>69270595.00891</v>
      </c>
      <c r="BI76" s="122">
        <v>0</v>
      </c>
      <c r="BJ76" s="122">
        <v>0</v>
      </c>
      <c r="BK76" s="122">
        <v>0</v>
      </c>
      <c r="BL76" s="104">
        <v>80683806.041920006</v>
      </c>
      <c r="BM76" s="122">
        <v>0</v>
      </c>
      <c r="BN76" s="122">
        <v>2.103E-2</v>
      </c>
      <c r="BO76" s="122">
        <v>4.79</v>
      </c>
      <c r="BP76" s="122">
        <v>0</v>
      </c>
      <c r="BQ76" s="122">
        <v>0</v>
      </c>
    </row>
    <row r="77" spans="3:69" x14ac:dyDescent="0.3">
      <c r="C77" s="122">
        <v>72</v>
      </c>
      <c r="D77" s="122">
        <v>2094</v>
      </c>
      <c r="E77" s="122">
        <v>4.79</v>
      </c>
      <c r="F77" s="122">
        <v>3.4450000000000001E-2</v>
      </c>
      <c r="G77" s="122">
        <v>0</v>
      </c>
      <c r="H77" s="104">
        <v>4376.2429000000002</v>
      </c>
      <c r="I77" s="104">
        <v>3821.47057</v>
      </c>
      <c r="J77" s="122">
        <v>148.30419000000001</v>
      </c>
      <c r="K77" s="122">
        <v>0</v>
      </c>
      <c r="L77" s="122">
        <v>406.46814000000001</v>
      </c>
      <c r="M77" s="104">
        <v>132844.80731</v>
      </c>
      <c r="N77" s="104">
        <v>47205.287550000001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04">
        <v>587423.54087000003</v>
      </c>
      <c r="AF77" s="104">
        <v>198987.11971999999</v>
      </c>
      <c r="AG77" s="104">
        <v>135445.34306000001</v>
      </c>
      <c r="AH77" s="104">
        <v>226352.50876</v>
      </c>
      <c r="AI77" s="104">
        <v>26638.569329999998</v>
      </c>
      <c r="AJ77" s="104">
        <v>5398224.4712199997</v>
      </c>
      <c r="AK77" s="104">
        <v>1726131.1932699999</v>
      </c>
      <c r="AL77" s="104">
        <v>1324285.22276</v>
      </c>
      <c r="AM77" s="104">
        <v>2040125.7736200001</v>
      </c>
      <c r="AN77" s="104">
        <v>259545.21171</v>
      </c>
      <c r="AO77" s="104">
        <v>48137.069860000003</v>
      </c>
      <c r="AP77" s="104">
        <v>3655680.1908300002</v>
      </c>
      <c r="AQ77" s="122">
        <v>0</v>
      </c>
      <c r="AR77" s="122">
        <v>0</v>
      </c>
      <c r="AS77" s="104">
        <v>49780820.64638</v>
      </c>
      <c r="AT77" s="104">
        <v>59606575.187059999</v>
      </c>
      <c r="AU77" s="104">
        <v>1288494.2674</v>
      </c>
      <c r="AV77" s="104">
        <v>32098.861819999998</v>
      </c>
      <c r="AW77" s="104">
        <v>2043.35319</v>
      </c>
      <c r="AX77" s="122">
        <v>0</v>
      </c>
      <c r="AY77" s="104">
        <v>4344.5184200000003</v>
      </c>
      <c r="AZ77" s="104">
        <v>1250007.53397</v>
      </c>
      <c r="BA77" s="122">
        <v>0</v>
      </c>
      <c r="BB77" s="104">
        <v>58318080.919660002</v>
      </c>
      <c r="BC77" s="104">
        <v>2075763.26248</v>
      </c>
      <c r="BD77" s="104">
        <v>1491140.67255</v>
      </c>
      <c r="BE77" s="104">
        <v>2309454.5985300001</v>
      </c>
      <c r="BF77" s="104">
        <v>267343.49141999998</v>
      </c>
      <c r="BG77" s="104">
        <v>492626.89120999997</v>
      </c>
      <c r="BH77" s="104">
        <v>51681752.003470004</v>
      </c>
      <c r="BI77" s="122">
        <v>0</v>
      </c>
      <c r="BJ77" s="122">
        <v>0</v>
      </c>
      <c r="BK77" s="122">
        <v>0</v>
      </c>
      <c r="BL77" s="104">
        <v>59606575.187059999</v>
      </c>
      <c r="BM77" s="122">
        <v>0</v>
      </c>
      <c r="BN77" s="122">
        <v>2.103E-2</v>
      </c>
      <c r="BO77" s="122">
        <v>4.79</v>
      </c>
      <c r="BP77" s="122">
        <v>0</v>
      </c>
      <c r="BQ77" s="122">
        <v>0</v>
      </c>
    </row>
    <row r="78" spans="3:69" x14ac:dyDescent="0.3">
      <c r="C78" s="122">
        <v>73</v>
      </c>
      <c r="D78" s="122">
        <v>2095</v>
      </c>
      <c r="E78" s="122">
        <v>4.79</v>
      </c>
      <c r="F78" s="122">
        <v>3.288E-2</v>
      </c>
      <c r="G78" s="122">
        <v>0</v>
      </c>
      <c r="H78" s="104">
        <v>3129.04754</v>
      </c>
      <c r="I78" s="104">
        <v>2819.1093099999998</v>
      </c>
      <c r="J78" s="122">
        <v>88.36224</v>
      </c>
      <c r="K78" s="122">
        <v>0</v>
      </c>
      <c r="L78" s="122">
        <v>221.57598999999999</v>
      </c>
      <c r="M78" s="104">
        <v>108557.0159</v>
      </c>
      <c r="N78" s="104">
        <v>38378.414629999999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04">
        <v>382213.94059000001</v>
      </c>
      <c r="AF78" s="104">
        <v>129044.0517</v>
      </c>
      <c r="AG78" s="104">
        <v>90183.621379999997</v>
      </c>
      <c r="AH78" s="104">
        <v>146252.5644</v>
      </c>
      <c r="AI78" s="104">
        <v>16733.703109999999</v>
      </c>
      <c r="AJ78" s="104">
        <v>3941536.9555899999</v>
      </c>
      <c r="AK78" s="104">
        <v>1256551.4498699999</v>
      </c>
      <c r="AL78" s="104">
        <v>979053.14731999999</v>
      </c>
      <c r="AM78" s="104">
        <v>1484958.7860999999</v>
      </c>
      <c r="AN78" s="104">
        <v>186886.10412999999</v>
      </c>
      <c r="AO78" s="104">
        <v>34087.46817</v>
      </c>
      <c r="AP78" s="104">
        <v>2641821.6620900002</v>
      </c>
      <c r="AQ78" s="122">
        <v>0</v>
      </c>
      <c r="AR78" s="122">
        <v>0</v>
      </c>
      <c r="AS78" s="104">
        <v>36076191.917860001</v>
      </c>
      <c r="AT78" s="104">
        <v>43191828.9542</v>
      </c>
      <c r="AU78" s="104">
        <v>1047559.92005</v>
      </c>
      <c r="AV78" s="104">
        <v>23506.714309999999</v>
      </c>
      <c r="AW78" s="104">
        <v>1218.9827</v>
      </c>
      <c r="AX78" s="122">
        <v>0</v>
      </c>
      <c r="AY78" s="104">
        <v>2403.7748700000002</v>
      </c>
      <c r="AZ78" s="104">
        <v>1020430.44817</v>
      </c>
      <c r="BA78" s="122">
        <v>0</v>
      </c>
      <c r="BB78" s="104">
        <v>42144269.034149997</v>
      </c>
      <c r="BC78" s="104">
        <v>1352651.5019400001</v>
      </c>
      <c r="BD78" s="104">
        <v>993189.17911999999</v>
      </c>
      <c r="BE78" s="104">
        <v>1498074.5994800001</v>
      </c>
      <c r="BF78" s="104">
        <v>168693.60459</v>
      </c>
      <c r="BG78" s="104">
        <v>349716.34629000002</v>
      </c>
      <c r="BH78" s="104">
        <v>37781943.802730002</v>
      </c>
      <c r="BI78" s="122">
        <v>0</v>
      </c>
      <c r="BJ78" s="122">
        <v>0</v>
      </c>
      <c r="BK78" s="122">
        <v>0</v>
      </c>
      <c r="BL78" s="104">
        <v>43191828.9542</v>
      </c>
      <c r="BM78" s="122">
        <v>0</v>
      </c>
      <c r="BN78" s="122">
        <v>2.103E-2</v>
      </c>
      <c r="BO78" s="122">
        <v>4.79</v>
      </c>
      <c r="BP78" s="122">
        <v>0</v>
      </c>
      <c r="BQ78" s="122">
        <v>0</v>
      </c>
    </row>
    <row r="79" spans="3:69" x14ac:dyDescent="0.3">
      <c r="C79" s="122">
        <v>74</v>
      </c>
      <c r="D79" s="122">
        <v>2096</v>
      </c>
      <c r="E79" s="122">
        <v>4.79</v>
      </c>
      <c r="F79" s="122">
        <v>3.1379999999999998E-2</v>
      </c>
      <c r="G79" s="122">
        <v>0</v>
      </c>
      <c r="H79" s="104">
        <v>2199.8895499999999</v>
      </c>
      <c r="I79" s="104">
        <v>2036.4644000000001</v>
      </c>
      <c r="J79" s="122">
        <v>50.4345</v>
      </c>
      <c r="K79" s="122">
        <v>0</v>
      </c>
      <c r="L79" s="122">
        <v>112.99065</v>
      </c>
      <c r="M79" s="104">
        <v>87713.362460000004</v>
      </c>
      <c r="N79" s="104">
        <v>30869.066500000001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04">
        <v>241502.34701999999</v>
      </c>
      <c r="AF79" s="104">
        <v>81262.988549999995</v>
      </c>
      <c r="AG79" s="104">
        <v>58448.289720000001</v>
      </c>
      <c r="AH79" s="104">
        <v>91608.555049999995</v>
      </c>
      <c r="AI79" s="104">
        <v>10182.5137</v>
      </c>
      <c r="AJ79" s="104">
        <v>2813813.8225400001</v>
      </c>
      <c r="AK79" s="104">
        <v>893288.18377999996</v>
      </c>
      <c r="AL79" s="104">
        <v>710290.54728000006</v>
      </c>
      <c r="AM79" s="104">
        <v>1055207.59534</v>
      </c>
      <c r="AN79" s="104">
        <v>131405.61736999999</v>
      </c>
      <c r="AO79" s="104">
        <v>23621.878769999999</v>
      </c>
      <c r="AP79" s="104">
        <v>1867980.0921700001</v>
      </c>
      <c r="AQ79" s="122">
        <v>0</v>
      </c>
      <c r="AR79" s="122">
        <v>0</v>
      </c>
      <c r="AS79" s="104">
        <v>25597892.566229999</v>
      </c>
      <c r="AT79" s="104">
        <v>30641971.146469999</v>
      </c>
      <c r="AU79" s="104">
        <v>842588.13575000002</v>
      </c>
      <c r="AV79" s="104">
        <v>16879.61534</v>
      </c>
      <c r="AW79" s="122">
        <v>694.92426</v>
      </c>
      <c r="AX79" s="122">
        <v>0</v>
      </c>
      <c r="AY79" s="104">
        <v>1251.33629</v>
      </c>
      <c r="AZ79" s="104">
        <v>823762.25985999999</v>
      </c>
      <c r="BA79" s="122">
        <v>0</v>
      </c>
      <c r="BB79" s="104">
        <v>29799383.01072</v>
      </c>
      <c r="BC79" s="104">
        <v>856427.44111999997</v>
      </c>
      <c r="BD79" s="104">
        <v>643873.30845000001</v>
      </c>
      <c r="BE79" s="104">
        <v>942705.83920000005</v>
      </c>
      <c r="BF79" s="104">
        <v>103169.62419</v>
      </c>
      <c r="BG79" s="104">
        <v>243026.37612</v>
      </c>
      <c r="BH79" s="104">
        <v>27010180.421640001</v>
      </c>
      <c r="BI79" s="122">
        <v>0</v>
      </c>
      <c r="BJ79" s="122">
        <v>0</v>
      </c>
      <c r="BK79" s="122">
        <v>0</v>
      </c>
      <c r="BL79" s="104">
        <v>30641971.146469999</v>
      </c>
      <c r="BM79" s="122">
        <v>0</v>
      </c>
      <c r="BN79" s="122">
        <v>2.103E-2</v>
      </c>
      <c r="BO79" s="122">
        <v>4.79</v>
      </c>
      <c r="BP79" s="122">
        <v>0</v>
      </c>
      <c r="BQ79" s="122">
        <v>0</v>
      </c>
    </row>
    <row r="80" spans="3:69" x14ac:dyDescent="0.3">
      <c r="C80" s="122">
        <v>75</v>
      </c>
      <c r="D80" s="122">
        <v>2097</v>
      </c>
      <c r="E80" s="122">
        <v>4.79</v>
      </c>
      <c r="F80" s="122">
        <v>2.9950000000000001E-2</v>
      </c>
      <c r="G80" s="122">
        <v>0</v>
      </c>
      <c r="H80" s="104">
        <v>1514.2230400000001</v>
      </c>
      <c r="I80" s="104">
        <v>1433.6846499999999</v>
      </c>
      <c r="J80" s="122">
        <v>27.22391</v>
      </c>
      <c r="K80" s="122">
        <v>0</v>
      </c>
      <c r="L80" s="122">
        <v>53.314480000000003</v>
      </c>
      <c r="M80" s="104">
        <v>70034.815170000002</v>
      </c>
      <c r="N80" s="104">
        <v>24546.40641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04">
        <v>147750.85170999999</v>
      </c>
      <c r="AF80" s="104">
        <v>49557.394399999997</v>
      </c>
      <c r="AG80" s="104">
        <v>36748.400049999997</v>
      </c>
      <c r="AH80" s="104">
        <v>55458.187089999999</v>
      </c>
      <c r="AI80" s="104">
        <v>5986.8701700000001</v>
      </c>
      <c r="AJ80" s="104">
        <v>1959337.82727</v>
      </c>
      <c r="AK80" s="104">
        <v>618810.99361999996</v>
      </c>
      <c r="AL80" s="104">
        <v>504423.97446</v>
      </c>
      <c r="AM80" s="104">
        <v>730103.88509999996</v>
      </c>
      <c r="AN80" s="104">
        <v>90015.008220000003</v>
      </c>
      <c r="AO80" s="104">
        <v>15983.96587</v>
      </c>
      <c r="AP80" s="104">
        <v>1289402.7098399999</v>
      </c>
      <c r="AQ80" s="122">
        <v>0</v>
      </c>
      <c r="AR80" s="122">
        <v>0</v>
      </c>
      <c r="AS80" s="104">
        <v>17746914.770679999</v>
      </c>
      <c r="AT80" s="104">
        <v>21239501.604120001</v>
      </c>
      <c r="AU80" s="104">
        <v>670007.65361000004</v>
      </c>
      <c r="AV80" s="104">
        <v>11826.958199999999</v>
      </c>
      <c r="AW80" s="122">
        <v>373.68534</v>
      </c>
      <c r="AX80" s="122">
        <v>0</v>
      </c>
      <c r="AY80" s="122">
        <v>607.72852</v>
      </c>
      <c r="AZ80" s="104">
        <v>657199.28154999996</v>
      </c>
      <c r="BA80" s="122">
        <v>0</v>
      </c>
      <c r="BB80" s="104">
        <v>20569493.950509999</v>
      </c>
      <c r="BC80" s="104">
        <v>525484.27112000005</v>
      </c>
      <c r="BD80" s="104">
        <v>404929.61239000002</v>
      </c>
      <c r="BE80" s="104">
        <v>573815.86445999995</v>
      </c>
      <c r="BF80" s="104">
        <v>61004.199650000002</v>
      </c>
      <c r="BG80" s="104">
        <v>164970.61162000001</v>
      </c>
      <c r="BH80" s="104">
        <v>18839289.39127</v>
      </c>
      <c r="BI80" s="122">
        <v>0</v>
      </c>
      <c r="BJ80" s="122">
        <v>0</v>
      </c>
      <c r="BK80" s="122">
        <v>0</v>
      </c>
      <c r="BL80" s="104">
        <v>21239501.604120001</v>
      </c>
      <c r="BM80" s="122">
        <v>0</v>
      </c>
      <c r="BN80" s="122">
        <v>2.103E-2</v>
      </c>
      <c r="BO80" s="122">
        <v>4.79</v>
      </c>
      <c r="BP80" s="122">
        <v>0</v>
      </c>
      <c r="BQ80" s="122">
        <v>0</v>
      </c>
    </row>
    <row r="81" spans="3:69" x14ac:dyDescent="0.3">
      <c r="C81" s="122">
        <v>76</v>
      </c>
      <c r="D81" s="122">
        <v>2098</v>
      </c>
      <c r="E81" s="122">
        <v>4.79</v>
      </c>
      <c r="F81" s="122">
        <v>2.8580000000000001E-2</v>
      </c>
      <c r="G81" s="122">
        <v>0</v>
      </c>
      <c r="H81" s="104">
        <v>1015.10795</v>
      </c>
      <c r="I81" s="122">
        <v>978.42201999999997</v>
      </c>
      <c r="J81" s="122">
        <v>13.687860000000001</v>
      </c>
      <c r="K81" s="122">
        <v>0</v>
      </c>
      <c r="L81" s="122">
        <v>22.998069999999998</v>
      </c>
      <c r="M81" s="104">
        <v>55237.78529</v>
      </c>
      <c r="N81" s="104">
        <v>19286.377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04">
        <v>87260.304440000007</v>
      </c>
      <c r="AF81" s="104">
        <v>29189.090260000001</v>
      </c>
      <c r="AG81" s="104">
        <v>22329.255000000001</v>
      </c>
      <c r="AH81" s="104">
        <v>32349.477180000002</v>
      </c>
      <c r="AI81" s="104">
        <v>3392.482</v>
      </c>
      <c r="AJ81" s="104">
        <v>1327227.2859</v>
      </c>
      <c r="AK81" s="104">
        <v>416671.12922</v>
      </c>
      <c r="AL81" s="104">
        <v>349693.51072000002</v>
      </c>
      <c r="AM81" s="104">
        <v>490408.26566999999</v>
      </c>
      <c r="AN81" s="104">
        <v>59919.420209999997</v>
      </c>
      <c r="AO81" s="104">
        <v>10534.960080000001</v>
      </c>
      <c r="AP81" s="104">
        <v>866652.16243000003</v>
      </c>
      <c r="AQ81" s="122">
        <v>0</v>
      </c>
      <c r="AR81" s="122">
        <v>0</v>
      </c>
      <c r="AS81" s="104">
        <v>11995221.631309999</v>
      </c>
      <c r="AT81" s="104">
        <v>14351900.65432</v>
      </c>
      <c r="AU81" s="104">
        <v>526432.26006</v>
      </c>
      <c r="AV81" s="104">
        <v>8041.3604699999996</v>
      </c>
      <c r="AW81" s="122">
        <v>186.64376999999999</v>
      </c>
      <c r="AX81" s="122">
        <v>0</v>
      </c>
      <c r="AY81" s="122">
        <v>272.88580000000002</v>
      </c>
      <c r="AZ81" s="104">
        <v>517931.37001999997</v>
      </c>
      <c r="BA81" s="122">
        <v>0</v>
      </c>
      <c r="BB81" s="104">
        <v>13825468.39426</v>
      </c>
      <c r="BC81" s="104">
        <v>311663.16436</v>
      </c>
      <c r="BD81" s="104">
        <v>246107.87727999999</v>
      </c>
      <c r="BE81" s="104">
        <v>336858.29929</v>
      </c>
      <c r="BF81" s="104">
        <v>34788.6682</v>
      </c>
      <c r="BG81" s="104">
        <v>109127.04451000001</v>
      </c>
      <c r="BH81" s="104">
        <v>12786923.34062</v>
      </c>
      <c r="BI81" s="122">
        <v>0</v>
      </c>
      <c r="BJ81" s="122">
        <v>0</v>
      </c>
      <c r="BK81" s="122">
        <v>0</v>
      </c>
      <c r="BL81" s="104">
        <v>14351900.65432</v>
      </c>
      <c r="BM81" s="122">
        <v>0</v>
      </c>
      <c r="BN81" s="122">
        <v>2.103E-2</v>
      </c>
      <c r="BO81" s="122">
        <v>4.79</v>
      </c>
      <c r="BP81" s="122">
        <v>0</v>
      </c>
      <c r="BQ81" s="122">
        <v>0</v>
      </c>
    </row>
    <row r="82" spans="3:69" x14ac:dyDescent="0.3">
      <c r="C82" s="122">
        <v>77</v>
      </c>
      <c r="D82" s="122">
        <v>2099</v>
      </c>
      <c r="E82" s="122">
        <v>4.79</v>
      </c>
      <c r="F82" s="122">
        <v>2.7269999999999999E-2</v>
      </c>
      <c r="G82" s="122">
        <v>0</v>
      </c>
      <c r="H82" s="122">
        <v>658.63401999999996</v>
      </c>
      <c r="I82" s="122">
        <v>643.39197999999999</v>
      </c>
      <c r="J82" s="122">
        <v>6.2825800000000003</v>
      </c>
      <c r="K82" s="122">
        <v>0</v>
      </c>
      <c r="L82" s="122">
        <v>8.95946</v>
      </c>
      <c r="M82" s="104">
        <v>43025.496279999999</v>
      </c>
      <c r="N82" s="104">
        <v>14967.163549999999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04">
        <v>49596.06957</v>
      </c>
      <c r="AF82" s="104">
        <v>16564.34043</v>
      </c>
      <c r="AG82" s="104">
        <v>13055.74325</v>
      </c>
      <c r="AH82" s="104">
        <v>18128.089260000001</v>
      </c>
      <c r="AI82" s="104">
        <v>1847.89663</v>
      </c>
      <c r="AJ82" s="104">
        <v>872065.51402</v>
      </c>
      <c r="AK82" s="104">
        <v>271984.55313000001</v>
      </c>
      <c r="AL82" s="104">
        <v>235933.30243000001</v>
      </c>
      <c r="AM82" s="104">
        <v>318750.31105000002</v>
      </c>
      <c r="AN82" s="104">
        <v>38652.307639999999</v>
      </c>
      <c r="AO82" s="104">
        <v>6745.0397700000003</v>
      </c>
      <c r="AP82" s="104">
        <v>565641.82460000005</v>
      </c>
      <c r="AQ82" s="122">
        <v>0</v>
      </c>
      <c r="AR82" s="122">
        <v>0</v>
      </c>
      <c r="AS82" s="104">
        <v>7886113.8466600003</v>
      </c>
      <c r="AT82" s="104">
        <v>9432068.5486999992</v>
      </c>
      <c r="AU82" s="104">
        <v>408536.95497999998</v>
      </c>
      <c r="AV82" s="104">
        <v>5272.6856100000005</v>
      </c>
      <c r="AW82" s="122">
        <v>84.870570000000001</v>
      </c>
      <c r="AX82" s="122">
        <v>0</v>
      </c>
      <c r="AY82" s="122">
        <v>112.26384</v>
      </c>
      <c r="AZ82" s="104">
        <v>403067.13496</v>
      </c>
      <c r="BA82" s="122">
        <v>0</v>
      </c>
      <c r="BB82" s="104">
        <v>9023531.5937200002</v>
      </c>
      <c r="BC82" s="104">
        <v>178265.23581000001</v>
      </c>
      <c r="BD82" s="104">
        <v>143936.09074000001</v>
      </c>
      <c r="BE82" s="104">
        <v>190172.64720000001</v>
      </c>
      <c r="BF82" s="104">
        <v>19084.311310000001</v>
      </c>
      <c r="BG82" s="104">
        <v>70159.934529999999</v>
      </c>
      <c r="BH82" s="104">
        <v>8421913.3741299994</v>
      </c>
      <c r="BI82" s="122">
        <v>0</v>
      </c>
      <c r="BJ82" s="122">
        <v>0</v>
      </c>
      <c r="BK82" s="122">
        <v>0</v>
      </c>
      <c r="BL82" s="104">
        <v>9432068.5486999992</v>
      </c>
      <c r="BM82" s="122">
        <v>0</v>
      </c>
      <c r="BN82" s="122">
        <v>2.103E-2</v>
      </c>
      <c r="BO82" s="122">
        <v>4.79</v>
      </c>
      <c r="BP82" s="122">
        <v>0</v>
      </c>
      <c r="BQ82" s="122">
        <v>0</v>
      </c>
    </row>
    <row r="83" spans="3:69" x14ac:dyDescent="0.3">
      <c r="C83" s="122">
        <v>78</v>
      </c>
      <c r="D83" s="122">
        <v>2100</v>
      </c>
      <c r="E83" s="122">
        <v>4.79</v>
      </c>
      <c r="F83" s="122">
        <v>2.6020000000000001E-2</v>
      </c>
      <c r="G83" s="122">
        <v>0</v>
      </c>
      <c r="H83" s="122">
        <v>410.48700000000002</v>
      </c>
      <c r="I83" s="122">
        <v>404.80687</v>
      </c>
      <c r="J83" s="122">
        <v>2.5584199999999999</v>
      </c>
      <c r="K83" s="122">
        <v>0</v>
      </c>
      <c r="L83" s="122">
        <v>3.1217100000000002</v>
      </c>
      <c r="M83" s="104">
        <v>33072.483130000001</v>
      </c>
      <c r="N83" s="104">
        <v>11462.803029999999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04">
        <v>27042.986649999999</v>
      </c>
      <c r="AF83" s="104">
        <v>9038.2000100000005</v>
      </c>
      <c r="AG83" s="104">
        <v>7309.3474200000001</v>
      </c>
      <c r="AH83" s="104">
        <v>9730.5459800000008</v>
      </c>
      <c r="AI83" s="122">
        <v>964.89323999999999</v>
      </c>
      <c r="AJ83" s="104">
        <v>554123.04880999995</v>
      </c>
      <c r="AK83" s="104">
        <v>171635.90862</v>
      </c>
      <c r="AL83" s="104">
        <v>154400.55278999999</v>
      </c>
      <c r="AM83" s="104">
        <v>199809.92348</v>
      </c>
      <c r="AN83" s="104">
        <v>24093.623200000002</v>
      </c>
      <c r="AO83" s="104">
        <v>4183.04072</v>
      </c>
      <c r="AP83" s="104">
        <v>357447.17407000001</v>
      </c>
      <c r="AQ83" s="122">
        <v>0</v>
      </c>
      <c r="AR83" s="122">
        <v>0</v>
      </c>
      <c r="AS83" s="104">
        <v>5031582.96581</v>
      </c>
      <c r="AT83" s="104">
        <v>6015141.9484999999</v>
      </c>
      <c r="AU83" s="104">
        <v>312883.50861999998</v>
      </c>
      <c r="AV83" s="104">
        <v>3310.20982</v>
      </c>
      <c r="AW83" s="122">
        <v>34.17024</v>
      </c>
      <c r="AX83" s="122">
        <v>0</v>
      </c>
      <c r="AY83" s="122">
        <v>41.960920000000002</v>
      </c>
      <c r="AZ83" s="104">
        <v>309497.16764</v>
      </c>
      <c r="BA83" s="122">
        <v>0</v>
      </c>
      <c r="BB83" s="104">
        <v>5702258.4398800004</v>
      </c>
      <c r="BC83" s="104">
        <v>98147.835149999999</v>
      </c>
      <c r="BD83" s="104">
        <v>80607.985910000003</v>
      </c>
      <c r="BE83" s="104">
        <v>102948.46625</v>
      </c>
      <c r="BF83" s="104">
        <v>10043.768910000001</v>
      </c>
      <c r="BG83" s="104">
        <v>43717.790309999997</v>
      </c>
      <c r="BH83" s="104">
        <v>5366792.5933499997</v>
      </c>
      <c r="BI83" s="122">
        <v>0</v>
      </c>
      <c r="BJ83" s="122">
        <v>0</v>
      </c>
      <c r="BK83" s="122">
        <v>0</v>
      </c>
      <c r="BL83" s="104">
        <v>6015141.9484999999</v>
      </c>
      <c r="BM83" s="122">
        <v>0</v>
      </c>
      <c r="BN83" s="122">
        <v>2.103E-2</v>
      </c>
      <c r="BO83" s="122">
        <v>4.79</v>
      </c>
      <c r="BP83" s="122">
        <v>0</v>
      </c>
      <c r="BQ83" s="122">
        <v>0</v>
      </c>
    </row>
    <row r="84" spans="3:69" x14ac:dyDescent="0.3">
      <c r="C84" s="122">
        <v>79</v>
      </c>
      <c r="D84" s="122">
        <v>2101</v>
      </c>
      <c r="E84" s="122">
        <v>4.79</v>
      </c>
      <c r="F84" s="122">
        <v>2.4830000000000001E-2</v>
      </c>
      <c r="G84" s="122">
        <v>0</v>
      </c>
      <c r="H84" s="122">
        <v>243.47869</v>
      </c>
      <c r="I84" s="122">
        <v>241.62235000000001</v>
      </c>
      <c r="J84" s="122">
        <v>0.88634000000000002</v>
      </c>
      <c r="K84" s="122">
        <v>0</v>
      </c>
      <c r="L84" s="122">
        <v>0.97</v>
      </c>
      <c r="M84" s="104">
        <v>25053.418379999999</v>
      </c>
      <c r="N84" s="104">
        <v>8651.3274099999999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04">
        <v>14100.29342</v>
      </c>
      <c r="AF84" s="104">
        <v>4735.4865</v>
      </c>
      <c r="AG84" s="104">
        <v>3896.38985</v>
      </c>
      <c r="AH84" s="104">
        <v>4986.9372499999999</v>
      </c>
      <c r="AI84" s="122">
        <v>481.47982000000002</v>
      </c>
      <c r="AJ84" s="104">
        <v>339468.16716000001</v>
      </c>
      <c r="AK84" s="104">
        <v>104428.58394</v>
      </c>
      <c r="AL84" s="104">
        <v>97654.943719999996</v>
      </c>
      <c r="AM84" s="104">
        <v>120407.74963000001</v>
      </c>
      <c r="AN84" s="104">
        <v>14471.53406</v>
      </c>
      <c r="AO84" s="104">
        <v>2505.35581</v>
      </c>
      <c r="AP84" s="104">
        <v>218057.48548</v>
      </c>
      <c r="AQ84" s="122">
        <v>0</v>
      </c>
      <c r="AR84" s="122">
        <v>0</v>
      </c>
      <c r="AS84" s="104">
        <v>3109180.8676800001</v>
      </c>
      <c r="AT84" s="104">
        <v>3714755.03822</v>
      </c>
      <c r="AU84" s="104">
        <v>236142.73634999999</v>
      </c>
      <c r="AV84" s="104">
        <v>1972.5900099999999</v>
      </c>
      <c r="AW84" s="122">
        <v>11.69636</v>
      </c>
      <c r="AX84" s="122">
        <v>0</v>
      </c>
      <c r="AY84" s="122">
        <v>14.137029999999999</v>
      </c>
      <c r="AZ84" s="104">
        <v>234144.31294999999</v>
      </c>
      <c r="BA84" s="122">
        <v>0</v>
      </c>
      <c r="BB84" s="104">
        <v>3478612.3018700001</v>
      </c>
      <c r="BC84" s="104">
        <v>51950.366499999996</v>
      </c>
      <c r="BD84" s="104">
        <v>42985.4689</v>
      </c>
      <c r="BE84" s="104">
        <v>53270.305549999997</v>
      </c>
      <c r="BF84" s="104">
        <v>5055.6349099999998</v>
      </c>
      <c r="BG84" s="104">
        <v>26325.75532</v>
      </c>
      <c r="BH84" s="104">
        <v>3299024.7706900002</v>
      </c>
      <c r="BI84" s="122">
        <v>0</v>
      </c>
      <c r="BJ84" s="122">
        <v>0</v>
      </c>
      <c r="BK84" s="122">
        <v>0</v>
      </c>
      <c r="BL84" s="104">
        <v>3714755.03822</v>
      </c>
      <c r="BM84" s="122">
        <v>0</v>
      </c>
      <c r="BN84" s="122">
        <v>2.103E-2</v>
      </c>
      <c r="BO84" s="122">
        <v>4.79</v>
      </c>
      <c r="BP84" s="122">
        <v>0</v>
      </c>
      <c r="BQ84" s="122">
        <v>0</v>
      </c>
    </row>
    <row r="85" spans="3:69" x14ac:dyDescent="0.3">
      <c r="C85" s="122">
        <v>80</v>
      </c>
      <c r="D85" s="122">
        <v>2102</v>
      </c>
      <c r="E85" s="122">
        <v>4.79</v>
      </c>
      <c r="F85" s="122">
        <v>2.3699999999999999E-2</v>
      </c>
      <c r="G85" s="122">
        <v>0</v>
      </c>
      <c r="H85" s="122">
        <v>135.85718</v>
      </c>
      <c r="I85" s="122">
        <v>135.3424</v>
      </c>
      <c r="J85" s="122">
        <v>0.24460000000000001</v>
      </c>
      <c r="K85" s="122">
        <v>0</v>
      </c>
      <c r="L85" s="122">
        <v>0.27017999999999998</v>
      </c>
      <c r="M85" s="104">
        <v>18663.584050000001</v>
      </c>
      <c r="N85" s="104">
        <v>6420.6508100000001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04">
        <v>7005.0029800000002</v>
      </c>
      <c r="AF85" s="104">
        <v>2380.7986700000001</v>
      </c>
      <c r="AG85" s="104">
        <v>1965.16336</v>
      </c>
      <c r="AH85" s="104">
        <v>2430.3167800000001</v>
      </c>
      <c r="AI85" s="122">
        <v>228.72416999999999</v>
      </c>
      <c r="AJ85" s="104">
        <v>199908.71286</v>
      </c>
      <c r="AK85" s="104">
        <v>61110.409180000002</v>
      </c>
      <c r="AL85" s="104">
        <v>59453.920380000003</v>
      </c>
      <c r="AM85" s="104">
        <v>69546.919609999997</v>
      </c>
      <c r="AN85" s="104">
        <v>8352.6233100000009</v>
      </c>
      <c r="AO85" s="104">
        <v>1444.8403800000001</v>
      </c>
      <c r="AP85" s="104">
        <v>128037.50933</v>
      </c>
      <c r="AQ85" s="122">
        <v>0</v>
      </c>
      <c r="AR85" s="122">
        <v>0</v>
      </c>
      <c r="AS85" s="104">
        <v>1857631.7569899999</v>
      </c>
      <c r="AT85" s="104">
        <v>2217803.0742000001</v>
      </c>
      <c r="AU85" s="104">
        <v>175255.19258</v>
      </c>
      <c r="AV85" s="104">
        <v>1103.6069399999999</v>
      </c>
      <c r="AW85" s="122">
        <v>3.19347</v>
      </c>
      <c r="AX85" s="122">
        <v>0</v>
      </c>
      <c r="AY85" s="122">
        <v>4.2376699999999996</v>
      </c>
      <c r="AZ85" s="104">
        <v>174144.1545</v>
      </c>
      <c r="BA85" s="122">
        <v>0</v>
      </c>
      <c r="BB85" s="104">
        <v>2042547.8816199999</v>
      </c>
      <c r="BC85" s="104">
        <v>26419.05832</v>
      </c>
      <c r="BD85" s="104">
        <v>21689.981319999999</v>
      </c>
      <c r="BE85" s="104">
        <v>26241.538710000001</v>
      </c>
      <c r="BF85" s="104">
        <v>2424.8798499999998</v>
      </c>
      <c r="BG85" s="104">
        <v>15274.75009</v>
      </c>
      <c r="BH85" s="104">
        <v>1950497.6733299999</v>
      </c>
      <c r="BI85" s="122">
        <v>0</v>
      </c>
      <c r="BJ85" s="122">
        <v>0</v>
      </c>
      <c r="BK85" s="122">
        <v>0</v>
      </c>
      <c r="BL85" s="104">
        <v>2217803.0742000001</v>
      </c>
      <c r="BM85" s="122">
        <v>0</v>
      </c>
      <c r="BN85" s="122">
        <v>2.103E-2</v>
      </c>
      <c r="BO85" s="122">
        <v>4.79</v>
      </c>
      <c r="BP85" s="122">
        <v>0</v>
      </c>
      <c r="BQ85" s="122">
        <v>0</v>
      </c>
    </row>
    <row r="86" spans="3:69" x14ac:dyDescent="0.3">
      <c r="C86" s="122">
        <v>81</v>
      </c>
      <c r="D86" s="122">
        <v>2103</v>
      </c>
      <c r="E86" s="122">
        <v>4.79</v>
      </c>
      <c r="F86" s="122">
        <v>2.2620000000000001E-2</v>
      </c>
      <c r="G86" s="122">
        <v>0</v>
      </c>
      <c r="H86" s="122">
        <v>70.239720000000005</v>
      </c>
      <c r="I86" s="122">
        <v>70.125349999999997</v>
      </c>
      <c r="J86" s="122">
        <v>4.7739999999999998E-2</v>
      </c>
      <c r="K86" s="122">
        <v>0</v>
      </c>
      <c r="L86" s="122">
        <v>6.6629999999999995E-2</v>
      </c>
      <c r="M86" s="104">
        <v>13630.7145</v>
      </c>
      <c r="N86" s="104">
        <v>4671.5770000000002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04">
        <v>3301.6671999999999</v>
      </c>
      <c r="AF86" s="104">
        <v>1148.1529800000001</v>
      </c>
      <c r="AG86" s="122">
        <v>931.07691</v>
      </c>
      <c r="AH86" s="104">
        <v>1119.5156500000001</v>
      </c>
      <c r="AI86" s="122">
        <v>102.92166</v>
      </c>
      <c r="AJ86" s="104">
        <v>112831.49188</v>
      </c>
      <c r="AK86" s="104">
        <v>34324.944309999999</v>
      </c>
      <c r="AL86" s="104">
        <v>34687.897859999997</v>
      </c>
      <c r="AM86" s="104">
        <v>38398.524060000003</v>
      </c>
      <c r="AN86" s="104">
        <v>4620.2515999999996</v>
      </c>
      <c r="AO86" s="122">
        <v>799.87405000000001</v>
      </c>
      <c r="AP86" s="104">
        <v>72148.695519999994</v>
      </c>
      <c r="AQ86" s="122">
        <v>0</v>
      </c>
      <c r="AR86" s="122">
        <v>0</v>
      </c>
      <c r="AS86" s="104">
        <v>1071827.57219</v>
      </c>
      <c r="AT86" s="104">
        <v>1278481.9580099999</v>
      </c>
      <c r="AU86" s="104">
        <v>127513.2616</v>
      </c>
      <c r="AV86" s="122">
        <v>571.30775000000006</v>
      </c>
      <c r="AW86" s="122">
        <v>0.61909000000000003</v>
      </c>
      <c r="AX86" s="122">
        <v>0</v>
      </c>
      <c r="AY86" s="122">
        <v>1.0855999999999999</v>
      </c>
      <c r="AZ86" s="104">
        <v>126940.24916000001</v>
      </c>
      <c r="BA86" s="122">
        <v>0</v>
      </c>
      <c r="BB86" s="104">
        <v>1150968.6964100001</v>
      </c>
      <c r="BC86" s="104">
        <v>12902.82423</v>
      </c>
      <c r="BD86" s="104">
        <v>10282.68943</v>
      </c>
      <c r="BE86" s="104">
        <v>12235.370919999999</v>
      </c>
      <c r="BF86" s="104">
        <v>1102.8949700000001</v>
      </c>
      <c r="BG86" s="104">
        <v>8513.6640299999999</v>
      </c>
      <c r="BH86" s="104">
        <v>1105931.2528299999</v>
      </c>
      <c r="BI86" s="122">
        <v>0</v>
      </c>
      <c r="BJ86" s="122">
        <v>0</v>
      </c>
      <c r="BK86" s="122">
        <v>0</v>
      </c>
      <c r="BL86" s="104">
        <v>1278481.9580099999</v>
      </c>
      <c r="BM86" s="122">
        <v>0</v>
      </c>
      <c r="BN86" s="122">
        <v>2.103E-2</v>
      </c>
      <c r="BO86" s="122">
        <v>4.79</v>
      </c>
      <c r="BP86" s="122">
        <v>0</v>
      </c>
      <c r="BQ86" s="122">
        <v>0</v>
      </c>
    </row>
    <row r="87" spans="3:69" x14ac:dyDescent="0.3">
      <c r="C87" s="122">
        <v>82</v>
      </c>
      <c r="D87" s="122">
        <v>2104</v>
      </c>
      <c r="E87" s="122">
        <v>4.79</v>
      </c>
      <c r="F87" s="122">
        <v>2.1590000000000002E-2</v>
      </c>
      <c r="G87" s="122">
        <v>0</v>
      </c>
      <c r="H87" s="122">
        <v>32.964230000000001</v>
      </c>
      <c r="I87" s="122">
        <v>32.946379999999998</v>
      </c>
      <c r="J87" s="122">
        <v>4.9300000000000004E-3</v>
      </c>
      <c r="K87" s="122">
        <v>0</v>
      </c>
      <c r="L87" s="122">
        <v>1.2919999999999999E-2</v>
      </c>
      <c r="M87" s="104">
        <v>9719.8993599999994</v>
      </c>
      <c r="N87" s="104">
        <v>3318.9284400000001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04">
        <v>1468.1412399999999</v>
      </c>
      <c r="AF87" s="122">
        <v>530.54867000000002</v>
      </c>
      <c r="AG87" s="122">
        <v>411.08161999999999</v>
      </c>
      <c r="AH87" s="122">
        <v>482.93668000000002</v>
      </c>
      <c r="AI87" s="122">
        <v>43.574269999999999</v>
      </c>
      <c r="AJ87" s="104">
        <v>60850.984490000003</v>
      </c>
      <c r="AK87" s="104">
        <v>18476.468850000001</v>
      </c>
      <c r="AL87" s="104">
        <v>19299.453270000002</v>
      </c>
      <c r="AM87" s="104">
        <v>20208.908589999999</v>
      </c>
      <c r="AN87" s="104">
        <v>2442.4645799999998</v>
      </c>
      <c r="AO87" s="122">
        <v>423.68920000000003</v>
      </c>
      <c r="AP87" s="104">
        <v>38894.910239999997</v>
      </c>
      <c r="AQ87" s="122">
        <v>0</v>
      </c>
      <c r="AR87" s="122">
        <v>0</v>
      </c>
      <c r="AS87" s="104">
        <v>596786.16906999995</v>
      </c>
      <c r="AT87" s="104">
        <v>711071.99707000004</v>
      </c>
      <c r="AU87" s="104">
        <v>90591.975810000004</v>
      </c>
      <c r="AV87" s="122">
        <v>268.22116</v>
      </c>
      <c r="AW87" s="122">
        <v>6.3960000000000003E-2</v>
      </c>
      <c r="AX87" s="122">
        <v>0</v>
      </c>
      <c r="AY87" s="122">
        <v>0.20998</v>
      </c>
      <c r="AZ87" s="104">
        <v>90323.480710000003</v>
      </c>
      <c r="BA87" s="122">
        <v>0</v>
      </c>
      <c r="BB87" s="104">
        <v>620480.02125999995</v>
      </c>
      <c r="BC87" s="104">
        <v>6044.3024800000003</v>
      </c>
      <c r="BD87" s="104">
        <v>4543.4443199999996</v>
      </c>
      <c r="BE87" s="104">
        <v>5352.6032400000004</v>
      </c>
      <c r="BF87" s="122">
        <v>472.59879999999998</v>
      </c>
      <c r="BG87" s="104">
        <v>4543.3134200000004</v>
      </c>
      <c r="BH87" s="104">
        <v>599523.75899999996</v>
      </c>
      <c r="BI87" s="122">
        <v>0</v>
      </c>
      <c r="BJ87" s="122">
        <v>0</v>
      </c>
      <c r="BK87" s="122">
        <v>0</v>
      </c>
      <c r="BL87" s="104">
        <v>711071.99707000004</v>
      </c>
      <c r="BM87" s="122">
        <v>0</v>
      </c>
      <c r="BN87" s="122">
        <v>2.103E-2</v>
      </c>
      <c r="BO87" s="122">
        <v>4.79</v>
      </c>
      <c r="BP87" s="122">
        <v>0</v>
      </c>
      <c r="BQ87" s="122">
        <v>0</v>
      </c>
    </row>
    <row r="88" spans="3:69" x14ac:dyDescent="0.3">
      <c r="C88" s="122">
        <v>83</v>
      </c>
      <c r="D88" s="122">
        <v>2105</v>
      </c>
      <c r="E88" s="122">
        <v>4.79</v>
      </c>
      <c r="F88" s="122">
        <v>2.06E-2</v>
      </c>
      <c r="G88" s="122">
        <v>0</v>
      </c>
      <c r="H88" s="122">
        <v>13.643599999999999</v>
      </c>
      <c r="I88" s="122">
        <v>13.64226</v>
      </c>
      <c r="J88" s="122">
        <v>0</v>
      </c>
      <c r="K88" s="122">
        <v>0</v>
      </c>
      <c r="L88" s="122">
        <v>1.34E-3</v>
      </c>
      <c r="M88" s="104">
        <v>6732.5148399999998</v>
      </c>
      <c r="N88" s="104">
        <v>2290.7750799999999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611.15139999999997</v>
      </c>
      <c r="AF88" s="122">
        <v>234.05146999999999</v>
      </c>
      <c r="AG88" s="122">
        <v>167.50975</v>
      </c>
      <c r="AH88" s="122">
        <v>192.38830999999999</v>
      </c>
      <c r="AI88" s="122">
        <v>17.20187</v>
      </c>
      <c r="AJ88" s="104">
        <v>31246.17611</v>
      </c>
      <c r="AK88" s="104">
        <v>9519.1800800000001</v>
      </c>
      <c r="AL88" s="104">
        <v>10183.77967</v>
      </c>
      <c r="AM88" s="104">
        <v>10099.42016</v>
      </c>
      <c r="AN88" s="104">
        <v>1229.89699</v>
      </c>
      <c r="AO88" s="122">
        <v>213.89921000000001</v>
      </c>
      <c r="AP88" s="104">
        <v>19987.584429999999</v>
      </c>
      <c r="AQ88" s="122">
        <v>0</v>
      </c>
      <c r="AR88" s="122">
        <v>0</v>
      </c>
      <c r="AS88" s="104">
        <v>320502.66722</v>
      </c>
      <c r="AT88" s="104">
        <v>381384.51267999999</v>
      </c>
      <c r="AU88" s="104">
        <v>62527.964720000004</v>
      </c>
      <c r="AV88" s="122">
        <v>110.99035000000001</v>
      </c>
      <c r="AW88" s="122">
        <v>0</v>
      </c>
      <c r="AX88" s="122">
        <v>0</v>
      </c>
      <c r="AY88" s="122">
        <v>2.1690000000000001E-2</v>
      </c>
      <c r="AZ88" s="104">
        <v>62416.952680000002</v>
      </c>
      <c r="BA88" s="122">
        <v>0</v>
      </c>
      <c r="BB88" s="104">
        <v>318856.54796</v>
      </c>
      <c r="BC88" s="104">
        <v>2705.2495699999999</v>
      </c>
      <c r="BD88" s="104">
        <v>1853.1805099999999</v>
      </c>
      <c r="BE88" s="104">
        <v>2169.3115299999999</v>
      </c>
      <c r="BF88" s="122">
        <v>189.16544999999999</v>
      </c>
      <c r="BG88" s="104">
        <v>2312.2667200000001</v>
      </c>
      <c r="BH88" s="104">
        <v>309627.37417999998</v>
      </c>
      <c r="BI88" s="122">
        <v>0</v>
      </c>
      <c r="BJ88" s="122">
        <v>0</v>
      </c>
      <c r="BK88" s="122">
        <v>0</v>
      </c>
      <c r="BL88" s="104">
        <v>381384.51267999999</v>
      </c>
      <c r="BM88" s="122">
        <v>0</v>
      </c>
      <c r="BN88" s="122">
        <v>2.103E-2</v>
      </c>
      <c r="BO88" s="122">
        <v>4.79</v>
      </c>
      <c r="BP88" s="122">
        <v>0</v>
      </c>
      <c r="BQ88" s="122">
        <v>0</v>
      </c>
    </row>
    <row r="89" spans="3:69" x14ac:dyDescent="0.3">
      <c r="C89" s="122">
        <v>84</v>
      </c>
      <c r="D89" s="122">
        <v>2106</v>
      </c>
      <c r="E89" s="122">
        <v>4.79</v>
      </c>
      <c r="F89" s="122">
        <v>1.966E-2</v>
      </c>
      <c r="G89" s="122">
        <v>0</v>
      </c>
      <c r="H89" s="122">
        <v>4.7729799999999996</v>
      </c>
      <c r="I89" s="122">
        <v>4.7729799999999996</v>
      </c>
      <c r="J89" s="122">
        <v>0</v>
      </c>
      <c r="K89" s="122">
        <v>0</v>
      </c>
      <c r="L89" s="122">
        <v>0</v>
      </c>
      <c r="M89" s="104">
        <v>4501.0970299999999</v>
      </c>
      <c r="N89" s="104">
        <v>1526.57268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235.63184999999999</v>
      </c>
      <c r="AF89" s="122">
        <v>97.752809999999997</v>
      </c>
      <c r="AG89" s="122">
        <v>62.213000000000001</v>
      </c>
      <c r="AH89" s="122">
        <v>69.406509999999997</v>
      </c>
      <c r="AI89" s="122">
        <v>6.2595299999999998</v>
      </c>
      <c r="AJ89" s="104">
        <v>15205.8531</v>
      </c>
      <c r="AK89" s="104">
        <v>4687.7016199999998</v>
      </c>
      <c r="AL89" s="104">
        <v>5065.4989500000001</v>
      </c>
      <c r="AM89" s="104">
        <v>4762.9820300000001</v>
      </c>
      <c r="AN89" s="122">
        <v>587.27121</v>
      </c>
      <c r="AO89" s="122">
        <v>102.39928999999999</v>
      </c>
      <c r="AP89" s="104">
        <v>9745.8106599999992</v>
      </c>
      <c r="AQ89" s="122">
        <v>0</v>
      </c>
      <c r="AR89" s="122">
        <v>0</v>
      </c>
      <c r="AS89" s="104">
        <v>165921.19302000001</v>
      </c>
      <c r="AT89" s="104">
        <v>197140.93132</v>
      </c>
      <c r="AU89" s="104">
        <v>41668.640229999997</v>
      </c>
      <c r="AV89" s="122">
        <v>38.805329999999998</v>
      </c>
      <c r="AW89" s="122">
        <v>0</v>
      </c>
      <c r="AX89" s="122">
        <v>0</v>
      </c>
      <c r="AY89" s="122">
        <v>0</v>
      </c>
      <c r="AZ89" s="104">
        <v>41629.834900000002</v>
      </c>
      <c r="BA89" s="122">
        <v>0</v>
      </c>
      <c r="BB89" s="104">
        <v>155472.29109000001</v>
      </c>
      <c r="BC89" s="104">
        <v>1147.0111099999999</v>
      </c>
      <c r="BD89" s="122">
        <v>689.06194000000005</v>
      </c>
      <c r="BE89" s="122">
        <v>800.78209000000004</v>
      </c>
      <c r="BF89" s="122">
        <v>69.956389999999999</v>
      </c>
      <c r="BG89" s="104">
        <v>1116.5991100000001</v>
      </c>
      <c r="BH89" s="104">
        <v>151648.88045</v>
      </c>
      <c r="BI89" s="122">
        <v>0</v>
      </c>
      <c r="BJ89" s="122">
        <v>0</v>
      </c>
      <c r="BK89" s="122">
        <v>0</v>
      </c>
      <c r="BL89" s="104">
        <v>197140.93132</v>
      </c>
      <c r="BM89" s="122">
        <v>0</v>
      </c>
      <c r="BN89" s="122">
        <v>2.103E-2</v>
      </c>
      <c r="BO89" s="122">
        <v>4.79</v>
      </c>
      <c r="BP89" s="122">
        <v>0</v>
      </c>
      <c r="BQ89" s="122">
        <v>0</v>
      </c>
    </row>
    <row r="90" spans="3:69" x14ac:dyDescent="0.3">
      <c r="C90" s="122">
        <v>85</v>
      </c>
      <c r="D90" s="122">
        <v>2107</v>
      </c>
      <c r="E90" s="122">
        <v>4.79</v>
      </c>
      <c r="F90" s="122">
        <v>1.8759999999999999E-2</v>
      </c>
      <c r="G90" s="122">
        <v>0</v>
      </c>
      <c r="H90" s="122">
        <v>1.3198099999999999</v>
      </c>
      <c r="I90" s="122">
        <v>1.3198099999999999</v>
      </c>
      <c r="J90" s="122">
        <v>0</v>
      </c>
      <c r="K90" s="122">
        <v>0</v>
      </c>
      <c r="L90" s="122">
        <v>0</v>
      </c>
      <c r="M90" s="104">
        <v>2882.61094</v>
      </c>
      <c r="N90" s="122">
        <v>974.85555999999997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82.96011</v>
      </c>
      <c r="AF90" s="122">
        <v>38.0655</v>
      </c>
      <c r="AG90" s="122">
        <v>20.69238</v>
      </c>
      <c r="AH90" s="122">
        <v>22.131920000000001</v>
      </c>
      <c r="AI90" s="122">
        <v>2.0703100000000001</v>
      </c>
      <c r="AJ90" s="104">
        <v>6968.0734400000001</v>
      </c>
      <c r="AK90" s="104">
        <v>2201.2538500000001</v>
      </c>
      <c r="AL90" s="104">
        <v>2358.5640899999999</v>
      </c>
      <c r="AM90" s="104">
        <v>2097.9086000000002</v>
      </c>
      <c r="AN90" s="122">
        <v>264.18763999999999</v>
      </c>
      <c r="AO90" s="122">
        <v>46.159260000000003</v>
      </c>
      <c r="AP90" s="104">
        <v>4480.2454399999997</v>
      </c>
      <c r="AQ90" s="122">
        <v>0</v>
      </c>
      <c r="AR90" s="122">
        <v>0</v>
      </c>
      <c r="AS90" s="104">
        <v>82691.301130000007</v>
      </c>
      <c r="AT90" s="104">
        <v>98081.366429999995</v>
      </c>
      <c r="AU90" s="104">
        <v>26609.218229999999</v>
      </c>
      <c r="AV90" s="122">
        <v>10.72259</v>
      </c>
      <c r="AW90" s="122">
        <v>0</v>
      </c>
      <c r="AX90" s="122">
        <v>0</v>
      </c>
      <c r="AY90" s="122">
        <v>0</v>
      </c>
      <c r="AZ90" s="104">
        <v>26598.495640000001</v>
      </c>
      <c r="BA90" s="122">
        <v>0</v>
      </c>
      <c r="BB90" s="104">
        <v>71472.148199999996</v>
      </c>
      <c r="BC90" s="122">
        <v>453.74417</v>
      </c>
      <c r="BD90" s="122">
        <v>229.46865</v>
      </c>
      <c r="BE90" s="122">
        <v>264.03993000000003</v>
      </c>
      <c r="BF90" s="122">
        <v>23.584489999999999</v>
      </c>
      <c r="BG90" s="122">
        <v>508.07082000000003</v>
      </c>
      <c r="BH90" s="104">
        <v>69993.240139999994</v>
      </c>
      <c r="BI90" s="122">
        <v>0</v>
      </c>
      <c r="BJ90" s="122">
        <v>0</v>
      </c>
      <c r="BK90" s="122">
        <v>0</v>
      </c>
      <c r="BL90" s="104">
        <v>98081.366429999995</v>
      </c>
      <c r="BM90" s="122">
        <v>0</v>
      </c>
      <c r="BN90" s="122">
        <v>2.103E-2</v>
      </c>
      <c r="BO90" s="122">
        <v>4.79</v>
      </c>
      <c r="BP90" s="122">
        <v>0</v>
      </c>
      <c r="BQ90" s="122">
        <v>0</v>
      </c>
    </row>
    <row r="91" spans="3:69" x14ac:dyDescent="0.3">
      <c r="C91" s="122">
        <v>86</v>
      </c>
      <c r="D91" s="122">
        <v>2108</v>
      </c>
      <c r="E91" s="122">
        <v>4.79</v>
      </c>
      <c r="F91" s="122">
        <v>1.7899999999999999E-2</v>
      </c>
      <c r="G91" s="122">
        <v>0</v>
      </c>
      <c r="H91" s="122">
        <v>0.25580000000000003</v>
      </c>
      <c r="I91" s="122">
        <v>0.25580000000000003</v>
      </c>
      <c r="J91" s="122">
        <v>0</v>
      </c>
      <c r="K91" s="122">
        <v>0</v>
      </c>
      <c r="L91" s="122">
        <v>0</v>
      </c>
      <c r="M91" s="104">
        <v>1752.3384599999999</v>
      </c>
      <c r="N91" s="122">
        <v>591.16959999999995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26.205829999999999</v>
      </c>
      <c r="AF91" s="122">
        <v>13.5219</v>
      </c>
      <c r="AG91" s="122">
        <v>5.9916</v>
      </c>
      <c r="AH91" s="122">
        <v>6.0801499999999997</v>
      </c>
      <c r="AI91" s="122">
        <v>0.61217999999999995</v>
      </c>
      <c r="AJ91" s="104">
        <v>2979.6427600000002</v>
      </c>
      <c r="AK91" s="122">
        <v>980.93092999999999</v>
      </c>
      <c r="AL91" s="104">
        <v>1019.04905</v>
      </c>
      <c r="AM91" s="122">
        <v>849.32921999999996</v>
      </c>
      <c r="AN91" s="122">
        <v>110.92964000000001</v>
      </c>
      <c r="AO91" s="122">
        <v>19.403919999999999</v>
      </c>
      <c r="AP91" s="104">
        <v>1924.7137399999999</v>
      </c>
      <c r="AQ91" s="122">
        <v>0</v>
      </c>
      <c r="AR91" s="122">
        <v>0</v>
      </c>
      <c r="AS91" s="104">
        <v>39566.41257</v>
      </c>
      <c r="AT91" s="104">
        <v>46840.73876</v>
      </c>
      <c r="AU91" s="104">
        <v>16136.299230000001</v>
      </c>
      <c r="AV91" s="122">
        <v>2.0767799999999998</v>
      </c>
      <c r="AW91" s="122">
        <v>0</v>
      </c>
      <c r="AX91" s="122">
        <v>0</v>
      </c>
      <c r="AY91" s="122">
        <v>0</v>
      </c>
      <c r="AZ91" s="104">
        <v>16134.222449999999</v>
      </c>
      <c r="BA91" s="122">
        <v>0</v>
      </c>
      <c r="BB91" s="104">
        <v>30704.43953</v>
      </c>
      <c r="BC91" s="122">
        <v>163.86545000000001</v>
      </c>
      <c r="BD91" s="122">
        <v>66.528170000000003</v>
      </c>
      <c r="BE91" s="122">
        <v>76.419870000000003</v>
      </c>
      <c r="BF91" s="122">
        <v>7.1327499999999997</v>
      </c>
      <c r="BG91" s="122">
        <v>215.76329000000001</v>
      </c>
      <c r="BH91" s="104">
        <v>30174.73</v>
      </c>
      <c r="BI91" s="122">
        <v>0</v>
      </c>
      <c r="BJ91" s="122">
        <v>0</v>
      </c>
      <c r="BK91" s="122">
        <v>0</v>
      </c>
      <c r="BL91" s="104">
        <v>46840.73876</v>
      </c>
      <c r="BM91" s="122">
        <v>0</v>
      </c>
      <c r="BN91" s="122">
        <v>2.103E-2</v>
      </c>
      <c r="BO91" s="122">
        <v>4.79</v>
      </c>
      <c r="BP91" s="122">
        <v>0</v>
      </c>
      <c r="BQ91" s="122">
        <v>0</v>
      </c>
    </row>
    <row r="92" spans="3:69" x14ac:dyDescent="0.3">
      <c r="C92" s="122">
        <v>87</v>
      </c>
      <c r="D92" s="122">
        <v>2109</v>
      </c>
      <c r="E92" s="122">
        <v>4.79</v>
      </c>
      <c r="F92" s="122">
        <v>1.7080000000000001E-2</v>
      </c>
      <c r="G92" s="122">
        <v>0</v>
      </c>
      <c r="H92" s="122">
        <v>2.605E-2</v>
      </c>
      <c r="I92" s="122">
        <v>2.605E-2</v>
      </c>
      <c r="J92" s="122">
        <v>0</v>
      </c>
      <c r="K92" s="122">
        <v>0</v>
      </c>
      <c r="L92" s="122">
        <v>0</v>
      </c>
      <c r="M92" s="122">
        <v>999.98737000000006</v>
      </c>
      <c r="N92" s="122">
        <v>336.69466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7.2807500000000003</v>
      </c>
      <c r="AF92" s="122">
        <v>4.2473999999999998</v>
      </c>
      <c r="AG92" s="122">
        <v>1.4465399999999999</v>
      </c>
      <c r="AH92" s="122">
        <v>1.42807</v>
      </c>
      <c r="AI92" s="122">
        <v>0.15873999999999999</v>
      </c>
      <c r="AJ92" s="104">
        <v>1174.34807</v>
      </c>
      <c r="AK92" s="122">
        <v>411.23007000000001</v>
      </c>
      <c r="AL92" s="122">
        <v>403.71584000000001</v>
      </c>
      <c r="AM92" s="122">
        <v>308.96204</v>
      </c>
      <c r="AN92" s="122">
        <v>42.931109999999997</v>
      </c>
      <c r="AO92" s="122">
        <v>7.50901</v>
      </c>
      <c r="AP92" s="122">
        <v>763.50354000000004</v>
      </c>
      <c r="AQ92" s="122">
        <v>0</v>
      </c>
      <c r="AR92" s="122">
        <v>0</v>
      </c>
      <c r="AS92" s="104">
        <v>18088.391490000002</v>
      </c>
      <c r="AT92" s="104">
        <v>21370.231930000002</v>
      </c>
      <c r="AU92" s="104">
        <v>9190.26577</v>
      </c>
      <c r="AV92" s="122">
        <v>0.21137</v>
      </c>
      <c r="AW92" s="122">
        <v>0</v>
      </c>
      <c r="AX92" s="122">
        <v>0</v>
      </c>
      <c r="AY92" s="122">
        <v>0</v>
      </c>
      <c r="AZ92" s="104">
        <v>9190.0544000000009</v>
      </c>
      <c r="BA92" s="122">
        <v>0</v>
      </c>
      <c r="BB92" s="104">
        <v>12179.96616</v>
      </c>
      <c r="BC92" s="122">
        <v>52.370440000000002</v>
      </c>
      <c r="BD92" s="122">
        <v>16.08183</v>
      </c>
      <c r="BE92" s="122">
        <v>19.447579999999999</v>
      </c>
      <c r="BF92" s="122">
        <v>1.89764</v>
      </c>
      <c r="BG92" s="122">
        <v>84.443449999999999</v>
      </c>
      <c r="BH92" s="104">
        <v>12005.72522</v>
      </c>
      <c r="BI92" s="122">
        <v>0</v>
      </c>
      <c r="BJ92" s="122">
        <v>0</v>
      </c>
      <c r="BK92" s="122">
        <v>0</v>
      </c>
      <c r="BL92" s="104">
        <v>21370.231930000002</v>
      </c>
      <c r="BM92" s="122">
        <v>0</v>
      </c>
      <c r="BN92" s="122">
        <v>2.103E-2</v>
      </c>
      <c r="BO92" s="122">
        <v>4.79</v>
      </c>
      <c r="BP92" s="122">
        <v>0</v>
      </c>
      <c r="BQ92" s="122">
        <v>0</v>
      </c>
    </row>
    <row r="93" spans="3:69" x14ac:dyDescent="0.3">
      <c r="C93" s="122">
        <v>88</v>
      </c>
      <c r="D93" s="122">
        <v>2110</v>
      </c>
      <c r="E93" s="122">
        <v>4.79</v>
      </c>
      <c r="F93" s="122">
        <v>1.6299999999999999E-2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528.37491</v>
      </c>
      <c r="N93" s="122">
        <v>177.65950000000001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1.74308</v>
      </c>
      <c r="AF93" s="122">
        <v>1.1371100000000001</v>
      </c>
      <c r="AG93" s="122">
        <v>0.27331</v>
      </c>
      <c r="AH93" s="122">
        <v>0.29744999999999999</v>
      </c>
      <c r="AI93" s="122">
        <v>3.5209999999999998E-2</v>
      </c>
      <c r="AJ93" s="122">
        <v>419.87567999999999</v>
      </c>
      <c r="AK93" s="122">
        <v>159.92017999999999</v>
      </c>
      <c r="AL93" s="122">
        <v>144.10452000000001</v>
      </c>
      <c r="AM93" s="122">
        <v>98.145020000000002</v>
      </c>
      <c r="AN93" s="122">
        <v>15.07375</v>
      </c>
      <c r="AO93" s="122">
        <v>2.6322100000000002</v>
      </c>
      <c r="AP93" s="122">
        <v>275.39879000000002</v>
      </c>
      <c r="AQ93" s="122">
        <v>0</v>
      </c>
      <c r="AR93" s="122">
        <v>0</v>
      </c>
      <c r="AS93" s="104">
        <v>7839.6244999999999</v>
      </c>
      <c r="AT93" s="104">
        <v>9242.6764600000006</v>
      </c>
      <c r="AU93" s="104">
        <v>4849.3137500000003</v>
      </c>
      <c r="AV93" s="122">
        <v>0</v>
      </c>
      <c r="AW93" s="122">
        <v>0</v>
      </c>
      <c r="AX93" s="122">
        <v>0</v>
      </c>
      <c r="AY93" s="122">
        <v>0</v>
      </c>
      <c r="AZ93" s="104">
        <v>4849.3137500000003</v>
      </c>
      <c r="BA93" s="122">
        <v>0</v>
      </c>
      <c r="BB93" s="104">
        <v>4393.3627100000003</v>
      </c>
      <c r="BC93" s="122">
        <v>14.24967</v>
      </c>
      <c r="BD93" s="122">
        <v>3.0431599999999999</v>
      </c>
      <c r="BE93" s="122">
        <v>4.4875400000000001</v>
      </c>
      <c r="BF93" s="122">
        <v>0.43230000000000002</v>
      </c>
      <c r="BG93" s="122">
        <v>29.979469999999999</v>
      </c>
      <c r="BH93" s="104">
        <v>4341.1705700000002</v>
      </c>
      <c r="BI93" s="122">
        <v>0</v>
      </c>
      <c r="BJ93" s="122">
        <v>0</v>
      </c>
      <c r="BK93" s="122">
        <v>0</v>
      </c>
      <c r="BL93" s="104">
        <v>9242.6764600000006</v>
      </c>
      <c r="BM93" s="122">
        <v>0</v>
      </c>
      <c r="BN93" s="122">
        <v>2.103E-2</v>
      </c>
      <c r="BO93" s="122">
        <v>4.79</v>
      </c>
      <c r="BP93" s="122">
        <v>0</v>
      </c>
      <c r="BQ93" s="122">
        <v>0</v>
      </c>
    </row>
    <row r="94" spans="3:69" x14ac:dyDescent="0.3">
      <c r="C94" s="122">
        <v>89</v>
      </c>
      <c r="D94" s="122">
        <v>2111</v>
      </c>
      <c r="E94" s="122">
        <v>4.79</v>
      </c>
      <c r="F94" s="122">
        <v>1.555E-2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22">
        <v>254.05770999999999</v>
      </c>
      <c r="N94" s="122">
        <v>85.378919999999994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0.35055999999999998</v>
      </c>
      <c r="AF94" s="122">
        <v>0.24685000000000001</v>
      </c>
      <c r="AG94" s="122">
        <v>3.8870000000000002E-2</v>
      </c>
      <c r="AH94" s="122">
        <v>5.8430000000000003E-2</v>
      </c>
      <c r="AI94" s="122">
        <v>6.4099999999999999E-3</v>
      </c>
      <c r="AJ94" s="122">
        <v>133.49919</v>
      </c>
      <c r="AK94" s="122">
        <v>56.571649999999998</v>
      </c>
      <c r="AL94" s="122">
        <v>45.096719999999998</v>
      </c>
      <c r="AM94" s="122">
        <v>26.29889</v>
      </c>
      <c r="AN94" s="122">
        <v>4.7123799999999996</v>
      </c>
      <c r="AO94" s="122">
        <v>0.81955</v>
      </c>
      <c r="AP94" s="122">
        <v>88.598740000000006</v>
      </c>
      <c r="AQ94" s="122">
        <v>0</v>
      </c>
      <c r="AR94" s="122">
        <v>0</v>
      </c>
      <c r="AS94" s="104">
        <v>3181.9712300000001</v>
      </c>
      <c r="AT94" s="104">
        <v>3743.85635</v>
      </c>
      <c r="AU94" s="104">
        <v>2330.4645099999998</v>
      </c>
      <c r="AV94" s="122">
        <v>0</v>
      </c>
      <c r="AW94" s="122">
        <v>0</v>
      </c>
      <c r="AX94" s="122">
        <v>0</v>
      </c>
      <c r="AY94" s="122">
        <v>0</v>
      </c>
      <c r="AZ94" s="104">
        <v>2330.4645099999998</v>
      </c>
      <c r="BA94" s="122">
        <v>0</v>
      </c>
      <c r="BB94" s="104">
        <v>1413.39184</v>
      </c>
      <c r="BC94" s="122">
        <v>3.1238199999999998</v>
      </c>
      <c r="BD94" s="122">
        <v>0.43353999999999998</v>
      </c>
      <c r="BE94" s="122">
        <v>0.96660999999999997</v>
      </c>
      <c r="BF94" s="122">
        <v>8.0640000000000003E-2</v>
      </c>
      <c r="BG94" s="122">
        <v>9.4715299999999996</v>
      </c>
      <c r="BH94" s="104">
        <v>1399.3157000000001</v>
      </c>
      <c r="BI94" s="122">
        <v>0</v>
      </c>
      <c r="BJ94" s="122">
        <v>0</v>
      </c>
      <c r="BK94" s="122">
        <v>0</v>
      </c>
      <c r="BL94" s="104">
        <v>3743.85635</v>
      </c>
      <c r="BM94" s="122">
        <v>0</v>
      </c>
      <c r="BN94" s="122">
        <v>2.103E-2</v>
      </c>
      <c r="BO94" s="122">
        <v>4.79</v>
      </c>
      <c r="BP94" s="122">
        <v>0</v>
      </c>
      <c r="BQ94" s="122">
        <v>0</v>
      </c>
    </row>
    <row r="95" spans="3:69" x14ac:dyDescent="0.3">
      <c r="C95" s="122">
        <v>90</v>
      </c>
      <c r="D95" s="122">
        <v>2112</v>
      </c>
      <c r="E95" s="122">
        <v>4.79</v>
      </c>
      <c r="F95" s="122">
        <v>1.4840000000000001E-2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108.73658</v>
      </c>
      <c r="N95" s="122">
        <v>36.57255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5.3949999999999998E-2</v>
      </c>
      <c r="AF95" s="122">
        <v>3.9230000000000001E-2</v>
      </c>
      <c r="AG95" s="122">
        <v>3.7100000000000002E-3</v>
      </c>
      <c r="AH95" s="122">
        <v>1.014E-2</v>
      </c>
      <c r="AI95" s="122">
        <v>8.7000000000000001E-4</v>
      </c>
      <c r="AJ95" s="122">
        <v>36.886960000000002</v>
      </c>
      <c r="AK95" s="122">
        <v>17.703859999999999</v>
      </c>
      <c r="AL95" s="122">
        <v>11.870839999999999</v>
      </c>
      <c r="AM95" s="122">
        <v>5.8048000000000002</v>
      </c>
      <c r="AN95" s="122">
        <v>1.28556</v>
      </c>
      <c r="AO95" s="122">
        <v>0.22189999999999999</v>
      </c>
      <c r="AP95" s="122">
        <v>24.856190000000002</v>
      </c>
      <c r="AQ95" s="122">
        <v>0</v>
      </c>
      <c r="AR95" s="122">
        <v>0</v>
      </c>
      <c r="AS95" s="104">
        <v>1187.6857600000001</v>
      </c>
      <c r="AT95" s="104">
        <v>1394.7919899999999</v>
      </c>
      <c r="AU95" s="122">
        <v>998.26791000000003</v>
      </c>
      <c r="AV95" s="122">
        <v>0</v>
      </c>
      <c r="AW95" s="122">
        <v>0</v>
      </c>
      <c r="AX95" s="122">
        <v>0</v>
      </c>
      <c r="AY95" s="122">
        <v>0</v>
      </c>
      <c r="AZ95" s="122">
        <v>998.26791000000003</v>
      </c>
      <c r="BA95" s="122">
        <v>0</v>
      </c>
      <c r="BB95" s="122">
        <v>396.52408000000003</v>
      </c>
      <c r="BC95" s="122">
        <v>0.49586999999999998</v>
      </c>
      <c r="BD95" s="122">
        <v>4.1360000000000001E-2</v>
      </c>
      <c r="BE95" s="122">
        <v>0.17432</v>
      </c>
      <c r="BF95" s="122">
        <v>1.108E-2</v>
      </c>
      <c r="BG95" s="122">
        <v>2.6086100000000001</v>
      </c>
      <c r="BH95" s="122">
        <v>393.19283999999999</v>
      </c>
      <c r="BI95" s="122">
        <v>0</v>
      </c>
      <c r="BJ95" s="122">
        <v>0</v>
      </c>
      <c r="BK95" s="122">
        <v>0</v>
      </c>
      <c r="BL95" s="104">
        <v>1394.7919899999999</v>
      </c>
      <c r="BM95" s="122">
        <v>0</v>
      </c>
      <c r="BN95" s="122">
        <v>2.103E-2</v>
      </c>
      <c r="BO95" s="122">
        <v>4.79</v>
      </c>
      <c r="BP95" s="122">
        <v>0</v>
      </c>
      <c r="BQ95" s="122">
        <v>0</v>
      </c>
    </row>
    <row r="96" spans="3:69" x14ac:dyDescent="0.3">
      <c r="C96" s="122">
        <v>91</v>
      </c>
      <c r="D96" s="122">
        <v>2113</v>
      </c>
      <c r="E96" s="122">
        <v>4.79</v>
      </c>
      <c r="F96" s="122">
        <v>1.4160000000000001E-2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40.281869999999998</v>
      </c>
      <c r="N96" s="122">
        <v>13.591430000000001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5.4599999999999996E-3</v>
      </c>
      <c r="AF96" s="122">
        <v>3.9899999999999996E-3</v>
      </c>
      <c r="AG96" s="122">
        <v>3.5E-4</v>
      </c>
      <c r="AH96" s="122">
        <v>1.0499999999999999E-3</v>
      </c>
      <c r="AI96" s="122">
        <v>6.9999999999999994E-5</v>
      </c>
      <c r="AJ96" s="122">
        <v>8.6132399999999993</v>
      </c>
      <c r="AK96" s="122">
        <v>4.7096400000000003</v>
      </c>
      <c r="AL96" s="122">
        <v>2.4679799999999998</v>
      </c>
      <c r="AM96" s="122">
        <v>1.0848899999999999</v>
      </c>
      <c r="AN96" s="122">
        <v>0.29965000000000003</v>
      </c>
      <c r="AO96" s="122">
        <v>5.108E-2</v>
      </c>
      <c r="AP96" s="122">
        <v>5.9130000000000003</v>
      </c>
      <c r="AQ96" s="122">
        <v>0</v>
      </c>
      <c r="AR96" s="122">
        <v>0</v>
      </c>
      <c r="AS96" s="122">
        <v>396.90913999999998</v>
      </c>
      <c r="AT96" s="122">
        <v>465.31414000000001</v>
      </c>
      <c r="AU96" s="122">
        <v>370.98561999999998</v>
      </c>
      <c r="AV96" s="122">
        <v>0</v>
      </c>
      <c r="AW96" s="122">
        <v>0</v>
      </c>
      <c r="AX96" s="122">
        <v>0</v>
      </c>
      <c r="AY96" s="122">
        <v>0</v>
      </c>
      <c r="AZ96" s="122">
        <v>370.98561999999998</v>
      </c>
      <c r="BA96" s="122">
        <v>0</v>
      </c>
      <c r="BB96" s="122">
        <v>94.328519999999997</v>
      </c>
      <c r="BC96" s="122">
        <v>5.0410000000000003E-2</v>
      </c>
      <c r="BD96" s="122">
        <v>3.9500000000000004E-3</v>
      </c>
      <c r="BE96" s="122">
        <v>1.7979999999999999E-2</v>
      </c>
      <c r="BF96" s="122">
        <v>9.5E-4</v>
      </c>
      <c r="BG96" s="122">
        <v>0.61197999999999997</v>
      </c>
      <c r="BH96" s="122">
        <v>93.643249999999995</v>
      </c>
      <c r="BI96" s="122">
        <v>0</v>
      </c>
      <c r="BJ96" s="122">
        <v>0</v>
      </c>
      <c r="BK96" s="122">
        <v>0</v>
      </c>
      <c r="BL96" s="122">
        <v>465.31414000000001</v>
      </c>
      <c r="BM96" s="122">
        <v>0</v>
      </c>
      <c r="BN96" s="122">
        <v>2.103E-2</v>
      </c>
      <c r="BO96" s="122">
        <v>4.79</v>
      </c>
      <c r="BP96" s="122">
        <v>0</v>
      </c>
      <c r="BQ96" s="122">
        <v>0</v>
      </c>
    </row>
    <row r="97" spans="3:69" x14ac:dyDescent="0.3">
      <c r="C97" s="122">
        <v>92</v>
      </c>
      <c r="D97" s="122">
        <v>2114</v>
      </c>
      <c r="E97" s="122">
        <v>4.79</v>
      </c>
      <c r="F97" s="122">
        <v>1.3509999999999999E-2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12.489190000000001</v>
      </c>
      <c r="N97" s="122">
        <v>4.2452899999999998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5.5999999999999995E-4</v>
      </c>
      <c r="AF97" s="122">
        <v>4.0999999999999999E-4</v>
      </c>
      <c r="AG97" s="122">
        <v>3.0000000000000001E-5</v>
      </c>
      <c r="AH97" s="122">
        <v>1.1E-4</v>
      </c>
      <c r="AI97" s="122">
        <v>1.0000000000000001E-5</v>
      </c>
      <c r="AJ97" s="122">
        <v>1.6413199999999999</v>
      </c>
      <c r="AK97" s="122">
        <v>0.99861999999999995</v>
      </c>
      <c r="AL97" s="122">
        <v>0.37983</v>
      </c>
      <c r="AM97" s="122">
        <v>0.19561999999999999</v>
      </c>
      <c r="AN97" s="122">
        <v>5.7590000000000002E-2</v>
      </c>
      <c r="AO97" s="122">
        <v>9.6600000000000002E-3</v>
      </c>
      <c r="AP97" s="122">
        <v>1.1525300000000001</v>
      </c>
      <c r="AQ97" s="122">
        <v>0</v>
      </c>
      <c r="AR97" s="122">
        <v>0</v>
      </c>
      <c r="AS97" s="122">
        <v>114.73473</v>
      </c>
      <c r="AT97" s="122">
        <v>134.26362</v>
      </c>
      <c r="AU97" s="122">
        <v>115.87756</v>
      </c>
      <c r="AV97" s="122">
        <v>0</v>
      </c>
      <c r="AW97" s="122">
        <v>0</v>
      </c>
      <c r="AX97" s="122">
        <v>0</v>
      </c>
      <c r="AY97" s="122">
        <v>0</v>
      </c>
      <c r="AZ97" s="122">
        <v>115.87756</v>
      </c>
      <c r="BA97" s="122">
        <v>0</v>
      </c>
      <c r="BB97" s="122">
        <v>18.386060000000001</v>
      </c>
      <c r="BC97" s="122">
        <v>5.13E-3</v>
      </c>
      <c r="BD97" s="122">
        <v>3.8000000000000002E-4</v>
      </c>
      <c r="BE97" s="122">
        <v>1.8500000000000001E-3</v>
      </c>
      <c r="BF97" s="122">
        <v>8.0000000000000007E-5</v>
      </c>
      <c r="BG97" s="122">
        <v>0.11863</v>
      </c>
      <c r="BH97" s="122">
        <v>18.259989999999998</v>
      </c>
      <c r="BI97" s="122">
        <v>0</v>
      </c>
      <c r="BJ97" s="122">
        <v>0</v>
      </c>
      <c r="BK97" s="122">
        <v>0</v>
      </c>
      <c r="BL97" s="122">
        <v>134.26362</v>
      </c>
      <c r="BM97" s="122">
        <v>0</v>
      </c>
      <c r="BN97" s="122">
        <v>2.103E-2</v>
      </c>
      <c r="BO97" s="122">
        <v>4.79</v>
      </c>
      <c r="BP97" s="122">
        <v>0</v>
      </c>
      <c r="BQ97" s="122">
        <v>0</v>
      </c>
    </row>
    <row r="98" spans="3:69" x14ac:dyDescent="0.3">
      <c r="C98" s="122">
        <v>93</v>
      </c>
      <c r="D98" s="122">
        <v>2115</v>
      </c>
      <c r="E98" s="122">
        <v>4.79</v>
      </c>
      <c r="F98" s="122">
        <v>1.289E-2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3.1422300000000001</v>
      </c>
      <c r="N98" s="122">
        <v>1.08436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5.0000000000000002E-5</v>
      </c>
      <c r="AF98" s="122">
        <v>4.0000000000000003E-5</v>
      </c>
      <c r="AG98" s="122">
        <v>0</v>
      </c>
      <c r="AH98" s="122">
        <v>1.0000000000000001E-5</v>
      </c>
      <c r="AI98" s="122">
        <v>0</v>
      </c>
      <c r="AJ98" s="122">
        <v>0.23408000000000001</v>
      </c>
      <c r="AK98" s="122">
        <v>0.15390999999999999</v>
      </c>
      <c r="AL98" s="122">
        <v>3.925E-2</v>
      </c>
      <c r="AM98" s="122">
        <v>3.1199999999999999E-2</v>
      </c>
      <c r="AN98" s="122">
        <v>8.3400000000000002E-3</v>
      </c>
      <c r="AO98" s="122">
        <v>1.3799999999999999E-3</v>
      </c>
      <c r="AP98" s="122">
        <v>0.16764000000000001</v>
      </c>
      <c r="AQ98" s="122">
        <v>0</v>
      </c>
      <c r="AR98" s="122">
        <v>0</v>
      </c>
      <c r="AS98" s="122">
        <v>27.644200000000001</v>
      </c>
      <c r="AT98" s="122">
        <v>32.272559999999999</v>
      </c>
      <c r="AU98" s="122">
        <v>29.598230000000001</v>
      </c>
      <c r="AV98" s="122">
        <v>0</v>
      </c>
      <c r="AW98" s="122">
        <v>0</v>
      </c>
      <c r="AX98" s="122">
        <v>0</v>
      </c>
      <c r="AY98" s="122">
        <v>0</v>
      </c>
      <c r="AZ98" s="122">
        <v>29.598230000000001</v>
      </c>
      <c r="BA98" s="122">
        <v>0</v>
      </c>
      <c r="BB98" s="122">
        <v>2.6743299999999999</v>
      </c>
      <c r="BC98" s="122">
        <v>5.1999999999999995E-4</v>
      </c>
      <c r="BD98" s="122">
        <v>4.0000000000000003E-5</v>
      </c>
      <c r="BE98" s="122">
        <v>1.9000000000000001E-4</v>
      </c>
      <c r="BF98" s="122">
        <v>1.0000000000000001E-5</v>
      </c>
      <c r="BG98" s="122">
        <v>1.7299999999999999E-2</v>
      </c>
      <c r="BH98" s="122">
        <v>2.6562700000000001</v>
      </c>
      <c r="BI98" s="122">
        <v>0</v>
      </c>
      <c r="BJ98" s="122">
        <v>0</v>
      </c>
      <c r="BK98" s="122">
        <v>0</v>
      </c>
      <c r="BL98" s="122">
        <v>32.272559999999999</v>
      </c>
      <c r="BM98" s="122">
        <v>0</v>
      </c>
      <c r="BN98" s="122">
        <v>2.103E-2</v>
      </c>
      <c r="BO98" s="122">
        <v>4.79</v>
      </c>
      <c r="BP98" s="122">
        <v>0</v>
      </c>
      <c r="BQ98" s="122">
        <v>0</v>
      </c>
    </row>
    <row r="99" spans="3:69" x14ac:dyDescent="0.3">
      <c r="C99" s="122">
        <v>94</v>
      </c>
      <c r="D99" s="122">
        <v>2116</v>
      </c>
      <c r="E99" s="122">
        <v>4.79</v>
      </c>
      <c r="F99" s="122">
        <v>1.23E-2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0.64775000000000005</v>
      </c>
      <c r="N99" s="122">
        <v>0.22936999999999999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2.3359999999999999E-2</v>
      </c>
      <c r="AK99" s="122">
        <v>1.532E-2</v>
      </c>
      <c r="AL99" s="122">
        <v>4.0600000000000002E-3</v>
      </c>
      <c r="AM99" s="122">
        <v>3.0100000000000001E-3</v>
      </c>
      <c r="AN99" s="122">
        <v>8.3000000000000001E-4</v>
      </c>
      <c r="AO99" s="122">
        <v>1.3999999999999999E-4</v>
      </c>
      <c r="AP99" s="122">
        <v>1.67E-2</v>
      </c>
      <c r="AQ99" s="122">
        <v>0</v>
      </c>
      <c r="AR99" s="122">
        <v>0</v>
      </c>
      <c r="AS99" s="122">
        <v>5.6099899999999998</v>
      </c>
      <c r="AT99" s="122">
        <v>6.5271699999999999</v>
      </c>
      <c r="AU99" s="122">
        <v>6.2607499999999998</v>
      </c>
      <c r="AV99" s="122">
        <v>0</v>
      </c>
      <c r="AW99" s="122">
        <v>0</v>
      </c>
      <c r="AX99" s="122">
        <v>0</v>
      </c>
      <c r="AY99" s="122">
        <v>0</v>
      </c>
      <c r="AZ99" s="122">
        <v>6.2607499999999998</v>
      </c>
      <c r="BA99" s="122">
        <v>0</v>
      </c>
      <c r="BB99" s="122">
        <v>0.26641999999999999</v>
      </c>
      <c r="BC99" s="122">
        <v>5.0000000000000002E-5</v>
      </c>
      <c r="BD99" s="122">
        <v>0</v>
      </c>
      <c r="BE99" s="122">
        <v>2.0000000000000002E-5</v>
      </c>
      <c r="BF99" s="122">
        <v>0</v>
      </c>
      <c r="BG99" s="122">
        <v>1.74E-3</v>
      </c>
      <c r="BH99" s="122">
        <v>0.26461000000000001</v>
      </c>
      <c r="BI99" s="122">
        <v>0</v>
      </c>
      <c r="BJ99" s="122">
        <v>0</v>
      </c>
      <c r="BK99" s="122">
        <v>0</v>
      </c>
      <c r="BL99" s="122">
        <v>6.5271699999999999</v>
      </c>
      <c r="BM99" s="122">
        <v>0</v>
      </c>
      <c r="BN99" s="122">
        <v>2.103E-2</v>
      </c>
      <c r="BO99" s="122">
        <v>4.79</v>
      </c>
      <c r="BP99" s="122">
        <v>0</v>
      </c>
      <c r="BQ99" s="122">
        <v>0</v>
      </c>
    </row>
    <row r="100" spans="3:69" x14ac:dyDescent="0.3">
      <c r="C100" s="122">
        <v>95</v>
      </c>
      <c r="D100" s="122">
        <v>2117</v>
      </c>
      <c r="E100" s="122">
        <v>4.79</v>
      </c>
      <c r="F100" s="122">
        <v>1.174E-2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0.12292</v>
      </c>
      <c r="N100" s="122">
        <v>4.4580000000000002E-2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2.33E-3</v>
      </c>
      <c r="AK100" s="122">
        <v>1.5299999999999999E-3</v>
      </c>
      <c r="AL100" s="122">
        <v>4.2000000000000002E-4</v>
      </c>
      <c r="AM100" s="122">
        <v>2.9E-4</v>
      </c>
      <c r="AN100" s="122">
        <v>8.0000000000000007E-5</v>
      </c>
      <c r="AO100" s="122">
        <v>1.0000000000000001E-5</v>
      </c>
      <c r="AP100" s="122">
        <v>1.67E-3</v>
      </c>
      <c r="AQ100" s="122">
        <v>0</v>
      </c>
      <c r="AR100" s="122">
        <v>0</v>
      </c>
      <c r="AS100" s="122">
        <v>1.0719700000000001</v>
      </c>
      <c r="AT100" s="122">
        <v>1.2434700000000001</v>
      </c>
      <c r="AU100" s="122">
        <v>1.2168699999999999</v>
      </c>
      <c r="AV100" s="122">
        <v>0</v>
      </c>
      <c r="AW100" s="122">
        <v>0</v>
      </c>
      <c r="AX100" s="122">
        <v>0</v>
      </c>
      <c r="AY100" s="122">
        <v>0</v>
      </c>
      <c r="AZ100" s="122">
        <v>1.2168699999999999</v>
      </c>
      <c r="BA100" s="122">
        <v>0</v>
      </c>
      <c r="BB100" s="122">
        <v>2.6599999999999999E-2</v>
      </c>
      <c r="BC100" s="122">
        <v>1.0000000000000001E-5</v>
      </c>
      <c r="BD100" s="122">
        <v>0</v>
      </c>
      <c r="BE100" s="122">
        <v>0</v>
      </c>
      <c r="BF100" s="122">
        <v>0</v>
      </c>
      <c r="BG100" s="122">
        <v>1.8000000000000001E-4</v>
      </c>
      <c r="BH100" s="122">
        <v>2.6409999999999999E-2</v>
      </c>
      <c r="BI100" s="122">
        <v>0</v>
      </c>
      <c r="BJ100" s="122">
        <v>0</v>
      </c>
      <c r="BK100" s="122">
        <v>0</v>
      </c>
      <c r="BL100" s="122">
        <v>1.2434700000000001</v>
      </c>
      <c r="BM100" s="122">
        <v>0</v>
      </c>
      <c r="BN100" s="122">
        <v>2.103E-2</v>
      </c>
      <c r="BO100" s="122">
        <v>4.79</v>
      </c>
      <c r="BP100" s="122">
        <v>0</v>
      </c>
      <c r="BQ100" s="122">
        <v>0</v>
      </c>
    </row>
    <row r="101" spans="3:69" x14ac:dyDescent="0.3">
      <c r="C101" s="122">
        <v>96</v>
      </c>
      <c r="D101" s="122">
        <v>2118</v>
      </c>
      <c r="E101" s="122">
        <v>4.79</v>
      </c>
      <c r="F101" s="122">
        <v>1.12E-2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2.213E-2</v>
      </c>
      <c r="N101" s="122">
        <v>8.0099999999999998E-3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2.3000000000000001E-4</v>
      </c>
      <c r="AK101" s="122">
        <v>1.4999999999999999E-4</v>
      </c>
      <c r="AL101" s="122">
        <v>4.0000000000000003E-5</v>
      </c>
      <c r="AM101" s="122">
        <v>3.0000000000000001E-5</v>
      </c>
      <c r="AN101" s="122">
        <v>1.0000000000000001E-5</v>
      </c>
      <c r="AO101" s="122">
        <v>0</v>
      </c>
      <c r="AP101" s="122">
        <v>1.7000000000000001E-4</v>
      </c>
      <c r="AQ101" s="122">
        <v>0</v>
      </c>
      <c r="AR101" s="122">
        <v>0</v>
      </c>
      <c r="AS101" s="122">
        <v>0.19089</v>
      </c>
      <c r="AT101" s="122">
        <v>0.22142999999999999</v>
      </c>
      <c r="AU101" s="122">
        <v>0.21876999999999999</v>
      </c>
      <c r="AV101" s="122">
        <v>0</v>
      </c>
      <c r="AW101" s="122">
        <v>0</v>
      </c>
      <c r="AX101" s="122">
        <v>0</v>
      </c>
      <c r="AY101" s="122">
        <v>0</v>
      </c>
      <c r="AZ101" s="122">
        <v>0.21876999999999999</v>
      </c>
      <c r="BA101" s="122">
        <v>0</v>
      </c>
      <c r="BB101" s="122">
        <v>2.66E-3</v>
      </c>
      <c r="BC101" s="122">
        <v>0</v>
      </c>
      <c r="BD101" s="122">
        <v>0</v>
      </c>
      <c r="BE101" s="122">
        <v>0</v>
      </c>
      <c r="BF101" s="122">
        <v>0</v>
      </c>
      <c r="BG101" s="122">
        <v>2.0000000000000002E-5</v>
      </c>
      <c r="BH101" s="122">
        <v>2.64E-3</v>
      </c>
      <c r="BI101" s="122">
        <v>0</v>
      </c>
      <c r="BJ101" s="122">
        <v>0</v>
      </c>
      <c r="BK101" s="122">
        <v>0</v>
      </c>
      <c r="BL101" s="122">
        <v>0.22142999999999999</v>
      </c>
      <c r="BM101" s="122">
        <v>0</v>
      </c>
      <c r="BN101" s="122">
        <v>2.103E-2</v>
      </c>
      <c r="BO101" s="122">
        <v>4.79</v>
      </c>
      <c r="BP101" s="122">
        <v>0</v>
      </c>
      <c r="BQ101" s="122">
        <v>0</v>
      </c>
    </row>
    <row r="102" spans="3:69" x14ac:dyDescent="0.3">
      <c r="C102" s="122">
        <v>97</v>
      </c>
      <c r="D102" s="122">
        <v>2119</v>
      </c>
      <c r="E102" s="122">
        <v>4.79</v>
      </c>
      <c r="F102" s="122">
        <v>1.069E-2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2.0999999999999999E-3</v>
      </c>
      <c r="N102" s="122">
        <v>7.6000000000000004E-4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2.0000000000000002E-5</v>
      </c>
      <c r="AK102" s="122">
        <v>2.0000000000000002E-5</v>
      </c>
      <c r="AL102" s="122">
        <v>0</v>
      </c>
      <c r="AM102" s="122">
        <v>0</v>
      </c>
      <c r="AN102" s="122">
        <v>0</v>
      </c>
      <c r="AO102" s="122">
        <v>0</v>
      </c>
      <c r="AP102" s="122">
        <v>2.0000000000000002E-5</v>
      </c>
      <c r="AQ102" s="122">
        <v>0</v>
      </c>
      <c r="AR102" s="122">
        <v>0</v>
      </c>
      <c r="AS102" s="122">
        <v>1.8159999999999999E-2</v>
      </c>
      <c r="AT102" s="122">
        <v>2.1059999999999999E-2</v>
      </c>
      <c r="AU102" s="122">
        <v>2.0799999999999999E-2</v>
      </c>
      <c r="AV102" s="122">
        <v>0</v>
      </c>
      <c r="AW102" s="122">
        <v>0</v>
      </c>
      <c r="AX102" s="122">
        <v>0</v>
      </c>
      <c r="AY102" s="122">
        <v>0</v>
      </c>
      <c r="AZ102" s="122">
        <v>2.0799999999999999E-2</v>
      </c>
      <c r="BA102" s="122">
        <v>0</v>
      </c>
      <c r="BB102" s="122">
        <v>2.5999999999999998E-4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2.5999999999999998E-4</v>
      </c>
      <c r="BI102" s="122">
        <v>0</v>
      </c>
      <c r="BJ102" s="122">
        <v>0</v>
      </c>
      <c r="BK102" s="122">
        <v>0</v>
      </c>
      <c r="BL102" s="122">
        <v>2.1059999999999999E-2</v>
      </c>
      <c r="BM102" s="122">
        <v>0</v>
      </c>
      <c r="BN102" s="122">
        <v>2.103E-2</v>
      </c>
      <c r="BO102" s="122">
        <v>4.79</v>
      </c>
      <c r="BP102" s="122">
        <v>0</v>
      </c>
      <c r="BQ102" s="122">
        <v>0</v>
      </c>
    </row>
    <row r="103" spans="3:69" x14ac:dyDescent="0.3">
      <c r="C103" s="122">
        <v>98</v>
      </c>
      <c r="D103" s="122">
        <v>2120</v>
      </c>
      <c r="E103" s="122">
        <v>4.79</v>
      </c>
      <c r="F103" s="122">
        <v>1.0200000000000001E-2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0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3.0000000000000001E-5</v>
      </c>
      <c r="AT103" s="122">
        <v>3.0000000000000001E-5</v>
      </c>
      <c r="AU103" s="122">
        <v>0</v>
      </c>
      <c r="AV103" s="122">
        <v>0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3.0000000000000001E-5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3.0000000000000001E-5</v>
      </c>
      <c r="BI103" s="122">
        <v>0</v>
      </c>
      <c r="BJ103" s="122">
        <v>0</v>
      </c>
      <c r="BK103" s="122">
        <v>0</v>
      </c>
      <c r="BL103" s="122">
        <v>3.0000000000000001E-5</v>
      </c>
      <c r="BM103" s="122">
        <v>0</v>
      </c>
      <c r="BN103" s="122">
        <v>2.103E-2</v>
      </c>
      <c r="BO103" s="122">
        <v>4.79</v>
      </c>
      <c r="BP103" s="122">
        <v>0</v>
      </c>
      <c r="BQ103" s="122">
        <v>0</v>
      </c>
    </row>
    <row r="104" spans="3:69" x14ac:dyDescent="0.3">
      <c r="C104" s="122">
        <v>99</v>
      </c>
      <c r="D104" s="122">
        <v>2121</v>
      </c>
      <c r="E104" s="122">
        <v>4.79</v>
      </c>
      <c r="F104" s="122">
        <v>9.7300000000000008E-3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0</v>
      </c>
      <c r="AU104" s="122">
        <v>0</v>
      </c>
      <c r="AV104" s="122">
        <v>0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2.103E-2</v>
      </c>
      <c r="BO104" s="122">
        <v>4.79</v>
      </c>
      <c r="BP104" s="122">
        <v>0</v>
      </c>
      <c r="BQ104" s="122">
        <v>0</v>
      </c>
    </row>
    <row r="105" spans="3:69" x14ac:dyDescent="0.3">
      <c r="C105" s="122">
        <v>100</v>
      </c>
      <c r="D105" s="122">
        <v>2122</v>
      </c>
      <c r="E105" s="122">
        <v>4.79</v>
      </c>
      <c r="F105" s="122">
        <v>9.2899999999999996E-3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22">
        <v>0</v>
      </c>
      <c r="AT105" s="122">
        <v>0</v>
      </c>
      <c r="AU105" s="122">
        <v>0</v>
      </c>
      <c r="AV105" s="122">
        <v>0</v>
      </c>
      <c r="AW105" s="122">
        <v>0</v>
      </c>
      <c r="AX105" s="122">
        <v>0</v>
      </c>
      <c r="AY105" s="122">
        <v>0</v>
      </c>
      <c r="AZ105" s="122">
        <v>0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22">
        <v>0</v>
      </c>
      <c r="BM105" s="122">
        <v>0</v>
      </c>
      <c r="BN105" s="122">
        <v>2.103E-2</v>
      </c>
      <c r="BO105" s="122">
        <v>4.79</v>
      </c>
      <c r="BP105" s="122">
        <v>0</v>
      </c>
      <c r="BQ105" s="122">
        <v>0</v>
      </c>
    </row>
    <row r="106" spans="3:69" x14ac:dyDescent="0.3">
      <c r="C106" s="122">
        <v>101</v>
      </c>
      <c r="D106" s="122">
        <v>2123</v>
      </c>
      <c r="E106" s="122">
        <v>4.79</v>
      </c>
      <c r="F106" s="122">
        <v>8.8699999999999994E-3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2.103E-2</v>
      </c>
      <c r="BO106" s="122">
        <v>4.79</v>
      </c>
      <c r="BP106" s="122">
        <v>0</v>
      </c>
      <c r="BQ106" s="122">
        <v>0</v>
      </c>
    </row>
    <row r="107" spans="3:69" x14ac:dyDescent="0.3">
      <c r="C107" s="122">
        <v>102</v>
      </c>
      <c r="D107" s="122">
        <v>2124</v>
      </c>
      <c r="E107" s="122">
        <v>4.79</v>
      </c>
      <c r="F107" s="122">
        <v>8.4600000000000005E-3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2.103E-2</v>
      </c>
      <c r="BO107" s="122">
        <v>4.79</v>
      </c>
      <c r="BP107" s="122">
        <v>0</v>
      </c>
      <c r="BQ107" s="122">
        <v>0</v>
      </c>
    </row>
    <row r="108" spans="3:69" x14ac:dyDescent="0.3">
      <c r="C108" s="122">
        <v>103</v>
      </c>
      <c r="D108" s="122">
        <v>2125</v>
      </c>
      <c r="E108" s="122">
        <v>4.79</v>
      </c>
      <c r="F108" s="122">
        <v>8.0700000000000008E-3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2.103E-2</v>
      </c>
      <c r="BO108" s="122">
        <v>4.79</v>
      </c>
      <c r="BP108" s="122">
        <v>0</v>
      </c>
      <c r="BQ108" s="122">
        <v>0</v>
      </c>
    </row>
    <row r="109" spans="3:69" x14ac:dyDescent="0.3">
      <c r="C109" s="122">
        <v>104</v>
      </c>
      <c r="D109" s="122">
        <v>2126</v>
      </c>
      <c r="E109" s="122">
        <v>4.79</v>
      </c>
      <c r="F109" s="122">
        <v>7.7000000000000002E-3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2.103E-2</v>
      </c>
      <c r="BO109" s="122">
        <v>4.79</v>
      </c>
      <c r="BP109" s="122">
        <v>0</v>
      </c>
      <c r="BQ109" s="122">
        <v>0</v>
      </c>
    </row>
    <row r="110" spans="3:69" x14ac:dyDescent="0.3">
      <c r="C110" s="122">
        <v>105</v>
      </c>
      <c r="D110" s="122">
        <v>2127</v>
      </c>
      <c r="E110" s="122">
        <v>4.79</v>
      </c>
      <c r="F110" s="122">
        <v>7.3499999999999998E-3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2.103E-2</v>
      </c>
      <c r="BO110" s="122">
        <v>4.79</v>
      </c>
      <c r="BP110" s="122">
        <v>0</v>
      </c>
      <c r="BQ110" s="122">
        <v>0</v>
      </c>
    </row>
    <row r="111" spans="3:69" x14ac:dyDescent="0.3">
      <c r="C111" s="122">
        <v>106</v>
      </c>
      <c r="D111" s="122">
        <v>2128</v>
      </c>
      <c r="E111" s="122">
        <v>4.79</v>
      </c>
      <c r="F111" s="122">
        <v>7.0099999999999997E-3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2.103E-2</v>
      </c>
      <c r="BO111" s="122">
        <v>4.79</v>
      </c>
      <c r="BP111" s="122">
        <v>0</v>
      </c>
      <c r="BQ111" s="122">
        <v>0</v>
      </c>
    </row>
    <row r="112" spans="3:69" x14ac:dyDescent="0.3">
      <c r="C112" s="122">
        <v>107</v>
      </c>
      <c r="D112" s="122">
        <v>2129</v>
      </c>
      <c r="E112" s="122">
        <v>4.79</v>
      </c>
      <c r="F112" s="122">
        <v>6.6899999999999998E-3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2.103E-2</v>
      </c>
      <c r="BO112" s="122">
        <v>4.79</v>
      </c>
      <c r="BP112" s="122">
        <v>0</v>
      </c>
      <c r="BQ112" s="122">
        <v>0</v>
      </c>
    </row>
    <row r="113" spans="3:69" x14ac:dyDescent="0.3">
      <c r="C113" s="122">
        <v>108</v>
      </c>
      <c r="D113" s="122">
        <v>2130</v>
      </c>
      <c r="E113" s="122">
        <v>4.79</v>
      </c>
      <c r="F113" s="122">
        <v>6.3800000000000003E-3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2.103E-2</v>
      </c>
      <c r="BO113" s="122">
        <v>4.79</v>
      </c>
      <c r="BP113" s="122">
        <v>0</v>
      </c>
      <c r="BQ113" s="122">
        <v>0</v>
      </c>
    </row>
    <row r="114" spans="3:69" x14ac:dyDescent="0.3">
      <c r="C114" s="122">
        <v>109</v>
      </c>
      <c r="D114" s="122">
        <v>2131</v>
      </c>
      <c r="E114" s="122">
        <v>4.79</v>
      </c>
      <c r="F114" s="122">
        <v>6.0899999999999999E-3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2.103E-2</v>
      </c>
      <c r="BO114" s="122">
        <v>4.79</v>
      </c>
      <c r="BP114" s="122">
        <v>0</v>
      </c>
      <c r="BQ114" s="122">
        <v>0</v>
      </c>
    </row>
    <row r="115" spans="3:69" x14ac:dyDescent="0.3">
      <c r="C115" s="122">
        <v>110</v>
      </c>
      <c r="D115" s="122">
        <v>2132</v>
      </c>
      <c r="E115" s="122">
        <v>4.79</v>
      </c>
      <c r="F115" s="122">
        <v>5.8100000000000001E-3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2.103E-2</v>
      </c>
      <c r="BO115" s="122">
        <v>4.79</v>
      </c>
      <c r="BP115" s="122">
        <v>0</v>
      </c>
      <c r="BQ115" s="122">
        <v>0</v>
      </c>
    </row>
    <row r="116" spans="3:69" x14ac:dyDescent="0.3">
      <c r="C116" s="122">
        <v>111</v>
      </c>
      <c r="D116" s="122">
        <v>2133</v>
      </c>
      <c r="E116" s="122">
        <v>4.79</v>
      </c>
      <c r="F116" s="122">
        <v>5.5399999999999998E-3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2.103E-2</v>
      </c>
      <c r="BO116" s="122">
        <v>4.79</v>
      </c>
      <c r="BP116" s="122">
        <v>0</v>
      </c>
      <c r="BQ116" s="122">
        <v>0</v>
      </c>
    </row>
    <row r="117" spans="3:69" x14ac:dyDescent="0.3">
      <c r="C117" s="122">
        <v>112</v>
      </c>
      <c r="D117" s="122">
        <v>2134</v>
      </c>
      <c r="E117" s="122">
        <v>4.79</v>
      </c>
      <c r="F117" s="122">
        <v>5.2900000000000004E-3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2.103E-2</v>
      </c>
      <c r="BO117" s="122">
        <v>4.79</v>
      </c>
      <c r="BP117" s="122">
        <v>0</v>
      </c>
      <c r="BQ117" s="122">
        <v>0</v>
      </c>
    </row>
    <row r="118" spans="3:69" x14ac:dyDescent="0.3">
      <c r="C118" s="122">
        <v>113</v>
      </c>
      <c r="D118" s="122">
        <v>2135</v>
      </c>
      <c r="E118" s="122">
        <v>4.79</v>
      </c>
      <c r="F118" s="122">
        <v>5.0499999999999998E-3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2.103E-2</v>
      </c>
      <c r="BO118" s="122">
        <v>4.79</v>
      </c>
      <c r="BP118" s="122">
        <v>0</v>
      </c>
      <c r="BQ118" s="122">
        <v>0</v>
      </c>
    </row>
    <row r="119" spans="3:69" x14ac:dyDescent="0.3">
      <c r="C119" s="122">
        <v>114</v>
      </c>
      <c r="D119" s="122">
        <v>2136</v>
      </c>
      <c r="E119" s="122">
        <v>4.79</v>
      </c>
      <c r="F119" s="122">
        <v>4.8199999999999996E-3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2.103E-2</v>
      </c>
      <c r="BO119" s="122">
        <v>4.79</v>
      </c>
      <c r="BP119" s="122">
        <v>0</v>
      </c>
      <c r="BQ119" s="122">
        <v>0</v>
      </c>
    </row>
    <row r="120" spans="3:69" x14ac:dyDescent="0.3">
      <c r="C120" s="122">
        <v>115</v>
      </c>
      <c r="D120" s="122">
        <v>2137</v>
      </c>
      <c r="E120" s="122">
        <v>4.79</v>
      </c>
      <c r="F120" s="122">
        <v>4.5999999999999999E-3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2.103E-2</v>
      </c>
      <c r="BO120" s="122">
        <v>4.79</v>
      </c>
      <c r="BP120" s="122">
        <v>0</v>
      </c>
      <c r="BQ120" s="122">
        <v>0</v>
      </c>
    </row>
    <row r="121" spans="3:69" x14ac:dyDescent="0.3">
      <c r="C121" s="122">
        <v>116</v>
      </c>
      <c r="D121" s="122">
        <v>2138</v>
      </c>
      <c r="E121" s="122">
        <v>4.79</v>
      </c>
      <c r="F121" s="122">
        <v>4.3899999999999998E-3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2.103E-2</v>
      </c>
      <c r="BO121" s="122">
        <v>4.79</v>
      </c>
      <c r="BP121" s="122">
        <v>0</v>
      </c>
      <c r="BQ121" s="122">
        <v>0</v>
      </c>
    </row>
    <row r="122" spans="3:69" x14ac:dyDescent="0.3">
      <c r="C122" s="122">
        <v>117</v>
      </c>
      <c r="D122" s="122">
        <v>2139</v>
      </c>
      <c r="E122" s="122">
        <v>4.79</v>
      </c>
      <c r="F122" s="122">
        <v>4.1900000000000001E-3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2.103E-2</v>
      </c>
      <c r="BO122" s="122">
        <v>4.79</v>
      </c>
      <c r="BP122" s="122">
        <v>0</v>
      </c>
      <c r="BQ122" s="122">
        <v>0</v>
      </c>
    </row>
    <row r="123" spans="3:69" x14ac:dyDescent="0.3">
      <c r="C123" s="122">
        <v>118</v>
      </c>
      <c r="D123" s="122">
        <v>2140</v>
      </c>
      <c r="E123" s="122">
        <v>4.79</v>
      </c>
      <c r="F123" s="122">
        <v>4.0000000000000001E-3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2.103E-2</v>
      </c>
      <c r="BO123" s="122">
        <v>4.79</v>
      </c>
      <c r="BP123" s="122">
        <v>0</v>
      </c>
      <c r="BQ123" s="122">
        <v>0</v>
      </c>
    </row>
    <row r="124" spans="3:69" x14ac:dyDescent="0.3">
      <c r="C124" s="122">
        <v>119</v>
      </c>
      <c r="D124" s="122">
        <v>2141</v>
      </c>
      <c r="E124" s="122">
        <v>4.79</v>
      </c>
      <c r="F124" s="122">
        <v>3.82E-3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2.103E-2</v>
      </c>
      <c r="BO124" s="122">
        <v>4.79</v>
      </c>
      <c r="BP124" s="122">
        <v>0</v>
      </c>
      <c r="BQ124" s="122">
        <v>0</v>
      </c>
    </row>
    <row r="125" spans="3:69" x14ac:dyDescent="0.3">
      <c r="C125" s="122">
        <v>120</v>
      </c>
      <c r="D125" s="122">
        <v>2142</v>
      </c>
      <c r="E125" s="122">
        <v>4.79</v>
      </c>
      <c r="F125" s="122">
        <v>3.65E-3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2.103E-2</v>
      </c>
      <c r="BO125" s="122">
        <v>4.79</v>
      </c>
      <c r="BP125" s="122">
        <v>0</v>
      </c>
      <c r="BQ125" s="122">
        <v>0</v>
      </c>
    </row>
    <row r="126" spans="3:69" x14ac:dyDescent="0.3">
      <c r="C126" s="122">
        <v>121</v>
      </c>
      <c r="D126" s="122">
        <v>2143</v>
      </c>
      <c r="E126" s="122">
        <v>4.79</v>
      </c>
      <c r="F126" s="122">
        <v>3.48E-3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2.103E-2</v>
      </c>
      <c r="BO126" s="122">
        <v>4.79</v>
      </c>
      <c r="BP126" s="122">
        <v>0</v>
      </c>
      <c r="BQ126" s="122">
        <v>0</v>
      </c>
    </row>
    <row r="127" spans="3:69" x14ac:dyDescent="0.3">
      <c r="C127" s="122">
        <v>122</v>
      </c>
      <c r="D127" s="122">
        <v>2144</v>
      </c>
      <c r="E127" s="122">
        <v>4.79</v>
      </c>
      <c r="F127" s="122">
        <v>3.32E-3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2.103E-2</v>
      </c>
      <c r="BO127" s="122">
        <v>4.79</v>
      </c>
      <c r="BP127" s="122">
        <v>0</v>
      </c>
      <c r="BQ127" s="122">
        <v>0</v>
      </c>
    </row>
    <row r="128" spans="3:69" x14ac:dyDescent="0.3">
      <c r="C128" s="122">
        <v>123</v>
      </c>
      <c r="D128" s="122">
        <v>2145</v>
      </c>
      <c r="E128" s="122">
        <v>4.79</v>
      </c>
      <c r="F128" s="122">
        <v>3.1700000000000001E-3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2.103E-2</v>
      </c>
      <c r="BO128" s="122">
        <v>4.79</v>
      </c>
      <c r="BP128" s="122">
        <v>0</v>
      </c>
      <c r="BQ128" s="122">
        <v>0</v>
      </c>
    </row>
    <row r="129" spans="3:69" x14ac:dyDescent="0.3">
      <c r="C129" s="122">
        <v>124</v>
      </c>
      <c r="D129" s="122">
        <v>2146</v>
      </c>
      <c r="E129" s="122">
        <v>4.79</v>
      </c>
      <c r="F129" s="122">
        <v>3.0300000000000001E-3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2.103E-2</v>
      </c>
      <c r="BO129" s="122">
        <v>4.79</v>
      </c>
      <c r="BP129" s="122">
        <v>0</v>
      </c>
      <c r="BQ129" s="122">
        <v>0</v>
      </c>
    </row>
    <row r="130" spans="3:69" x14ac:dyDescent="0.3">
      <c r="C130" s="122">
        <v>125</v>
      </c>
      <c r="D130" s="122">
        <v>2147</v>
      </c>
      <c r="E130" s="122">
        <v>4.79</v>
      </c>
      <c r="F130" s="122">
        <v>2.8900000000000002E-3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2.103E-2</v>
      </c>
      <c r="BO130" s="122">
        <v>4.79</v>
      </c>
      <c r="BP130" s="122">
        <v>0</v>
      </c>
      <c r="BQ130" s="122">
        <v>0</v>
      </c>
    </row>
    <row r="131" spans="3:69" x14ac:dyDescent="0.3">
      <c r="C131" s="122">
        <v>126</v>
      </c>
      <c r="D131" s="122">
        <v>2148</v>
      </c>
      <c r="E131" s="122">
        <v>4.79</v>
      </c>
      <c r="F131" s="122">
        <v>2.7599999999999999E-3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2.103E-2</v>
      </c>
      <c r="BO131" s="122">
        <v>4.79</v>
      </c>
      <c r="BP131" s="122">
        <v>0</v>
      </c>
      <c r="BQ131" s="122">
        <v>0</v>
      </c>
    </row>
    <row r="132" spans="3:69" x14ac:dyDescent="0.3">
      <c r="C132" s="122">
        <v>127</v>
      </c>
      <c r="D132" s="122">
        <v>2149</v>
      </c>
      <c r="E132" s="122">
        <v>4.79</v>
      </c>
      <c r="F132" s="122">
        <v>2.63E-3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2.103E-2</v>
      </c>
      <c r="BO132" s="122">
        <v>4.79</v>
      </c>
      <c r="BP132" s="122">
        <v>0</v>
      </c>
      <c r="BQ132" s="122">
        <v>0</v>
      </c>
    </row>
    <row r="133" spans="3:69" x14ac:dyDescent="0.3">
      <c r="C133" s="122">
        <v>128</v>
      </c>
      <c r="D133" s="122">
        <v>2150</v>
      </c>
      <c r="E133" s="122">
        <v>4.79</v>
      </c>
      <c r="F133" s="122">
        <v>2.5100000000000001E-3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2.103E-2</v>
      </c>
      <c r="BO133" s="122">
        <v>4.79</v>
      </c>
      <c r="BP133" s="122">
        <v>0</v>
      </c>
      <c r="BQ133" s="122">
        <v>0</v>
      </c>
    </row>
    <row r="134" spans="3:69" x14ac:dyDescent="0.3">
      <c r="C134" s="122">
        <v>129</v>
      </c>
      <c r="D134" s="122">
        <v>2151</v>
      </c>
      <c r="E134" s="122">
        <v>4.79</v>
      </c>
      <c r="F134" s="122">
        <v>2.3999999999999998E-3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2.103E-2</v>
      </c>
      <c r="BO134" s="122">
        <v>4.79</v>
      </c>
      <c r="BP134" s="122">
        <v>0</v>
      </c>
      <c r="BQ134" s="122">
        <v>0</v>
      </c>
    </row>
    <row r="135" spans="3:69" x14ac:dyDescent="0.3">
      <c r="C135" s="122">
        <v>130</v>
      </c>
      <c r="D135" s="122">
        <v>2152</v>
      </c>
      <c r="E135" s="122">
        <v>4.79</v>
      </c>
      <c r="F135" s="122">
        <v>2.2899999999999999E-3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2.103E-2</v>
      </c>
      <c r="BO135" s="122">
        <v>4.79</v>
      </c>
      <c r="BP135" s="122">
        <v>0</v>
      </c>
      <c r="BQ135" s="122">
        <v>0</v>
      </c>
    </row>
    <row r="136" spans="3:69" x14ac:dyDescent="0.3">
      <c r="C136" s="122">
        <v>131</v>
      </c>
      <c r="D136" s="122">
        <v>2153</v>
      </c>
      <c r="E136" s="122">
        <v>4.79</v>
      </c>
      <c r="F136" s="122">
        <v>2.1900000000000001E-3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2.103E-2</v>
      </c>
      <c r="BO136" s="122">
        <v>4.79</v>
      </c>
      <c r="BP136" s="122">
        <v>0</v>
      </c>
      <c r="BQ136" s="122">
        <v>0</v>
      </c>
    </row>
    <row r="137" spans="3:69" x14ac:dyDescent="0.3">
      <c r="C137" s="122">
        <v>132</v>
      </c>
      <c r="D137" s="122">
        <v>2154</v>
      </c>
      <c r="E137" s="122">
        <v>4.79</v>
      </c>
      <c r="F137" s="122">
        <v>2.0899999999999998E-3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2.103E-2</v>
      </c>
      <c r="BO137" s="122">
        <v>4.79</v>
      </c>
      <c r="BP137" s="122">
        <v>0</v>
      </c>
      <c r="BQ137" s="122">
        <v>0</v>
      </c>
    </row>
    <row r="138" spans="3:69" x14ac:dyDescent="0.3">
      <c r="C138" s="122">
        <v>133</v>
      </c>
      <c r="D138" s="122">
        <v>2155</v>
      </c>
      <c r="E138" s="122">
        <v>4.79</v>
      </c>
      <c r="F138" s="122">
        <v>1.99E-3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2.103E-2</v>
      </c>
      <c r="BO138" s="122">
        <v>4.79</v>
      </c>
      <c r="BP138" s="122">
        <v>0</v>
      </c>
      <c r="BQ138" s="122">
        <v>0</v>
      </c>
    </row>
    <row r="139" spans="3:69" x14ac:dyDescent="0.3">
      <c r="C139" s="122">
        <v>134</v>
      </c>
      <c r="D139" s="122">
        <v>2156</v>
      </c>
      <c r="E139" s="122">
        <v>4.79</v>
      </c>
      <c r="F139" s="122">
        <v>1.9E-3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2.103E-2</v>
      </c>
      <c r="BO139" s="122">
        <v>4.79</v>
      </c>
      <c r="BP139" s="122">
        <v>0</v>
      </c>
      <c r="BQ139" s="122">
        <v>0</v>
      </c>
    </row>
    <row r="140" spans="3:69" x14ac:dyDescent="0.3">
      <c r="C140" s="122">
        <v>135</v>
      </c>
      <c r="D140" s="122">
        <v>2157</v>
      </c>
      <c r="E140" s="122">
        <v>4.79</v>
      </c>
      <c r="F140" s="122">
        <v>1.81E-3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2.103E-2</v>
      </c>
      <c r="BO140" s="122">
        <v>4.79</v>
      </c>
      <c r="BP140" s="122">
        <v>0</v>
      </c>
      <c r="BQ140" s="122">
        <v>0</v>
      </c>
    </row>
    <row r="141" spans="3:69" x14ac:dyDescent="0.3">
      <c r="C141" s="122">
        <v>136</v>
      </c>
      <c r="D141" s="122">
        <v>2158</v>
      </c>
      <c r="E141" s="122">
        <v>4.79</v>
      </c>
      <c r="F141" s="122">
        <v>1.73E-3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2.103E-2</v>
      </c>
      <c r="BO141" s="122">
        <v>4.79</v>
      </c>
      <c r="BP141" s="122">
        <v>0</v>
      </c>
      <c r="BQ141" s="122">
        <v>0</v>
      </c>
    </row>
    <row r="142" spans="3:69" x14ac:dyDescent="0.3">
      <c r="C142" s="122">
        <v>137</v>
      </c>
      <c r="D142" s="122">
        <v>2159</v>
      </c>
      <c r="E142" s="122">
        <v>4.79</v>
      </c>
      <c r="F142" s="122">
        <v>1.65E-3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2.103E-2</v>
      </c>
      <c r="BO142" s="122">
        <v>4.79</v>
      </c>
      <c r="BP142" s="122">
        <v>0</v>
      </c>
      <c r="BQ142" s="122">
        <v>0</v>
      </c>
    </row>
    <row r="143" spans="3:69" x14ac:dyDescent="0.3">
      <c r="C143" s="122">
        <v>138</v>
      </c>
      <c r="D143" s="122">
        <v>2160</v>
      </c>
      <c r="E143" s="122">
        <v>4.79</v>
      </c>
      <c r="F143" s="122">
        <v>1.57E-3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2.103E-2</v>
      </c>
      <c r="BO143" s="122">
        <v>4.79</v>
      </c>
      <c r="BP143" s="122">
        <v>0</v>
      </c>
      <c r="BQ143" s="122">
        <v>0</v>
      </c>
    </row>
    <row r="144" spans="3:69" x14ac:dyDescent="0.3">
      <c r="C144" s="122">
        <v>139</v>
      </c>
      <c r="D144" s="122">
        <v>2161</v>
      </c>
      <c r="E144" s="122">
        <v>4.79</v>
      </c>
      <c r="F144" s="122">
        <v>1.5E-3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2.103E-2</v>
      </c>
      <c r="BO144" s="122">
        <v>4.79</v>
      </c>
      <c r="BP144" s="122">
        <v>0</v>
      </c>
      <c r="BQ144" s="122">
        <v>0</v>
      </c>
    </row>
    <row r="145" spans="3:69" x14ac:dyDescent="0.3">
      <c r="C145" s="122">
        <v>140</v>
      </c>
      <c r="D145" s="122">
        <v>2162</v>
      </c>
      <c r="E145" s="122">
        <v>4.79</v>
      </c>
      <c r="F145" s="122">
        <v>1.4300000000000001E-3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2.103E-2</v>
      </c>
      <c r="BO145" s="122">
        <v>4.79</v>
      </c>
      <c r="BP145" s="122">
        <v>0</v>
      </c>
      <c r="BQ145" s="122">
        <v>0</v>
      </c>
    </row>
    <row r="146" spans="3:69" x14ac:dyDescent="0.3">
      <c r="C146" s="122">
        <v>141</v>
      </c>
      <c r="D146" s="122">
        <v>2163</v>
      </c>
      <c r="E146" s="122">
        <v>4.79</v>
      </c>
      <c r="F146" s="122">
        <v>1.3600000000000001E-3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2.103E-2</v>
      </c>
      <c r="BO146" s="122">
        <v>4.79</v>
      </c>
      <c r="BP146" s="122">
        <v>0</v>
      </c>
      <c r="BQ146" s="122">
        <v>0</v>
      </c>
    </row>
    <row r="147" spans="3:69" x14ac:dyDescent="0.3">
      <c r="C147" s="122">
        <v>142</v>
      </c>
      <c r="D147" s="122">
        <v>2164</v>
      </c>
      <c r="E147" s="122">
        <v>4.79</v>
      </c>
      <c r="F147" s="122">
        <v>1.2999999999999999E-3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2.103E-2</v>
      </c>
      <c r="BO147" s="122">
        <v>4.79</v>
      </c>
      <c r="BP147" s="122">
        <v>0</v>
      </c>
      <c r="BQ147" s="122">
        <v>0</v>
      </c>
    </row>
    <row r="148" spans="3:69" x14ac:dyDescent="0.3">
      <c r="C148" s="122">
        <v>143</v>
      </c>
      <c r="D148" s="122">
        <v>2165</v>
      </c>
      <c r="E148" s="122">
        <v>4.79</v>
      </c>
      <c r="F148" s="122">
        <v>1.24E-3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2.103E-2</v>
      </c>
      <c r="BO148" s="122">
        <v>4.79</v>
      </c>
      <c r="BP148" s="122">
        <v>0</v>
      </c>
      <c r="BQ148" s="122">
        <v>0</v>
      </c>
    </row>
    <row r="149" spans="3:69" x14ac:dyDescent="0.3">
      <c r="C149" s="122">
        <v>144</v>
      </c>
      <c r="D149" s="122">
        <v>2166</v>
      </c>
      <c r="E149" s="122">
        <v>4.79</v>
      </c>
      <c r="F149" s="122">
        <v>1.1800000000000001E-3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2.103E-2</v>
      </c>
      <c r="BO149" s="122">
        <v>4.79</v>
      </c>
      <c r="BP149" s="122">
        <v>0</v>
      </c>
      <c r="BQ149" s="122">
        <v>0</v>
      </c>
    </row>
    <row r="150" spans="3:69" x14ac:dyDescent="0.3">
      <c r="C150" s="122">
        <v>145</v>
      </c>
      <c r="D150" s="122">
        <v>2167</v>
      </c>
      <c r="E150" s="122">
        <v>4.79</v>
      </c>
      <c r="F150" s="122">
        <v>1.1299999999999999E-3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2.103E-2</v>
      </c>
      <c r="BO150" s="122">
        <v>4.79</v>
      </c>
      <c r="BP150" s="122">
        <v>0</v>
      </c>
      <c r="BQ150" s="122">
        <v>0</v>
      </c>
    </row>
    <row r="151" spans="3:69" x14ac:dyDescent="0.3">
      <c r="C151" s="122">
        <v>146</v>
      </c>
      <c r="D151" s="122">
        <v>2168</v>
      </c>
      <c r="E151" s="122">
        <v>4.79</v>
      </c>
      <c r="F151" s="122">
        <v>1.08E-3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2.103E-2</v>
      </c>
      <c r="BO151" s="122">
        <v>4.79</v>
      </c>
      <c r="BP151" s="122">
        <v>0</v>
      </c>
      <c r="BQ151" s="122">
        <v>0</v>
      </c>
    </row>
    <row r="152" spans="3:69" x14ac:dyDescent="0.3">
      <c r="C152" s="122">
        <v>147</v>
      </c>
      <c r="D152" s="122">
        <v>2169</v>
      </c>
      <c r="E152" s="122">
        <v>4.79</v>
      </c>
      <c r="F152" s="122">
        <v>1.0300000000000001E-3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2.103E-2</v>
      </c>
      <c r="BO152" s="122">
        <v>4.79</v>
      </c>
      <c r="BP152" s="122">
        <v>0</v>
      </c>
      <c r="BQ152" s="122">
        <v>0</v>
      </c>
    </row>
    <row r="153" spans="3:69" x14ac:dyDescent="0.3">
      <c r="C153" s="122">
        <v>148</v>
      </c>
      <c r="D153" s="122">
        <v>2170</v>
      </c>
      <c r="E153" s="122">
        <v>4.79</v>
      </c>
      <c r="F153" s="122">
        <v>9.7999999999999997E-4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2.103E-2</v>
      </c>
      <c r="BO153" s="122">
        <v>4.79</v>
      </c>
      <c r="BP153" s="122">
        <v>0</v>
      </c>
      <c r="BQ153" s="122">
        <v>0</v>
      </c>
    </row>
    <row r="154" spans="3:69" x14ac:dyDescent="0.3">
      <c r="C154" s="122">
        <v>149</v>
      </c>
      <c r="D154" s="122">
        <v>2171</v>
      </c>
      <c r="E154" s="122">
        <v>4.79</v>
      </c>
      <c r="F154" s="122">
        <v>9.3999999999999997E-4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2.103E-2</v>
      </c>
      <c r="BO154" s="122">
        <v>4.79</v>
      </c>
      <c r="BP154" s="122">
        <v>0</v>
      </c>
      <c r="BQ154" s="122">
        <v>0</v>
      </c>
    </row>
    <row r="155" spans="3:69" x14ac:dyDescent="0.3">
      <c r="C155" s="122">
        <v>150</v>
      </c>
      <c r="D155" s="122">
        <v>2172</v>
      </c>
      <c r="E155" s="122">
        <v>4.79</v>
      </c>
      <c r="F155" s="122">
        <v>8.9999999999999998E-4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2.103E-2</v>
      </c>
      <c r="BO155" s="122">
        <v>4.79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190</v>
      </c>
      <c r="H157" s="96" t="s">
        <v>189</v>
      </c>
      <c r="I157" s="96" t="s">
        <v>188</v>
      </c>
      <c r="J157" s="96" t="s">
        <v>187</v>
      </c>
      <c r="K157" s="96" t="s">
        <v>186</v>
      </c>
      <c r="L157" s="96" t="s">
        <v>185</v>
      </c>
      <c r="M157" s="96" t="s">
        <v>184</v>
      </c>
      <c r="N157" s="96" t="s">
        <v>183</v>
      </c>
      <c r="O157" s="96" t="s">
        <v>182</v>
      </c>
      <c r="P157" s="96" t="s">
        <v>181</v>
      </c>
      <c r="Q157" s="96" t="s">
        <v>180</v>
      </c>
      <c r="R157" s="96" t="s">
        <v>179</v>
      </c>
      <c r="S157" s="96" t="s">
        <v>178</v>
      </c>
      <c r="T157" s="96" t="s">
        <v>177</v>
      </c>
      <c r="U157" s="96" t="s">
        <v>176</v>
      </c>
      <c r="V157" s="96" t="s">
        <v>89</v>
      </c>
      <c r="W157" s="96" t="s">
        <v>175</v>
      </c>
      <c r="X157" s="96" t="s">
        <v>174</v>
      </c>
      <c r="Y157" s="96" t="s">
        <v>173</v>
      </c>
      <c r="Z157" s="96" t="s">
        <v>172</v>
      </c>
      <c r="AA157" s="96" t="s">
        <v>171</v>
      </c>
      <c r="AB157" s="96" t="s">
        <v>170</v>
      </c>
      <c r="AC157" s="96" t="s">
        <v>169</v>
      </c>
      <c r="AD157" s="96" t="s">
        <v>89</v>
      </c>
      <c r="AE157" s="96" t="s">
        <v>168</v>
      </c>
      <c r="AF157" s="96" t="s">
        <v>167</v>
      </c>
      <c r="AG157" s="96" t="s">
        <v>166</v>
      </c>
      <c r="AH157" s="96" t="s">
        <v>165</v>
      </c>
      <c r="AI157" s="96" t="s">
        <v>164</v>
      </c>
      <c r="AJ157" s="96" t="s">
        <v>163</v>
      </c>
      <c r="AK157" s="96" t="s">
        <v>162</v>
      </c>
      <c r="AL157" s="96" t="s">
        <v>161</v>
      </c>
      <c r="AM157" s="96" t="s">
        <v>160</v>
      </c>
      <c r="AN157" s="96" t="s">
        <v>159</v>
      </c>
      <c r="AO157" s="96" t="s">
        <v>158</v>
      </c>
      <c r="AP157" s="96" t="s">
        <v>157</v>
      </c>
      <c r="AQ157" s="96" t="s">
        <v>89</v>
      </c>
      <c r="AR157" s="96" t="s">
        <v>89</v>
      </c>
      <c r="AS157" s="96" t="s">
        <v>156</v>
      </c>
      <c r="AT157" s="96" t="s">
        <v>155</v>
      </c>
      <c r="AU157" s="96" t="s">
        <v>154</v>
      </c>
      <c r="AV157" s="96" t="s">
        <v>153</v>
      </c>
      <c r="AW157" s="96" t="s">
        <v>152</v>
      </c>
      <c r="AX157" s="96" t="s">
        <v>151</v>
      </c>
      <c r="AY157" s="96" t="s">
        <v>150</v>
      </c>
      <c r="AZ157" s="96" t="s">
        <v>149</v>
      </c>
      <c r="BA157" s="96" t="s">
        <v>89</v>
      </c>
      <c r="BB157" s="96" t="s">
        <v>148</v>
      </c>
      <c r="BC157" s="96" t="s">
        <v>147</v>
      </c>
      <c r="BD157" s="96" t="s">
        <v>146</v>
      </c>
      <c r="BE157" s="96" t="s">
        <v>145</v>
      </c>
      <c r="BF157" s="96" t="s">
        <v>144</v>
      </c>
      <c r="BG157" s="96" t="s">
        <v>143</v>
      </c>
      <c r="BH157" s="96" t="s">
        <v>142</v>
      </c>
      <c r="BI157" s="96" t="s">
        <v>89</v>
      </c>
      <c r="BJ157" s="96" t="s">
        <v>89</v>
      </c>
      <c r="BK157" s="96" t="s">
        <v>89</v>
      </c>
      <c r="BL157" s="96" t="s">
        <v>141</v>
      </c>
      <c r="BM157" s="96" t="s">
        <v>140</v>
      </c>
      <c r="BN157" s="96" t="s">
        <v>139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138</v>
      </c>
      <c r="H158" s="96" t="s">
        <v>137</v>
      </c>
      <c r="I158" s="96" t="s">
        <v>136</v>
      </c>
      <c r="J158" s="96" t="s">
        <v>135</v>
      </c>
      <c r="K158" s="96" t="s">
        <v>134</v>
      </c>
      <c r="L158" s="96" t="s">
        <v>133</v>
      </c>
      <c r="M158" s="96" t="s">
        <v>132</v>
      </c>
      <c r="N158" s="96" t="s">
        <v>131</v>
      </c>
      <c r="O158" s="96" t="s">
        <v>130</v>
      </c>
      <c r="P158" s="96" t="s">
        <v>129</v>
      </c>
      <c r="Q158" s="96" t="s">
        <v>128</v>
      </c>
      <c r="R158" s="96" t="s">
        <v>127</v>
      </c>
      <c r="S158" s="96" t="s">
        <v>126</v>
      </c>
      <c r="T158" s="96" t="s">
        <v>125</v>
      </c>
      <c r="U158" s="96" t="s">
        <v>124</v>
      </c>
      <c r="V158" s="96" t="s">
        <v>89</v>
      </c>
      <c r="W158" s="96" t="s">
        <v>123</v>
      </c>
      <c r="X158" s="96" t="s">
        <v>122</v>
      </c>
      <c r="Y158" s="96" t="s">
        <v>121</v>
      </c>
      <c r="Z158" s="96" t="s">
        <v>120</v>
      </c>
      <c r="AA158" s="96" t="s">
        <v>119</v>
      </c>
      <c r="AB158" s="96" t="s">
        <v>118</v>
      </c>
      <c r="AC158" s="96" t="s">
        <v>117</v>
      </c>
      <c r="AD158" s="96" t="s">
        <v>89</v>
      </c>
      <c r="AE158" s="96" t="s">
        <v>116</v>
      </c>
      <c r="AF158" s="96" t="s">
        <v>115</v>
      </c>
      <c r="AG158" s="96" t="s">
        <v>114</v>
      </c>
      <c r="AH158" s="96" t="s">
        <v>113</v>
      </c>
      <c r="AI158" s="96" t="s">
        <v>112</v>
      </c>
      <c r="AJ158" s="96" t="s">
        <v>111</v>
      </c>
      <c r="AK158" s="96" t="s">
        <v>110</v>
      </c>
      <c r="AL158" s="96" t="s">
        <v>109</v>
      </c>
      <c r="AM158" s="96" t="s">
        <v>108</v>
      </c>
      <c r="AN158" s="96" t="s">
        <v>107</v>
      </c>
      <c r="AO158" s="96" t="s">
        <v>106</v>
      </c>
      <c r="AP158" s="96" t="s">
        <v>105</v>
      </c>
      <c r="AQ158" s="96" t="s">
        <v>89</v>
      </c>
      <c r="AR158" s="96" t="s">
        <v>89</v>
      </c>
      <c r="AS158" s="96" t="s">
        <v>104</v>
      </c>
      <c r="AT158" s="96" t="s">
        <v>103</v>
      </c>
      <c r="AU158" s="96" t="s">
        <v>102</v>
      </c>
      <c r="AV158" s="96" t="s">
        <v>101</v>
      </c>
      <c r="AW158" s="96" t="s">
        <v>100</v>
      </c>
      <c r="AX158" s="96" t="s">
        <v>99</v>
      </c>
      <c r="AY158" s="96" t="s">
        <v>98</v>
      </c>
      <c r="AZ158" s="96" t="s">
        <v>97</v>
      </c>
      <c r="BA158" s="96" t="s">
        <v>89</v>
      </c>
      <c r="BB158" s="96" t="s">
        <v>96</v>
      </c>
      <c r="BC158" s="96" t="s">
        <v>95</v>
      </c>
      <c r="BD158" s="96" t="s">
        <v>94</v>
      </c>
      <c r="BE158" s="96" t="s">
        <v>93</v>
      </c>
      <c r="BF158" s="96" t="s">
        <v>92</v>
      </c>
      <c r="BG158" s="96" t="s">
        <v>91</v>
      </c>
      <c r="BH158" s="96" t="s">
        <v>90</v>
      </c>
      <c r="BI158" s="96" t="s">
        <v>89</v>
      </c>
      <c r="BJ158" s="96" t="s">
        <v>89</v>
      </c>
      <c r="BK158" s="96" t="s">
        <v>89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2023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2025-08-28T04:32:03Z</dcterms:modified>
</cp:coreProperties>
</file>