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00" activeTab="2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<sst xmlns="http://schemas.openxmlformats.org/spreadsheetml/2006/main" count="1805" uniqueCount="380">
  <si>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</si>
  <si>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</si>
  <si>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</si>
  <si>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</si>
  <si>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</si>
  <si>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</si>
  <si>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</si>
  <si>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</si>
  <si>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</si>
  <si>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</si>
  <si>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</si>
  <si>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</si>
  <si>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</si>
  <si>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</si>
  <si>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</si>
  <si>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</si>
  <si>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</si>
  <si>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</si>
  <si>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</si>
  <si>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</si>
  <si>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</si>
  <si>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</si>
  <si>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</si>
  <si>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</si>
  <si>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</si>
  <si>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</si>
  <si>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</si>
  <si>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</si>
  <si>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</si>
  <si>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</si>
  <si>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</si>
  <si>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</si>
  <si>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</si>
  <si>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</si>
  <si>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</si>
  <si>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</si>
  <si>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</si>
  <si>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</si>
  <si>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</si>
  <si>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</si>
  <si>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</si>
  <si>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</si>
  <si>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</si>
  <si>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</si>
  <si>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</si>
  <si>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</si>
  <si>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</si>
  <si>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</si>
  <si>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</si>
  <si>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</si>
  <si>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</si>
  <si>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</si>
  <si>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</si>
  <si>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</si>
  <si>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</si>
  <si>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</si>
  <si>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</si>
  <si>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</si>
  <si>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</si>
  <si>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</si>
  <si>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</si>
  <si>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</si>
  <si>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</si>
  <si>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</si>
  <si>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</si>
  <si>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</si>
  <si>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calendar, trabajando con funciones relacionadas con el calendario en Python  - Ing. Eduardo Herrera Forero.</t>
  </si>
  <si>
    <t>https://eduardoherreraf.github.io/cursoPython3@0805_modulo_calendar_trabajando_con_funciones_relacionadas_con_el_calendario.html</t>
  </si>
  <si>
    <t>Aprende a utilizar el módulo calendar de Python para manipular fechas, crear calendarios y gestionar eventos. Descubre funciones prácticas para el manejo eficiente del tiempo en tus aplicaciones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</si>
  <si>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</si>
  <si>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</si>
  <si>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</si>
  <si>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</si>
  <si>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</si>
  <si>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</si>
  <si>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</si>
  <si>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</si>
  <si>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</si>
  <si>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</si>
  <si>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</si>
  <si>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</t>
  </si>
  <si>
    <t>Parrafo 2</t>
  </si>
  <si>
    <t>&lt;div class="text-center imagen"&gt;</t>
  </si>
  <si>
    <t>&lt;picture&gt;</t>
  </si>
  <si>
    <t>&lt;img</t>
  </si>
  <si>
    <t>https://images2.imgbox.com/37/f3/xVxmYAZb_o.png</t>
  </si>
  <si>
    <t>class="img-fluid"</t>
  </si>
  <si>
    <t>width="50%"</t>
  </si>
  <si>
    <t>Explorando el Módulo de Calendario de Python</t>
  </si>
  <si>
    <t>/&gt;</t>
  </si>
  <si>
    <t>&lt;/picture&gt;</t>
  </si>
  <si>
    <t>&lt;/div&gt;</t>
  </si>
  <si>
    <t>Area de trabajo 1</t>
  </si>
  <si>
    <t>Introducción</t>
  </si>
  <si>
    <t>areaDeTrabajo1</t>
  </si>
  <si>
    <t>introduccion</t>
  </si>
  <si>
    <t>li</t>
  </si>
  <si>
    <t>Area de trabajo 2</t>
  </si>
  <si>
    <t>Funciones para Obtener el Calendario</t>
  </si>
  <si>
    <t>areaDeTrabajo2</t>
  </si>
  <si>
    <t>funcionesPraObtenerElCalendario</t>
  </si>
  <si>
    <t>Area de trabajo 3</t>
  </si>
  <si>
    <t>Funciones de Días de la Semana</t>
  </si>
  <si>
    <t>areaDeTrabajo3</t>
  </si>
  <si>
    <t>funcionesDeDIasDelaSemana</t>
  </si>
  <si>
    <t>class="mt-5 pt-5 "&gt;</t>
  </si>
  <si>
    <t>Area de trabajo 4</t>
  </si>
  <si>
    <t>Funciones Para Año Bisiesto</t>
  </si>
  <si>
    <t>areaDeTrabajo4</t>
  </si>
  <si>
    <t>funcionesParaAñoBisiesto</t>
  </si>
  <si>
    <t>Area de trabajo 5</t>
  </si>
  <si>
    <t>Funciones para Primer Día de la Semana</t>
  </si>
  <si>
    <t>areaDeTrabajo5</t>
  </si>
  <si>
    <t>funcionesParaPrimerDiaDeLaSemana</t>
  </si>
  <si>
    <t>Area de trabajo 6</t>
  </si>
  <si>
    <t>Funciones de Calendario En Formato De Tabla</t>
  </si>
  <si>
    <t>areaDeTrabajo6</t>
  </si>
  <si>
    <t>funcionesDeCalendarioEnFormatoDeTabla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</si>
  <si>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</si>
  <si>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</si>
  <si>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</si>
  <si>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</si>
  <si>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</si>
  <si>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</si>
  <si>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</si>
  <si>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</si>
  <si>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</si>
  <si>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</si>
  <si>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</si>
  <si>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</si>
  <si>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</si>
  <si>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</si>
  <si>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</si>
  <si>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</si>
  <si>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</si>
  <si>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</si>
  <si>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</si>
  <si>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</si>
  <si>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</si>
  <si>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</si>
  <si>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</si>
  <si>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</si>
  <si>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</si>
  <si>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</si>
  <si>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</si>
  <si>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</si>
  <si>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</si>
  <si>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</si>
  <si>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</si>
  <si>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</si>
  <si>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</si>
  <si>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</si>
  <si>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</si>
  <si>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</si>
  <si>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</si>
  <si>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</si>
  <si>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</si>
  <si>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</si>
  <si>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</si>
  <si>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</si>
  <si>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</si>
  <si>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</si>
  <si>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</si>
  <si>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</si>
  <si>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</si>
  <si>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</si>
  <si>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</si>
  <si>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</si>
  <si>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</si>
  <si>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</si>
  <si>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</si>
  <si>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</si>
  <si>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</si>
  <si>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</si>
  <si>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</si>
  <si>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</si>
  <si>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</si>
  <si>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</si>
  <si>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</si>
  <si>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</si>
  <si>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</si>
  <si>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</si>
  <si>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</si>
  <si>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</si>
  <si>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calendar.weekheader(n):Este método es útil cuando se necesita un encabezado compacto para los días en un calendario.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</si>
  <si>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</si>
  <si>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</si>
  <si>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</si>
  <si>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</si>
  <si>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</si>
  <si>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</si>
  <si>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</si>
  <si>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</si>
  <si>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</si>
  <si>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</si>
  <si>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</si>
  <si>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</si>
  <si>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</si>
  <si>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</si>
  <si>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</si>
  <si>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</si>
  <si>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</si>
  <si>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</si>
  <si>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</si>
  <si>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</si>
  <si>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</si>
  <si>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</si>
  <si>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</si>
  <si>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</si>
  <si>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</si>
  <si>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</si>
  <si>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</si>
  <si>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</si>
  <si>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</si>
  <si>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</si>
  <si>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</si>
  <si>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</si>
  <si>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</si>
  <si>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</si>
  <si>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</si>
  <si>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</si>
  <si>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</si>
  <si>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</si>
  <si>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</si>
  <si>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</si>
  <si>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</si>
  <si>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</si>
  <si>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</si>
  <si>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</si>
  <si>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</si>
  <si>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</si>
  <si>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</si>
  <si>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</si>
  <si>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</si>
  <si>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</si>
  <si>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</si>
  <si>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</si>
  <si>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</si>
  <si>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</si>
  <si>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</si>
  <si>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</si>
  <si>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</si>
  <si>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</si>
  <si>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</si>
  <si>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</si>
  <si>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</si>
  <si>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</si>
  <si>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</si>
  <si>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</si>
  <si>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</si>
  <si>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</si>
  <si>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</si>
  <si>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</si>
  <si>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</si>
  <si>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</si>
  <si>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</si>
  <si>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</si>
  <si>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</si>
  <si>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</si>
  <si>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</si>
  <si>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</si>
  <si>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</si>
  <si>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</si>
  <si>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</si>
  <si>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2025-01-10T19:51:20-05:00</t>
  </si>
  <si>
    <t>&lt;?xml version='1.0' encoding='UTF-8'?&gt;</t>
  </si>
  <si>
    <t>&lt;urlset xmlns='https://www.sitemaps.org/schemas/sitemap/0.9'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</si>
  <si>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</si>
  <si>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</si>
  <si>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</si>
  <si>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</si>
  <si>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</si>
  <si>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</si>
  <si>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</si>
  <si>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</si>
  <si>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</si>
  <si>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</si>
  <si>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</si>
  <si>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</si>
  <si>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</si>
  <si>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</si>
  <si>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</si>
  <si>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</si>
  <si>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</si>
  <si>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</si>
  <si>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</si>
  <si>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</si>
  <si>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</si>
  <si>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</si>
  <si>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</si>
  <si>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</si>
  <si>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</si>
  <si>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</si>
  <si>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</si>
  <si>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</si>
  <si>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</si>
  <si>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</si>
  <si>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</si>
  <si>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</si>
  <si>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</si>
  <si>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</si>
  <si>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</si>
  <si>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</si>
  <si>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</si>
  <si>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</si>
  <si>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</si>
  <si>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</si>
  <si>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</si>
  <si>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</si>
  <si>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</si>
  <si>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</si>
  <si>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</si>
  <si>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https://eduardoherreraf.github.io/cursoPython3@0101_introduccion.html</t>
  </si>
  <si>
    <t>https://eduardoherreraf.github.io/cursoPython3@0102_instalacion_de_python_localmente.html</t>
  </si>
  <si>
    <t>https://eduardoherreraf.github.io/cursoPython3@0201_funcion_print.html</t>
  </si>
  <si>
    <t>https://eduardoherreraf.github.io/cursoPython3@0202_literales.html</t>
  </si>
  <si>
    <t>https://eduardoherreraf.github.io/cursoPython3@0203_operadores.html</t>
  </si>
  <si>
    <t>https://eduardoherreraf.github.io/cursoPython3@0204_variables.html</t>
  </si>
  <si>
    <t>https://eduardoherreraf.github.io/cursoPython3@0205_comentarios.html</t>
  </si>
  <si>
    <t>https://eduardoherreraf.github.io/cursoPython3@0206_interaccion_con_el_usuario.html</t>
  </si>
  <si>
    <t>https://eduardoherreraf.github.io/cursoPython3@0301_operadores_de_comparacion_y_logicos_en_python.html</t>
  </si>
  <si>
    <t>https://eduardoherreraf.github.io/cursoPython3@0302_sentencia_if_de_control_de_flujo.html</t>
  </si>
  <si>
    <t>https://eduardoherreraf.github.io/cursoPython3@0303_bucles_en_python_una_guia_completa.html</t>
  </si>
  <si>
    <t>https://eduardoherreraf.github.io/cursoPython3@0304_operadores_logicos_y_operaciones_bit_a_bit_en_python.html</t>
  </si>
  <si>
    <t>https://eduardoherreraf.github.io/cursoPython3@0305_listas.html</t>
  </si>
  <si>
    <t>https://eduardoherreraf.github.io/cursoPython3@0306_ordenamiento_de_listas_metodo_burbuja.html</t>
  </si>
  <si>
    <t>https://eduardoherreraf.github.io/cursoPython3@0307_operaciones_con_listas.html</t>
  </si>
  <si>
    <t>https://eduardoherreraf.github.io/cursoPython3@0401_introduccion_funciones.html</t>
  </si>
  <si>
    <t>https://eduardoherreraf.github.io/cursoPython3@0402_como_las_funciones_se_comunican_con_su_entorno.html</t>
  </si>
  <si>
    <t>https://eduardoherreraf.github.io/cursoPython3@0403_retorno_de_valores_en_funciones.html</t>
  </si>
  <si>
    <t>https://eduardoherreraf.github.io/cursoPython3@0404_el_alcance_de_las_variables.html</t>
  </si>
  <si>
    <t>https://eduardoherreraf.github.io/cursoPython3@0405_tuplas_y_diccionarios.html</t>
  </si>
  <si>
    <t>https://eduardoherreraf.github.io/cursoPython3@0501_introduccion_a_los_modulos.html</t>
  </si>
  <si>
    <t>https://eduardoherreraf.github.io/cursoPython3@0502_importacion_de_modulos.html</t>
  </si>
  <si>
    <t>https://eduardoherreraf.github.io/cursoPython3@0503_modulos_especializados_de_python-matematico_aleatorio_y_de_sistema.html</t>
  </si>
  <si>
    <t>https://eduardoherreraf.github.io/cursoPython3@0504_modulos_y_paquetes.html</t>
  </si>
  <si>
    <t>https://eduardoherreraf.github.io/cursoPython3@0505_instalador_de_paquetes_PIP.html</t>
  </si>
  <si>
    <t>https://eduardoherreraf.github.io/cursoPython3@0601_la_naturaleza_de_las_cadenas.html</t>
  </si>
  <si>
    <t>https://eduardoherreraf.github.io/cursoPython3@0602_errores-el_pan_diario_del_programador.html</t>
  </si>
  <si>
    <t>https://eduardoherreraf.github.io/cursoPython3@0701_los_fundamentos_de_la_POO.html</t>
  </si>
  <si>
    <t>https://eduardoherreraf.github.io/cursoPython3@0702_comparando_paradigmas_programacion_procedimental_y_orientada_a_objetos.html</t>
  </si>
  <si>
    <t>https://eduardoherreraf.github.io/cursoPython3@0703_POO_propiedades.html</t>
  </si>
  <si>
    <t>https://eduardoherreraf.github.io/cursoPython3@0704_POO_metodos.html</t>
  </si>
  <si>
    <t>https://eduardoherreraf.github.io/cursoPython3@0705_POO_herencia.html</t>
  </si>
  <si>
    <t>https://eduardoherreraf.github.io/cursoPython3@0706_POO_excepciones.html</t>
  </si>
  <si>
    <t>https://eduardoherreraf.github.io/cursoPython3@0801_iteradores,_generadores_y_cierres.html</t>
  </si>
  <si>
    <t>https://eduardoherreraf.github.io/cursoPython3@0802_manejo_de_archivos.html</t>
  </si>
  <si>
    <t>https://eduardoherreraf.github.io/cursoPython3@0803_el_modulo_os_interactuando_con_el_sistema_operativo.html</t>
  </si>
  <si>
    <t>https://eduardoherreraf.github.io/cursoPython3@0804_modulo_datetime_funciones_para_manejo_de_la_hora_y_la_fecha.html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</si>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</sst>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2" borderId="0" xfId="6" applyFont="1" applyFill="1" applyAlignment="1"/>
    <xf numFmtId="0" fontId="3" fillId="4" borderId="0" xfId="0" applyNumberFormat="1" applyFont="1" applyFill="1"/>
    <xf numFmtId="0" fontId="9" fillId="0" borderId="0" xfId="0" applyFont="1" applyAlignment="1"/>
    <xf numFmtId="0" fontId="0" fillId="0" borderId="0" xfId="0" applyAlignment="1"/>
    <xf numFmtId="0" fontId="0" fillId="5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5" borderId="3" xfId="0" applyFill="1" applyBorder="1" applyAlignment="1"/>
    <xf numFmtId="0" fontId="0" fillId="0" borderId="4" xfId="0" applyBorder="1"/>
    <xf numFmtId="0" fontId="0" fillId="5" borderId="1" xfId="0" applyFill="1" applyBorder="1" applyAlignment="1"/>
    <xf numFmtId="0" fontId="0" fillId="0" borderId="4" xfId="0" applyBorder="1" applyAlignment="1"/>
    <xf numFmtId="0" fontId="10" fillId="0" borderId="0" xfId="0" applyFont="1"/>
    <xf numFmtId="0" fontId="11" fillId="0" borderId="0" xfId="0" applyFont="1" applyAlignment="1">
      <alignment horizontal="left" indent="1"/>
    </xf>
    <xf numFmtId="0" fontId="10" fillId="5" borderId="2" xfId="0" applyFont="1" applyFill="1" applyBorder="1"/>
    <xf numFmtId="0" fontId="0" fillId="5" borderId="4" xfId="0" applyFont="1" applyFill="1" applyBorder="1" applyAlignment="1">
      <alignment horizontal="left" indent="1"/>
    </xf>
    <xf numFmtId="0" fontId="0" fillId="5" borderId="4" xfId="0" applyFill="1" applyBorder="1" applyAlignment="1"/>
    <xf numFmtId="0" fontId="0" fillId="0" borderId="5" xfId="0" applyBorder="1" applyAlignment="1"/>
    <xf numFmtId="0" fontId="0" fillId="5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5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6" borderId="10" xfId="0" applyFill="1" applyBorder="1"/>
    <xf numFmtId="0" fontId="0" fillId="0" borderId="3" xfId="0" applyBorder="1"/>
    <xf numFmtId="0" fontId="0" fillId="0" borderId="0" xfId="0" applyFont="1"/>
    <xf numFmtId="0" fontId="12" fillId="0" borderId="0" xfId="0" applyFont="1"/>
    <xf numFmtId="0" fontId="0" fillId="0" borderId="1" xfId="0" applyBorder="1"/>
    <xf numFmtId="0" fontId="0" fillId="6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0" xfId="0" applyFont="1" applyAlignment="1"/>
    <xf numFmtId="0" fontId="13" fillId="7" borderId="0" xfId="0" applyFont="1" applyFill="1" applyAlignment="1">
      <alignment wrapText="1"/>
    </xf>
    <xf numFmtId="0" fontId="1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7" fillId="8" borderId="0" xfId="6" applyFill="1" applyAlignment="1"/>
    <xf numFmtId="0" fontId="3" fillId="9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8" borderId="0" xfId="0" applyFont="1" applyFill="1" applyAlignment="1">
      <alignment wrapText="1"/>
    </xf>
    <xf numFmtId="178" fontId="3" fillId="10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8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8" borderId="0" xfId="0" applyFont="1" applyFill="1" applyBorder="1" applyAlignment="1"/>
    <xf numFmtId="178" fontId="3" fillId="11" borderId="0" xfId="0" applyNumberFormat="1" applyFont="1" applyFill="1" applyAlignment="1"/>
    <xf numFmtId="178" fontId="3" fillId="4" borderId="0" xfId="0" applyNumberFormat="1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7" fillId="0" borderId="0" xfId="0" applyFont="1"/>
    <xf numFmtId="0" fontId="17" fillId="12" borderId="0" xfId="0" applyFont="1" applyFill="1"/>
    <xf numFmtId="0" fontId="17" fillId="13" borderId="0" xfId="0" applyFont="1" applyFill="1"/>
    <xf numFmtId="0" fontId="8" fillId="0" borderId="0" xfId="6" applyFont="1" applyAlignment="1"/>
    <xf numFmtId="0" fontId="17" fillId="14" borderId="0" xfId="0" applyFont="1" applyFill="1"/>
    <xf numFmtId="0" fontId="0" fillId="0" borderId="0" xfId="0" applyAlignment="1">
      <alignment wrapText="1"/>
    </xf>
    <xf numFmtId="0" fontId="17" fillId="0" borderId="0" xfId="0" applyFont="1" applyFill="1"/>
    <xf numFmtId="0" fontId="17" fillId="0" borderId="0" xfId="0" applyFont="1" applyFill="1" applyAlignment="1"/>
    <xf numFmtId="0" fontId="7" fillId="0" borderId="0" xfId="6" applyAlignment="1"/>
    <xf numFmtId="0" fontId="17" fillId="0" borderId="0" xfId="0" applyFont="1" applyAlignment="1">
      <alignment wrapText="1"/>
    </xf>
    <xf numFmtId="0" fontId="13" fillId="7" borderId="0" xfId="0" applyFont="1" applyFill="1" applyAlignment="1" quotePrefix="1"/>
    <xf numFmtId="0" fontId="3" fillId="8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5_modulo_calendar_trabajando_con_funciones_relacionadas_con_el_calendari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7/f3/xVxmYAZb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5" Type="http://schemas.openxmlformats.org/officeDocument/2006/relationships/hyperlink" Target="https://eduardoherreraf.github.io/cursoPython3@07_interaccion_con_el_usuario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90" customWidth="1"/>
    <col min="2" max="2" width="11" style="90"/>
    <col min="3" max="3" width="139.991666666667" style="90" customWidth="1"/>
    <col min="4" max="4" width="11" style="90"/>
    <col min="5" max="5" width="35" style="90" customWidth="1"/>
    <col min="6" max="16383" width="11" style="90"/>
    <col min="16384" max="16384" width="11" style="48"/>
  </cols>
  <sheetData>
    <row r="1" spans="2:16384">
      <c r="B1" s="91" t="s">
        <v>0</v>
      </c>
      <c r="C1" t="s">
        <v>1</v>
      </c>
      <c r="D1" s="90" t="s">
        <v>2</v>
      </c>
      <c r="XFD1" s="90"/>
    </row>
    <row r="2" spans="2:16384">
      <c r="B2" s="92" t="s">
        <v>3</v>
      </c>
      <c r="C2" s="98" t="s">
        <v>4</v>
      </c>
      <c r="D2" s="90" t="s">
        <v>2</v>
      </c>
      <c r="XFD2" s="90"/>
    </row>
    <row r="3" ht="28.5" spans="2:16384">
      <c r="B3" s="94" t="s">
        <v>5</v>
      </c>
      <c r="C3" s="99" t="s">
        <v>6</v>
      </c>
      <c r="D3" s="90" t="s">
        <v>2</v>
      </c>
      <c r="XFD3" s="90"/>
    </row>
    <row r="4" ht="6" customHeight="1" spans="2:16384">
      <c r="B4" s="96"/>
      <c r="XFD4" s="90"/>
    </row>
    <row r="5" spans="1:16384">
      <c r="A5" s="90" t="s">
        <v>7</v>
      </c>
      <c r="B5" s="97" t="str">
        <f t="shared" ref="B5:B8" si="0">A5</f>
        <v>&lt;head&gt;</v>
      </c>
      <c r="C5" s="97"/>
      <c r="D5" s="97" t="s">
        <v>2</v>
      </c>
      <c r="XFD5" s="90"/>
    </row>
    <row r="6" spans="1:16384">
      <c r="A6" s="90" t="s">
        <v>8</v>
      </c>
      <c r="B6" s="97" t="str">
        <f t="shared" si="0"/>
        <v>&lt;!-- Metaetiquetas --&gt;</v>
      </c>
      <c r="C6" s="97"/>
      <c r="D6" s="97" t="s">
        <v>2</v>
      </c>
      <c r="XFD6" s="90"/>
    </row>
    <row r="7" spans="1:16384">
      <c r="A7" s="90" t="s">
        <v>9</v>
      </c>
      <c r="B7" s="97" t="str">
        <f t="shared" si="0"/>
        <v>&lt;meta charset="utf-8" /&gt;</v>
      </c>
      <c r="C7" s="97"/>
      <c r="D7" s="97" t="s">
        <v>2</v>
      </c>
      <c r="XFD7" s="90"/>
    </row>
    <row r="8" spans="1:16384">
      <c r="A8" s="90" t="s">
        <v>10</v>
      </c>
      <c r="B8" s="97" t="str">
        <f t="shared" si="0"/>
        <v>&lt;meta name="viewport" content="width=device-width, initial-scale=1" /&gt;</v>
      </c>
      <c r="C8" s="97"/>
      <c r="D8" s="97" t="s">
        <v>2</v>
      </c>
      <c r="XFD8" s="90"/>
    </row>
    <row r="9" spans="1:16384">
      <c r="A9" s="91" t="s">
        <v>11</v>
      </c>
      <c r="B9" s="97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7"/>
      <c r="D9" s="97" t="s">
        <v>2</v>
      </c>
      <c r="E9" s="90" t="s">
        <v>12</v>
      </c>
      <c r="F9" s="90" t="s">
        <v>13</v>
      </c>
      <c r="XFD9" s="90"/>
    </row>
    <row r="10" spans="1:16384">
      <c r="A10" s="91" t="s">
        <v>11</v>
      </c>
      <c r="B10" s="97" t="str">
        <f>CONCATENATE(E10,$C$1,F10)</f>
        <v>&lt;meta name="tittle" content="Sentencia if de Control de Flujos en Python- Ing. Eduardo Herrera Forero." /&gt;</v>
      </c>
      <c r="C10" s="97"/>
      <c r="D10" s="97" t="s">
        <v>2</v>
      </c>
      <c r="E10" s="90" t="s">
        <v>14</v>
      </c>
      <c r="F10" s="90" t="s">
        <v>13</v>
      </c>
      <c r="XFD10" s="90"/>
    </row>
    <row r="11" spans="1:16384">
      <c r="A11" s="90" t="s">
        <v>15</v>
      </c>
      <c r="B11" s="97" t="str">
        <f>A11</f>
        <v>&lt;meta name="author" content="Ing. Eduardo Herrera Forero" /&gt;</v>
      </c>
      <c r="C11" s="97"/>
      <c r="D11" s="97" t="s">
        <v>2</v>
      </c>
      <c r="XFD11" s="90"/>
    </row>
    <row r="12" spans="1:16384">
      <c r="A12" s="90" t="s">
        <v>16</v>
      </c>
      <c r="B12" s="97" t="str">
        <f>A12</f>
        <v>&lt;meta name="application-name" content="EHF" /&gt;</v>
      </c>
      <c r="C12" s="97"/>
      <c r="D12" s="97" t="s">
        <v>2</v>
      </c>
      <c r="XFD12" s="90"/>
    </row>
    <row r="13" spans="1:16384">
      <c r="A13" s="90" t="s">
        <v>17</v>
      </c>
      <c r="B13" s="97" t="str">
        <f>A13</f>
        <v>&lt;meta name="robots" content="index, follow" /&gt;</v>
      </c>
      <c r="C13" s="97"/>
      <c r="D13" s="97" t="s">
        <v>2</v>
      </c>
      <c r="XFD13" s="90"/>
    </row>
    <row r="14" spans="1:16384">
      <c r="A14" s="92" t="s">
        <v>18</v>
      </c>
      <c r="B14" s="97" t="str">
        <f>CONCATENATE(E14,$C$2,$F$9)</f>
        <v>&lt;link rel="canonical" href="https://eduardoherreraf.github.io/otrosTemas.html" /&gt;</v>
      </c>
      <c r="C14" s="97"/>
      <c r="D14" s="97" t="s">
        <v>2</v>
      </c>
      <c r="E14" s="90" t="s">
        <v>19</v>
      </c>
      <c r="XFD14" s="90"/>
    </row>
    <row r="15" spans="1:16384">
      <c r="A15" s="90" t="s">
        <v>20</v>
      </c>
      <c r="B15" s="97" t="str">
        <f t="shared" ref="B15:B18" si="1">A15</f>
        <v>&lt;!-- Fin Metaetiquetas --&gt;</v>
      </c>
      <c r="C15" s="97"/>
      <c r="D15" s="97" t="s">
        <v>2</v>
      </c>
      <c r="XFD15" s="90"/>
    </row>
    <row r="16" spans="2:16384">
      <c r="B16" s="97" t="s">
        <v>21</v>
      </c>
      <c r="C16" s="97"/>
      <c r="D16" s="97" t="s">
        <v>2</v>
      </c>
      <c r="XFD16" s="90"/>
    </row>
    <row r="17" spans="1:16384">
      <c r="A17" s="90" t="s">
        <v>22</v>
      </c>
      <c r="B17" s="97" t="str">
        <f t="shared" si="1"/>
        <v>&lt;!-- Open Graph data --&gt;</v>
      </c>
      <c r="C17" s="97"/>
      <c r="D17" s="97" t="s">
        <v>2</v>
      </c>
      <c r="XFD17" s="90"/>
    </row>
    <row r="18" spans="1:16384">
      <c r="A18" s="90" t="s">
        <v>23</v>
      </c>
      <c r="B18" s="97" t="str">
        <f t="shared" si="1"/>
        <v>&lt;meta property="og:type" content="website" /&gt;</v>
      </c>
      <c r="C18" s="97"/>
      <c r="D18" s="97" t="s">
        <v>2</v>
      </c>
      <c r="XFD18" s="90"/>
    </row>
    <row r="19" spans="1:16384">
      <c r="A19" s="91" t="s">
        <v>24</v>
      </c>
      <c r="B19" s="97" t="str">
        <f>CONCATENATE(E19,$C$1,F9)</f>
        <v>&lt;meta property="og:title" content="Sentencia if de Control de Flujos en Python- Ing. Eduardo Herrera Forero." /&gt;</v>
      </c>
      <c r="C19" s="97"/>
      <c r="D19" s="97" t="s">
        <v>2</v>
      </c>
      <c r="E19" s="90" t="s">
        <v>25</v>
      </c>
      <c r="XFD19" s="90"/>
    </row>
    <row r="20" spans="1:16384">
      <c r="A20" s="94" t="s">
        <v>26</v>
      </c>
      <c r="B20" s="97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7"/>
      <c r="D20" s="97" t="s">
        <v>2</v>
      </c>
      <c r="E20" s="90" t="s">
        <v>27</v>
      </c>
      <c r="XFD20" s="90"/>
    </row>
    <row r="21" spans="1:16384">
      <c r="A21" s="90" t="s">
        <v>28</v>
      </c>
      <c r="B21" s="97" t="str">
        <f t="shared" ref="B21:B25" si="2">A21</f>
        <v>&lt;meta property="og:image" content="https://i.imgur.com/JKbKYrO.png" /&gt;</v>
      </c>
      <c r="C21" s="97"/>
      <c r="D21" s="97" t="s">
        <v>2</v>
      </c>
      <c r="XFD21" s="90"/>
    </row>
    <row r="22" spans="1:16384">
      <c r="A22" s="90" t="s">
        <v>29</v>
      </c>
      <c r="B22" s="97" t="str">
        <f t="shared" si="2"/>
        <v>&lt;meta property="og:image:alt" content="Logo del ingeniero Eduardo Herrera Forero"/&gt;</v>
      </c>
      <c r="C22" s="97"/>
      <c r="D22" s="97" t="s">
        <v>2</v>
      </c>
      <c r="XFD22" s="90"/>
    </row>
    <row r="23" spans="1:16384">
      <c r="A23" s="92" t="s">
        <v>30</v>
      </c>
      <c r="B23" s="97" t="str">
        <f>CONCATENATE(E23,$C$2,$F$9)</f>
        <v>&lt;meta property="og:url" content="https://eduardoherreraf.github.io/otrosTemas.html" /&gt;</v>
      </c>
      <c r="C23" s="97"/>
      <c r="D23" s="97" t="s">
        <v>2</v>
      </c>
      <c r="E23" s="90" t="s">
        <v>31</v>
      </c>
      <c r="XFD23" s="90"/>
    </row>
    <row r="24" spans="1:16384">
      <c r="A24" s="90" t="s">
        <v>32</v>
      </c>
      <c r="B24" s="97" t="str">
        <f t="shared" si="2"/>
        <v>&lt;meta property="og:locale" content="es_CO" /&gt;</v>
      </c>
      <c r="C24" s="97"/>
      <c r="D24" s="97" t="s">
        <v>2</v>
      </c>
      <c r="XFD24" s="90"/>
    </row>
    <row r="25" spans="1:16384">
      <c r="A25" s="90" t="s">
        <v>33</v>
      </c>
      <c r="B25" s="97" t="str">
        <f t="shared" si="2"/>
        <v>&lt;!-- fin Open Graph data --&gt;</v>
      </c>
      <c r="C25" s="97"/>
      <c r="D25" s="97" t="s">
        <v>2</v>
      </c>
      <c r="XFD25" s="90"/>
    </row>
    <row r="26" spans="2:16384">
      <c r="B26" s="97" t="s">
        <v>34</v>
      </c>
      <c r="C26" s="97"/>
      <c r="D26" s="97" t="s">
        <v>2</v>
      </c>
      <c r="XFD26" s="90"/>
    </row>
    <row r="27" spans="1:16384">
      <c r="A27" s="90" t="s">
        <v>35</v>
      </c>
      <c r="B27" s="97" t="str">
        <f t="shared" ref="B27:B29" si="3">A27</f>
        <v>&lt;!-- Twitter cards --&gt;</v>
      </c>
      <c r="C27" s="97"/>
      <c r="D27" s="97" t="s">
        <v>2</v>
      </c>
      <c r="XFD27" s="90"/>
    </row>
    <row r="28" spans="1:16384">
      <c r="A28" s="90" t="s">
        <v>36</v>
      </c>
      <c r="B28" s="97" t="str">
        <f t="shared" si="3"/>
        <v>&lt;meta name="twitter:card" content="summary_large_image" /&gt;</v>
      </c>
      <c r="C28" s="97"/>
      <c r="D28" s="97" t="s">
        <v>2</v>
      </c>
      <c r="XFD28" s="90"/>
    </row>
    <row r="29" spans="1:16384">
      <c r="A29" s="90" t="s">
        <v>37</v>
      </c>
      <c r="B29" s="97" t="str">
        <f t="shared" si="3"/>
        <v>&lt;meta name="twitter:site" content="@ehfeduardo" /&gt;</v>
      </c>
      <c r="C29" s="97"/>
      <c r="D29" s="97" t="s">
        <v>2</v>
      </c>
      <c r="XFD29" s="90"/>
    </row>
    <row r="30" spans="1:16384">
      <c r="A30" s="91" t="s">
        <v>38</v>
      </c>
      <c r="B30" s="97" t="str">
        <f>CONCATENATE(E30,$C$1,$F$9)</f>
        <v>&lt;meta name="twitter:url" content="Sentencia if de Control de Flujos en Python- Ing. Eduardo Herrera Forero." /&gt;</v>
      </c>
      <c r="C30" s="97"/>
      <c r="D30" s="97" t="s">
        <v>2</v>
      </c>
      <c r="E30" s="90" t="s">
        <v>39</v>
      </c>
      <c r="XFD30" s="90"/>
    </row>
    <row r="31" spans="1:16384">
      <c r="A31" s="91" t="s">
        <v>38</v>
      </c>
      <c r="B31" s="97" t="str">
        <f>CONCATENATE(E31,$C$2,$F$9)</f>
        <v>&lt;meta name="twitter:title" content="https://eduardoherreraf.github.io/otrosTemas.html" /&gt;</v>
      </c>
      <c r="C31" s="97"/>
      <c r="D31" s="97" t="s">
        <v>2</v>
      </c>
      <c r="E31" s="90" t="s">
        <v>40</v>
      </c>
      <c r="XFD31" s="90"/>
    </row>
    <row r="32" spans="1:16384">
      <c r="A32" s="94" t="s">
        <v>41</v>
      </c>
      <c r="B32" s="97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7"/>
      <c r="D32" s="97" t="s">
        <v>2</v>
      </c>
      <c r="E32" s="90" t="s">
        <v>42</v>
      </c>
      <c r="XFD32" s="90"/>
    </row>
    <row r="33" spans="1:16384">
      <c r="A33" s="90" t="s">
        <v>43</v>
      </c>
      <c r="B33" s="97" t="str">
        <f t="shared" ref="B33:B35" si="4">A33</f>
        <v>&lt;meta name="twitter:image" content="https://i.imgur.com/JKbKYrO.png" /&gt;</v>
      </c>
      <c r="C33" s="97"/>
      <c r="D33" s="97" t="s">
        <v>2</v>
      </c>
      <c r="XFD33" s="90"/>
    </row>
    <row r="34" spans="1:16384">
      <c r="A34" s="90" t="s">
        <v>44</v>
      </c>
      <c r="B34" s="97" t="str">
        <f t="shared" si="4"/>
        <v>&lt;meta name="twitter:image:alt" content="Logo del ingeniero Eduardo Herrera Forero"&gt;</v>
      </c>
      <c r="C34" s="97"/>
      <c r="D34" s="97" t="s">
        <v>2</v>
      </c>
      <c r="XFD34" s="90"/>
    </row>
    <row r="35" spans="1:16384">
      <c r="A35" s="90" t="s">
        <v>45</v>
      </c>
      <c r="B35" s="97" t="str">
        <f t="shared" si="4"/>
        <v>&lt;!-- Fin Twitter cards --&gt;</v>
      </c>
      <c r="C35" s="97"/>
      <c r="D35" s="97" t="s">
        <v>2</v>
      </c>
      <c r="XFD35" s="90"/>
    </row>
    <row r="36" spans="2:16384">
      <c r="B36" s="97" t="s">
        <v>34</v>
      </c>
      <c r="C36" s="97"/>
      <c r="D36" s="97" t="s">
        <v>2</v>
      </c>
      <c r="XFD36" s="90"/>
    </row>
    <row r="37" spans="1:16384">
      <c r="A37" s="90" t="s">
        <v>46</v>
      </c>
      <c r="B37" s="97" t="str">
        <f t="shared" ref="B37:B46" si="5">A37</f>
        <v>&lt;!-- iconos --&gt;</v>
      </c>
      <c r="C37" s="97"/>
      <c r="D37" s="97" t="s">
        <v>2</v>
      </c>
      <c r="XFD37" s="90"/>
    </row>
    <row r="38" spans="1:16384">
      <c r="A38" s="90" t="s">
        <v>47</v>
      </c>
      <c r="B38" s="97" t="str">
        <f t="shared" si="5"/>
        <v>&lt;link rel="apple-touch-icon" sizes="180x180" href="apple-touch-icon.png" /&gt;</v>
      </c>
      <c r="C38" s="97"/>
      <c r="D38" s="97" t="s">
        <v>2</v>
      </c>
      <c r="XFD38" s="90"/>
    </row>
    <row r="39" spans="1:16384">
      <c r="A39" s="90" t="s">
        <v>48</v>
      </c>
      <c r="B39" s="97" t="str">
        <f t="shared" si="5"/>
        <v>&lt;link rel="icon" type="image/png" sizes="32x32" href="favicon-32x32.png" /&gt;</v>
      </c>
      <c r="C39" s="97"/>
      <c r="D39" s="97" t="s">
        <v>2</v>
      </c>
      <c r="XFD39" s="90"/>
    </row>
    <row r="40" spans="1:16384">
      <c r="A40" s="90" t="s">
        <v>49</v>
      </c>
      <c r="B40" s="97" t="str">
        <f t="shared" si="5"/>
        <v>&lt;link rel="icon" type="image/png" sizes="192x192" href="android-chrome-192x192.png"/&gt;</v>
      </c>
      <c r="C40" s="97"/>
      <c r="D40" s="97" t="s">
        <v>2</v>
      </c>
      <c r="XFD40" s="90"/>
    </row>
    <row r="41" spans="1:16384">
      <c r="A41" s="90" t="s">
        <v>50</v>
      </c>
      <c r="B41" s="97" t="str">
        <f t="shared" si="5"/>
        <v>&lt;link rel="icon" type="image/png" sizes="16x16" href="favicon-16x16.png" /&gt;</v>
      </c>
      <c r="C41" s="97"/>
      <c r="D41" s="97" t="s">
        <v>2</v>
      </c>
      <c r="XFD41" s="90"/>
    </row>
    <row r="42" spans="1:16384">
      <c r="A42" s="90" t="s">
        <v>51</v>
      </c>
      <c r="B42" s="97" t="str">
        <f t="shared" si="5"/>
        <v>&lt;link rel="manifest" href="site.webmanifest" /&gt;</v>
      </c>
      <c r="C42" s="97"/>
      <c r="D42" s="97" t="s">
        <v>2</v>
      </c>
      <c r="XFD42" s="90"/>
    </row>
    <row r="43" spans="1:16384">
      <c r="A43" s="90" t="s">
        <v>52</v>
      </c>
      <c r="B43" s="97" t="str">
        <f t="shared" si="5"/>
        <v>&lt;link rel="mask-icon" href="safari-pinned-tab.svg" color="#5bbad5" /&gt;</v>
      </c>
      <c r="C43" s="97"/>
      <c r="D43" s="97" t="s">
        <v>2</v>
      </c>
      <c r="XFD43" s="90"/>
    </row>
    <row r="44" spans="1:16384">
      <c r="A44" s="90" t="s">
        <v>53</v>
      </c>
      <c r="B44" s="97" t="str">
        <f t="shared" si="5"/>
        <v>&lt;meta name="msapplication-TileColor" content="#da532c" /&gt;</v>
      </c>
      <c r="C44" s="97"/>
      <c r="D44" s="97" t="s">
        <v>2</v>
      </c>
      <c r="XFD44" s="90"/>
    </row>
    <row r="45" spans="1:16384">
      <c r="A45" s="90" t="s">
        <v>54</v>
      </c>
      <c r="B45" s="97" t="str">
        <f t="shared" si="5"/>
        <v>&lt;meta name="theme-color" content="#ffffff" /&gt;</v>
      </c>
      <c r="C45" s="97"/>
      <c r="D45" s="97" t="s">
        <v>2</v>
      </c>
      <c r="XFD45" s="90"/>
    </row>
    <row r="46" spans="1:16384">
      <c r="A46" s="90" t="s">
        <v>55</v>
      </c>
      <c r="B46" s="97" t="str">
        <f t="shared" si="5"/>
        <v>&lt;!-- fin iconos --&gt;</v>
      </c>
      <c r="C46" s="97"/>
      <c r="D46" s="97" t="s">
        <v>2</v>
      </c>
      <c r="XFD46" s="90"/>
    </row>
    <row r="47" spans="2:16384">
      <c r="B47" s="97" t="s">
        <v>34</v>
      </c>
      <c r="C47" s="97"/>
      <c r="D47" s="97" t="s">
        <v>2</v>
      </c>
      <c r="XFD47" s="90"/>
    </row>
    <row r="48" spans="1:16384">
      <c r="A48" s="90" t="s">
        <v>56</v>
      </c>
      <c r="B48" s="97" t="str">
        <f t="shared" ref="B48:B52" si="6">A48</f>
        <v>&lt;title&gt;</v>
      </c>
      <c r="C48" s="97"/>
      <c r="D48" s="97" t="s">
        <v>2</v>
      </c>
      <c r="XFD48" s="90"/>
    </row>
    <row r="49" spans="1:16384">
      <c r="A49" s="91" t="s">
        <v>57</v>
      </c>
      <c r="B49" s="97" t="str">
        <f>C1</f>
        <v>Sentencia if de Control de Flujos en Python- Ing. Eduardo Herrera Forero.</v>
      </c>
      <c r="C49" s="97"/>
      <c r="D49" s="97" t="s">
        <v>2</v>
      </c>
      <c r="XFD49" s="90"/>
    </row>
    <row r="50" spans="1:16384">
      <c r="A50" s="90" t="s">
        <v>58</v>
      </c>
      <c r="B50" s="97" t="str">
        <f t="shared" si="6"/>
        <v>&lt;/title&gt;</v>
      </c>
      <c r="C50" s="97"/>
      <c r="D50" s="97" t="s">
        <v>2</v>
      </c>
      <c r="XFD50" s="90"/>
    </row>
    <row r="51" spans="2:16384">
      <c r="B51" s="97" t="s">
        <v>34</v>
      </c>
      <c r="C51" s="97"/>
      <c r="D51" s="97" t="s">
        <v>2</v>
      </c>
      <c r="XFD51" s="90"/>
    </row>
    <row r="52" spans="1:16384">
      <c r="A52" s="90" t="s">
        <v>59</v>
      </c>
      <c r="B52" s="97" t="str">
        <f t="shared" si="6"/>
        <v>&lt;script type="module" defer src="./js/main.js"&gt;&lt;/script&gt;</v>
      </c>
      <c r="C52" s="97"/>
      <c r="D52" s="97" t="s">
        <v>2</v>
      </c>
      <c r="XFD52" s="90"/>
    </row>
    <row r="53" spans="2:16384">
      <c r="B53" s="97" t="s">
        <v>34</v>
      </c>
      <c r="C53" s="97"/>
      <c r="D53" s="97" t="s">
        <v>2</v>
      </c>
      <c r="XFD53" s="90"/>
    </row>
    <row r="54" spans="1:16384">
      <c r="A54" s="90" t="s">
        <v>60</v>
      </c>
      <c r="B54" s="97" t="str">
        <f>A54</f>
        <v>&lt;meta name="google-site-verification" content="2H5ZMCD1_xl7oxaiqnopfdQBnIXVIOfmW0UBSa5sQJc"/&gt;</v>
      </c>
      <c r="C54" s="97"/>
      <c r="D54" s="97" t="s">
        <v>2</v>
      </c>
      <c r="XFD54" s="90"/>
    </row>
    <row r="55" spans="1:16384">
      <c r="A55" s="90" t="s">
        <v>61</v>
      </c>
      <c r="B55" s="97" t="str">
        <f>A55</f>
        <v>&lt;/head&gt;</v>
      </c>
      <c r="C55" s="97"/>
      <c r="D55" s="97" t="s">
        <v>2</v>
      </c>
      <c r="XFD55" s="90"/>
    </row>
    <row r="56" spans="16384:16384">
      <c r="XFD56" s="90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90" customWidth="1"/>
    <col min="2" max="2" width="11" style="90"/>
    <col min="3" max="3" width="139.991666666667" style="90" customWidth="1"/>
    <col min="4" max="4" width="11" style="90"/>
    <col min="5" max="5" width="35" style="90" customWidth="1"/>
    <col min="6" max="16383" width="11" style="90"/>
    <col min="16384" max="16384" width="11" style="48"/>
  </cols>
  <sheetData>
    <row r="1" spans="2:16384">
      <c r="B1" s="91" t="s">
        <v>0</v>
      </c>
      <c r="C1" t="s">
        <v>62</v>
      </c>
      <c r="D1" s="90" t="s">
        <v>2</v>
      </c>
      <c r="XFD1" s="90"/>
    </row>
    <row r="2" spans="2:16384">
      <c r="B2" s="92" t="s">
        <v>3</v>
      </c>
      <c r="C2" s="98" t="s">
        <v>63</v>
      </c>
      <c r="D2" s="90" t="s">
        <v>2</v>
      </c>
      <c r="XFD2" s="90"/>
    </row>
    <row r="3" spans="2:16384">
      <c r="B3" s="94" t="s">
        <v>5</v>
      </c>
      <c r="C3" t="s">
        <v>64</v>
      </c>
      <c r="D3" s="90" t="s">
        <v>2</v>
      </c>
      <c r="XFD3" s="90"/>
    </row>
    <row r="4" ht="6" customHeight="1" spans="2:16384">
      <c r="B4" s="96"/>
      <c r="XFD4" s="90"/>
    </row>
    <row r="5" spans="1:16384">
      <c r="A5" s="90" t="s">
        <v>7</v>
      </c>
      <c r="B5" s="97" t="str">
        <f t="shared" ref="B5:B8" si="0">A5</f>
        <v>&lt;head&gt;</v>
      </c>
      <c r="C5" s="97"/>
      <c r="D5" s="97" t="s">
        <v>2</v>
      </c>
      <c r="XFD5" s="90"/>
    </row>
    <row r="6" spans="1:16384">
      <c r="A6" s="90" t="s">
        <v>8</v>
      </c>
      <c r="B6" s="97" t="str">
        <f t="shared" si="0"/>
        <v>&lt;!-- Metaetiquetas --&gt;</v>
      </c>
      <c r="C6" s="97"/>
      <c r="D6" s="97" t="s">
        <v>2</v>
      </c>
      <c r="XFD6" s="90"/>
    </row>
    <row r="7" spans="1:16384">
      <c r="A7" s="90" t="s">
        <v>9</v>
      </c>
      <c r="B7" s="97" t="str">
        <f t="shared" si="0"/>
        <v>&lt;meta charset="utf-8" /&gt;</v>
      </c>
      <c r="C7" s="97"/>
      <c r="D7" s="97" t="s">
        <v>2</v>
      </c>
      <c r="XFD7" s="90"/>
    </row>
    <row r="8" spans="1:16384">
      <c r="A8" s="90" t="s">
        <v>10</v>
      </c>
      <c r="B8" s="97" t="str">
        <f t="shared" si="0"/>
        <v>&lt;meta name="viewport" content="width=device-width, initial-scale=1" /&gt;</v>
      </c>
      <c r="C8" s="97"/>
      <c r="D8" s="97" t="s">
        <v>2</v>
      </c>
      <c r="XFD8" s="90"/>
    </row>
    <row r="9" spans="1:16384">
      <c r="A9" s="91" t="s">
        <v>11</v>
      </c>
      <c r="B9" s="97" t="str">
        <f>CONCATENATE(E9,$C$1,F9)</f>
        <v>&lt;meta name="description" content="Ing. Eduardo Herrera Forero." /&gt;</v>
      </c>
      <c r="C9" s="97"/>
      <c r="D9" s="97" t="s">
        <v>2</v>
      </c>
      <c r="E9" s="90" t="s">
        <v>12</v>
      </c>
      <c r="F9" s="90" t="s">
        <v>13</v>
      </c>
      <c r="XFD9" s="90"/>
    </row>
    <row r="10" spans="1:16384">
      <c r="A10" s="90" t="s">
        <v>15</v>
      </c>
      <c r="B10" s="97" t="str">
        <f>A10</f>
        <v>&lt;meta name="author" content="Ing. Eduardo Herrera Forero" /&gt;</v>
      </c>
      <c r="C10" s="97"/>
      <c r="D10" s="97" t="s">
        <v>2</v>
      </c>
      <c r="XFD10" s="90"/>
    </row>
    <row r="11" spans="1:16384">
      <c r="A11" s="90" t="s">
        <v>16</v>
      </c>
      <c r="B11" s="97" t="str">
        <f>A11</f>
        <v>&lt;meta name="application-name" content="EHF" /&gt;</v>
      </c>
      <c r="C11" s="97"/>
      <c r="D11" s="97" t="s">
        <v>2</v>
      </c>
      <c r="XFD11" s="90"/>
    </row>
    <row r="12" spans="1:16384">
      <c r="A12" s="90" t="s">
        <v>17</v>
      </c>
      <c r="B12" s="97" t="str">
        <f>A12</f>
        <v>&lt;meta name="robots" content="index, follow" /&gt;</v>
      </c>
      <c r="C12" s="97"/>
      <c r="D12" s="97" t="s">
        <v>2</v>
      </c>
      <c r="XFD12" s="90"/>
    </row>
    <row r="13" spans="1:16384">
      <c r="A13" s="92" t="s">
        <v>18</v>
      </c>
      <c r="B13" s="97" t="str">
        <f>CONCATENATE(E13,$C$2,$F$9)</f>
        <v>&lt;link rel="canonical" href="https://eduardoherreraf.github.io/bootstrap.html" /&gt;</v>
      </c>
      <c r="C13" s="97"/>
      <c r="D13" s="97" t="s">
        <v>2</v>
      </c>
      <c r="E13" s="90" t="s">
        <v>19</v>
      </c>
      <c r="XFD13" s="90"/>
    </row>
    <row r="14" spans="1:16384">
      <c r="A14" s="90" t="s">
        <v>20</v>
      </c>
      <c r="B14" s="97" t="str">
        <f t="shared" ref="B14:B17" si="1">A14</f>
        <v>&lt;!-- Fin Metaetiquetas --&gt;</v>
      </c>
      <c r="C14" s="97"/>
      <c r="D14" s="97" t="s">
        <v>2</v>
      </c>
      <c r="XFD14" s="90"/>
    </row>
    <row r="15" spans="2:16384">
      <c r="B15" s="97" t="s">
        <v>21</v>
      </c>
      <c r="C15" s="97"/>
      <c r="D15" s="97" t="s">
        <v>2</v>
      </c>
      <c r="XFD15" s="90"/>
    </row>
    <row r="16" spans="1:16384">
      <c r="A16" s="90" t="s">
        <v>22</v>
      </c>
      <c r="B16" s="97" t="str">
        <f t="shared" si="1"/>
        <v>&lt;!-- Open Graph data --&gt;</v>
      </c>
      <c r="C16" s="97"/>
      <c r="D16" s="97" t="s">
        <v>2</v>
      </c>
      <c r="XFD16" s="90"/>
    </row>
    <row r="17" spans="1:16384">
      <c r="A17" s="90" t="s">
        <v>23</v>
      </c>
      <c r="B17" s="97" t="str">
        <f t="shared" si="1"/>
        <v>&lt;meta property="og:type" content="website" /&gt;</v>
      </c>
      <c r="C17" s="97"/>
      <c r="D17" s="97" t="s">
        <v>2</v>
      </c>
      <c r="XFD17" s="90"/>
    </row>
    <row r="18" spans="1:16384">
      <c r="A18" s="91" t="s">
        <v>24</v>
      </c>
      <c r="B18" s="97" t="str">
        <f>CONCATENATE(E18,$C$1,F9)</f>
        <v>&lt;meta property="og:title" content="Ing. Eduardo Herrera Forero." /&gt;</v>
      </c>
      <c r="C18" s="97"/>
      <c r="D18" s="97" t="s">
        <v>2</v>
      </c>
      <c r="E18" s="90" t="s">
        <v>25</v>
      </c>
      <c r="XFD18" s="90"/>
    </row>
    <row r="19" spans="1:16384">
      <c r="A19" s="94" t="s">
        <v>26</v>
      </c>
      <c r="B19" s="97" t="str">
        <f>CONCATENATE(E19,$C$3,$F$9)</f>
        <v>&lt;meta property="og:description" content="Esta es la Página Web del ingeniero Eduardo Herrera Forero y sus publicaciones." /&gt;</v>
      </c>
      <c r="C19" s="97"/>
      <c r="D19" s="97" t="s">
        <v>2</v>
      </c>
      <c r="E19" s="90" t="s">
        <v>27</v>
      </c>
      <c r="XFD19" s="90"/>
    </row>
    <row r="20" spans="1:16384">
      <c r="A20" s="90" t="s">
        <v>28</v>
      </c>
      <c r="B20" s="97" t="str">
        <f t="shared" ref="B20:B24" si="2">A20</f>
        <v>&lt;meta property="og:image" content="https://i.imgur.com/JKbKYrO.png" /&gt;</v>
      </c>
      <c r="C20" s="97"/>
      <c r="D20" s="97" t="s">
        <v>2</v>
      </c>
      <c r="XFD20" s="90"/>
    </row>
    <row r="21" spans="1:16384">
      <c r="A21" s="90" t="s">
        <v>29</v>
      </c>
      <c r="B21" s="97" t="str">
        <f t="shared" si="2"/>
        <v>&lt;meta property="og:image:alt" content="Logo del ingeniero Eduardo Herrera Forero"/&gt;</v>
      </c>
      <c r="C21" s="97"/>
      <c r="D21" s="97" t="s">
        <v>2</v>
      </c>
      <c r="XFD21" s="90"/>
    </row>
    <row r="22" spans="1:16384">
      <c r="A22" s="92" t="s">
        <v>30</v>
      </c>
      <c r="B22" s="97" t="str">
        <f>CONCATENATE(E22,$C$2,$F$9)</f>
        <v>&lt;meta property="og:url" content="https://eduardoherreraf.github.io/bootstrap.html" /&gt;</v>
      </c>
      <c r="C22" s="97"/>
      <c r="D22" s="97" t="s">
        <v>2</v>
      </c>
      <c r="E22" s="90" t="s">
        <v>31</v>
      </c>
      <c r="XFD22" s="90"/>
    </row>
    <row r="23" spans="1:16384">
      <c r="A23" s="90" t="s">
        <v>32</v>
      </c>
      <c r="B23" s="97" t="str">
        <f t="shared" si="2"/>
        <v>&lt;meta property="og:locale" content="es_CO" /&gt;</v>
      </c>
      <c r="C23" s="97"/>
      <c r="D23" s="97" t="s">
        <v>2</v>
      </c>
      <c r="XFD23" s="90"/>
    </row>
    <row r="24" spans="1:16384">
      <c r="A24" s="90" t="s">
        <v>33</v>
      </c>
      <c r="B24" s="97" t="str">
        <f t="shared" si="2"/>
        <v>&lt;!-- fin Open Graph data --&gt;</v>
      </c>
      <c r="C24" s="97"/>
      <c r="D24" s="97" t="s">
        <v>2</v>
      </c>
      <c r="XFD24" s="90"/>
    </row>
    <row r="25" spans="2:16384">
      <c r="B25" s="97" t="s">
        <v>34</v>
      </c>
      <c r="C25" s="97"/>
      <c r="D25" s="97" t="s">
        <v>2</v>
      </c>
      <c r="XFD25" s="90"/>
    </row>
    <row r="26" spans="1:16384">
      <c r="A26" s="90" t="s">
        <v>35</v>
      </c>
      <c r="B26" s="97" t="str">
        <f t="shared" ref="B26:B28" si="3">A26</f>
        <v>&lt;!-- Twitter cards --&gt;</v>
      </c>
      <c r="C26" s="97"/>
      <c r="D26" s="97" t="s">
        <v>2</v>
      </c>
      <c r="XFD26" s="90"/>
    </row>
    <row r="27" spans="1:16384">
      <c r="A27" s="90" t="s">
        <v>65</v>
      </c>
      <c r="B27" s="97" t="str">
        <f t="shared" si="3"/>
        <v>&lt;meta name="twitter:card" content="summary" /&gt;</v>
      </c>
      <c r="C27" s="97"/>
      <c r="D27" s="97" t="s">
        <v>2</v>
      </c>
      <c r="XFD27" s="90"/>
    </row>
    <row r="28" spans="1:16384">
      <c r="A28" s="90" t="s">
        <v>37</v>
      </c>
      <c r="B28" s="97" t="str">
        <f t="shared" si="3"/>
        <v>&lt;meta name="twitter:site" content="@ehfeduardo" /&gt;</v>
      </c>
      <c r="C28" s="97"/>
      <c r="D28" s="97" t="s">
        <v>2</v>
      </c>
      <c r="XFD28" s="90"/>
    </row>
    <row r="29" spans="1:16384">
      <c r="A29" s="91" t="s">
        <v>38</v>
      </c>
      <c r="B29" s="97" t="str">
        <f>CONCATENATE(E29,$C$1,$F$9)</f>
        <v>&lt;meta name="twitter:title" content="Ing. Eduardo Herrera Forero." /&gt;</v>
      </c>
      <c r="C29" s="97"/>
      <c r="D29" s="97" t="s">
        <v>2</v>
      </c>
      <c r="E29" s="90" t="s">
        <v>40</v>
      </c>
      <c r="XFD29" s="90"/>
    </row>
    <row r="30" spans="1:16384">
      <c r="A30" s="94" t="s">
        <v>41</v>
      </c>
      <c r="B30" s="97" t="str">
        <f>CONCATENATE(E30,$C$3,$F$9)</f>
        <v>&lt;meta name="twitter:description" content="Esta es la Página Web del ingeniero Eduardo Herrera Forero y sus publicaciones." /&gt;</v>
      </c>
      <c r="C30" s="97"/>
      <c r="D30" s="97" t="s">
        <v>2</v>
      </c>
      <c r="E30" s="90" t="s">
        <v>42</v>
      </c>
      <c r="XFD30" s="90"/>
    </row>
    <row r="31" spans="1:16384">
      <c r="A31" s="90" t="s">
        <v>43</v>
      </c>
      <c r="B31" s="97" t="str">
        <f t="shared" ref="B31:B33" si="4">A31</f>
        <v>&lt;meta name="twitter:image" content="https://i.imgur.com/JKbKYrO.png" /&gt;</v>
      </c>
      <c r="C31" s="97"/>
      <c r="D31" s="97" t="s">
        <v>2</v>
      </c>
      <c r="XFD31" s="90"/>
    </row>
    <row r="32" spans="1:16384">
      <c r="A32" s="90" t="s">
        <v>44</v>
      </c>
      <c r="B32" s="97" t="str">
        <f t="shared" si="4"/>
        <v>&lt;meta name="twitter:image:alt" content="Logo del ingeniero Eduardo Herrera Forero"&gt;</v>
      </c>
      <c r="C32" s="97"/>
      <c r="D32" s="97" t="s">
        <v>2</v>
      </c>
      <c r="XFD32" s="90"/>
    </row>
    <row r="33" spans="1:16384">
      <c r="A33" s="90" t="s">
        <v>45</v>
      </c>
      <c r="B33" s="97" t="str">
        <f t="shared" si="4"/>
        <v>&lt;!-- Fin Twitter cards --&gt;</v>
      </c>
      <c r="C33" s="97"/>
      <c r="D33" s="97" t="s">
        <v>2</v>
      </c>
      <c r="XFD33" s="90"/>
    </row>
    <row r="34" spans="2:16384">
      <c r="B34" s="97" t="s">
        <v>34</v>
      </c>
      <c r="C34" s="97"/>
      <c r="D34" s="97" t="s">
        <v>2</v>
      </c>
      <c r="XFD34" s="90"/>
    </row>
    <row r="35" spans="1:16384">
      <c r="A35" s="90" t="s">
        <v>46</v>
      </c>
      <c r="B35" s="97" t="str">
        <f t="shared" ref="B35:B44" si="5">A35</f>
        <v>&lt;!-- iconos --&gt;</v>
      </c>
      <c r="C35" s="97"/>
      <c r="D35" s="97" t="s">
        <v>2</v>
      </c>
      <c r="XFD35" s="90"/>
    </row>
    <row r="36" spans="1:16384">
      <c r="A36" s="90" t="s">
        <v>47</v>
      </c>
      <c r="B36" s="97" t="str">
        <f t="shared" si="5"/>
        <v>&lt;link rel="apple-touch-icon" sizes="180x180" href="apple-touch-icon.png" /&gt;</v>
      </c>
      <c r="C36" s="97"/>
      <c r="D36" s="97" t="s">
        <v>2</v>
      </c>
      <c r="XFD36" s="90"/>
    </row>
    <row r="37" spans="1:16384">
      <c r="A37" s="90" t="s">
        <v>48</v>
      </c>
      <c r="B37" s="97" t="str">
        <f t="shared" si="5"/>
        <v>&lt;link rel="icon" type="image/png" sizes="32x32" href="favicon-32x32.png" /&gt;</v>
      </c>
      <c r="C37" s="97"/>
      <c r="D37" s="97" t="s">
        <v>2</v>
      </c>
      <c r="XFD37" s="90"/>
    </row>
    <row r="38" spans="1:16384">
      <c r="A38" s="90" t="s">
        <v>49</v>
      </c>
      <c r="B38" s="97" t="str">
        <f t="shared" si="5"/>
        <v>&lt;link rel="icon" type="image/png" sizes="192x192" href="android-chrome-192x192.png"/&gt;</v>
      </c>
      <c r="C38" s="97"/>
      <c r="D38" s="97" t="s">
        <v>2</v>
      </c>
      <c r="XFD38" s="90"/>
    </row>
    <row r="39" spans="1:16384">
      <c r="A39" s="90" t="s">
        <v>50</v>
      </c>
      <c r="B39" s="97" t="str">
        <f t="shared" si="5"/>
        <v>&lt;link rel="icon" type="image/png" sizes="16x16" href="favicon-16x16.png" /&gt;</v>
      </c>
      <c r="C39" s="97"/>
      <c r="D39" s="97" t="s">
        <v>2</v>
      </c>
      <c r="XFD39" s="90"/>
    </row>
    <row r="40" spans="1:16384">
      <c r="A40" s="90" t="s">
        <v>51</v>
      </c>
      <c r="B40" s="97" t="str">
        <f t="shared" si="5"/>
        <v>&lt;link rel="manifest" href="site.webmanifest" /&gt;</v>
      </c>
      <c r="C40" s="97"/>
      <c r="D40" s="97" t="s">
        <v>2</v>
      </c>
      <c r="XFD40" s="90"/>
    </row>
    <row r="41" spans="1:16384">
      <c r="A41" s="90" t="s">
        <v>52</v>
      </c>
      <c r="B41" s="97" t="str">
        <f t="shared" si="5"/>
        <v>&lt;link rel="mask-icon" href="safari-pinned-tab.svg" color="#5bbad5" /&gt;</v>
      </c>
      <c r="C41" s="97"/>
      <c r="D41" s="97" t="s">
        <v>2</v>
      </c>
      <c r="XFD41" s="90"/>
    </row>
    <row r="42" spans="1:16384">
      <c r="A42" s="90" t="s">
        <v>53</v>
      </c>
      <c r="B42" s="97" t="str">
        <f t="shared" si="5"/>
        <v>&lt;meta name="msapplication-TileColor" content="#da532c" /&gt;</v>
      </c>
      <c r="C42" s="97"/>
      <c r="D42" s="97" t="s">
        <v>2</v>
      </c>
      <c r="XFD42" s="90"/>
    </row>
    <row r="43" spans="1:16384">
      <c r="A43" s="90" t="s">
        <v>54</v>
      </c>
      <c r="B43" s="97" t="str">
        <f t="shared" si="5"/>
        <v>&lt;meta name="theme-color" content="#ffffff" /&gt;</v>
      </c>
      <c r="C43" s="97"/>
      <c r="D43" s="97" t="s">
        <v>2</v>
      </c>
      <c r="XFD43" s="90"/>
    </row>
    <row r="44" spans="1:16384">
      <c r="A44" s="90" t="s">
        <v>55</v>
      </c>
      <c r="B44" s="97" t="str">
        <f t="shared" si="5"/>
        <v>&lt;!-- fin iconos --&gt;</v>
      </c>
      <c r="C44" s="97"/>
      <c r="D44" s="97" t="s">
        <v>2</v>
      </c>
      <c r="XFD44" s="90"/>
    </row>
    <row r="45" spans="2:16384">
      <c r="B45" s="97" t="s">
        <v>34</v>
      </c>
      <c r="C45" s="97"/>
      <c r="D45" s="97" t="s">
        <v>2</v>
      </c>
      <c r="XFD45" s="90"/>
    </row>
    <row r="46" spans="1:16384">
      <c r="A46" s="90" t="s">
        <v>56</v>
      </c>
      <c r="B46" s="97" t="str">
        <f t="shared" ref="B46:B50" si="6">A46</f>
        <v>&lt;title&gt;</v>
      </c>
      <c r="C46" s="97"/>
      <c r="D46" s="97" t="s">
        <v>2</v>
      </c>
      <c r="XFD46" s="90"/>
    </row>
    <row r="47" spans="1:16384">
      <c r="A47" s="91" t="s">
        <v>57</v>
      </c>
      <c r="B47" s="97" t="str">
        <f>C1</f>
        <v>Ing. Eduardo Herrera Forero.</v>
      </c>
      <c r="C47" s="97"/>
      <c r="D47" s="97" t="s">
        <v>2</v>
      </c>
      <c r="XFD47" s="90"/>
    </row>
    <row r="48" spans="1:16384">
      <c r="A48" s="90" t="s">
        <v>58</v>
      </c>
      <c r="B48" s="97" t="str">
        <f t="shared" si="6"/>
        <v>&lt;/title&gt;</v>
      </c>
      <c r="C48" s="97"/>
      <c r="D48" s="97" t="s">
        <v>2</v>
      </c>
      <c r="XFD48" s="90"/>
    </row>
    <row r="49" spans="2:16384">
      <c r="B49" s="97" t="s">
        <v>34</v>
      </c>
      <c r="C49" s="97"/>
      <c r="D49" s="97" t="s">
        <v>2</v>
      </c>
      <c r="XFD49" s="90"/>
    </row>
    <row r="50" spans="1:16384">
      <c r="A50" s="90" t="s">
        <v>59</v>
      </c>
      <c r="B50" s="97" t="str">
        <f t="shared" si="6"/>
        <v>&lt;script type="module" defer src="./js/main.js"&gt;&lt;/script&gt;</v>
      </c>
      <c r="C50" s="97"/>
      <c r="D50" s="97" t="s">
        <v>2</v>
      </c>
      <c r="XFD50" s="90"/>
    </row>
    <row r="51" spans="2:16384">
      <c r="B51" s="97" t="s">
        <v>34</v>
      </c>
      <c r="C51" s="97"/>
      <c r="D51" s="97" t="s">
        <v>2</v>
      </c>
      <c r="XFD51" s="90"/>
    </row>
    <row r="52" spans="1:16384">
      <c r="A52" s="90" t="s">
        <v>60</v>
      </c>
      <c r="B52" s="97" t="str">
        <f>A52</f>
        <v>&lt;meta name="google-site-verification" content="2H5ZMCD1_xl7oxaiqnopfdQBnIXVIOfmW0UBSa5sQJc"/&gt;</v>
      </c>
      <c r="C52" s="97"/>
      <c r="D52" s="97" t="s">
        <v>2</v>
      </c>
      <c r="XFD52" s="90"/>
    </row>
    <row r="53" spans="1:16384">
      <c r="A53" s="90" t="s">
        <v>61</v>
      </c>
      <c r="B53" s="97" t="str">
        <f>A53</f>
        <v>&lt;/head&gt;</v>
      </c>
      <c r="C53" s="97"/>
      <c r="D53" s="97" t="s">
        <v>2</v>
      </c>
      <c r="XFD53" s="90"/>
    </row>
    <row r="54" spans="16384:16384">
      <c r="XFD54" s="90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90" customWidth="1"/>
    <col min="2" max="2" width="32.6" style="90" customWidth="1"/>
    <col min="3" max="3" width="139.991666666667" style="90" customWidth="1"/>
    <col min="4" max="4" width="11" style="90"/>
    <col min="5" max="5" width="35" style="90" customWidth="1"/>
    <col min="6" max="16383" width="11" style="90"/>
    <col min="16384" max="16384" width="11" style="48"/>
  </cols>
  <sheetData>
    <row r="1" spans="2:16384">
      <c r="B1" s="91" t="s">
        <v>0</v>
      </c>
      <c r="C1" t="s">
        <v>66</v>
      </c>
      <c r="D1" s="90" t="s">
        <v>2</v>
      </c>
      <c r="XFD1" s="90"/>
    </row>
    <row r="2" spans="2:16384">
      <c r="B2" s="92" t="s">
        <v>3</v>
      </c>
      <c r="C2" s="93" t="s">
        <v>67</v>
      </c>
      <c r="D2" s="90" t="s">
        <v>2</v>
      </c>
      <c r="XFD2" s="90"/>
    </row>
    <row r="3" ht="26" customHeight="1" spans="2:16384">
      <c r="B3" s="94" t="s">
        <v>5</v>
      </c>
      <c r="C3" s="95" t="s">
        <v>68</v>
      </c>
      <c r="D3" s="90" t="s">
        <v>2</v>
      </c>
      <c r="XFD3" s="90"/>
    </row>
    <row r="4" ht="6" customHeight="1" spans="2:16384">
      <c r="B4" s="96"/>
      <c r="XFD4" s="90"/>
    </row>
    <row r="5" spans="1:16384">
      <c r="A5" s="90" t="s">
        <v>7</v>
      </c>
      <c r="B5" s="97" t="str">
        <f t="shared" ref="B5:B8" si="0">A5</f>
        <v>&lt;head&gt;</v>
      </c>
      <c r="C5" s="97"/>
      <c r="D5" s="97" t="s">
        <v>2</v>
      </c>
      <c r="XFD5" s="90"/>
    </row>
    <row r="6" spans="1:16384">
      <c r="A6" s="90" t="s">
        <v>8</v>
      </c>
      <c r="B6" s="97" t="str">
        <f t="shared" si="0"/>
        <v>&lt;!-- Metaetiquetas --&gt;</v>
      </c>
      <c r="C6" s="97"/>
      <c r="D6" s="97" t="s">
        <v>2</v>
      </c>
      <c r="XFD6" s="90"/>
    </row>
    <row r="7" spans="1:16384">
      <c r="A7" s="90" t="s">
        <v>9</v>
      </c>
      <c r="B7" s="97" t="str">
        <f t="shared" si="0"/>
        <v>&lt;meta charset="utf-8" /&gt;</v>
      </c>
      <c r="C7" s="97"/>
      <c r="D7" s="97" t="s">
        <v>2</v>
      </c>
      <c r="XFD7" s="90"/>
    </row>
    <row r="8" spans="1:16384">
      <c r="A8" s="90" t="s">
        <v>10</v>
      </c>
      <c r="B8" s="97" t="str">
        <f t="shared" si="0"/>
        <v>&lt;meta name="viewport" content="width=device-width, initial-scale=1" /&gt;</v>
      </c>
      <c r="C8" s="97"/>
      <c r="D8" s="97" t="s">
        <v>2</v>
      </c>
      <c r="XFD8" s="90"/>
    </row>
    <row r="9" spans="1:16384">
      <c r="A9" s="91" t="s">
        <v>11</v>
      </c>
      <c r="B9" s="97" t="str">
        <f>CONCATENATE(E9,$C$3,F9)</f>
        <v>&lt;meta name="description" content="Aprende a utilizar el módulo calendar de Python para manipular fechas, crear calendarios y gestionar eventos. Descubre funciones prácticas para el manejo eficiente del tiempo en tus aplicaciones" /&gt;</v>
      </c>
      <c r="C9" s="97"/>
      <c r="D9" s="97" t="s">
        <v>2</v>
      </c>
      <c r="E9" s="90" t="s">
        <v>12</v>
      </c>
      <c r="F9" s="90" t="s">
        <v>13</v>
      </c>
      <c r="XFD9" s="90"/>
    </row>
    <row r="10" spans="1:16384">
      <c r="A10" s="91" t="s">
        <v>11</v>
      </c>
      <c r="B10" s="97" t="str">
        <f>CONCATENATE(E10,$C$1,F10)</f>
        <v>&lt;meta name="tittle" content="El módulo calendar, trabajando con funciones relacionadas con el calendario en Python  - Ing. Eduardo Herrera Forero." /&gt;</v>
      </c>
      <c r="C10" s="97"/>
      <c r="D10" s="97" t="s">
        <v>2</v>
      </c>
      <c r="E10" s="90" t="s">
        <v>14</v>
      </c>
      <c r="F10" s="90" t="s">
        <v>13</v>
      </c>
      <c r="XFD10" s="90"/>
    </row>
    <row r="11" spans="1:16384">
      <c r="A11" s="90" t="s">
        <v>15</v>
      </c>
      <c r="B11" s="97" t="str">
        <f>A11</f>
        <v>&lt;meta name="author" content="Ing. Eduardo Herrera Forero" /&gt;</v>
      </c>
      <c r="C11" s="97"/>
      <c r="D11" s="97" t="s">
        <v>2</v>
      </c>
      <c r="XFD11" s="90"/>
    </row>
    <row r="12" spans="1:16384">
      <c r="A12" s="90" t="s">
        <v>16</v>
      </c>
      <c r="B12" s="97" t="str">
        <f>A12</f>
        <v>&lt;meta name="application-name" content="EHF" /&gt;</v>
      </c>
      <c r="C12" s="97"/>
      <c r="D12" s="97" t="s">
        <v>2</v>
      </c>
      <c r="XFD12" s="90"/>
    </row>
    <row r="13" spans="1:16384">
      <c r="A13" s="90" t="s">
        <v>17</v>
      </c>
      <c r="B13" s="97" t="str">
        <f>A13</f>
        <v>&lt;meta name="robots" content="index, follow" /&gt;</v>
      </c>
      <c r="C13" s="97"/>
      <c r="D13" s="97" t="s">
        <v>2</v>
      </c>
      <c r="XFD13" s="90"/>
    </row>
    <row r="14" spans="1:16384">
      <c r="A14" s="92" t="s">
        <v>18</v>
      </c>
      <c r="B14" s="97" t="str">
        <f>CONCATENATE(E14,$C$2,$F$9)</f>
        <v>&lt;link rel="canonical" href="https://eduardoherreraf.github.io/cursoPython3@0805_modulo_calendar_trabajando_con_funciones_relacionadas_con_el_calendario.html" /&gt;</v>
      </c>
      <c r="C14" s="97"/>
      <c r="D14" s="97" t="s">
        <v>2</v>
      </c>
      <c r="E14" s="90" t="s">
        <v>19</v>
      </c>
      <c r="XFD14" s="90"/>
    </row>
    <row r="15" spans="1:16384">
      <c r="A15" s="90" t="s">
        <v>20</v>
      </c>
      <c r="B15" s="97" t="str">
        <f t="shared" ref="B15:B18" si="1">A15</f>
        <v>&lt;!-- Fin Metaetiquetas --&gt;</v>
      </c>
      <c r="C15" s="97"/>
      <c r="D15" s="97" t="s">
        <v>2</v>
      </c>
      <c r="XFD15" s="90"/>
    </row>
    <row r="16" spans="2:16384">
      <c r="B16" s="97" t="s">
        <v>21</v>
      </c>
      <c r="C16" s="97"/>
      <c r="D16" s="97" t="s">
        <v>2</v>
      </c>
      <c r="XFD16" s="90"/>
    </row>
    <row r="17" spans="1:16384">
      <c r="A17" s="90" t="s">
        <v>22</v>
      </c>
      <c r="B17" s="97" t="str">
        <f t="shared" si="1"/>
        <v>&lt;!-- Open Graph data --&gt;</v>
      </c>
      <c r="C17" s="97"/>
      <c r="D17" s="97" t="s">
        <v>2</v>
      </c>
      <c r="XFD17" s="90"/>
    </row>
    <row r="18" spans="1:16384">
      <c r="A18" s="90" t="s">
        <v>23</v>
      </c>
      <c r="B18" s="97" t="str">
        <f t="shared" si="1"/>
        <v>&lt;meta property="og:type" content="website" /&gt;</v>
      </c>
      <c r="C18" s="97"/>
      <c r="D18" s="97" t="s">
        <v>2</v>
      </c>
      <c r="XFD18" s="90"/>
    </row>
    <row r="19" spans="1:16384">
      <c r="A19" s="91" t="s">
        <v>24</v>
      </c>
      <c r="B19" s="97" t="str">
        <f>CONCATENATE(E19,$C$1,F9)</f>
        <v>&lt;meta property="og:title" content="El módulo calendar, trabajando con funciones relacionadas con el calendario en Python  - Ing. Eduardo Herrera Forero." /&gt;</v>
      </c>
      <c r="C19" s="97"/>
      <c r="D19" s="97" t="s">
        <v>2</v>
      </c>
      <c r="E19" s="90" t="s">
        <v>25</v>
      </c>
      <c r="XFD19" s="90"/>
    </row>
    <row r="20" spans="1:16384">
      <c r="A20" s="94" t="s">
        <v>26</v>
      </c>
      <c r="B20" s="97" t="str">
        <f>CONCATENATE(E20,$C$3,$F$9)</f>
        <v>&lt;meta property="og:description" content="Aprende a utilizar el módulo calendar de Python para manipular fechas, crear calendarios y gestionar eventos. Descubre funciones prácticas para el manejo eficiente del tiempo en tus aplicaciones" /&gt;</v>
      </c>
      <c r="C20" s="97"/>
      <c r="D20" s="97" t="s">
        <v>2</v>
      </c>
      <c r="E20" s="90" t="s">
        <v>27</v>
      </c>
      <c r="XFD20" s="90"/>
    </row>
    <row r="21" spans="1:16384">
      <c r="A21" s="90" t="s">
        <v>28</v>
      </c>
      <c r="B21" s="97" t="str">
        <f t="shared" ref="B21:B25" si="2">A21</f>
        <v>&lt;meta property="og:image" content="https://i.imgur.com/JKbKYrO.png" /&gt;</v>
      </c>
      <c r="C21" s="97"/>
      <c r="D21" s="97" t="s">
        <v>2</v>
      </c>
      <c r="XFD21" s="90"/>
    </row>
    <row r="22" spans="1:16384">
      <c r="A22" s="90" t="s">
        <v>29</v>
      </c>
      <c r="B22" s="97" t="str">
        <f t="shared" si="2"/>
        <v>&lt;meta property="og:image:alt" content="Logo del ingeniero Eduardo Herrera Forero"/&gt;</v>
      </c>
      <c r="C22" s="97"/>
      <c r="D22" s="97" t="s">
        <v>2</v>
      </c>
      <c r="XFD22" s="90"/>
    </row>
    <row r="23" spans="1:16384">
      <c r="A23" s="92" t="s">
        <v>30</v>
      </c>
      <c r="B23" s="97" t="str">
        <f>CONCATENATE(E23,$C$2,$F$9)</f>
        <v>&lt;meta property="og:url" content="https://eduardoherreraf.github.io/cursoPython3@0805_modulo_calendar_trabajando_con_funciones_relacionadas_con_el_calendario.html" /&gt;</v>
      </c>
      <c r="C23" s="97"/>
      <c r="D23" s="97" t="s">
        <v>2</v>
      </c>
      <c r="E23" s="90" t="s">
        <v>31</v>
      </c>
      <c r="XFD23" s="90"/>
    </row>
    <row r="24" spans="1:16384">
      <c r="A24" s="90" t="s">
        <v>32</v>
      </c>
      <c r="B24" s="97" t="str">
        <f t="shared" si="2"/>
        <v>&lt;meta property="og:locale" content="es_CO" /&gt;</v>
      </c>
      <c r="C24" s="97"/>
      <c r="D24" s="97" t="s">
        <v>2</v>
      </c>
      <c r="XFD24" s="90"/>
    </row>
    <row r="25" spans="1:16384">
      <c r="A25" s="90" t="s">
        <v>33</v>
      </c>
      <c r="B25" s="97" t="str">
        <f t="shared" si="2"/>
        <v>&lt;!-- fin Open Graph data --&gt;</v>
      </c>
      <c r="C25" s="97"/>
      <c r="D25" s="97" t="s">
        <v>2</v>
      </c>
      <c r="XFD25" s="90"/>
    </row>
    <row r="26" spans="2:16384">
      <c r="B26" s="97" t="s">
        <v>34</v>
      </c>
      <c r="C26" s="97"/>
      <c r="D26" s="97" t="s">
        <v>2</v>
      </c>
      <c r="XFD26" s="90"/>
    </row>
    <row r="27" spans="1:16384">
      <c r="A27" s="90" t="s">
        <v>35</v>
      </c>
      <c r="B27" s="97" t="str">
        <f>A27</f>
        <v>&lt;!-- Twitter cards --&gt;</v>
      </c>
      <c r="C27" s="97"/>
      <c r="D27" s="97" t="s">
        <v>2</v>
      </c>
      <c r="XFD27" s="90"/>
    </row>
    <row r="28" spans="1:16384">
      <c r="A28" s="90" t="s">
        <v>36</v>
      </c>
      <c r="B28" s="97" t="str">
        <f>A28</f>
        <v>&lt;meta name="twitter:card" content="summary_large_image" /&gt;</v>
      </c>
      <c r="C28" s="97"/>
      <c r="D28" s="97" t="s">
        <v>2</v>
      </c>
      <c r="XFD28" s="90"/>
    </row>
    <row r="29" spans="1:16384">
      <c r="A29" s="90" t="s">
        <v>37</v>
      </c>
      <c r="B29" s="97" t="str">
        <f>A29</f>
        <v>&lt;meta name="twitter:site" content="@ehfeduardo" /&gt;</v>
      </c>
      <c r="C29" s="97"/>
      <c r="D29" s="97" t="s">
        <v>2</v>
      </c>
      <c r="XFD29" s="90"/>
    </row>
    <row r="30" spans="1:16384">
      <c r="A30" s="91" t="s">
        <v>38</v>
      </c>
      <c r="B30" s="97" t="str">
        <f>CONCATENATE(E30,$C$1,$F$9)</f>
        <v>&lt;meta name="twitter:url" content="El módulo calendar, trabajando con funciones relacionadas con el calendario en Python  - Ing. Eduardo Herrera Forero." /&gt;</v>
      </c>
      <c r="C30" s="97"/>
      <c r="D30" s="97" t="s">
        <v>2</v>
      </c>
      <c r="E30" s="90" t="s">
        <v>39</v>
      </c>
      <c r="XFD30" s="90"/>
    </row>
    <row r="31" spans="1:16384">
      <c r="A31" s="91" t="s">
        <v>38</v>
      </c>
      <c r="B31" s="97" t="str">
        <f>CONCATENATE(E31,$C$2,$F$9)</f>
        <v>&lt;meta name="twitter:title" content="https://eduardoherreraf.github.io/cursoPython3@0805_modulo_calendar_trabajando_con_funciones_relacionadas_con_el_calendario.html" /&gt;</v>
      </c>
      <c r="C31" s="97"/>
      <c r="D31" s="97" t="s">
        <v>2</v>
      </c>
      <c r="E31" s="90" t="s">
        <v>40</v>
      </c>
      <c r="XFD31" s="90"/>
    </row>
    <row r="32" spans="1:16384">
      <c r="A32" s="94" t="s">
        <v>41</v>
      </c>
      <c r="B32" s="97" t="str">
        <f>CONCATENATE(E32,$C$3,$F$9)</f>
        <v>&lt;meta name="twitter:description" content="Aprende a utilizar el módulo calendar de Python para manipular fechas, crear calendarios y gestionar eventos. Descubre funciones prácticas para el manejo eficiente del tiempo en tus aplicaciones" /&gt;</v>
      </c>
      <c r="C32" s="97"/>
      <c r="D32" s="97" t="s">
        <v>2</v>
      </c>
      <c r="E32" s="90" t="s">
        <v>42</v>
      </c>
      <c r="XFD32" s="90"/>
    </row>
    <row r="33" spans="1:16384">
      <c r="A33" s="90" t="s">
        <v>43</v>
      </c>
      <c r="B33" s="97" t="str">
        <f t="shared" ref="B33:B35" si="3">A33</f>
        <v>&lt;meta name="twitter:image" content="https://i.imgur.com/JKbKYrO.png" /&gt;</v>
      </c>
      <c r="C33" s="97"/>
      <c r="D33" s="97" t="s">
        <v>2</v>
      </c>
      <c r="XFD33" s="90"/>
    </row>
    <row r="34" spans="1:16384">
      <c r="A34" s="90" t="s">
        <v>44</v>
      </c>
      <c r="B34" s="97" t="str">
        <f t="shared" si="3"/>
        <v>&lt;meta name="twitter:image:alt" content="Logo del ingeniero Eduardo Herrera Forero"&gt;</v>
      </c>
      <c r="C34" s="97"/>
      <c r="D34" s="97" t="s">
        <v>2</v>
      </c>
      <c r="XFD34" s="90"/>
    </row>
    <row r="35" spans="1:16384">
      <c r="A35" s="90" t="s">
        <v>45</v>
      </c>
      <c r="B35" s="97" t="str">
        <f t="shared" si="3"/>
        <v>&lt;!-- Fin Twitter cards --&gt;</v>
      </c>
      <c r="C35" s="97"/>
      <c r="D35" s="97" t="s">
        <v>2</v>
      </c>
      <c r="XFD35" s="90"/>
    </row>
    <row r="36" spans="2:16384">
      <c r="B36" s="97" t="s">
        <v>34</v>
      </c>
      <c r="C36" s="97"/>
      <c r="D36" s="97" t="s">
        <v>2</v>
      </c>
      <c r="XFD36" s="90"/>
    </row>
    <row r="37" spans="1:16384">
      <c r="A37" s="90" t="s">
        <v>46</v>
      </c>
      <c r="B37" s="97" t="str">
        <f t="shared" ref="B37:B46" si="4">A37</f>
        <v>&lt;!-- iconos --&gt;</v>
      </c>
      <c r="C37" s="97"/>
      <c r="D37" s="97" t="s">
        <v>2</v>
      </c>
      <c r="XFD37" s="90"/>
    </row>
    <row r="38" spans="1:16384">
      <c r="A38" s="90" t="s">
        <v>47</v>
      </c>
      <c r="B38" s="97" t="str">
        <f t="shared" si="4"/>
        <v>&lt;link rel="apple-touch-icon" sizes="180x180" href="apple-touch-icon.png" /&gt;</v>
      </c>
      <c r="C38" s="97"/>
      <c r="D38" s="97" t="s">
        <v>2</v>
      </c>
      <c r="XFD38" s="90"/>
    </row>
    <row r="39" spans="1:16384">
      <c r="A39" s="90" t="s">
        <v>48</v>
      </c>
      <c r="B39" s="97" t="str">
        <f t="shared" si="4"/>
        <v>&lt;link rel="icon" type="image/png" sizes="32x32" href="favicon-32x32.png" /&gt;</v>
      </c>
      <c r="C39" s="97"/>
      <c r="D39" s="97" t="s">
        <v>2</v>
      </c>
      <c r="XFD39" s="90"/>
    </row>
    <row r="40" spans="1:16384">
      <c r="A40" s="90" t="s">
        <v>49</v>
      </c>
      <c r="B40" s="97" t="str">
        <f t="shared" si="4"/>
        <v>&lt;link rel="icon" type="image/png" sizes="192x192" href="android-chrome-192x192.png"/&gt;</v>
      </c>
      <c r="C40" s="97"/>
      <c r="D40" s="97" t="s">
        <v>2</v>
      </c>
      <c r="XFD40" s="90"/>
    </row>
    <row r="41" spans="1:16384">
      <c r="A41" s="90" t="s">
        <v>50</v>
      </c>
      <c r="B41" s="97" t="str">
        <f t="shared" si="4"/>
        <v>&lt;link rel="icon" type="image/png" sizes="16x16" href="favicon-16x16.png" /&gt;</v>
      </c>
      <c r="C41" s="97"/>
      <c r="D41" s="97" t="s">
        <v>2</v>
      </c>
      <c r="XFD41" s="90"/>
    </row>
    <row r="42" spans="1:16384">
      <c r="A42" s="90" t="s">
        <v>51</v>
      </c>
      <c r="B42" s="97" t="str">
        <f t="shared" si="4"/>
        <v>&lt;link rel="manifest" href="site.webmanifest" /&gt;</v>
      </c>
      <c r="C42" s="97"/>
      <c r="D42" s="97" t="s">
        <v>2</v>
      </c>
      <c r="XFD42" s="90"/>
    </row>
    <row r="43" spans="1:16384">
      <c r="A43" s="90" t="s">
        <v>52</v>
      </c>
      <c r="B43" s="97" t="str">
        <f t="shared" si="4"/>
        <v>&lt;link rel="mask-icon" href="safari-pinned-tab.svg" color="#5bbad5" /&gt;</v>
      </c>
      <c r="C43" s="97"/>
      <c r="D43" s="97" t="s">
        <v>2</v>
      </c>
      <c r="XFD43" s="90"/>
    </row>
    <row r="44" spans="1:16384">
      <c r="A44" s="90" t="s">
        <v>53</v>
      </c>
      <c r="B44" s="97" t="str">
        <f t="shared" si="4"/>
        <v>&lt;meta name="msapplication-TileColor" content="#da532c" /&gt;</v>
      </c>
      <c r="C44" s="97"/>
      <c r="D44" s="97" t="s">
        <v>2</v>
      </c>
      <c r="XFD44" s="90"/>
    </row>
    <row r="45" spans="1:16384">
      <c r="A45" s="90" t="s">
        <v>54</v>
      </c>
      <c r="B45" s="97" t="str">
        <f t="shared" si="4"/>
        <v>&lt;meta name="theme-color" content="#ffffff" /&gt;</v>
      </c>
      <c r="C45" s="97"/>
      <c r="D45" s="97" t="s">
        <v>2</v>
      </c>
      <c r="XFD45" s="90"/>
    </row>
    <row r="46" spans="1:16384">
      <c r="A46" s="90" t="s">
        <v>55</v>
      </c>
      <c r="B46" s="97" t="str">
        <f t="shared" si="4"/>
        <v>&lt;!-- fin iconos --&gt;</v>
      </c>
      <c r="C46" s="97"/>
      <c r="D46" s="97" t="s">
        <v>2</v>
      </c>
      <c r="XFD46" s="90"/>
    </row>
    <row r="47" spans="2:16384">
      <c r="B47" s="97" t="s">
        <v>34</v>
      </c>
      <c r="C47" s="97"/>
      <c r="D47" s="97" t="s">
        <v>2</v>
      </c>
      <c r="XFD47" s="90"/>
    </row>
    <row r="48" spans="1:16384">
      <c r="A48" s="90" t="s">
        <v>56</v>
      </c>
      <c r="B48" s="97" t="str">
        <f t="shared" ref="B48:B52" si="5">A48</f>
        <v>&lt;title&gt;</v>
      </c>
      <c r="C48" s="97"/>
      <c r="D48" s="97" t="s">
        <v>2</v>
      </c>
      <c r="XFD48" s="90"/>
    </row>
    <row r="49" spans="1:16384">
      <c r="A49" s="91" t="s">
        <v>57</v>
      </c>
      <c r="B49" s="97" t="str">
        <f>C1</f>
        <v>El módulo calendar, trabajando con funciones relacionadas con el calendario en Python  - Ing. Eduardo Herrera Forero.</v>
      </c>
      <c r="C49" s="97"/>
      <c r="D49" s="97" t="s">
        <v>2</v>
      </c>
      <c r="XFD49" s="90"/>
    </row>
    <row r="50" spans="1:16384">
      <c r="A50" s="90" t="s">
        <v>58</v>
      </c>
      <c r="B50" s="97" t="str">
        <f t="shared" si="5"/>
        <v>&lt;/title&gt;</v>
      </c>
      <c r="C50" s="97"/>
      <c r="D50" s="97" t="s">
        <v>2</v>
      </c>
      <c r="XFD50" s="90"/>
    </row>
    <row r="51" spans="2:16384">
      <c r="B51" s="97" t="s">
        <v>34</v>
      </c>
      <c r="C51" s="97"/>
      <c r="D51" s="97" t="s">
        <v>2</v>
      </c>
      <c r="XFD51" s="90"/>
    </row>
    <row r="52" spans="1:16384">
      <c r="A52" s="90" t="s">
        <v>59</v>
      </c>
      <c r="B52" s="97" t="str">
        <f t="shared" si="5"/>
        <v>&lt;script type="module" defer src="./js/main.js"&gt;&lt;/script&gt;</v>
      </c>
      <c r="C52" s="97"/>
      <c r="D52" s="97" t="s">
        <v>2</v>
      </c>
      <c r="XFD52" s="90"/>
    </row>
    <row r="53" spans="2:16384">
      <c r="B53" s="97" t="s">
        <v>34</v>
      </c>
      <c r="C53" s="97"/>
      <c r="D53" s="97" t="s">
        <v>2</v>
      </c>
      <c r="XFD53" s="90"/>
    </row>
    <row r="54" spans="1:16384">
      <c r="A54" s="90" t="s">
        <v>60</v>
      </c>
      <c r="B54" s="97" t="str">
        <f>A54</f>
        <v>&lt;meta name="google-site-verification" content="2H5ZMCD1_xl7oxaiqnopfdQBnIXVIOfmW0UBSa5sQJc"/&gt;</v>
      </c>
      <c r="C54" s="97"/>
      <c r="D54" s="97" t="s">
        <v>2</v>
      </c>
      <c r="XFD54" s="90"/>
    </row>
    <row r="55" spans="1:16384">
      <c r="A55" s="90" t="s">
        <v>61</v>
      </c>
      <c r="B55" s="97" t="str">
        <f>A55</f>
        <v>&lt;/head&gt;</v>
      </c>
      <c r="C55" s="97"/>
      <c r="D55" s="97" t="s">
        <v>2</v>
      </c>
      <c r="XFD55" s="90"/>
    </row>
    <row r="56" spans="16384:16384">
      <c r="XFD56" s="90"/>
    </row>
  </sheetData>
  <hyperlinks>
    <hyperlink ref="C2" r:id="rId1" display="https://eduardoherreraf.github.io/cursoPython3@0805_modulo_calendar_trabajando_con_funciones_relacionadas_con_el_calendario.html" tooltip="https://eduardoherreraf.github.io/cursoPython3@0805_modulo_calendar_trabajando_con_funciones_relacionadas_con_el_calendario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86" style="56" customWidth="1"/>
    <col min="4" max="4" width="0.158333333333333" style="56" customWidth="1"/>
    <col min="5" max="5" width="104.5" style="57" customWidth="1"/>
    <col min="6" max="9" width="0.158333333333333" style="16" customWidth="1"/>
    <col min="10" max="16384" width="9" style="16"/>
  </cols>
  <sheetData>
    <row r="1" spans="3:9">
      <c r="C1" s="16"/>
      <c r="D1" s="16"/>
      <c r="E1" s="58"/>
      <c r="G1" s="57" t="s">
        <v>69</v>
      </c>
      <c r="I1" s="16" t="s">
        <v>70</v>
      </c>
    </row>
    <row r="2" spans="3:9">
      <c r="C2" s="16"/>
      <c r="D2" s="16"/>
      <c r="E2" s="59" t="s">
        <v>71</v>
      </c>
      <c r="H2" s="60"/>
      <c r="I2" s="60" t="s">
        <v>72</v>
      </c>
    </row>
    <row r="3" spans="3:5">
      <c r="C3" s="16"/>
      <c r="D3" s="16"/>
      <c r="E3" s="59" t="s">
        <v>73</v>
      </c>
    </row>
    <row r="4" spans="3:5">
      <c r="C4" s="16"/>
      <c r="D4" s="16"/>
      <c r="E4" s="57" t="s">
        <v>74</v>
      </c>
    </row>
    <row r="5" spans="3:5">
      <c r="C5" s="16"/>
      <c r="D5" s="16"/>
      <c r="E5" s="57" t="str">
        <f>CONCATENATE("&lt;!--  ",$C$8,"--&gt;")</f>
        <v>&lt;!--  El módulo calendar, trabajando con funciones relacionadas con el calendario en Python  --&gt;</v>
      </c>
    </row>
    <row r="6" spans="3:5">
      <c r="C6" s="16"/>
      <c r="D6" s="16"/>
      <c r="E6" s="57" t="s">
        <v>75</v>
      </c>
    </row>
    <row r="7" spans="3:5">
      <c r="C7" s="16"/>
      <c r="D7" s="16"/>
      <c r="E7" s="57" t="s">
        <v>76</v>
      </c>
    </row>
    <row r="8" ht="30" spans="1:5">
      <c r="A8" s="16" t="s">
        <v>77</v>
      </c>
      <c r="B8" s="16" t="s">
        <v>2</v>
      </c>
      <c r="C8" s="61" t="str">
        <f>LEFT('&lt;head&gt;'!C1,FIND("-",'&lt;head&gt;'!C1)-1)</f>
        <v>El módulo calendar, trabajando con funciones relacionadas con el calendario en Python  </v>
      </c>
      <c r="D8" s="100" t="s">
        <v>78</v>
      </c>
      <c r="E8" s="57" t="str">
        <f>CONCATENATE("&lt;header&gt;&lt;h1&gt;",C8,"&lt;/h1&gt;&lt;/header&gt;")</f>
        <v>&lt;header&gt;&lt;h1&gt;El módulo calendar, trabajando con funciones relacionadas con el calendario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3" t="s">
        <v>80</v>
      </c>
      <c r="D10" s="101" t="s">
        <v>78</v>
      </c>
      <c r="E10" s="64" t="str">
        <f>IF(C10&lt;&gt;"",CONCATENATE("&lt;p&gt;",C10,"&lt;/p&gt;"),"")</f>
        <v>&lt;p&gt;El módulo calendar en Python es una herramienta poderosa que permite trabajar con calendarios de manera sencilla y eficiente. Este módulo proporciona funciones para manipular fechas, generar calendarios en diferentes formatos y realizar cálculos relacionados con el tiempo. En este documento, exploraremos las principales características y funciones del módulo calendar, así como ejemplos prácticos de su uso.&lt;/p&gt;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3"/>
      <c r="D11" s="101" t="s">
        <v>78</v>
      </c>
      <c r="E11" s="64" t="str">
        <f>IF(C11&lt;&gt;"",CONCATENATE("&lt;p&gt;",C11,"&lt;/p&gt;"),"")</f>
        <v/>
      </c>
      <c r="F11" s="16" t="s">
        <v>2</v>
      </c>
    </row>
    <row r="12" s="16" customFormat="1" spans="4:5">
      <c r="D12" s="63"/>
      <c r="E12" s="57" t="s">
        <v>82</v>
      </c>
    </row>
    <row r="13" s="16" customFormat="1" spans="4:5">
      <c r="D13" s="63"/>
      <c r="E13" s="57" t="s">
        <v>83</v>
      </c>
    </row>
    <row r="14" spans="3:5">
      <c r="C14" s="16"/>
      <c r="D14" s="63"/>
      <c r="E14" s="57" t="s">
        <v>84</v>
      </c>
    </row>
    <row r="15" spans="3:5">
      <c r="C15" s="65" t="s">
        <v>85</v>
      </c>
      <c r="D15" s="63"/>
      <c r="E15" s="66" t="str">
        <f>CONCATENATE("src=",Comillas,C15,Comillas)</f>
        <v>src="https://images2.imgbox.com/37/f3/xVxmYAZb_o.png"</v>
      </c>
    </row>
    <row r="16" spans="3:5">
      <c r="C16" s="16"/>
      <c r="D16" s="63"/>
      <c r="E16" s="57" t="s">
        <v>86</v>
      </c>
    </row>
    <row r="17" spans="3:5">
      <c r="C17" s="16"/>
      <c r="D17" s="63"/>
      <c r="E17" s="57" t="s">
        <v>87</v>
      </c>
    </row>
    <row r="18" spans="3:5">
      <c r="C18" s="16"/>
      <c r="D18" s="63"/>
      <c r="E18" s="57" t="str">
        <f>CONCATENATE("alt=",Comillas,C8,Comillas)</f>
        <v>alt="El módulo calendar, trabajando con funciones relacionadas con el calendario en Python  "</v>
      </c>
    </row>
    <row r="19" spans="3:5">
      <c r="C19" s="63" t="s">
        <v>88</v>
      </c>
      <c r="D19" s="63"/>
      <c r="E19" s="66" t="str">
        <f>CONCATENATE("title=",Comillas,C19,Comillas)</f>
        <v>title="Explorando el Módulo de Calendario de Python"</v>
      </c>
    </row>
    <row r="20" spans="3:5">
      <c r="C20" s="16"/>
      <c r="D20" s="63"/>
      <c r="E20" s="57" t="s">
        <v>89</v>
      </c>
    </row>
    <row r="21" spans="3:5">
      <c r="C21" s="16"/>
      <c r="D21" s="63"/>
      <c r="E21" s="57" t="str">
        <f>CONCATENATE("&lt;figcaption&gt;",C8,"&lt;/figcaption&gt;")</f>
        <v>&lt;figcaption&gt;El módulo calendar, trabajando con funciones relacionadas con el calendario en Python  &lt;/figcaption&gt;</v>
      </c>
    </row>
    <row r="22" spans="3:5">
      <c r="C22" s="16"/>
      <c r="D22" s="63"/>
      <c r="E22" s="57" t="s">
        <v>90</v>
      </c>
    </row>
    <row r="23" ht="15.75" spans="3:5">
      <c r="C23" s="16"/>
      <c r="D23" s="63"/>
      <c r="E23" s="57" t="s">
        <v>91</v>
      </c>
    </row>
    <row r="24" spans="1:5">
      <c r="A24" s="67"/>
      <c r="B24" s="68"/>
      <c r="C24" s="69"/>
      <c r="D24" s="69"/>
      <c r="E24" s="70" t="str">
        <f>IF(C25&lt;&gt;"",CONCATENATE("&lt;!-- ",C25," --&gt;"),"")</f>
        <v>&lt;!-- Introducción --&gt;</v>
      </c>
    </row>
    <row r="25" spans="1:5">
      <c r="A25" s="71" t="s">
        <v>92</v>
      </c>
      <c r="B25" s="16" t="s">
        <v>2</v>
      </c>
      <c r="C25" s="72" t="s">
        <v>93</v>
      </c>
      <c r="D25" s="63"/>
      <c r="E25" s="73" t="str">
        <f>IF(C25&lt;&gt;"","&lt;div","")</f>
        <v>&lt;div</v>
      </c>
    </row>
    <row r="26" spans="1:5">
      <c r="A26" s="71" t="s">
        <v>94</v>
      </c>
      <c r="B26" s="16" t="s">
        <v>2</v>
      </c>
      <c r="C26" s="63" t="s">
        <v>95</v>
      </c>
      <c r="D26" s="63"/>
      <c r="E26" s="74" t="str">
        <f>IF(C25&lt;&gt;"",CONCATENATE("id=",Comillas,C26,Comillas),"")</f>
        <v>id="introduccion"</v>
      </c>
    </row>
    <row r="27" spans="1:5">
      <c r="A27" s="71"/>
      <c r="B27" s="16" t="s">
        <v>2</v>
      </c>
      <c r="C27" s="16"/>
      <c r="D27" s="16"/>
      <c r="E27" s="74" t="str">
        <f>IF(C25&lt;&gt;"",$F$42,"")</f>
        <v>class="mt-5 pt-5 "&gt;</v>
      </c>
    </row>
    <row r="28" spans="1:5">
      <c r="A28" s="71"/>
      <c r="B28" s="16" t="s">
        <v>2</v>
      </c>
      <c r="C28" s="16"/>
      <c r="D28" s="16"/>
      <c r="E28" s="74" t="str">
        <f>IF(C25&lt;&gt;"",CONCATENATE("&lt;h2 class=",Comillas,"mt-1",Comillas,"&gt;",C25,"&lt;/h2&gt;"),"")</f>
        <v>&lt;h2 class="mt-1"&gt;Introducción&lt;/h2&gt;</v>
      </c>
    </row>
    <row r="29" spans="1:5">
      <c r="A29" s="71"/>
      <c r="B29" s="16" t="s">
        <v>2</v>
      </c>
      <c r="C29" s="16"/>
      <c r="D29" s="16"/>
      <c r="E29" s="73" t="str">
        <f>IF(C25&lt;&gt;"","&lt;/div&gt;","")</f>
        <v>&lt;/div&gt;</v>
      </c>
    </row>
    <row r="30" ht="15.75" spans="1:7">
      <c r="A30" s="75"/>
      <c r="B30" s="76" t="s">
        <v>2</v>
      </c>
      <c r="C30" s="76"/>
      <c r="D30" s="77"/>
      <c r="E30" s="78" t="str">
        <f>IF(C25&lt;&gt;"",CONCATENATE("&lt;!-- ",C25," Fin --&gt;"),"")</f>
        <v>&lt;!-- Introducción Fin --&gt;</v>
      </c>
      <c r="G30" s="16" t="s">
        <v>96</v>
      </c>
    </row>
    <row r="31" ht="15.75" spans="1:7">
      <c r="A31" s="71"/>
      <c r="B31" s="79"/>
      <c r="C31" s="79"/>
      <c r="D31" s="80"/>
      <c r="E31" s="74" t="str">
        <f>""</f>
        <v/>
      </c>
      <c r="G31" s="16" t="s">
        <v>2</v>
      </c>
    </row>
    <row r="32" spans="1:5">
      <c r="A32" s="67"/>
      <c r="B32" s="68"/>
      <c r="C32" s="69"/>
      <c r="D32" s="69"/>
      <c r="E32" s="70" t="str">
        <f>IF(C33&lt;&gt;"",CONCATENATE("&lt;!-- ",C33," --&gt;"),"")</f>
        <v>&lt;!-- Funciones para Obtener el Calendario --&gt;</v>
      </c>
    </row>
    <row r="33" spans="1:7">
      <c r="A33" s="71" t="s">
        <v>97</v>
      </c>
      <c r="B33" s="16" t="s">
        <v>2</v>
      </c>
      <c r="C33" s="63" t="s">
        <v>98</v>
      </c>
      <c r="D33" s="63"/>
      <c r="E33" s="73" t="str">
        <f>IF(C33&lt;&gt;"","&lt;div","")</f>
        <v>&lt;div</v>
      </c>
      <c r="G33" s="16" t="s">
        <v>2</v>
      </c>
    </row>
    <row r="34" spans="1:7">
      <c r="A34" s="71" t="s">
        <v>99</v>
      </c>
      <c r="B34" s="16" t="s">
        <v>2</v>
      </c>
      <c r="C34" s="63" t="s">
        <v>100</v>
      </c>
      <c r="D34" s="63"/>
      <c r="E34" s="74" t="str">
        <f>IF(C33&lt;&gt;"",CONCATENATE("id=",Comillas,C34,Comillas),"")</f>
        <v>id="funcionesPraObtenerElCalendario"</v>
      </c>
      <c r="G34" s="16" t="s">
        <v>2</v>
      </c>
    </row>
    <row r="35" spans="1:7">
      <c r="A35" s="71"/>
      <c r="B35" s="16" t="s">
        <v>2</v>
      </c>
      <c r="C35" s="16"/>
      <c r="D35" s="16"/>
      <c r="E35" s="74" t="str">
        <f>IF(C33&lt;&gt;"",$F$42,"")</f>
        <v>class="mt-5 pt-5 "&gt;</v>
      </c>
      <c r="G35" s="16" t="s">
        <v>2</v>
      </c>
    </row>
    <row r="36" spans="1:7">
      <c r="A36" s="71"/>
      <c r="B36" s="16" t="s">
        <v>2</v>
      </c>
      <c r="C36" s="16"/>
      <c r="D36" s="16"/>
      <c r="E36" s="74" t="str">
        <f>IF(C33&lt;&gt;"",CONCATENATE("&lt;h2 class=",Comillas,"mt-1",Comillas,"&gt;",C33,"&lt;/h2&gt;"),"")</f>
        <v>&lt;h2 class="mt-1"&gt;Funciones para Obtener el Calendario&lt;/h2&gt;</v>
      </c>
      <c r="G36" s="16" t="s">
        <v>2</v>
      </c>
    </row>
    <row r="37" spans="1:7">
      <c r="A37" s="71"/>
      <c r="B37" s="16" t="s">
        <v>2</v>
      </c>
      <c r="C37" s="16"/>
      <c r="D37" s="16"/>
      <c r="E37" s="73" t="str">
        <f>IF(C33&lt;&gt;"","&lt;/div&gt;","")</f>
        <v>&lt;/div&gt;</v>
      </c>
      <c r="G37" s="16" t="s">
        <v>2</v>
      </c>
    </row>
    <row r="38" ht="15.75" spans="1:7">
      <c r="A38" s="75"/>
      <c r="B38" s="76" t="s">
        <v>2</v>
      </c>
      <c r="C38" s="76"/>
      <c r="D38" s="77"/>
      <c r="E38" s="78" t="str">
        <f>IF(C33&lt;&gt;"",CONCATENATE("&lt;!-- ",C33," Fin --&gt;"),"")</f>
        <v>&lt;!-- Funciones para Obtener el Calendario Fin --&gt;</v>
      </c>
      <c r="G38" s="16" t="s">
        <v>2</v>
      </c>
    </row>
    <row r="39" ht="15.75" spans="1:7">
      <c r="A39" s="71"/>
      <c r="B39" s="79"/>
      <c r="C39" s="79"/>
      <c r="D39" s="80"/>
      <c r="E39" s="74" t="str">
        <f>""</f>
        <v/>
      </c>
      <c r="G39" s="16" t="s">
        <v>2</v>
      </c>
    </row>
    <row r="40" spans="1:5">
      <c r="A40" s="67"/>
      <c r="B40" s="68"/>
      <c r="C40" s="69"/>
      <c r="D40" s="69"/>
      <c r="E40" s="70" t="str">
        <f>IF(C41&lt;&gt;"",CONCATENATE("&lt;!-- ",C41," --&gt;"),"")</f>
        <v>&lt;!-- Funciones de Días de la Semana --&gt;</v>
      </c>
    </row>
    <row r="41" spans="1:7">
      <c r="A41" s="71" t="s">
        <v>101</v>
      </c>
      <c r="B41" s="16" t="s">
        <v>2</v>
      </c>
      <c r="C41" s="63" t="s">
        <v>102</v>
      </c>
      <c r="D41" s="63"/>
      <c r="E41" s="73" t="str">
        <f>IF(C41&lt;&gt;"","&lt;div","")</f>
        <v>&lt;div</v>
      </c>
      <c r="G41" s="16" t="s">
        <v>2</v>
      </c>
    </row>
    <row r="42" spans="1:7">
      <c r="A42" s="71" t="s">
        <v>103</v>
      </c>
      <c r="B42" s="16" t="s">
        <v>2</v>
      </c>
      <c r="C42" s="63" t="s">
        <v>104</v>
      </c>
      <c r="D42" s="63"/>
      <c r="E42" s="74" t="str">
        <f>IF(C41&lt;&gt;"",CONCATENATE("id=",Comillas,C42,Comillas),"")</f>
        <v>id="funcionesDeDIasDelaSemana"</v>
      </c>
      <c r="F42" s="16" t="s">
        <v>105</v>
      </c>
      <c r="G42" s="16" t="s">
        <v>2</v>
      </c>
    </row>
    <row r="43" spans="1:7">
      <c r="A43" s="71"/>
      <c r="B43" s="16" t="s">
        <v>2</v>
      </c>
      <c r="C43" s="16"/>
      <c r="D43" s="16"/>
      <c r="E43" s="74" t="str">
        <f>IF(C41&lt;&gt;"",$F$42,"")</f>
        <v>class="mt-5 pt-5 "&gt;</v>
      </c>
      <c r="G43" s="16" t="s">
        <v>2</v>
      </c>
    </row>
    <row r="44" spans="1:7">
      <c r="A44" s="71"/>
      <c r="B44" s="16" t="s">
        <v>2</v>
      </c>
      <c r="C44" s="16"/>
      <c r="D44" s="16"/>
      <c r="E44" s="74" t="str">
        <f>IF(C41&lt;&gt;"",CONCATENATE("&lt;h2 class=",Comillas,"mt-1",Comillas,"&gt;",C41,"&lt;/h2&gt;"),"")</f>
        <v>&lt;h2 class="mt-1"&gt;Funciones de Días de la Semana&lt;/h2&gt;</v>
      </c>
      <c r="G44" s="16" t="s">
        <v>2</v>
      </c>
    </row>
    <row r="45" spans="1:7">
      <c r="A45" s="71"/>
      <c r="B45" s="16" t="s">
        <v>2</v>
      </c>
      <c r="C45" s="16"/>
      <c r="D45" s="16"/>
      <c r="E45" s="73" t="str">
        <f>IF(C41&lt;&gt;"","&lt;/div&gt;","")</f>
        <v>&lt;/div&gt;</v>
      </c>
      <c r="G45" s="16" t="s">
        <v>2</v>
      </c>
    </row>
    <row r="46" ht="15.75" spans="1:7">
      <c r="A46" s="75"/>
      <c r="B46" s="76" t="s">
        <v>2</v>
      </c>
      <c r="C46" s="76"/>
      <c r="D46" s="77"/>
      <c r="E46" s="78" t="str">
        <f>IF(C41&lt;&gt;"",CONCATENATE("&lt;!-- ",C41," Fin --&gt;"),"")</f>
        <v>&lt;!-- Funciones de Días de la Semana Fin --&gt;</v>
      </c>
      <c r="G46" s="16" t="s">
        <v>2</v>
      </c>
    </row>
    <row r="47" ht="15.75" spans="1:7">
      <c r="A47" s="71"/>
      <c r="B47" s="79"/>
      <c r="C47" s="79"/>
      <c r="D47" s="80"/>
      <c r="E47" s="74" t="str">
        <f>""</f>
        <v/>
      </c>
      <c r="G47" s="16" t="s">
        <v>2</v>
      </c>
    </row>
    <row r="48" spans="1:5">
      <c r="A48" s="67"/>
      <c r="B48" s="68"/>
      <c r="C48" s="69"/>
      <c r="D48" s="69"/>
      <c r="E48" s="70" t="str">
        <f>IF(C49&lt;&gt;"",CONCATENATE("&lt;!-- ",C49," --&gt;"),"")</f>
        <v>&lt;!-- Funciones Para Año Bisiesto --&gt;</v>
      </c>
    </row>
    <row r="49" spans="1:7">
      <c r="A49" s="71" t="s">
        <v>106</v>
      </c>
      <c r="B49" s="16" t="s">
        <v>2</v>
      </c>
      <c r="C49" s="63" t="s">
        <v>107</v>
      </c>
      <c r="D49" s="63"/>
      <c r="E49" s="73" t="str">
        <f>IF(C49&lt;&gt;"","&lt;div","")</f>
        <v>&lt;div</v>
      </c>
      <c r="G49" s="16" t="s">
        <v>2</v>
      </c>
    </row>
    <row r="50" spans="1:7">
      <c r="A50" s="71" t="s">
        <v>108</v>
      </c>
      <c r="B50" s="16" t="s">
        <v>2</v>
      </c>
      <c r="C50" s="63" t="s">
        <v>109</v>
      </c>
      <c r="D50" s="63"/>
      <c r="E50" s="74" t="str">
        <f>IF(C49&lt;&gt;"",CONCATENATE("id=",Comillas,C50,Comillas),"")</f>
        <v>id="funcionesParaAñoBisiesto"</v>
      </c>
      <c r="F50" s="16" t="s">
        <v>105</v>
      </c>
      <c r="G50" s="16" t="s">
        <v>2</v>
      </c>
    </row>
    <row r="51" spans="1:7">
      <c r="A51" s="71"/>
      <c r="B51" s="16" t="s">
        <v>2</v>
      </c>
      <c r="C51" s="16"/>
      <c r="D51" s="16"/>
      <c r="E51" s="74" t="str">
        <f>IF(C49&lt;&gt;"",$F$42,"")</f>
        <v>class="mt-5 pt-5 "&gt;</v>
      </c>
      <c r="G51" s="16" t="s">
        <v>2</v>
      </c>
    </row>
    <row r="52" spans="1:7">
      <c r="A52" s="71"/>
      <c r="B52" s="16" t="s">
        <v>2</v>
      </c>
      <c r="C52" s="16"/>
      <c r="D52" s="16"/>
      <c r="E52" s="74" t="str">
        <f>IF(C49&lt;&gt;"",CONCATENATE("&lt;h2 class=",Comillas,"mt-1",Comillas,"&gt;",C49,"&lt;/h2&gt;"),"")</f>
        <v>&lt;h2 class="mt-1"&gt;Funciones Para Año Bisiesto&lt;/h2&gt;</v>
      </c>
      <c r="F52" s="16" t="s">
        <v>2</v>
      </c>
      <c r="G52" s="16" t="s">
        <v>2</v>
      </c>
    </row>
    <row r="53" spans="1:7">
      <c r="A53" s="71"/>
      <c r="B53" s="16" t="s">
        <v>2</v>
      </c>
      <c r="C53" s="16"/>
      <c r="D53" s="16"/>
      <c r="E53" s="73" t="str">
        <f>IF(C49&lt;&gt;"","&lt;/div&gt;","")</f>
        <v>&lt;/div&gt;</v>
      </c>
      <c r="G53" s="16" t="s">
        <v>2</v>
      </c>
    </row>
    <row r="54" ht="15.75" spans="1:7">
      <c r="A54" s="75"/>
      <c r="B54" s="76" t="s">
        <v>2</v>
      </c>
      <c r="C54" s="76"/>
      <c r="D54" s="77"/>
      <c r="E54" s="78" t="str">
        <f>IF(C49&lt;&gt;"",CONCATENATE("&lt;!-- ",C49," Fin --&gt;"),"")</f>
        <v>&lt;!-- Funciones Para Año Bisiesto Fin --&gt;</v>
      </c>
      <c r="G54" s="16" t="s">
        <v>2</v>
      </c>
    </row>
    <row r="55" spans="1:7">
      <c r="A55" s="67"/>
      <c r="B55" s="68"/>
      <c r="C55" s="69"/>
      <c r="D55" s="69"/>
      <c r="E55" s="70" t="str">
        <f>IF(C56&lt;&gt;"",CONCATENATE("&lt;!-- ",C56," --&gt;"),"")</f>
        <v>&lt;!-- Funciones para Primer Día de la Semana --&gt;</v>
      </c>
      <c r="G55" s="16" t="s">
        <v>2</v>
      </c>
    </row>
    <row r="56" spans="1:7">
      <c r="A56" s="71" t="s">
        <v>110</v>
      </c>
      <c r="B56" s="16" t="s">
        <v>2</v>
      </c>
      <c r="C56" s="63" t="s">
        <v>111</v>
      </c>
      <c r="D56" s="63"/>
      <c r="E56" s="73" t="str">
        <f>IF(C56&lt;&gt;"","&lt;div","")</f>
        <v>&lt;div</v>
      </c>
      <c r="G56" s="16" t="s">
        <v>2</v>
      </c>
    </row>
    <row r="57" spans="1:7">
      <c r="A57" s="71" t="s">
        <v>112</v>
      </c>
      <c r="B57" s="16" t="s">
        <v>2</v>
      </c>
      <c r="C57" s="63" t="s">
        <v>113</v>
      </c>
      <c r="D57" s="63"/>
      <c r="E57" s="74" t="str">
        <f>IF(C56&lt;&gt;"",CONCATENATE("id=",Comillas,C57,Comillas),"")</f>
        <v>id="funcionesParaPrimerDiaDeLaSemana"</v>
      </c>
      <c r="F57" s="16" t="s">
        <v>105</v>
      </c>
      <c r="G57" s="16" t="s">
        <v>2</v>
      </c>
    </row>
    <row r="58" spans="1:7">
      <c r="A58" s="71"/>
      <c r="B58" s="16" t="s">
        <v>2</v>
      </c>
      <c r="C58" s="16"/>
      <c r="D58" s="16"/>
      <c r="E58" s="74" t="str">
        <f>IF(C56&lt;&gt;"",$F$42,"")</f>
        <v>class="mt-5 pt-5 "&gt;</v>
      </c>
      <c r="G58" s="16" t="s">
        <v>2</v>
      </c>
    </row>
    <row r="59" spans="1:7">
      <c r="A59" s="71"/>
      <c r="B59" s="16" t="s">
        <v>2</v>
      </c>
      <c r="C59" s="16"/>
      <c r="D59" s="16"/>
      <c r="E59" s="74" t="str">
        <f>IF(C56&lt;&gt;"",CONCATENATE("&lt;h2 class=",Comillas,"mt-1",Comillas,"&gt;",C56,"&lt;/h2&gt;"),"")</f>
        <v>&lt;h2 class="mt-1"&gt;Funciones para Primer Día de la Semana&lt;/h2&gt;</v>
      </c>
      <c r="F59" s="16" t="s">
        <v>2</v>
      </c>
      <c r="G59" s="16" t="s">
        <v>2</v>
      </c>
    </row>
    <row r="60" spans="1:7">
      <c r="A60" s="71"/>
      <c r="B60" s="16" t="s">
        <v>2</v>
      </c>
      <c r="C60" s="16"/>
      <c r="D60" s="16"/>
      <c r="E60" s="73" t="str">
        <f>IF(C56&lt;&gt;"","&lt;/div&gt;","")</f>
        <v>&lt;/div&gt;</v>
      </c>
      <c r="G60" s="16" t="s">
        <v>2</v>
      </c>
    </row>
    <row r="61" ht="15.75" spans="1:7">
      <c r="A61" s="75"/>
      <c r="B61" s="76" t="s">
        <v>2</v>
      </c>
      <c r="C61" s="76"/>
      <c r="D61" s="77"/>
      <c r="E61" s="78" t="str">
        <f>IF(C56&lt;&gt;"",CONCATENATE("&lt;!-- ",C56," Fin --&gt;"),"")</f>
        <v>&lt;!-- Funciones para Primer Día de la Semana Fin --&gt;</v>
      </c>
      <c r="G61" s="16" t="s">
        <v>2</v>
      </c>
    </row>
    <row r="62" spans="1:7">
      <c r="A62" s="67"/>
      <c r="B62" s="68"/>
      <c r="C62" s="69"/>
      <c r="D62" s="69"/>
      <c r="E62" s="70" t="str">
        <f>IF(C63&lt;&gt;"",CONCATENATE("&lt;!-- ",C63," --&gt;"),"")</f>
        <v>&lt;!-- Funciones de Calendario En Formato De Tabla --&gt;</v>
      </c>
      <c r="F62" s="16" t="s">
        <v>2</v>
      </c>
      <c r="G62" s="16" t="s">
        <v>2</v>
      </c>
    </row>
    <row r="63" spans="1:7">
      <c r="A63" s="71" t="s">
        <v>114</v>
      </c>
      <c r="B63" s="16" t="s">
        <v>2</v>
      </c>
      <c r="C63" s="72" t="s">
        <v>115</v>
      </c>
      <c r="D63" s="63"/>
      <c r="E63" s="73" t="str">
        <f>IF(C63&lt;&gt;"","&lt;div","")</f>
        <v>&lt;div</v>
      </c>
      <c r="F63" s="16" t="s">
        <v>2</v>
      </c>
      <c r="G63" s="16" t="s">
        <v>2</v>
      </c>
    </row>
    <row r="64" spans="1:7">
      <c r="A64" s="71" t="s">
        <v>116</v>
      </c>
      <c r="B64" s="16" t="s">
        <v>2</v>
      </c>
      <c r="C64" s="63" t="s">
        <v>117</v>
      </c>
      <c r="D64" s="63"/>
      <c r="E64" s="74" t="str">
        <f>IF(C63&lt;&gt;"",CONCATENATE("id=",Comillas,C64,Comillas),"")</f>
        <v>id="funcionesDeCalendarioEnFormatoDeTabla"</v>
      </c>
      <c r="F64" s="16" t="s">
        <v>105</v>
      </c>
      <c r="G64" s="16" t="s">
        <v>2</v>
      </c>
    </row>
    <row r="65" spans="1:7">
      <c r="A65" s="71"/>
      <c r="B65" s="16" t="s">
        <v>2</v>
      </c>
      <c r="C65" s="16"/>
      <c r="D65" s="16"/>
      <c r="E65" s="74" t="str">
        <f>IF(C63&lt;&gt;"",$F$42,"")</f>
        <v>class="mt-5 pt-5 "&gt;</v>
      </c>
      <c r="G65" s="16" t="s">
        <v>2</v>
      </c>
    </row>
    <row r="66" spans="1:7">
      <c r="A66" s="71"/>
      <c r="B66" s="16" t="s">
        <v>2</v>
      </c>
      <c r="C66" s="16"/>
      <c r="D66" s="16"/>
      <c r="E66" s="74" t="str">
        <f>IF(C63&lt;&gt;"",CONCATENATE("&lt;h2 class=",Comillas,"mt-1",Comillas,"&gt;",C63,"&lt;/h2&gt;"),"")</f>
        <v>&lt;h2 class="mt-1"&gt;Funciones de Calendario En Formato De Tabla&lt;/h2&gt;</v>
      </c>
      <c r="G66" s="16" t="s">
        <v>2</v>
      </c>
    </row>
    <row r="67" spans="1:7">
      <c r="A67" s="71"/>
      <c r="B67" s="16" t="s">
        <v>2</v>
      </c>
      <c r="C67" s="16"/>
      <c r="D67" s="16"/>
      <c r="E67" s="73" t="str">
        <f>IF(C63&lt;&gt;"","&lt;/div&gt;","")</f>
        <v>&lt;/div&gt;</v>
      </c>
      <c r="G67" s="16" t="s">
        <v>2</v>
      </c>
    </row>
    <row r="68" ht="15.75" spans="1:7">
      <c r="A68" s="75"/>
      <c r="B68" s="76"/>
      <c r="C68" s="76"/>
      <c r="D68" s="77"/>
      <c r="E68" s="78" t="str">
        <f>IF(C63&lt;&gt;"",CONCATENATE("&lt;!-- ",C63," Fin --&gt;"),"")</f>
        <v>&lt;!-- Funciones de Calendario En Formato De Tabla Fin --&gt;</v>
      </c>
      <c r="G68" s="16" t="s">
        <v>2</v>
      </c>
    </row>
    <row r="69" spans="1:7">
      <c r="A69" s="67"/>
      <c r="B69" s="68" t="s">
        <v>2</v>
      </c>
      <c r="C69" s="69"/>
      <c r="D69" s="69"/>
      <c r="E69" s="70" t="str">
        <f>IF(C70&lt;&gt;"",CONCATENATE("&lt;!-- ",C70," --&gt;"),"")</f>
        <v/>
      </c>
      <c r="G69" s="16" t="s">
        <v>2</v>
      </c>
    </row>
    <row r="70" spans="1:7">
      <c r="A70" s="71" t="s">
        <v>118</v>
      </c>
      <c r="B70" s="16" t="s">
        <v>2</v>
      </c>
      <c r="C70" s="72"/>
      <c r="D70" s="63"/>
      <c r="E70" s="73" t="str">
        <f>IF(C70&lt;&gt;"","&lt;div","")</f>
        <v/>
      </c>
      <c r="F70" s="16" t="s">
        <v>105</v>
      </c>
      <c r="G70" s="16" t="s">
        <v>2</v>
      </c>
    </row>
    <row r="71" spans="1:7">
      <c r="A71" s="71" t="s">
        <v>119</v>
      </c>
      <c r="B71" s="16" t="s">
        <v>2</v>
      </c>
      <c r="C71" s="63"/>
      <c r="D71" s="63"/>
      <c r="E71" s="74" t="str">
        <f>IF(C70&lt;&gt;"",CONCATENATE("id=",Comillas,C71,Comillas),"")</f>
        <v/>
      </c>
      <c r="G71" s="16" t="s">
        <v>2</v>
      </c>
    </row>
    <row r="72" spans="1:7">
      <c r="A72" s="71"/>
      <c r="B72" s="16" t="s">
        <v>2</v>
      </c>
      <c r="C72" s="16"/>
      <c r="D72" s="16"/>
      <c r="E72" s="74" t="str">
        <f>IF(C70&lt;&gt;"",$F$42,"")</f>
        <v/>
      </c>
      <c r="F72" s="16" t="s">
        <v>2</v>
      </c>
      <c r="G72" s="16" t="s">
        <v>2</v>
      </c>
    </row>
    <row r="73" spans="1:7">
      <c r="A73" s="71"/>
      <c r="B73" s="16" t="s">
        <v>2</v>
      </c>
      <c r="C73" s="16"/>
      <c r="D73" s="16"/>
      <c r="E73" s="74" t="str">
        <f>IF(C70&lt;&gt;"",CONCATENATE("&lt;h2 class=",Comillas,"mt-1",Comillas,"&gt;",C70,"&lt;/h2&gt;"),"")</f>
        <v/>
      </c>
      <c r="G73" s="16" t="s">
        <v>120</v>
      </c>
    </row>
    <row r="74" spans="1:7">
      <c r="A74" s="71"/>
      <c r="B74" s="16" t="s">
        <v>2</v>
      </c>
      <c r="C74" s="16"/>
      <c r="D74" s="16"/>
      <c r="E74" s="73" t="str">
        <f>IF(C70&lt;&gt;"","&lt;/div&gt;","")</f>
        <v/>
      </c>
      <c r="G74" s="16" t="s">
        <v>121</v>
      </c>
    </row>
    <row r="75" ht="15.75" spans="1:7">
      <c r="A75" s="75"/>
      <c r="B75" s="76"/>
      <c r="C75" s="76"/>
      <c r="D75" s="77"/>
      <c r="E75" s="78" t="str">
        <f>IF(C70&lt;&gt;"",CONCATENATE("&lt;!-- ",C70," Fin --&gt;"),"")</f>
        <v/>
      </c>
      <c r="G75" s="16" t="s">
        <v>2</v>
      </c>
    </row>
    <row r="76" spans="1:7">
      <c r="A76" s="67"/>
      <c r="B76" s="68" t="s">
        <v>2</v>
      </c>
      <c r="C76" s="69"/>
      <c r="D76" s="69"/>
      <c r="E76" s="70" t="str">
        <f>IF(C77&lt;&gt;"",CONCATENATE("&lt;!-- ",C77," --&gt;"),"")</f>
        <v/>
      </c>
      <c r="G76" s="16" t="s">
        <v>2</v>
      </c>
    </row>
    <row r="77" spans="1:7">
      <c r="A77" s="71" t="s">
        <v>122</v>
      </c>
      <c r="B77" s="16" t="s">
        <v>2</v>
      </c>
      <c r="C77" s="72"/>
      <c r="D77" s="63"/>
      <c r="E77" s="73" t="str">
        <f>IF(C77&lt;&gt;"","&lt;div","")</f>
        <v/>
      </c>
      <c r="F77" s="16" t="s">
        <v>105</v>
      </c>
      <c r="G77" s="16" t="s">
        <v>2</v>
      </c>
    </row>
    <row r="78" spans="1:7">
      <c r="A78" s="71" t="s">
        <v>123</v>
      </c>
      <c r="B78" s="16" t="s">
        <v>2</v>
      </c>
      <c r="C78" s="63"/>
      <c r="D78" s="63"/>
      <c r="E78" s="74" t="str">
        <f>IF(C77&lt;&gt;"",CONCATENATE("id=",Comillas,C78,Comillas),"")</f>
        <v/>
      </c>
      <c r="G78" s="16" t="s">
        <v>2</v>
      </c>
    </row>
    <row r="79" spans="1:7">
      <c r="A79" s="71"/>
      <c r="B79" s="16" t="s">
        <v>2</v>
      </c>
      <c r="C79" s="16"/>
      <c r="D79" s="16"/>
      <c r="E79" s="74" t="str">
        <f>IF(C77&lt;&gt;"",$F$42,"")</f>
        <v/>
      </c>
      <c r="F79" s="16" t="s">
        <v>2</v>
      </c>
      <c r="G79" s="16" t="s">
        <v>2</v>
      </c>
    </row>
    <row r="80" spans="1:7">
      <c r="A80" s="71"/>
      <c r="B80" s="16" t="s">
        <v>2</v>
      </c>
      <c r="C80" s="16"/>
      <c r="D80" s="16"/>
      <c r="E80" s="74" t="str">
        <f>IF(C77&lt;&gt;"",CONCATENATE("&lt;h2 class=",Comillas,"mt-1",Comillas,"&gt;",C77,"&lt;/h2&gt;"),"")</f>
        <v/>
      </c>
      <c r="G80" s="16" t="s">
        <v>2</v>
      </c>
    </row>
    <row r="81" spans="1:7">
      <c r="A81" s="71"/>
      <c r="B81" s="16" t="s">
        <v>2</v>
      </c>
      <c r="C81" s="16"/>
      <c r="D81" s="16"/>
      <c r="E81" s="73" t="str">
        <f>IF(C77&lt;&gt;"","&lt;/div&gt;","")</f>
        <v/>
      </c>
      <c r="G81" s="16" t="s">
        <v>2</v>
      </c>
    </row>
    <row r="82" ht="15.75" spans="1:7">
      <c r="A82" s="75"/>
      <c r="B82" s="76"/>
      <c r="C82" s="76"/>
      <c r="D82" s="77"/>
      <c r="E82" s="78" t="str">
        <f>IF(C77&lt;&gt;"",CONCATENATE("&lt;!-- ",C77," Fin --&gt;"),"")</f>
        <v/>
      </c>
      <c r="G82" s="16" t="s">
        <v>2</v>
      </c>
    </row>
    <row r="83" spans="1:7">
      <c r="A83" s="67"/>
      <c r="B83" s="68" t="s">
        <v>2</v>
      </c>
      <c r="C83" s="69"/>
      <c r="D83" s="69"/>
      <c r="E83" s="70" t="str">
        <f>IF(C84&lt;&gt;"",CONCATENATE("&lt;!-- ",C84," --&gt;"),"")</f>
        <v/>
      </c>
      <c r="G83" s="16" t="s">
        <v>2</v>
      </c>
    </row>
    <row r="84" spans="1:7">
      <c r="A84" s="71" t="s">
        <v>124</v>
      </c>
      <c r="B84" s="16" t="s">
        <v>2</v>
      </c>
      <c r="C84" s="72"/>
      <c r="D84" s="63"/>
      <c r="E84" s="73" t="str">
        <f>IF(C84&lt;&gt;"","&lt;div","")</f>
        <v/>
      </c>
      <c r="F84" s="16" t="s">
        <v>105</v>
      </c>
      <c r="G84" s="16" t="s">
        <v>2</v>
      </c>
    </row>
    <row r="85" spans="1:7">
      <c r="A85" s="71" t="s">
        <v>125</v>
      </c>
      <c r="B85" s="16" t="s">
        <v>2</v>
      </c>
      <c r="C85" s="63"/>
      <c r="D85" s="63"/>
      <c r="E85" s="74" t="str">
        <f>IF(C84&lt;&gt;"",CONCATENATE("id=",Comillas,C85,Comillas),"")</f>
        <v/>
      </c>
      <c r="G85" s="16" t="s">
        <v>2</v>
      </c>
    </row>
    <row r="86" spans="1:7">
      <c r="A86" s="71"/>
      <c r="B86" s="16" t="s">
        <v>2</v>
      </c>
      <c r="C86" s="16"/>
      <c r="D86" s="16"/>
      <c r="E86" s="74" t="str">
        <f>IF(C84&lt;&gt;"",$F$42,"")</f>
        <v/>
      </c>
      <c r="F86" s="16" t="s">
        <v>2</v>
      </c>
      <c r="G86" s="16" t="s">
        <v>2</v>
      </c>
    </row>
    <row r="87" spans="1:7">
      <c r="A87" s="71"/>
      <c r="B87" s="16" t="s">
        <v>2</v>
      </c>
      <c r="C87" s="16"/>
      <c r="D87" s="16"/>
      <c r="E87" s="74" t="str">
        <f>IF(C84&lt;&gt;"",CONCATENATE("&lt;h2 class=",Comillas,"mt-1",Comillas,"&gt;",C84,"&lt;/h2&gt;"),"")</f>
        <v/>
      </c>
      <c r="G87" s="16" t="s">
        <v>2</v>
      </c>
    </row>
    <row r="88" spans="1:7">
      <c r="A88" s="71"/>
      <c r="B88" s="16" t="s">
        <v>2</v>
      </c>
      <c r="C88" s="16"/>
      <c r="D88" s="16"/>
      <c r="E88" s="73" t="str">
        <f>IF(C84&lt;&gt;"","&lt;/div&gt;","")</f>
        <v/>
      </c>
      <c r="G88" s="16" t="s">
        <v>2</v>
      </c>
    </row>
    <row r="89" ht="15.75" spans="1:7">
      <c r="A89" s="75"/>
      <c r="B89" s="76"/>
      <c r="C89" s="76"/>
      <c r="D89" s="77"/>
      <c r="E89" s="78" t="str">
        <f>IF(C84&lt;&gt;"",CONCATENATE("&lt;!-- ",C84," Fin --&gt;"),"")</f>
        <v/>
      </c>
      <c r="G89" s="16" t="s">
        <v>2</v>
      </c>
    </row>
    <row r="90" spans="1:7">
      <c r="A90" s="67"/>
      <c r="B90" s="68" t="s">
        <v>2</v>
      </c>
      <c r="C90" s="69"/>
      <c r="D90" s="69"/>
      <c r="E90" s="70" t="str">
        <f>IF(C91&lt;&gt;"",CONCATENATE("&lt;!-- ",C91," --&gt;"),"")</f>
        <v/>
      </c>
      <c r="G90" s="16" t="s">
        <v>2</v>
      </c>
    </row>
    <row r="91" spans="1:7">
      <c r="A91" s="71" t="s">
        <v>126</v>
      </c>
      <c r="B91" s="16" t="s">
        <v>2</v>
      </c>
      <c r="C91" s="72"/>
      <c r="D91" s="63"/>
      <c r="E91" s="73" t="str">
        <f>IF(C91&lt;&gt;"","&lt;div","")</f>
        <v/>
      </c>
      <c r="F91" s="16" t="s">
        <v>105</v>
      </c>
      <c r="G91" s="16" t="s">
        <v>2</v>
      </c>
    </row>
    <row r="92" spans="1:7">
      <c r="A92" s="71" t="s">
        <v>127</v>
      </c>
      <c r="B92" s="16" t="s">
        <v>2</v>
      </c>
      <c r="C92" s="63"/>
      <c r="D92" s="63"/>
      <c r="E92" s="74" t="str">
        <f>IF(C91&lt;&gt;"",CONCATENATE("id=",Comillas,C92,Comillas),"")</f>
        <v/>
      </c>
      <c r="G92" s="16" t="s">
        <v>2</v>
      </c>
    </row>
    <row r="93" spans="1:7">
      <c r="A93" s="71"/>
      <c r="B93" s="16" t="s">
        <v>2</v>
      </c>
      <c r="C93" s="16"/>
      <c r="D93" s="16"/>
      <c r="E93" s="74" t="str">
        <f>IF(C91&lt;&gt;"",$F$42,"")</f>
        <v/>
      </c>
      <c r="F93" s="16" t="s">
        <v>2</v>
      </c>
      <c r="G93" s="16" t="s">
        <v>2</v>
      </c>
    </row>
    <row r="94" spans="1:7">
      <c r="A94" s="71"/>
      <c r="B94" s="16" t="s">
        <v>2</v>
      </c>
      <c r="C94" s="16"/>
      <c r="D94" s="16"/>
      <c r="E94" s="74" t="str">
        <f>IF(C91&lt;&gt;"",CONCATENATE("&lt;h2 class=",Comillas,"mt-1",Comillas,"&gt;",C91,"&lt;/h2&gt;"),"")</f>
        <v/>
      </c>
      <c r="G94" s="16" t="s">
        <v>2</v>
      </c>
    </row>
    <row r="95" spans="1:7">
      <c r="A95" s="71"/>
      <c r="B95" s="16" t="s">
        <v>2</v>
      </c>
      <c r="C95" s="16"/>
      <c r="D95" s="16"/>
      <c r="E95" s="73" t="str">
        <f>IF(C91&lt;&gt;"","&lt;/div&gt;","")</f>
        <v/>
      </c>
      <c r="G95" s="16" t="s">
        <v>2</v>
      </c>
    </row>
    <row r="96" ht="15.75" spans="1:7">
      <c r="A96" s="75"/>
      <c r="B96" s="76"/>
      <c r="C96" s="76"/>
      <c r="D96" s="77"/>
      <c r="E96" s="78" t="str">
        <f>IF(C91&lt;&gt;"",CONCATENATE("&lt;!-- ",C91," Fin --&gt;"),"")</f>
        <v/>
      </c>
      <c r="G96" s="16" t="s">
        <v>2</v>
      </c>
    </row>
    <row r="97" spans="1:7">
      <c r="A97" s="67"/>
      <c r="B97" s="68" t="s">
        <v>2</v>
      </c>
      <c r="C97" s="69"/>
      <c r="D97" s="69"/>
      <c r="E97" s="70" t="str">
        <f>IF(C98&lt;&gt;"",CONCATENATE("&lt;!-- ",C98," --&gt;"),"")</f>
        <v/>
      </c>
      <c r="G97" s="16" t="s">
        <v>2</v>
      </c>
    </row>
    <row r="98" spans="1:7">
      <c r="A98" s="71" t="s">
        <v>128</v>
      </c>
      <c r="B98" s="16" t="s">
        <v>2</v>
      </c>
      <c r="C98" s="72"/>
      <c r="D98" s="63"/>
      <c r="E98" s="73" t="str">
        <f>IF(C98&lt;&gt;"","&lt;div","")</f>
        <v/>
      </c>
      <c r="F98" s="16" t="s">
        <v>105</v>
      </c>
      <c r="G98" s="16" t="s">
        <v>2</v>
      </c>
    </row>
    <row r="99" spans="1:7">
      <c r="A99" s="71" t="s">
        <v>127</v>
      </c>
      <c r="B99" s="16" t="s">
        <v>2</v>
      </c>
      <c r="C99" s="63"/>
      <c r="D99" s="63"/>
      <c r="E99" s="74" t="str">
        <f>IF(C98&lt;&gt;"",CONCATENATE("id=",Comillas,C99,Comillas),"")</f>
        <v/>
      </c>
      <c r="G99" s="16" t="s">
        <v>2</v>
      </c>
    </row>
    <row r="100" spans="1:7">
      <c r="A100" s="71"/>
      <c r="B100" s="16" t="s">
        <v>2</v>
      </c>
      <c r="C100" s="16"/>
      <c r="D100" s="16"/>
      <c r="E100" s="74" t="str">
        <f>IF(C98&lt;&gt;"",$F$42,"")</f>
        <v/>
      </c>
      <c r="F100" s="16" t="s">
        <v>2</v>
      </c>
      <c r="G100" s="16" t="s">
        <v>2</v>
      </c>
    </row>
    <row r="101" spans="1:7">
      <c r="A101" s="71"/>
      <c r="B101" s="16" t="s">
        <v>2</v>
      </c>
      <c r="C101" s="16"/>
      <c r="D101" s="16"/>
      <c r="E101" s="74" t="str">
        <f>IF(C98&lt;&gt;"",CONCATENATE("&lt;h2 class=",Comillas,"mt-1",Comillas,"&gt;",C98,"&lt;/h2&gt;"),"")</f>
        <v/>
      </c>
      <c r="G101" s="16" t="s">
        <v>2</v>
      </c>
    </row>
    <row r="102" spans="1:7">
      <c r="A102" s="71"/>
      <c r="B102" s="16" t="s">
        <v>2</v>
      </c>
      <c r="C102" s="16"/>
      <c r="D102" s="16"/>
      <c r="E102" s="73" t="str">
        <f>IF(C98&lt;&gt;"","&lt;/div&gt;","")</f>
        <v/>
      </c>
      <c r="G102" s="16" t="s">
        <v>2</v>
      </c>
    </row>
    <row r="103" ht="15.75" spans="1:7">
      <c r="A103" s="75"/>
      <c r="B103" s="76"/>
      <c r="C103" s="76"/>
      <c r="D103" s="77"/>
      <c r="E103" s="78" t="str">
        <f>IF(C98&lt;&gt;"",CONCATENATE("&lt;!-- ",C98," Fin --&gt;"),"")</f>
        <v/>
      </c>
      <c r="G103" s="16" t="s">
        <v>2</v>
      </c>
    </row>
    <row r="104" spans="1:7">
      <c r="A104" s="67"/>
      <c r="B104" s="68" t="s">
        <v>2</v>
      </c>
      <c r="C104" s="69"/>
      <c r="D104" s="69"/>
      <c r="E104" s="70" t="str">
        <f>IF(C105&lt;&gt;"",CONCATENATE("&lt;!-- ",C105," --&gt;"),"")</f>
        <v/>
      </c>
      <c r="G104" s="16" t="s">
        <v>2</v>
      </c>
    </row>
    <row r="105" spans="1:7">
      <c r="A105" s="71" t="s">
        <v>129</v>
      </c>
      <c r="B105" s="16" t="s">
        <v>2</v>
      </c>
      <c r="C105" s="72"/>
      <c r="D105" s="63"/>
      <c r="E105" s="73" t="str">
        <f>IF(C105&lt;&gt;"","&lt;div","")</f>
        <v/>
      </c>
      <c r="F105" s="16" t="s">
        <v>105</v>
      </c>
      <c r="G105" s="16" t="s">
        <v>2</v>
      </c>
    </row>
    <row r="106" spans="1:7">
      <c r="A106" s="71" t="s">
        <v>127</v>
      </c>
      <c r="B106" s="16" t="s">
        <v>2</v>
      </c>
      <c r="C106" s="63"/>
      <c r="D106" s="63"/>
      <c r="E106" s="74" t="str">
        <f>IF(C105&lt;&gt;"",CONCATENATE("id=",Comillas,C106,Comillas),"")</f>
        <v/>
      </c>
      <c r="G106" s="16" t="s">
        <v>2</v>
      </c>
    </row>
    <row r="107" spans="1:7">
      <c r="A107" s="71"/>
      <c r="B107" s="16" t="s">
        <v>2</v>
      </c>
      <c r="C107" s="16"/>
      <c r="D107" s="16"/>
      <c r="E107" s="74" t="str">
        <f>IF(C105&lt;&gt;"",$F$42,"")</f>
        <v/>
      </c>
      <c r="F107" s="16" t="s">
        <v>2</v>
      </c>
      <c r="G107" s="16" t="s">
        <v>2</v>
      </c>
    </row>
    <row r="108" spans="1:7">
      <c r="A108" s="71"/>
      <c r="B108" s="16" t="s">
        <v>2</v>
      </c>
      <c r="C108" s="16"/>
      <c r="D108" s="16"/>
      <c r="E108" s="74" t="str">
        <f>IF(C105&lt;&gt;"",CONCATENATE("&lt;h2 class=",Comillas,"mt-1",Comillas,"&gt;",C105,"&lt;/h2&gt;"),"")</f>
        <v/>
      </c>
      <c r="G108" s="16" t="s">
        <v>2</v>
      </c>
    </row>
    <row r="109" spans="1:7">
      <c r="A109" s="71"/>
      <c r="B109" s="16" t="s">
        <v>2</v>
      </c>
      <c r="C109" s="16"/>
      <c r="D109" s="16"/>
      <c r="E109" s="73" t="str">
        <f>IF(C105&lt;&gt;"","&lt;/div&gt;","")</f>
        <v/>
      </c>
      <c r="G109" s="16" t="s">
        <v>2</v>
      </c>
    </row>
    <row r="110" ht="15.75" spans="1:7">
      <c r="A110" s="75"/>
      <c r="B110" s="76"/>
      <c r="C110" s="76"/>
      <c r="D110" s="77"/>
      <c r="E110" s="78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81" t="s">
        <v>91</v>
      </c>
    </row>
    <row r="112" spans="2:7">
      <c r="B112" s="16" t="s">
        <v>2</v>
      </c>
      <c r="E112" s="82" t="s">
        <v>130</v>
      </c>
      <c r="G112" s="16" t="s">
        <v>2</v>
      </c>
    </row>
    <row r="113" spans="2:7">
      <c r="B113" s="16" t="s">
        <v>2</v>
      </c>
      <c r="E113" s="57" t="str">
        <f>CONCATENATE("&lt;!--  ",$C$8,"--&gt;")</f>
        <v>&lt;!--  El módulo calendar, trabajando con funciones relacionadas con el calendario en Python  --&gt;</v>
      </c>
      <c r="G113" s="16" t="s">
        <v>2</v>
      </c>
    </row>
    <row r="114" spans="2:7">
      <c r="B114" s="16" t="s">
        <v>2</v>
      </c>
      <c r="E114" s="57" t="s">
        <v>131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132</v>
      </c>
    </row>
    <row r="116" spans="2:7">
      <c r="B116" s="16" t="s">
        <v>2</v>
      </c>
      <c r="E116" s="16" t="s">
        <v>133</v>
      </c>
      <c r="G116" s="83"/>
    </row>
    <row r="117" spans="2:7">
      <c r="B117" s="16" t="s">
        <v>2</v>
      </c>
      <c r="E117" s="16" t="s">
        <v>134</v>
      </c>
      <c r="G117" s="84"/>
    </row>
    <row r="118" spans="2:5">
      <c r="B118" s="16" t="s">
        <v>2</v>
      </c>
      <c r="E118" s="16"/>
    </row>
    <row r="119" spans="2:6">
      <c r="B119" s="16" t="s">
        <v>2</v>
      </c>
      <c r="E119" s="16" t="s">
        <v>135</v>
      </c>
      <c r="F119" s="16" t="s">
        <v>34</v>
      </c>
    </row>
    <row r="120" ht="15.75" spans="5:5">
      <c r="E120" s="16" t="s">
        <v>136</v>
      </c>
    </row>
    <row r="121" spans="5:5">
      <c r="E121" s="85" t="str">
        <f>IF($C$25&lt;&gt;"",$I$2,"")</f>
        <v>&lt;li class="list-group-item"&gt;</v>
      </c>
    </row>
    <row r="122" spans="5:5">
      <c r="E122" s="86" t="str">
        <f>IF(C25&lt;&gt;"",CONCATENATE("&lt;a href=",Comillas,"#",C26,Comillas,"&gt;",C25,"&lt;/a&gt;"),"")</f>
        <v>&lt;a href="#introduccion"&gt;Introducción&lt;/a&gt;</v>
      </c>
    </row>
    <row r="123" ht="15.75" spans="2:6">
      <c r="B123" s="16" t="s">
        <v>2</v>
      </c>
      <c r="E123" s="87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5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6" t="str">
        <f>IF(C33&lt;&gt;"",CONCATENATE("&lt;a href=",Comillas,"#",C34,Comillas,"&gt;",C33,"&lt;/a&gt;"),"")</f>
        <v>&lt;a href="#funcionesPraObtenerElCalendario"&gt;Funciones para Obtener el Calendario&lt;/a&gt;</v>
      </c>
    </row>
    <row r="126" ht="15.75" spans="2:5">
      <c r="B126" s="16" t="s">
        <v>2</v>
      </c>
      <c r="E126" s="87" t="str">
        <f>IF($C$33&lt;&gt;"","&lt;/li&gt;","")</f>
        <v>&lt;/li&gt;</v>
      </c>
    </row>
    <row r="127" spans="5:5">
      <c r="E127" s="85" t="str">
        <f>IF(C41&lt;&gt;"",$I$2,"")</f>
        <v>&lt;li class="list-group-item"&gt;</v>
      </c>
    </row>
    <row r="128" spans="5:5">
      <c r="E128" s="86" t="str">
        <f>IF(C41&lt;&gt;"",CONCATENATE("&lt;a href=",Comillas,"#",C42,Comillas,"&gt;",C41,"&lt;/a&gt;"),"")</f>
        <v>&lt;a href="#funcionesDeDIasDelaSemana"&gt;Funciones de Días de la Semana&lt;/a&gt;</v>
      </c>
    </row>
    <row r="129" ht="15.75" spans="5:5">
      <c r="E129" s="87" t="str">
        <f>IF(C41&lt;&gt;"","&lt;/li&gt;","")</f>
        <v>&lt;/li&gt;</v>
      </c>
    </row>
    <row r="130" spans="5:5">
      <c r="E130" s="85" t="str">
        <f>IF($C49&lt;&gt;"",$I$2,"")</f>
        <v>&lt;li class="list-group-item"&gt;</v>
      </c>
    </row>
    <row r="131" spans="5:5">
      <c r="E131" s="86" t="str">
        <f>IF(C49&lt;&gt;"",CONCATENATE("&lt;a href=",Comillas,"#",C50,Comillas,"&gt;",C49,"&lt;/a&gt;"),"")</f>
        <v>&lt;a href="#funcionesParaAñoBisiesto"&gt;Funciones Para Año Bisiesto&lt;/a&gt;</v>
      </c>
    </row>
    <row r="132" ht="15.75" spans="5:5">
      <c r="E132" s="87" t="str">
        <f>IF(C49&lt;&gt;"","&lt;/li&gt;","")</f>
        <v>&lt;/li&gt;</v>
      </c>
    </row>
    <row r="133" spans="5:5">
      <c r="E133" s="85" t="str">
        <f>IF($C56&lt;&gt;"",$I$2,"")</f>
        <v>&lt;li class="list-group-item"&gt;</v>
      </c>
    </row>
    <row r="134" spans="5:5">
      <c r="E134" s="86" t="str">
        <f>IF(C56&lt;&gt;"",CONCATENATE("&lt;a href=",Comillas,"#",C57,Comillas,"&gt;",C56,"&lt;/a&gt;"),"")</f>
        <v>&lt;a href="#funcionesParaPrimerDiaDeLaSemana"&gt;Funciones para Primer Día de la Semana&lt;/a&gt;</v>
      </c>
    </row>
    <row r="135" ht="15.75" spans="5:5">
      <c r="E135" s="87" t="str">
        <f>IF($C$56&lt;&gt;"","&lt;/li&gt;","")</f>
        <v>&lt;/li&gt;</v>
      </c>
    </row>
    <row r="136" spans="5:5">
      <c r="E136" s="85" t="str">
        <f>IF(C63&lt;&gt;"",$I$2,"")</f>
        <v>&lt;li class="list-group-item"&gt;</v>
      </c>
    </row>
    <row r="137" spans="5:10">
      <c r="E137" s="86" t="str">
        <f>IF(C63&lt;&gt;"",CONCATENATE("&lt;a href=",Comillas,"#",C64,Comillas,"&gt;",C63,"&lt;/a&gt;"),"")</f>
        <v>&lt;a href="#funcionesDeCalendarioEnFormatoDeTabla"&gt;Funciones de Calendario En Formato De Tabla&lt;/a&gt;</v>
      </c>
      <c r="H137" s="88"/>
      <c r="I137" s="88"/>
      <c r="J137" s="88"/>
    </row>
    <row r="138" ht="15.75" spans="5:5">
      <c r="E138" s="87" t="str">
        <f>IF(C63&lt;&gt;"","&lt;/li&gt;","")</f>
        <v>&lt;/li&gt;</v>
      </c>
    </row>
    <row r="139" spans="5:12">
      <c r="E139" s="85" t="str">
        <f>IF(C70&lt;&gt;"",$I$2,"")</f>
        <v/>
      </c>
      <c r="K139" s="88"/>
      <c r="L139" s="88"/>
    </row>
    <row r="140" spans="5:5">
      <c r="E140" s="86" t="str">
        <f>IF(C70&lt;&gt;"",CONCATENATE("&lt;a href=",Comillas,"#",C71,Comillas,"&gt;",C70,"&lt;/a&gt;"),"")</f>
        <v/>
      </c>
    </row>
    <row r="141" ht="15.75" spans="5:5">
      <c r="E141" s="87" t="str">
        <f>IF(C70&lt;&gt;"","&lt;/li&gt;","")</f>
        <v/>
      </c>
    </row>
    <row r="142" spans="5:5">
      <c r="E142" s="85" t="str">
        <f>IF(C77&lt;&gt;"",$I$2,"")</f>
        <v/>
      </c>
    </row>
    <row r="143" spans="5:5">
      <c r="E143" s="86" t="str">
        <f>IF(C77&lt;&gt;"",CONCATENATE("&lt;a href=",Comillas,"#",C78,Comillas,"&gt;",C77,"&lt;/a&gt;"),"")</f>
        <v/>
      </c>
    </row>
    <row r="144" ht="15.75" spans="5:5">
      <c r="E144" s="87" t="str">
        <f>IF(C78&lt;&gt;"","&lt;/li&gt;","")</f>
        <v/>
      </c>
    </row>
    <row r="145" spans="1:6">
      <c r="A145" s="88"/>
      <c r="B145" s="88"/>
      <c r="C145" s="88"/>
      <c r="D145" s="88"/>
      <c r="E145" s="85" t="str">
        <f>IF(C84&lt;&gt;"",$I$2,"")</f>
        <v/>
      </c>
      <c r="F145" s="88"/>
    </row>
    <row r="146" spans="5:7">
      <c r="E146" s="86" t="str">
        <f>IF(C84&lt;&gt;"",CONCATENATE("&lt;a href=",Comillas,"#",C85,Comillas,"&gt;",C84,"&lt;/a&gt;"),"")</f>
        <v/>
      </c>
      <c r="G146" s="88"/>
    </row>
    <row r="147" ht="15.75" spans="5:5">
      <c r="E147" s="87" t="str">
        <f>IF(C84&lt;&gt;"","&lt;/li&gt;","")</f>
        <v/>
      </c>
    </row>
    <row r="148" spans="5:5">
      <c r="E148" s="85" t="str">
        <f>IF(C75&lt;&gt;"",$I$2,"")</f>
        <v/>
      </c>
    </row>
    <row r="149" spans="5:5">
      <c r="E149" s="86" t="str">
        <f>IF(C75&lt;&gt;"",CONCATENATE("&lt;a href=",Comillas,"#",C76,Comillas,"&gt;",C75,"&lt;/a&gt;"),"")</f>
        <v/>
      </c>
    </row>
    <row r="150" ht="15.75" spans="5:5">
      <c r="E150" s="87" t="str">
        <f>IF(C75&lt;&gt;"","&lt;/li&gt;","")</f>
        <v/>
      </c>
    </row>
    <row r="151" spans="5:5">
      <c r="E151" s="85" t="str">
        <f>IF(C82&lt;&gt;"",$I$2,"")</f>
        <v/>
      </c>
    </row>
    <row r="152" spans="5:5">
      <c r="E152" s="86" t="str">
        <f>IF(C82&lt;&gt;"",CONCATENATE("&lt;a href=",Comillas,"#",C83,Comillas,"&gt;",C82,"&lt;/a&gt;"),"")</f>
        <v/>
      </c>
    </row>
    <row r="153" ht="15.75" spans="5:5">
      <c r="E153" s="87" t="str">
        <f>IF(C82&lt;&gt;"","&lt;/li&gt;","")</f>
        <v/>
      </c>
    </row>
    <row r="154" spans="5:5">
      <c r="E154" s="85" t="str">
        <f>IF(C89&lt;&gt;"",$I$2,"")</f>
        <v/>
      </c>
    </row>
    <row r="155" spans="5:5">
      <c r="E155" s="86" t="str">
        <f>IF(C89&lt;&gt;"",CONCATENATE("&lt;a href=",Comillas,"#",C90,Comillas,"&gt;",C89,"&lt;/a&gt;"),"")</f>
        <v/>
      </c>
    </row>
    <row r="156" ht="15.75" spans="5:5">
      <c r="E156" s="87" t="str">
        <f>IF(C90&lt;&gt;"","&lt;/li&gt;","")</f>
        <v/>
      </c>
    </row>
    <row r="157" spans="5:5">
      <c r="E157" s="16" t="s">
        <v>137</v>
      </c>
    </row>
    <row r="158" spans="5:5">
      <c r="E158" s="16" t="s">
        <v>138</v>
      </c>
    </row>
    <row r="159" spans="5:5">
      <c r="E159" s="16" t="s">
        <v>139</v>
      </c>
    </row>
    <row r="160" spans="5:5">
      <c r="E160" s="59" t="s">
        <v>91</v>
      </c>
    </row>
    <row r="161" spans="5:5">
      <c r="E161" s="89" t="s">
        <v>140</v>
      </c>
    </row>
    <row r="162"/>
    <row r="163" spans="5:5">
      <c r="E163" s="88"/>
    </row>
  </sheetData>
  <conditionalFormatting sqref="C$1:C$1048576">
    <cfRule type="duplicateValues" dxfId="0" priority="1"/>
  </conditionalFormatting>
  <hyperlinks>
    <hyperlink ref="C15" r:id="rId1" display="https://images2.imgbox.com/37/f3/xVxmYAZb_o.png" tooltip="https://images2.imgbox.com/37/f3/xVxmYAZ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4" t="str">
        <f>""</f>
        <v/>
      </c>
      <c r="N1" s="44" t="str">
        <f>""</f>
        <v/>
      </c>
    </row>
    <row r="2" spans="1:15">
      <c r="A2" s="28" t="s">
        <v>141</v>
      </c>
      <c r="B2" s="45"/>
      <c r="C2" s="45"/>
      <c r="D2" s="46" t="s">
        <v>142</v>
      </c>
      <c r="E2" s="45" t="s">
        <v>2</v>
      </c>
      <c r="F2" s="45" t="str">
        <f>CONCATENATE("&lt;!-- ",D2," --&gt;")</f>
        <v>&lt;!-- Sintaxis Básica --&gt;</v>
      </c>
      <c r="G2" s="47"/>
      <c r="I2" s="28" t="s">
        <v>141</v>
      </c>
      <c r="J2" s="45"/>
      <c r="K2" s="45"/>
      <c r="L2" s="46"/>
      <c r="M2" s="45"/>
      <c r="N2" s="45" t="str">
        <f>CONCATENATE("&lt;!-- ",L2," --&gt;")</f>
        <v>&lt;!--  --&gt;</v>
      </c>
      <c r="O2" s="47"/>
    </row>
    <row r="3" spans="1:15">
      <c r="A3" s="30" t="s">
        <v>143</v>
      </c>
      <c r="B3" s="48" t="s">
        <v>144</v>
      </c>
      <c r="C3" s="49" t="s">
        <v>145</v>
      </c>
      <c r="F3" t="str">
        <f>CONCATENATE(B3,D3,C3)</f>
        <v>&lt;div &gt;</v>
      </c>
      <c r="G3" s="50"/>
      <c r="I3" s="30" t="s">
        <v>143</v>
      </c>
      <c r="J3" s="48" t="s">
        <v>144</v>
      </c>
      <c r="K3" s="49" t="s">
        <v>145</v>
      </c>
      <c r="N3" t="str">
        <f>CONCATENATE(J3,L3,K3)</f>
        <v>&lt;div &gt;</v>
      </c>
      <c r="O3" s="50"/>
    </row>
    <row r="4" spans="1:15">
      <c r="A4" s="30"/>
      <c r="F4" t="str">
        <f>CONCATENATE("&lt;h3&gt;",D2,"&lt;/h3&gt;")</f>
        <v>&lt;h3&gt;Sintaxis Básica&lt;/h3&gt;</v>
      </c>
      <c r="G4" s="50"/>
      <c r="I4" s="30"/>
      <c r="N4" t="str">
        <f>CONCATENATE("&lt;h4&gt;",L2,"&lt;/h4&gt;")</f>
        <v>&lt;h4&gt;&lt;/h4&gt;</v>
      </c>
      <c r="O4" s="50"/>
    </row>
    <row r="5" spans="1:15">
      <c r="A5" s="30"/>
      <c r="F5" t="str">
        <f>IF(D6&lt;&gt;"","&lt;p&gt;","")</f>
        <v/>
      </c>
      <c r="G5" s="50"/>
      <c r="I5" s="30"/>
      <c r="N5" t="str">
        <f>IF(L6&lt;&gt;"","&lt;p&gt;","")</f>
        <v/>
      </c>
      <c r="O5" s="50"/>
    </row>
    <row r="6" spans="1:15">
      <c r="A6" s="30" t="s">
        <v>146</v>
      </c>
      <c r="D6" s="51"/>
      <c r="E6" t="s">
        <v>2</v>
      </c>
      <c r="F6" t="str">
        <f>IF(D6&lt;&gt;"",D6,"")</f>
        <v/>
      </c>
      <c r="G6" s="50"/>
      <c r="H6" t="s">
        <v>2</v>
      </c>
      <c r="I6" s="30" t="s">
        <v>146</v>
      </c>
      <c r="L6" s="51"/>
      <c r="M6" t="s">
        <v>2</v>
      </c>
      <c r="N6" t="str">
        <f>IF(L6&lt;&gt;"",L6,"")</f>
        <v/>
      </c>
      <c r="O6" s="50"/>
    </row>
    <row r="7" spans="1:15">
      <c r="A7" s="30"/>
      <c r="F7" t="s">
        <v>91</v>
      </c>
      <c r="G7" s="50"/>
      <c r="I7" s="30"/>
      <c r="N7" t="s">
        <v>91</v>
      </c>
      <c r="O7" s="50"/>
    </row>
    <row r="8" ht="15" spans="1:15">
      <c r="A8" s="52"/>
      <c r="B8" s="44"/>
      <c r="C8" s="44"/>
      <c r="D8" s="44"/>
      <c r="E8" s="44"/>
      <c r="F8" s="44" t="str">
        <f>CONCATENATE("&lt;!-- ",D2," fin --&gt;")</f>
        <v>&lt;!-- Sintaxis Básica fin --&gt;</v>
      </c>
      <c r="G8" s="53"/>
      <c r="I8" s="52"/>
      <c r="J8" s="44"/>
      <c r="K8" s="44"/>
      <c r="L8" s="44"/>
      <c r="M8" s="44"/>
      <c r="N8" s="44" t="str">
        <f>CONCATENATE("&lt;!-- ",L2," fin --&gt;")</f>
        <v>&lt;!--  fin --&gt;</v>
      </c>
      <c r="O8" s="53"/>
    </row>
    <row r="9" ht="15" spans="1:14">
      <c r="A9" s="28"/>
      <c r="B9" s="45"/>
      <c r="C9" s="45"/>
      <c r="D9" s="54"/>
      <c r="E9" s="45"/>
      <c r="F9" s="44" t="str">
        <f>""</f>
        <v/>
      </c>
      <c r="I9" s="28"/>
      <c r="J9" s="45"/>
      <c r="K9" s="45"/>
      <c r="L9" s="54"/>
      <c r="M9" s="45"/>
      <c r="N9" s="44" t="str">
        <f>""</f>
        <v/>
      </c>
    </row>
    <row r="10" spans="1:15">
      <c r="A10" s="28" t="s">
        <v>147</v>
      </c>
      <c r="B10" s="45"/>
      <c r="C10" s="45"/>
      <c r="D10" s="46" t="s">
        <v>148</v>
      </c>
      <c r="E10" s="45" t="s">
        <v>2</v>
      </c>
      <c r="F10" s="45" t="str">
        <f>CONCATENATE("&lt;!-- ",D10," --&gt;")</f>
        <v>&lt;!-- Ejemplo de Apertura de un Archivo --&gt;</v>
      </c>
      <c r="G10" s="47"/>
      <c r="I10" s="28" t="s">
        <v>147</v>
      </c>
      <c r="J10" s="45"/>
      <c r="K10" s="45"/>
      <c r="L10" s="46"/>
      <c r="M10" s="45" t="s">
        <v>2</v>
      </c>
      <c r="N10" s="45" t="str">
        <f>CONCATENATE("&lt;!-- ",L10," --&gt;")</f>
        <v>&lt;!--  --&gt;</v>
      </c>
      <c r="O10" s="47"/>
    </row>
    <row r="11" spans="1:15">
      <c r="A11" s="30" t="s">
        <v>143</v>
      </c>
      <c r="B11" s="48" t="s">
        <v>144</v>
      </c>
      <c r="C11" s="49" t="s">
        <v>145</v>
      </c>
      <c r="F11" t="str">
        <f>CONCATENATE(B11,D11,C11)</f>
        <v>&lt;div &gt;</v>
      </c>
      <c r="G11" s="50"/>
      <c r="I11" s="30" t="s">
        <v>143</v>
      </c>
      <c r="J11" s="48" t="s">
        <v>144</v>
      </c>
      <c r="K11" s="49" t="s">
        <v>145</v>
      </c>
      <c r="N11" t="str">
        <f>CONCATENATE(J11,L11,K11)</f>
        <v>&lt;div &gt;</v>
      </c>
      <c r="O11" s="50"/>
    </row>
    <row r="12" spans="1:15">
      <c r="A12" s="30"/>
      <c r="F12" t="str">
        <f>CONCATENATE("&lt;h3&gt;",D10,"&lt;/h3&gt;")</f>
        <v>&lt;h3&gt;Ejemplo de Apertura de un Archivo&lt;/h3&gt;</v>
      </c>
      <c r="G12" s="50"/>
      <c r="I12" s="30"/>
      <c r="N12" t="str">
        <f>CONCATENATE("&lt;h4&gt;",L10,"&lt;/h4&gt;")</f>
        <v>&lt;h4&gt;&lt;/h4&gt;</v>
      </c>
      <c r="O12" s="50"/>
    </row>
    <row r="13" spans="1:15">
      <c r="A13" s="30"/>
      <c r="F13" t="str">
        <f>IF(D14&lt;&gt;"","&lt;p&gt;","")</f>
        <v/>
      </c>
      <c r="G13" s="50"/>
      <c r="I13" s="30"/>
      <c r="N13" t="str">
        <f>IF(L14&lt;&gt;"","&lt;p&gt;","")</f>
        <v/>
      </c>
      <c r="O13" s="50"/>
    </row>
    <row r="14" spans="1:15">
      <c r="A14" s="30" t="s">
        <v>146</v>
      </c>
      <c r="D14" s="51"/>
      <c r="E14" t="s">
        <v>2</v>
      </c>
      <c r="F14" t="str">
        <f>IF(D14&lt;&gt;"",D14,"")</f>
        <v/>
      </c>
      <c r="G14" s="50"/>
      <c r="H14" t="s">
        <v>2</v>
      </c>
      <c r="I14" s="30" t="s">
        <v>146</v>
      </c>
      <c r="L14" s="51"/>
      <c r="M14" t="s">
        <v>2</v>
      </c>
      <c r="N14" t="str">
        <f>IF(L14&lt;&gt;"",L14,"")</f>
        <v/>
      </c>
      <c r="O14" s="50"/>
    </row>
    <row r="15" spans="1:15">
      <c r="A15" s="30"/>
      <c r="F15" t="s">
        <v>91</v>
      </c>
      <c r="G15" s="50"/>
      <c r="I15" s="30"/>
      <c r="N15" t="s">
        <v>91</v>
      </c>
      <c r="O15" s="50"/>
    </row>
    <row r="16" ht="15" spans="1:15">
      <c r="A16" s="52"/>
      <c r="B16" s="44"/>
      <c r="C16" s="44"/>
      <c r="D16" s="44"/>
      <c r="E16" s="44"/>
      <c r="F16" s="44" t="str">
        <f>CONCATENATE("&lt;!-- ",D10," fin --&gt;")</f>
        <v>&lt;!-- Ejemplo de Apertura de un Archivo fin --&gt;</v>
      </c>
      <c r="G16" s="53"/>
      <c r="I16" s="52"/>
      <c r="J16" s="44"/>
      <c r="K16" s="44"/>
      <c r="L16" s="44"/>
      <c r="M16" s="44"/>
      <c r="N16" s="44" t="str">
        <f>CONCATENATE("&lt;!-- ",L10," fin --&gt;")</f>
        <v>&lt;!--  fin --&gt;</v>
      </c>
      <c r="O16" s="53"/>
    </row>
    <row r="17" ht="15" spans="1:15">
      <c r="A17" s="28"/>
      <c r="B17" s="45"/>
      <c r="C17" s="45"/>
      <c r="D17" s="54"/>
      <c r="E17" s="45"/>
      <c r="F17" s="44" t="str">
        <f>""</f>
        <v/>
      </c>
      <c r="I17" s="30"/>
      <c r="J17" s="55"/>
      <c r="K17" s="55"/>
      <c r="L17" s="55"/>
      <c r="M17" s="55"/>
      <c r="N17" s="55"/>
      <c r="O17" s="50"/>
    </row>
    <row r="18" spans="1:15">
      <c r="A18" s="28" t="s">
        <v>149</v>
      </c>
      <c r="B18" s="45"/>
      <c r="C18" s="45"/>
      <c r="D18" s="46" t="s">
        <v>150</v>
      </c>
      <c r="E18" s="45"/>
      <c r="F18" s="45" t="str">
        <f>CONCATENATE("&lt;!-- ",D18," --&gt;")</f>
        <v>&lt;!-- Apertura de Archivos --&gt;</v>
      </c>
      <c r="G18" s="47"/>
      <c r="I18" s="28" t="s">
        <v>149</v>
      </c>
      <c r="J18" s="45"/>
      <c r="K18" s="45"/>
      <c r="L18" s="46"/>
      <c r="M18" s="45"/>
      <c r="N18" s="45" t="str">
        <f>CONCATENATE("&lt;!-- ",L18," --&gt;")</f>
        <v>&lt;!--  --&gt;</v>
      </c>
      <c r="O18" s="47"/>
    </row>
    <row r="19" customFormat="1" spans="1:15">
      <c r="A19" s="30" t="s">
        <v>143</v>
      </c>
      <c r="B19" s="48" t="s">
        <v>144</v>
      </c>
      <c r="C19" s="49" t="s">
        <v>145</v>
      </c>
      <c r="F19" t="str">
        <f>CONCATENATE(B19,D19,C19)</f>
        <v>&lt;div &gt;</v>
      </c>
      <c r="G19" s="50"/>
      <c r="I19" s="30" t="s">
        <v>143</v>
      </c>
      <c r="J19" s="48" t="s">
        <v>144</v>
      </c>
      <c r="K19" s="49" t="s">
        <v>145</v>
      </c>
      <c r="N19" t="str">
        <f>CONCATENATE(J19,L19,K19)</f>
        <v>&lt;div &gt;</v>
      </c>
      <c r="O19" s="50"/>
    </row>
    <row r="20" customFormat="1" spans="1:15">
      <c r="A20" s="30"/>
      <c r="F20" t="str">
        <f>CONCATENATE("&lt;h3&gt;",D18,"&lt;/h3&gt;")</f>
        <v>&lt;h3&gt;Apertura de Archivos&lt;/h3&gt;</v>
      </c>
      <c r="G20" s="50"/>
      <c r="I20" s="30"/>
      <c r="N20" t="str">
        <f>CONCATENATE("&lt;h4&gt;",L18,"&lt;/h4&gt;")</f>
        <v>&lt;h4&gt;&lt;/h4&gt;</v>
      </c>
      <c r="O20" s="50"/>
    </row>
    <row r="21" customFormat="1" spans="1:15">
      <c r="A21" s="30"/>
      <c r="F21" t="str">
        <f>IF(D22&lt;&gt;"","&lt;p&gt;","")</f>
        <v/>
      </c>
      <c r="G21" s="50"/>
      <c r="I21" s="30"/>
      <c r="N21" t="str">
        <f>IF(L22&lt;&gt;"","&lt;p&gt;","")</f>
        <v/>
      </c>
      <c r="O21" s="50"/>
    </row>
    <row r="22" customFormat="1" spans="1:15">
      <c r="A22" s="30" t="s">
        <v>146</v>
      </c>
      <c r="D22" s="51"/>
      <c r="E22" t="s">
        <v>2</v>
      </c>
      <c r="F22" t="str">
        <f>IF(D22&lt;&gt;"",D22,"")</f>
        <v/>
      </c>
      <c r="G22" s="50"/>
      <c r="I22" s="30" t="s">
        <v>146</v>
      </c>
      <c r="L22" s="51"/>
      <c r="M22" t="s">
        <v>2</v>
      </c>
      <c r="N22" t="str">
        <f>IF(L22&lt;&gt;"",L22,"")</f>
        <v/>
      </c>
      <c r="O22" s="50"/>
    </row>
    <row r="23" customFormat="1" spans="1:15">
      <c r="A23" s="30"/>
      <c r="F23" t="s">
        <v>91</v>
      </c>
      <c r="G23" s="50"/>
      <c r="I23" s="30"/>
      <c r="N23" t="s">
        <v>91</v>
      </c>
      <c r="O23" s="50"/>
    </row>
    <row r="24" ht="15" spans="1:15">
      <c r="A24" s="52"/>
      <c r="B24" s="44"/>
      <c r="C24" s="44"/>
      <c r="D24" s="44"/>
      <c r="E24" s="44"/>
      <c r="F24" s="44" t="str">
        <f>CONCATENATE("&lt;!-- ",D18," fin --&gt;")</f>
        <v>&lt;!-- Apertura de Archivos fin --&gt;</v>
      </c>
      <c r="G24" s="53"/>
      <c r="I24" s="52"/>
      <c r="J24" s="44"/>
      <c r="K24" s="44"/>
      <c r="L24" s="44"/>
      <c r="M24" s="44"/>
      <c r="N24" s="44" t="str">
        <f>CONCATENATE("&lt;!-- ",L18," fin --&gt;")</f>
        <v>&lt;!--  fin --&gt;</v>
      </c>
      <c r="O24" s="53"/>
    </row>
    <row r="25" ht="15" spans="1:14">
      <c r="A25" s="28"/>
      <c r="B25" s="45"/>
      <c r="C25" s="45"/>
      <c r="D25" s="54"/>
      <c r="E25" s="45"/>
      <c r="F25" s="44" t="str">
        <f>""</f>
        <v/>
      </c>
      <c r="I25" s="28"/>
      <c r="J25" s="45"/>
      <c r="K25" s="45"/>
      <c r="L25" s="54"/>
      <c r="M25" s="45"/>
      <c r="N25" s="44" t="str">
        <f>""</f>
        <v/>
      </c>
    </row>
    <row r="26" spans="1:15">
      <c r="A26" s="28" t="s">
        <v>151</v>
      </c>
      <c r="B26" s="45"/>
      <c r="C26" s="45"/>
      <c r="D26" s="46" t="s">
        <v>152</v>
      </c>
      <c r="E26" s="45"/>
      <c r="F26" s="45" t="str">
        <f>CONCATENATE("&lt;!-- ",D26," --&gt;")</f>
        <v>&lt;!-- Modo de Escritura ('w') --&gt;</v>
      </c>
      <c r="G26" s="47"/>
      <c r="I26" s="28" t="s">
        <v>151</v>
      </c>
      <c r="J26" s="45"/>
      <c r="K26" s="45"/>
      <c r="L26" s="46"/>
      <c r="M26" s="45"/>
      <c r="N26" s="45" t="str">
        <f>CONCATENATE("&lt;!-- ",L26," --&gt;")</f>
        <v>&lt;!--  --&gt;</v>
      </c>
      <c r="O26" s="47"/>
    </row>
    <row r="27" spans="1:15">
      <c r="A27" s="30" t="s">
        <v>143</v>
      </c>
      <c r="B27" s="48" t="s">
        <v>144</v>
      </c>
      <c r="C27" s="49" t="s">
        <v>145</v>
      </c>
      <c r="F27" t="str">
        <f>CONCATENATE(B27,D27,C27)</f>
        <v>&lt;div &gt;</v>
      </c>
      <c r="G27" s="50"/>
      <c r="I27" s="30" t="s">
        <v>143</v>
      </c>
      <c r="J27" s="48" t="s">
        <v>144</v>
      </c>
      <c r="K27" s="49" t="s">
        <v>145</v>
      </c>
      <c r="N27" t="str">
        <f>CONCATENATE(J27,L27,K27)</f>
        <v>&lt;div &gt;</v>
      </c>
      <c r="O27" s="50"/>
    </row>
    <row r="28" spans="1:15">
      <c r="A28" s="30"/>
      <c r="F28" t="str">
        <f>CONCATENATE("&lt;h3&gt;",D26,"&lt;/h3&gt;")</f>
        <v>&lt;h3&gt;Modo de Escritura ('w')&lt;/h3&gt;</v>
      </c>
      <c r="G28" s="50"/>
      <c r="I28" s="30"/>
      <c r="N28" t="str">
        <f>CONCATENATE("&lt;h4&gt;",L26,"&lt;/h4&gt;")</f>
        <v>&lt;h4&gt;&lt;/h4&gt;</v>
      </c>
      <c r="O28" s="50"/>
    </row>
    <row r="29" spans="1:15">
      <c r="A29" s="30"/>
      <c r="F29" t="str">
        <f>IF(D30&lt;&gt;"","&lt;p&gt;","")</f>
        <v/>
      </c>
      <c r="G29" s="50"/>
      <c r="I29" s="30"/>
      <c r="N29" t="str">
        <f>IF(L30&lt;&gt;"","&lt;p&gt;","")</f>
        <v/>
      </c>
      <c r="O29" s="50"/>
    </row>
    <row r="30" spans="1:15">
      <c r="A30" s="30" t="s">
        <v>146</v>
      </c>
      <c r="D30" s="51"/>
      <c r="E30" t="s">
        <v>2</v>
      </c>
      <c r="F30" t="str">
        <f>IF(D30&lt;&gt;"",D30,"")</f>
        <v/>
      </c>
      <c r="G30" s="50"/>
      <c r="H30" t="s">
        <v>2</v>
      </c>
      <c r="I30" s="30" t="s">
        <v>146</v>
      </c>
      <c r="L30" s="51"/>
      <c r="M30" t="s">
        <v>2</v>
      </c>
      <c r="N30" t="str">
        <f>IF(L30&lt;&gt;"",L30,"")</f>
        <v/>
      </c>
      <c r="O30" s="50"/>
    </row>
    <row r="31" spans="1:15">
      <c r="A31" s="30"/>
      <c r="F31" t="s">
        <v>91</v>
      </c>
      <c r="G31" s="50"/>
      <c r="I31" s="30"/>
      <c r="N31" t="s">
        <v>91</v>
      </c>
      <c r="O31" s="50"/>
    </row>
    <row r="32" ht="15" spans="1:15">
      <c r="A32" s="52"/>
      <c r="B32" s="44"/>
      <c r="C32" s="44"/>
      <c r="D32" s="44"/>
      <c r="E32" s="44"/>
      <c r="F32" s="44" t="str">
        <f>CONCATENATE("&lt;!-- ",D26," fin --&gt;")</f>
        <v>&lt;!-- Modo de Escritura ('w') fin --&gt;</v>
      </c>
      <c r="G32" s="53"/>
      <c r="I32" s="52"/>
      <c r="J32" s="44"/>
      <c r="K32" s="44"/>
      <c r="L32" s="44"/>
      <c r="M32" s="44"/>
      <c r="N32" s="44" t="str">
        <f>CONCATENATE("&lt;!-- ",L26," fin --&gt;")</f>
        <v>&lt;!--  fin --&gt;</v>
      </c>
      <c r="O32" s="53"/>
    </row>
    <row r="33" ht="15" spans="1:14">
      <c r="A33" s="28"/>
      <c r="B33" s="45"/>
      <c r="C33" s="45"/>
      <c r="D33" s="54"/>
      <c r="E33" s="45"/>
      <c r="F33" s="44" t="str">
        <f>""</f>
        <v/>
      </c>
      <c r="I33" s="28"/>
      <c r="J33" s="45"/>
      <c r="K33" s="45"/>
      <c r="L33" s="54"/>
      <c r="M33" s="45"/>
      <c r="N33" s="44" t="str">
        <f>""</f>
        <v/>
      </c>
    </row>
    <row r="34" spans="1:15">
      <c r="A34" s="28" t="s">
        <v>153</v>
      </c>
      <c r="B34" s="45"/>
      <c r="C34" s="45" t="s">
        <v>154</v>
      </c>
      <c r="D34" s="46" t="s">
        <v>155</v>
      </c>
      <c r="E34" s="45"/>
      <c r="F34" s="45" t="str">
        <f>CONCATENATE("&lt;!-- ",D34," --&gt;")</f>
        <v>&lt;!-- Modo de Anexar ('a') --&gt;</v>
      </c>
      <c r="G34" s="47"/>
      <c r="I34" s="28" t="s">
        <v>153</v>
      </c>
      <c r="J34" s="45"/>
      <c r="K34" s="45"/>
      <c r="L34" s="46"/>
      <c r="M34" s="45"/>
      <c r="N34" s="45" t="str">
        <f>CONCATENATE("&lt;!-- ",L34," --&gt;")</f>
        <v>&lt;!--  --&gt;</v>
      </c>
      <c r="O34" s="47"/>
    </row>
    <row r="35" spans="1:15">
      <c r="A35" s="30" t="s">
        <v>143</v>
      </c>
      <c r="B35" s="48" t="s">
        <v>144</v>
      </c>
      <c r="C35" s="49" t="s">
        <v>145</v>
      </c>
      <c r="F35" t="str">
        <f>CONCATENATE(B35,D35,C35)</f>
        <v>&lt;div &gt;</v>
      </c>
      <c r="G35" s="50"/>
      <c r="I35" s="30" t="s">
        <v>143</v>
      </c>
      <c r="J35" s="48" t="s">
        <v>144</v>
      </c>
      <c r="K35" s="49" t="s">
        <v>145</v>
      </c>
      <c r="N35" t="str">
        <f>CONCATENATE(J35,L35,K35)</f>
        <v>&lt;div &gt;</v>
      </c>
      <c r="O35" s="50"/>
    </row>
    <row r="36" spans="1:15">
      <c r="A36" s="30"/>
      <c r="F36" t="str">
        <f>CONCATENATE("&lt;h3&gt;",D34,"&lt;/h3&gt;")</f>
        <v>&lt;h3&gt;Modo de Anexar ('a')&lt;/h3&gt;</v>
      </c>
      <c r="G36" s="50"/>
      <c r="I36" s="30"/>
      <c r="N36" t="str">
        <f>CONCATENATE("&lt;h4&gt;",L34,"&lt;/h4&gt;")</f>
        <v>&lt;h4&gt;&lt;/h4&gt;</v>
      </c>
      <c r="O36" s="50"/>
    </row>
    <row r="37" spans="1:15">
      <c r="A37" s="30"/>
      <c r="F37" t="str">
        <f>IF(D38&lt;&gt;"","&lt;p&gt;","")</f>
        <v/>
      </c>
      <c r="G37" s="50"/>
      <c r="I37" s="30"/>
      <c r="N37" t="str">
        <f>IF(L38&lt;&gt;"","&lt;p&gt;","")</f>
        <v/>
      </c>
      <c r="O37" s="50"/>
    </row>
    <row r="38" spans="1:15">
      <c r="A38" s="30" t="s">
        <v>146</v>
      </c>
      <c r="D38" s="51"/>
      <c r="E38" t="s">
        <v>2</v>
      </c>
      <c r="F38" t="str">
        <f>IF(D38&lt;&gt;"",D38,"")</f>
        <v/>
      </c>
      <c r="G38" s="50"/>
      <c r="I38" s="30" t="s">
        <v>146</v>
      </c>
      <c r="L38" s="51"/>
      <c r="M38" t="s">
        <v>2</v>
      </c>
      <c r="N38" t="str">
        <f>IF(L38&lt;&gt;"",L38,"")</f>
        <v/>
      </c>
      <c r="O38" s="50"/>
    </row>
    <row r="39" spans="1:15">
      <c r="A39" s="30"/>
      <c r="F39" t="s">
        <v>91</v>
      </c>
      <c r="G39" s="50"/>
      <c r="I39" s="30"/>
      <c r="N39" t="s">
        <v>91</v>
      </c>
      <c r="O39" s="50"/>
    </row>
    <row r="40" ht="15" spans="1:15">
      <c r="A40" s="52"/>
      <c r="B40" s="44"/>
      <c r="C40" s="44"/>
      <c r="D40" s="44"/>
      <c r="E40" s="44"/>
      <c r="F40" s="44" t="str">
        <f>CONCATENATE("&lt;!-- ",D34," fin --&gt;")</f>
        <v>&lt;!-- Modo de Anexar ('a') fin --&gt;</v>
      </c>
      <c r="G40" s="53"/>
      <c r="I40" s="52"/>
      <c r="J40" s="44"/>
      <c r="K40" s="44"/>
      <c r="L40" s="44"/>
      <c r="M40" s="44"/>
      <c r="N40" s="44" t="str">
        <f>CONCATENATE("&lt;!-- ",L34," fin --&gt;")</f>
        <v>&lt;!--  fin --&gt;</v>
      </c>
      <c r="O40" s="53"/>
    </row>
    <row r="41" ht="15" spans="1:14">
      <c r="A41" s="28"/>
      <c r="B41" s="45"/>
      <c r="C41" s="45"/>
      <c r="D41" s="54"/>
      <c r="E41" s="45"/>
      <c r="F41" s="44" t="str">
        <f>""</f>
        <v/>
      </c>
      <c r="I41" s="28"/>
      <c r="J41" s="45"/>
      <c r="K41" s="45"/>
      <c r="L41" s="54"/>
      <c r="M41" s="45"/>
      <c r="N41" s="44" t="str">
        <f>""</f>
        <v/>
      </c>
    </row>
    <row r="42" spans="1:15">
      <c r="A42" s="28" t="s">
        <v>156</v>
      </c>
      <c r="B42" s="45"/>
      <c r="C42" s="45"/>
      <c r="D42" s="46" t="s">
        <v>157</v>
      </c>
      <c r="E42" s="45"/>
      <c r="F42" s="45" t="str">
        <f>CONCATENATE("&lt;!-- ",D42," --&gt;")</f>
        <v>&lt;!-- Modo de Lectura y Escritura ('r+') --&gt;</v>
      </c>
      <c r="G42" s="47"/>
      <c r="I42" s="28" t="s">
        <v>156</v>
      </c>
      <c r="J42" s="45"/>
      <c r="K42" s="45"/>
      <c r="L42" s="46"/>
      <c r="M42" s="45"/>
      <c r="N42" s="45" t="str">
        <f>CONCATENATE("&lt;!-- ",L42," --&gt;")</f>
        <v>&lt;!--  --&gt;</v>
      </c>
      <c r="O42" s="47"/>
    </row>
    <row r="43" spans="1:15">
      <c r="A43" s="30" t="s">
        <v>143</v>
      </c>
      <c r="B43" s="48" t="s">
        <v>144</v>
      </c>
      <c r="C43" s="49" t="s">
        <v>145</v>
      </c>
      <c r="F43" t="str">
        <f>CONCATENATE(B43,D43,C43)</f>
        <v>&lt;div &gt;</v>
      </c>
      <c r="G43" s="50"/>
      <c r="I43" s="30" t="s">
        <v>143</v>
      </c>
      <c r="J43" s="48" t="s">
        <v>144</v>
      </c>
      <c r="K43" s="49" t="s">
        <v>145</v>
      </c>
      <c r="N43" t="str">
        <f>CONCATENATE(J43,L43,K43)</f>
        <v>&lt;div &gt;</v>
      </c>
      <c r="O43" s="50"/>
    </row>
    <row r="44" spans="1:15">
      <c r="A44" s="30"/>
      <c r="F44" t="str">
        <f>CONCATENATE("&lt;h3&gt;",D42,"&lt;/h3&gt;")</f>
        <v>&lt;h3&gt;Modo de Lectura y Escritura ('r+')&lt;/h3&gt;</v>
      </c>
      <c r="G44" s="50"/>
      <c r="I44" s="30"/>
      <c r="N44" t="str">
        <f>CONCATENATE("&lt;h4&gt;",L42,"&lt;/h4&gt;")</f>
        <v>&lt;h4&gt;&lt;/h4&gt;</v>
      </c>
      <c r="O44" s="50"/>
    </row>
    <row r="45" spans="1:15">
      <c r="A45" s="30"/>
      <c r="F45" t="str">
        <f>IF(D46&lt;&gt;"","&lt;p&gt;","")</f>
        <v/>
      </c>
      <c r="G45" s="50"/>
      <c r="I45" s="30"/>
      <c r="N45" t="str">
        <f>IF(L46&lt;&gt;"","&lt;p&gt;","")</f>
        <v/>
      </c>
      <c r="O45" s="50"/>
    </row>
    <row r="46" spans="1:15">
      <c r="A46" s="30" t="s">
        <v>146</v>
      </c>
      <c r="D46" s="51"/>
      <c r="E46" t="s">
        <v>2</v>
      </c>
      <c r="F46" t="str">
        <f>IF(D46&lt;&gt;"",D46,"")</f>
        <v/>
      </c>
      <c r="G46" s="50"/>
      <c r="I46" s="30" t="s">
        <v>146</v>
      </c>
      <c r="L46" s="51"/>
      <c r="M46" t="s">
        <v>2</v>
      </c>
      <c r="N46" t="str">
        <f>IF(L46&lt;&gt;"",L46,"")</f>
        <v/>
      </c>
      <c r="O46" s="50"/>
    </row>
    <row r="47" spans="1:15">
      <c r="A47" s="30"/>
      <c r="F47" t="s">
        <v>91</v>
      </c>
      <c r="G47" s="50"/>
      <c r="I47" s="30"/>
      <c r="N47" t="s">
        <v>91</v>
      </c>
      <c r="O47" s="50"/>
    </row>
    <row r="48" ht="15" spans="1:15">
      <c r="A48" s="52"/>
      <c r="B48" s="44"/>
      <c r="C48" s="44"/>
      <c r="D48" s="44"/>
      <c r="E48" s="44"/>
      <c r="F48" s="44" t="str">
        <f>CONCATENATE("&lt;!-- ",D42," fin --&gt;")</f>
        <v>&lt;!-- Modo de Lectura y Escritura ('r+') fin --&gt;</v>
      </c>
      <c r="G48" s="53"/>
      <c r="I48" s="52"/>
      <c r="J48" s="44"/>
      <c r="K48" s="44"/>
      <c r="L48" s="44"/>
      <c r="M48" s="44"/>
      <c r="N48" s="44" t="str">
        <f>CONCATENATE("&lt;!-- ",L42," fin --&gt;")</f>
        <v>&lt;!--  fin --&gt;</v>
      </c>
      <c r="O48" s="53"/>
    </row>
    <row r="49" ht="15" spans="1:14">
      <c r="A49" s="28"/>
      <c r="B49" s="45"/>
      <c r="C49" s="45"/>
      <c r="D49" s="54"/>
      <c r="E49" s="45"/>
      <c r="F49" s="44" t="str">
        <f>""</f>
        <v/>
      </c>
      <c r="I49" s="28"/>
      <c r="J49" s="45"/>
      <c r="K49" s="45"/>
      <c r="L49" s="54"/>
      <c r="M49" s="45"/>
      <c r="N49" s="44" t="str">
        <f>""</f>
        <v/>
      </c>
    </row>
    <row r="50" spans="1:15">
      <c r="A50" s="28" t="s">
        <v>158</v>
      </c>
      <c r="B50" s="45"/>
      <c r="C50" s="45"/>
      <c r="D50" s="46" t="s">
        <v>159</v>
      </c>
      <c r="E50" s="45"/>
      <c r="F50" s="45" t="str">
        <f>CONCATENATE("&lt;!-- ",D50," --&gt;")</f>
        <v>&lt;!-- Principales Excepciones Relacionadas con Archivos --&gt;</v>
      </c>
      <c r="G50" s="47"/>
      <c r="I50" s="28" t="s">
        <v>156</v>
      </c>
      <c r="J50" s="45"/>
      <c r="K50" s="45" t="s">
        <v>154</v>
      </c>
      <c r="L50" s="46"/>
      <c r="M50" s="45"/>
      <c r="N50" s="45" t="str">
        <f>CONCATENATE("&lt;!-- ",L50," --&gt;")</f>
        <v>&lt;!--  --&gt;</v>
      </c>
      <c r="O50" s="47"/>
    </row>
    <row r="51" spans="1:15">
      <c r="A51" s="30" t="s">
        <v>143</v>
      </c>
      <c r="B51" s="48" t="s">
        <v>144</v>
      </c>
      <c r="C51" s="49" t="s">
        <v>145</v>
      </c>
      <c r="F51" t="str">
        <f>CONCATENATE(B51,D51,C51)</f>
        <v>&lt;div &gt;</v>
      </c>
      <c r="G51" s="50"/>
      <c r="I51" s="30" t="s">
        <v>143</v>
      </c>
      <c r="J51" s="48" t="s">
        <v>144</v>
      </c>
      <c r="K51" s="49" t="s">
        <v>145</v>
      </c>
      <c r="N51" t="str">
        <f>CONCATENATE(J51,L51,K51)</f>
        <v>&lt;div &gt;</v>
      </c>
      <c r="O51" s="50"/>
    </row>
    <row r="52" spans="1:15">
      <c r="A52" s="30"/>
      <c r="F52" t="str">
        <f>CONCATENATE("&lt;h3&gt;",D50,"&lt;/h3&gt;")</f>
        <v>&lt;h3&gt;Principales Excepciones Relacionadas con Archivos&lt;/h3&gt;</v>
      </c>
      <c r="G52" s="50"/>
      <c r="I52" s="30"/>
      <c r="N52" t="str">
        <f>CONCATENATE("&lt;h4&gt;",L50,"&lt;/h4&gt;")</f>
        <v>&lt;h4&gt;&lt;/h4&gt;</v>
      </c>
      <c r="O52" s="50"/>
    </row>
    <row r="53" spans="1:15">
      <c r="A53" s="30"/>
      <c r="F53" t="str">
        <f>IF(D54&lt;&gt;"","&lt;p&gt;","")</f>
        <v/>
      </c>
      <c r="G53" s="50"/>
      <c r="I53" s="30"/>
      <c r="N53" t="str">
        <f>IF(L54&lt;&gt;"","&lt;p&gt;","")</f>
        <v/>
      </c>
      <c r="O53" s="50"/>
    </row>
    <row r="54" spans="1:15">
      <c r="A54" s="30" t="s">
        <v>146</v>
      </c>
      <c r="D54" s="51"/>
      <c r="E54" t="s">
        <v>2</v>
      </c>
      <c r="F54" t="str">
        <f>IF(D54&lt;&gt;"",D54,"")</f>
        <v/>
      </c>
      <c r="G54" s="50"/>
      <c r="I54" s="30" t="s">
        <v>146</v>
      </c>
      <c r="L54" s="51"/>
      <c r="M54" t="s">
        <v>2</v>
      </c>
      <c r="N54" t="str">
        <f>IF(L54&lt;&gt;"",L54,"")</f>
        <v/>
      </c>
      <c r="O54" s="50"/>
    </row>
    <row r="55" spans="1:15">
      <c r="A55" s="30"/>
      <c r="F55" t="s">
        <v>91</v>
      </c>
      <c r="G55" s="50"/>
      <c r="I55" s="30"/>
      <c r="N55" t="s">
        <v>91</v>
      </c>
      <c r="O55" s="50"/>
    </row>
    <row r="56" ht="15" spans="1:15">
      <c r="A56" s="52"/>
      <c r="B56" s="44"/>
      <c r="C56" s="44"/>
      <c r="D56" s="44"/>
      <c r="E56" s="44"/>
      <c r="F56" s="44" t="str">
        <f>CONCATENATE("&lt;!-- ",D50," fin --&gt;")</f>
        <v>&lt;!-- Principales Excepciones Relacionadas con Archivos fin --&gt;</v>
      </c>
      <c r="G56" s="53"/>
      <c r="I56" s="52"/>
      <c r="J56" s="44"/>
      <c r="K56" s="44"/>
      <c r="L56" s="44"/>
      <c r="M56" s="44"/>
      <c r="N56" s="44" t="str">
        <f>CONCATENATE("&lt;!-- ",L50," fin --&gt;")</f>
        <v>&lt;!--  fin --&gt;</v>
      </c>
      <c r="O56" s="53"/>
    </row>
    <row r="57" ht="15" spans="1:14">
      <c r="A57" s="28"/>
      <c r="B57" s="45"/>
      <c r="C57" s="45"/>
      <c r="D57" s="54"/>
      <c r="E57" s="45"/>
      <c r="F57" s="44" t="str">
        <f>""</f>
        <v/>
      </c>
      <c r="I57" s="28"/>
      <c r="J57" s="45"/>
      <c r="K57" s="45"/>
      <c r="L57" s="54"/>
      <c r="M57" s="45"/>
      <c r="N57" s="44" t="str">
        <f>""</f>
        <v/>
      </c>
    </row>
    <row r="58" spans="1:15">
      <c r="A58" s="28" t="s">
        <v>160</v>
      </c>
      <c r="B58" s="45"/>
      <c r="C58" s="45"/>
      <c r="D58" s="46" t="s">
        <v>161</v>
      </c>
      <c r="E58" s="45"/>
      <c r="F58" s="45" t="str">
        <f>CONCATENATE("&lt;!-- ",D58," --&gt;")</f>
        <v>&lt;!-- Estructura Básica con Manejo de Excepciones --&gt;</v>
      </c>
      <c r="G58" s="47"/>
      <c r="I58" s="28" t="s">
        <v>158</v>
      </c>
      <c r="J58" s="45"/>
      <c r="K58" s="45"/>
      <c r="L58" s="46"/>
      <c r="M58" s="45"/>
      <c r="N58" s="45" t="str">
        <f>CONCATENATE("&lt;!-- ",L58," --&gt;")</f>
        <v>&lt;!--  --&gt;</v>
      </c>
      <c r="O58" s="47"/>
    </row>
    <row r="59" spans="1:15">
      <c r="A59" s="30" t="s">
        <v>143</v>
      </c>
      <c r="B59" s="48" t="s">
        <v>144</v>
      </c>
      <c r="C59" s="49" t="s">
        <v>145</v>
      </c>
      <c r="F59" t="str">
        <f>CONCATENATE(B59,D59,C59)</f>
        <v>&lt;div &gt;</v>
      </c>
      <c r="G59" s="50"/>
      <c r="I59" s="30" t="s">
        <v>143</v>
      </c>
      <c r="J59" s="48" t="s">
        <v>144</v>
      </c>
      <c r="K59" s="49" t="s">
        <v>145</v>
      </c>
      <c r="N59" t="str">
        <f>CONCATENATE(J59,L59,K59)</f>
        <v>&lt;div &gt;</v>
      </c>
      <c r="O59" s="50"/>
    </row>
    <row r="60" spans="1:15">
      <c r="A60" s="30"/>
      <c r="F60" t="str">
        <f>CONCATENATE("&lt;h3&gt;",D58,"&lt;/h3&gt;")</f>
        <v>&lt;h3&gt;Estructura Básica con Manejo de Excepciones&lt;/h3&gt;</v>
      </c>
      <c r="G60" s="50"/>
      <c r="I60" s="30"/>
      <c r="N60" t="str">
        <f>CONCATENATE("&lt;h4&gt;",L58,"&lt;/h4&gt;")</f>
        <v>&lt;h4&gt;&lt;/h4&gt;</v>
      </c>
      <c r="O60" s="50"/>
    </row>
    <row r="61" spans="1:15">
      <c r="A61" s="30"/>
      <c r="F61" t="str">
        <f>IF(D62&lt;&gt;"","&lt;p&gt;","")</f>
        <v/>
      </c>
      <c r="G61" s="50"/>
      <c r="I61" s="30"/>
      <c r="N61" t="str">
        <f>IF(L62&lt;&gt;"","&lt;p&gt;","")</f>
        <v/>
      </c>
      <c r="O61" s="50"/>
    </row>
    <row r="62" spans="1:15">
      <c r="A62" s="30" t="s">
        <v>146</v>
      </c>
      <c r="D62" s="51"/>
      <c r="E62" t="s">
        <v>2</v>
      </c>
      <c r="F62" t="str">
        <f>IF(D62&lt;&gt;"",D62,"")</f>
        <v/>
      </c>
      <c r="G62" s="50"/>
      <c r="I62" s="30" t="s">
        <v>146</v>
      </c>
      <c r="L62" s="51"/>
      <c r="M62" t="s">
        <v>2</v>
      </c>
      <c r="N62" t="str">
        <f>IF(L62&lt;&gt;"",L62,"")</f>
        <v/>
      </c>
      <c r="O62" s="50"/>
    </row>
    <row r="63" spans="1:15">
      <c r="A63" s="30"/>
      <c r="F63" t="s">
        <v>91</v>
      </c>
      <c r="G63" s="50"/>
      <c r="I63" s="30"/>
      <c r="N63" t="s">
        <v>91</v>
      </c>
      <c r="O63" s="50"/>
    </row>
    <row r="64" ht="15" spans="1:15">
      <c r="A64" s="52"/>
      <c r="B64" s="44"/>
      <c r="C64" s="44"/>
      <c r="D64" s="44"/>
      <c r="E64" s="44"/>
      <c r="F64" s="44" t="str">
        <f>CONCATENATE("&lt;!-- ",D58," fin --&gt;")</f>
        <v>&lt;!-- Estructura Básica con Manejo de Excepciones fin --&gt;</v>
      </c>
      <c r="G64" s="53"/>
      <c r="I64" s="52"/>
      <c r="J64" s="44"/>
      <c r="K64" s="44"/>
      <c r="L64" s="44"/>
      <c r="M64" s="44"/>
      <c r="N64" s="44" t="str">
        <f>CONCATENATE("&lt;!-- ",L58," fin --&gt;")</f>
        <v>&lt;!--  fin --&gt;</v>
      </c>
      <c r="O64" s="53"/>
    </row>
    <row r="65" ht="15" spans="1:14">
      <c r="A65" s="28"/>
      <c r="B65" s="45"/>
      <c r="C65" s="45"/>
      <c r="D65" s="54"/>
      <c r="E65" s="45"/>
      <c r="F65" s="44" t="str">
        <f>""</f>
        <v/>
      </c>
      <c r="I65" s="28"/>
      <c r="J65" s="45"/>
      <c r="K65" s="45"/>
      <c r="L65" s="54"/>
      <c r="M65" s="45"/>
      <c r="N65" s="44" t="str">
        <f>""</f>
        <v/>
      </c>
    </row>
    <row r="66" spans="1:15">
      <c r="A66" s="28" t="s">
        <v>162</v>
      </c>
      <c r="B66" s="45"/>
      <c r="C66" s="45"/>
      <c r="D66" s="46" t="s">
        <v>163</v>
      </c>
      <c r="E66" s="45"/>
      <c r="F66" s="45" t="str">
        <f>CONCATENATE("&lt;!-- ",D66," --&gt;")</f>
        <v>&lt;!-- Ejemplos Prácticos --&gt;</v>
      </c>
      <c r="G66" s="47"/>
      <c r="I66" s="28" t="s">
        <v>160</v>
      </c>
      <c r="J66" s="45"/>
      <c r="K66" s="45"/>
      <c r="L66" s="46"/>
      <c r="M66" s="45"/>
      <c r="N66" s="45" t="str">
        <f>CONCATENATE("&lt;!-- ",L66," --&gt;")</f>
        <v>&lt;!--  --&gt;</v>
      </c>
      <c r="O66" s="47"/>
    </row>
    <row r="67" spans="1:15">
      <c r="A67" s="30" t="s">
        <v>143</v>
      </c>
      <c r="B67" s="48" t="s">
        <v>144</v>
      </c>
      <c r="C67" s="49" t="s">
        <v>145</v>
      </c>
      <c r="F67" t="str">
        <f>CONCATENATE(B67,D67,C67)</f>
        <v>&lt;div &gt;</v>
      </c>
      <c r="G67" s="50"/>
      <c r="I67" s="30" t="s">
        <v>143</v>
      </c>
      <c r="J67" s="48" t="s">
        <v>144</v>
      </c>
      <c r="K67" s="49" t="s">
        <v>145</v>
      </c>
      <c r="N67" t="str">
        <f>CONCATENATE(J67,L67,K67)</f>
        <v>&lt;div &gt;</v>
      </c>
      <c r="O67" s="50"/>
    </row>
    <row r="68" spans="1:15">
      <c r="A68" s="30"/>
      <c r="F68" t="str">
        <f>CONCATENATE("&lt;h3&gt;",D66,"&lt;/h3&gt;")</f>
        <v>&lt;h3&gt;Ejemplos Prácticos&lt;/h3&gt;</v>
      </c>
      <c r="G68" s="50"/>
      <c r="I68" s="30"/>
      <c r="N68" t="str">
        <f>CONCATENATE("&lt;h4&gt;",L66,"&lt;/h4&gt;")</f>
        <v>&lt;h4&gt;&lt;/h4&gt;</v>
      </c>
      <c r="O68" s="50"/>
    </row>
    <row r="69" spans="1:15">
      <c r="A69" s="30"/>
      <c r="F69" t="str">
        <f>IF(D70&lt;&gt;"","&lt;p&gt;","")</f>
        <v/>
      </c>
      <c r="G69" s="50"/>
      <c r="I69" s="30"/>
      <c r="N69" t="str">
        <f>IF(L70&lt;&gt;"","&lt;p&gt;","")</f>
        <v/>
      </c>
      <c r="O69" s="50"/>
    </row>
    <row r="70" spans="1:15">
      <c r="A70" s="30" t="s">
        <v>146</v>
      </c>
      <c r="D70" s="51"/>
      <c r="E70" t="s">
        <v>2</v>
      </c>
      <c r="F70" t="str">
        <f>IF(D70&lt;&gt;"",D70,"")</f>
        <v/>
      </c>
      <c r="G70" s="50"/>
      <c r="I70" s="30" t="s">
        <v>146</v>
      </c>
      <c r="L70" s="51"/>
      <c r="M70" t="s">
        <v>2</v>
      </c>
      <c r="N70" t="str">
        <f>IF(L70&lt;&gt;"",L70,"")</f>
        <v/>
      </c>
      <c r="O70" s="50"/>
    </row>
    <row r="71" spans="1:15">
      <c r="A71" s="30"/>
      <c r="F71" t="s">
        <v>91</v>
      </c>
      <c r="G71" s="50"/>
      <c r="I71" s="30"/>
      <c r="N71" t="s">
        <v>91</v>
      </c>
      <c r="O71" s="50"/>
    </row>
    <row r="72" ht="15" spans="1:15">
      <c r="A72" s="52"/>
      <c r="B72" s="44"/>
      <c r="C72" s="44"/>
      <c r="D72" s="44"/>
      <c r="E72" s="44"/>
      <c r="F72" s="44" t="str">
        <f>CONCATENATE("&lt;!-- ",D66," fin --&gt;")</f>
        <v>&lt;!-- Ejemplos Prácticos fin --&gt;</v>
      </c>
      <c r="G72" s="53"/>
      <c r="I72" s="52"/>
      <c r="J72" s="44"/>
      <c r="K72" s="44"/>
      <c r="L72" s="44"/>
      <c r="M72" s="44"/>
      <c r="N72" s="44" t="str">
        <f>CONCATENATE("&lt;!-- ",L66," fin --&gt;")</f>
        <v>&lt;!--  fin --&gt;</v>
      </c>
      <c r="O72" s="53"/>
    </row>
    <row r="73" ht="15" spans="1:14">
      <c r="A73" s="28"/>
      <c r="B73" s="45"/>
      <c r="C73" s="45"/>
      <c r="D73" s="54"/>
      <c r="E73" s="45"/>
      <c r="F73" s="44" t="str">
        <f>""</f>
        <v/>
      </c>
      <c r="I73" s="28"/>
      <c r="J73" s="45"/>
      <c r="K73" s="45"/>
      <c r="L73" s="54"/>
      <c r="M73" s="45"/>
      <c r="N73" s="44" t="str">
        <f>""</f>
        <v/>
      </c>
    </row>
    <row r="74" spans="1:15">
      <c r="A74" s="28" t="s">
        <v>164</v>
      </c>
      <c r="B74" s="45"/>
      <c r="C74" s="45"/>
      <c r="D74" s="46" t="s">
        <v>165</v>
      </c>
      <c r="E74" s="45"/>
      <c r="F74" s="45" t="str">
        <f>CONCATENATE("&lt;!-- ",D74," --&gt;")</f>
        <v>&lt;!-- Buenas Prácticas --&gt;</v>
      </c>
      <c r="G74" s="47"/>
      <c r="I74" s="28" t="s">
        <v>162</v>
      </c>
      <c r="J74" s="45"/>
      <c r="K74" s="45"/>
      <c r="L74" s="46"/>
      <c r="M74" s="45"/>
      <c r="N74" s="45" t="str">
        <f>CONCATENATE("&lt;!-- ",L74," --&gt;")</f>
        <v>&lt;!--  --&gt;</v>
      </c>
      <c r="O74" s="47"/>
    </row>
    <row r="75" spans="1:15">
      <c r="A75" s="30" t="s">
        <v>143</v>
      </c>
      <c r="B75" s="48" t="s">
        <v>144</v>
      </c>
      <c r="C75" s="49" t="s">
        <v>145</v>
      </c>
      <c r="F75" t="str">
        <f>CONCATENATE(B75,D75,C75)</f>
        <v>&lt;div &gt;</v>
      </c>
      <c r="G75" s="50"/>
      <c r="I75" s="30" t="s">
        <v>143</v>
      </c>
      <c r="J75" s="48" t="s">
        <v>144</v>
      </c>
      <c r="K75" s="49" t="s">
        <v>145</v>
      </c>
      <c r="N75" t="str">
        <f>CONCATENATE(J75,L75,K75)</f>
        <v>&lt;div &gt;</v>
      </c>
      <c r="O75" s="50"/>
    </row>
    <row r="76" spans="1:15">
      <c r="A76" s="30"/>
      <c r="F76" t="str">
        <f>CONCATENATE("&lt;h3&gt;",D74,"&lt;/h3&gt;")</f>
        <v>&lt;h3&gt;Buenas Prácticas&lt;/h3&gt;</v>
      </c>
      <c r="G76" s="50"/>
      <c r="I76" s="30"/>
      <c r="N76" t="str">
        <f>CONCATENATE("&lt;h4&gt;",L74,"&lt;/h4&gt;")</f>
        <v>&lt;h4&gt;&lt;/h4&gt;</v>
      </c>
      <c r="O76" s="50"/>
    </row>
    <row r="77" spans="1:15">
      <c r="A77" s="30"/>
      <c r="F77" t="str">
        <f>IF(D78&lt;&gt;"","&lt;p&gt;","")</f>
        <v/>
      </c>
      <c r="G77" s="50"/>
      <c r="I77" s="30"/>
      <c r="N77" t="str">
        <f>IF(L78&lt;&gt;"","&lt;p&gt;","")</f>
        <v/>
      </c>
      <c r="O77" s="50"/>
    </row>
    <row r="78" spans="1:15">
      <c r="A78" s="30" t="s">
        <v>146</v>
      </c>
      <c r="D78" s="51"/>
      <c r="E78" t="s">
        <v>2</v>
      </c>
      <c r="F78" t="str">
        <f>IF(D78&lt;&gt;"",D78,"")</f>
        <v/>
      </c>
      <c r="G78" s="50"/>
      <c r="I78" s="30" t="s">
        <v>146</v>
      </c>
      <c r="L78" s="51"/>
      <c r="M78" t="s">
        <v>2</v>
      </c>
      <c r="N78" t="str">
        <f>IF(L78&lt;&gt;"",L78,"")</f>
        <v/>
      </c>
      <c r="O78" s="50"/>
    </row>
    <row r="79" spans="1:15">
      <c r="A79" s="30"/>
      <c r="F79" t="s">
        <v>91</v>
      </c>
      <c r="G79" s="50"/>
      <c r="I79" s="30"/>
      <c r="N79" t="s">
        <v>91</v>
      </c>
      <c r="O79" s="50"/>
    </row>
    <row r="80" ht="15" spans="1:15">
      <c r="A80" s="52"/>
      <c r="B80" s="44"/>
      <c r="C80" s="44"/>
      <c r="D80" s="44"/>
      <c r="E80" s="44"/>
      <c r="F80" s="44" t="str">
        <f>CONCATENATE("&lt;!-- ",D74," fin --&gt;")</f>
        <v>&lt;!-- Buenas Prácticas fin --&gt;</v>
      </c>
      <c r="G80" s="53"/>
      <c r="I80" s="52"/>
      <c r="J80" s="44"/>
      <c r="K80" s="44"/>
      <c r="L80" s="44"/>
      <c r="M80" s="44"/>
      <c r="N80" s="44" t="str">
        <f>CONCATENATE("&lt;!-- ",L74," fin --&gt;")</f>
        <v>&lt;!--  fin --&gt;</v>
      </c>
      <c r="O80" s="53"/>
    </row>
    <row r="81" ht="15" spans="1:14">
      <c r="A81" s="28"/>
      <c r="B81" s="45"/>
      <c r="C81" s="45"/>
      <c r="D81" s="54"/>
      <c r="E81" s="45"/>
      <c r="F81" s="44" t="str">
        <f>""</f>
        <v/>
      </c>
      <c r="I81" s="28"/>
      <c r="J81" s="45"/>
      <c r="K81" s="45"/>
      <c r="L81" s="54"/>
      <c r="M81" s="45"/>
      <c r="N81" s="44" t="str">
        <f>""</f>
        <v/>
      </c>
    </row>
    <row r="82" spans="1:15">
      <c r="A82" s="28" t="s">
        <v>166</v>
      </c>
      <c r="B82" s="45"/>
      <c r="C82" s="45"/>
      <c r="D82" s="46" t="s">
        <v>167</v>
      </c>
      <c r="E82" s="45"/>
      <c r="F82" s="45" t="str">
        <f>CONCATENATE("&lt;!-- ",D82," --&gt;")</f>
        <v>&lt;!-- Errores Personalizados --&gt;</v>
      </c>
      <c r="G82" s="47"/>
      <c r="I82" s="28" t="s">
        <v>164</v>
      </c>
      <c r="J82" s="45"/>
      <c r="K82" s="45"/>
      <c r="L82" s="46"/>
      <c r="M82" s="45"/>
      <c r="N82" s="45" t="str">
        <f>CONCATENATE("&lt;!-- ",L82," --&gt;")</f>
        <v>&lt;!--  --&gt;</v>
      </c>
      <c r="O82" s="47"/>
    </row>
    <row r="83" spans="1:15">
      <c r="A83" s="30" t="s">
        <v>143</v>
      </c>
      <c r="B83" s="48" t="s">
        <v>144</v>
      </c>
      <c r="C83" s="49" t="s">
        <v>145</v>
      </c>
      <c r="F83" t="str">
        <f>CONCATENATE(B83,D83,C83)</f>
        <v>&lt;div &gt;</v>
      </c>
      <c r="G83" s="50"/>
      <c r="I83" s="30" t="s">
        <v>143</v>
      </c>
      <c r="J83" s="48" t="s">
        <v>144</v>
      </c>
      <c r="K83" s="49" t="s">
        <v>145</v>
      </c>
      <c r="N83" t="str">
        <f>CONCATENATE(J83,L83,K83)</f>
        <v>&lt;div &gt;</v>
      </c>
      <c r="O83" s="50"/>
    </row>
    <row r="84" spans="1:15">
      <c r="A84" s="30"/>
      <c r="F84" t="str">
        <f>CONCATENATE("&lt;h3&gt;",D82,"&lt;/h3&gt;")</f>
        <v>&lt;h3&gt;Errores Personalizados&lt;/h3&gt;</v>
      </c>
      <c r="G84" s="50"/>
      <c r="I84" s="30"/>
      <c r="N84" t="str">
        <f>CONCATENATE("&lt;h4&gt;",L82,"&lt;/h4&gt;")</f>
        <v>&lt;h4&gt;&lt;/h4&gt;</v>
      </c>
      <c r="O84" s="50"/>
    </row>
    <row r="85" spans="1:15">
      <c r="A85" s="30"/>
      <c r="F85" t="str">
        <f>IF(D86&lt;&gt;"","&lt;p&gt;","")</f>
        <v/>
      </c>
      <c r="G85" s="50"/>
      <c r="I85" s="30"/>
      <c r="N85" t="str">
        <f>IF(L86&lt;&gt;"","&lt;p&gt;","")</f>
        <v/>
      </c>
      <c r="O85" s="50"/>
    </row>
    <row r="86" spans="1:15">
      <c r="A86" s="30" t="s">
        <v>146</v>
      </c>
      <c r="D86" s="51"/>
      <c r="E86" t="s">
        <v>2</v>
      </c>
      <c r="F86" t="str">
        <f>IF(D86&lt;&gt;"",D86,"")</f>
        <v/>
      </c>
      <c r="G86" s="50"/>
      <c r="I86" s="30" t="s">
        <v>146</v>
      </c>
      <c r="L86" s="51"/>
      <c r="M86" t="s">
        <v>2</v>
      </c>
      <c r="N86" t="str">
        <f>IF(L86&lt;&gt;"",L86,"")</f>
        <v/>
      </c>
      <c r="O86" s="50"/>
    </row>
    <row r="87" spans="1:15">
      <c r="A87" s="30"/>
      <c r="F87" t="s">
        <v>91</v>
      </c>
      <c r="G87" s="50"/>
      <c r="I87" s="30"/>
      <c r="N87" t="s">
        <v>91</v>
      </c>
      <c r="O87" s="50"/>
    </row>
    <row r="88" ht="15" spans="1:15">
      <c r="A88" s="52"/>
      <c r="B88" s="44"/>
      <c r="C88" s="44"/>
      <c r="D88" s="44"/>
      <c r="E88" s="44"/>
      <c r="F88" s="44" t="str">
        <f>CONCATENATE("&lt;!-- ",D82," fin --&gt;")</f>
        <v>&lt;!-- Errores Personalizados fin --&gt;</v>
      </c>
      <c r="G88" s="53"/>
      <c r="I88" s="52"/>
      <c r="J88" s="44"/>
      <c r="K88" s="44"/>
      <c r="L88" s="44"/>
      <c r="M88" s="44"/>
      <c r="N88" s="44" t="str">
        <f>CONCATENATE("&lt;!-- ",L82," fin --&gt;")</f>
        <v>&lt;!--  fin --&gt;</v>
      </c>
      <c r="O88" s="53"/>
    </row>
    <row r="89" ht="15" spans="1:14">
      <c r="A89" s="28"/>
      <c r="B89" s="45"/>
      <c r="C89" s="45"/>
      <c r="D89" s="54"/>
      <c r="E89" s="45"/>
      <c r="F89" s="44" t="str">
        <f>""</f>
        <v/>
      </c>
      <c r="I89" s="28"/>
      <c r="J89" s="45"/>
      <c r="K89" s="45"/>
      <c r="L89" s="54"/>
      <c r="M89" s="45"/>
      <c r="N89" s="44" t="str">
        <f>""</f>
        <v/>
      </c>
    </row>
    <row r="90" spans="1:15">
      <c r="A90" s="28" t="s">
        <v>166</v>
      </c>
      <c r="B90" s="45"/>
      <c r="C90" s="45"/>
      <c r="D90" s="46" t="s">
        <v>168</v>
      </c>
      <c r="E90" s="45"/>
      <c r="F90" s="45" t="str">
        <f>CONCATENATE("&lt;!-- ",D90," --&gt;")</f>
        <v>&lt;!-- Sintaxis Básica de with --&gt;</v>
      </c>
      <c r="G90" s="47"/>
      <c r="I90" s="28" t="s">
        <v>166</v>
      </c>
      <c r="J90" s="45"/>
      <c r="K90" s="45"/>
      <c r="L90" s="46"/>
      <c r="M90" s="45"/>
      <c r="N90" s="45" t="str">
        <f>CONCATENATE("&lt;!-- ",L90," --&gt;")</f>
        <v>&lt;!--  --&gt;</v>
      </c>
      <c r="O90" s="47"/>
    </row>
    <row r="91" spans="1:15">
      <c r="A91" s="30" t="s">
        <v>143</v>
      </c>
      <c r="B91" s="48" t="s">
        <v>144</v>
      </c>
      <c r="C91" s="49" t="s">
        <v>145</v>
      </c>
      <c r="F91" t="str">
        <f>CONCATENATE(B91,D91,C91)</f>
        <v>&lt;div &gt;</v>
      </c>
      <c r="G91" s="50"/>
      <c r="I91" s="30" t="s">
        <v>143</v>
      </c>
      <c r="J91" s="48" t="s">
        <v>144</v>
      </c>
      <c r="K91" s="49" t="s">
        <v>145</v>
      </c>
      <c r="N91" t="str">
        <f>CONCATENATE(J91,L91,K91)</f>
        <v>&lt;div &gt;</v>
      </c>
      <c r="O91" s="50"/>
    </row>
    <row r="92" spans="1:15">
      <c r="A92" s="30"/>
      <c r="F92" t="str">
        <f>CONCATENATE("&lt;h3&gt;",D90,"&lt;/h3&gt;")</f>
        <v>&lt;h3&gt;Sintaxis Básica de with&lt;/h3&gt;</v>
      </c>
      <c r="G92" s="50"/>
      <c r="I92" s="30"/>
      <c r="N92" t="str">
        <f>CONCATENATE("&lt;h4&gt;",L90,"&lt;/h4&gt;")</f>
        <v>&lt;h4&gt;&lt;/h4&gt;</v>
      </c>
      <c r="O92" s="50"/>
    </row>
    <row r="93" spans="1:15">
      <c r="A93" s="30"/>
      <c r="F93" t="str">
        <f>IF(D94&lt;&gt;"","&lt;p&gt;","")</f>
        <v/>
      </c>
      <c r="G93" s="50"/>
      <c r="I93" s="30"/>
      <c r="N93" t="str">
        <f>IF(L94&lt;&gt;"","&lt;p&gt;","")</f>
        <v/>
      </c>
      <c r="O93" s="50"/>
    </row>
    <row r="94" spans="1:15">
      <c r="A94" s="30" t="s">
        <v>146</v>
      </c>
      <c r="D94" s="51"/>
      <c r="E94" t="s">
        <v>2</v>
      </c>
      <c r="F94" t="str">
        <f>IF(D94&lt;&gt;"",D94,"")</f>
        <v/>
      </c>
      <c r="G94" s="50"/>
      <c r="I94" s="30" t="s">
        <v>146</v>
      </c>
      <c r="L94" s="51"/>
      <c r="M94" t="s">
        <v>2</v>
      </c>
      <c r="N94" t="str">
        <f>IF(L94&lt;&gt;"",L94,"")</f>
        <v/>
      </c>
      <c r="O94" s="50"/>
    </row>
    <row r="95" spans="1:15">
      <c r="A95" s="30"/>
      <c r="F95" t="s">
        <v>91</v>
      </c>
      <c r="G95" s="50"/>
      <c r="I95" s="30"/>
      <c r="N95" t="s">
        <v>91</v>
      </c>
      <c r="O95" s="50"/>
    </row>
    <row r="96" ht="15" spans="1:15">
      <c r="A96" s="52"/>
      <c r="B96" s="44"/>
      <c r="C96" s="44"/>
      <c r="D96" s="44"/>
      <c r="E96" s="44"/>
      <c r="F96" s="44" t="str">
        <f>CONCATENATE("&lt;!-- ",D90," fin --&gt;")</f>
        <v>&lt;!-- Sintaxis Básica de with fin --&gt;</v>
      </c>
      <c r="G96" s="53"/>
      <c r="I96" s="52"/>
      <c r="J96" s="44"/>
      <c r="K96" s="44"/>
      <c r="L96" s="44"/>
      <c r="M96" s="44"/>
      <c r="N96" s="44" t="str">
        <f>CONCATENATE("&lt;!-- ",L90," fin --&gt;")</f>
        <v>&lt;!--  fin --&gt;</v>
      </c>
      <c r="O96" s="53"/>
    </row>
    <row r="97" ht="15" spans="1:14">
      <c r="A97" s="28"/>
      <c r="B97" s="45"/>
      <c r="C97" s="45"/>
      <c r="D97" s="54"/>
      <c r="E97" s="45"/>
      <c r="F97" s="44" t="str">
        <f>""</f>
        <v/>
      </c>
      <c r="I97" s="28"/>
      <c r="J97" s="45"/>
      <c r="K97" s="45"/>
      <c r="L97" s="54"/>
      <c r="M97" s="45"/>
      <c r="N97" s="44" t="str">
        <f>""</f>
        <v/>
      </c>
    </row>
    <row r="98" spans="1:15">
      <c r="A98" s="28" t="s">
        <v>169</v>
      </c>
      <c r="B98" s="45"/>
      <c r="C98" s="45"/>
      <c r="D98" s="46" t="s">
        <v>170</v>
      </c>
      <c r="E98" s="45"/>
      <c r="F98" s="45" t="str">
        <f>CONCATENATE("&lt;!-- ",D98," --&gt;")</f>
        <v>&lt;!-- Ventajas del Uso de with --&gt;</v>
      </c>
      <c r="G98" s="47"/>
      <c r="I98" s="28" t="s">
        <v>169</v>
      </c>
      <c r="J98" s="45"/>
      <c r="K98" s="45"/>
      <c r="L98" s="46"/>
      <c r="M98" s="45"/>
      <c r="N98" s="45" t="str">
        <f>CONCATENATE("&lt;!-- ",L98," --&gt;")</f>
        <v>&lt;!--  --&gt;</v>
      </c>
      <c r="O98" s="47"/>
    </row>
    <row r="99" spans="1:15">
      <c r="A99" s="30" t="s">
        <v>143</v>
      </c>
      <c r="B99" s="48" t="s">
        <v>144</v>
      </c>
      <c r="C99" s="49" t="s">
        <v>145</v>
      </c>
      <c r="F99" t="str">
        <f>CONCATENATE(B99,D99,C99)</f>
        <v>&lt;div &gt;</v>
      </c>
      <c r="G99" s="50"/>
      <c r="I99" s="30" t="s">
        <v>143</v>
      </c>
      <c r="J99" s="48" t="s">
        <v>144</v>
      </c>
      <c r="K99" s="49" t="s">
        <v>145</v>
      </c>
      <c r="N99" t="str">
        <f>CONCATENATE(J99,L99,K99)</f>
        <v>&lt;div &gt;</v>
      </c>
      <c r="O99" s="50"/>
    </row>
    <row r="100" spans="1:15">
      <c r="A100" s="30"/>
      <c r="F100" t="str">
        <f>CONCATENATE("&lt;h3&gt;",D98,"&lt;/h3&gt;")</f>
        <v>&lt;h3&gt;Ventajas del Uso de with&lt;/h3&gt;</v>
      </c>
      <c r="G100" s="50"/>
      <c r="I100" s="30"/>
      <c r="N100" t="str">
        <f>CONCATENATE("&lt;h4&gt;",L98,"&lt;/h4&gt;")</f>
        <v>&lt;h4&gt;&lt;/h4&gt;</v>
      </c>
      <c r="O100" s="50"/>
    </row>
    <row r="101" spans="1:15">
      <c r="A101" s="30"/>
      <c r="F101" t="str">
        <f>IF(D102&lt;&gt;"","&lt;p&gt;","")</f>
        <v/>
      </c>
      <c r="G101" s="50"/>
      <c r="I101" s="30"/>
      <c r="N101" t="str">
        <f>IF(L102&lt;&gt;"","&lt;p&gt;","")</f>
        <v/>
      </c>
      <c r="O101" s="50"/>
    </row>
    <row r="102" spans="1:15">
      <c r="A102" s="30" t="s">
        <v>146</v>
      </c>
      <c r="D102" s="51"/>
      <c r="E102" t="s">
        <v>2</v>
      </c>
      <c r="F102" t="str">
        <f>IF(D102&lt;&gt;"",D102,"")</f>
        <v/>
      </c>
      <c r="G102" s="50"/>
      <c r="I102" s="30" t="s">
        <v>146</v>
      </c>
      <c r="L102" s="51"/>
      <c r="M102" t="s">
        <v>2</v>
      </c>
      <c r="N102" t="str">
        <f>IF(L102&lt;&gt;"",L102,"")</f>
        <v/>
      </c>
      <c r="O102" s="50"/>
    </row>
    <row r="103" spans="1:15">
      <c r="A103" s="30"/>
      <c r="F103" t="s">
        <v>91</v>
      </c>
      <c r="G103" s="50"/>
      <c r="I103" s="30"/>
      <c r="N103" t="s">
        <v>91</v>
      </c>
      <c r="O103" s="50"/>
    </row>
    <row r="104" ht="15" spans="1:15">
      <c r="A104" s="52"/>
      <c r="B104" s="44"/>
      <c r="C104" s="44"/>
      <c r="D104" s="44"/>
      <c r="E104" s="44"/>
      <c r="F104" s="44" t="str">
        <f>CONCATENATE("&lt;!-- ",D98," fin --&gt;")</f>
        <v>&lt;!-- Ventajas del Uso de with fin --&gt;</v>
      </c>
      <c r="G104" s="53"/>
      <c r="I104" s="52"/>
      <c r="J104" s="44"/>
      <c r="K104" s="44"/>
      <c r="L104" s="44"/>
      <c r="M104" s="44"/>
      <c r="N104" s="44" t="str">
        <f>CONCATENATE("&lt;!-- ",L98," fin --&gt;")</f>
        <v>&lt;!--  fin --&gt;</v>
      </c>
      <c r="O104" s="53"/>
    </row>
    <row r="105" customFormat="1" ht="15" spans="1:14">
      <c r="A105" s="28"/>
      <c r="B105" s="45"/>
      <c r="C105" s="45"/>
      <c r="D105" s="54"/>
      <c r="E105" s="45"/>
      <c r="F105" s="44" t="str">
        <f>""</f>
        <v/>
      </c>
      <c r="I105" s="28"/>
      <c r="J105" s="45"/>
      <c r="K105" s="45"/>
      <c r="L105" s="54"/>
      <c r="M105" s="45"/>
      <c r="N105" s="44" t="str">
        <f>""</f>
        <v/>
      </c>
    </row>
    <row r="106" customFormat="1" spans="1:15">
      <c r="A106" s="28" t="s">
        <v>171</v>
      </c>
      <c r="B106" s="45"/>
      <c r="C106" s="45"/>
      <c r="D106" s="46" t="s">
        <v>172</v>
      </c>
      <c r="E106" s="45"/>
      <c r="F106" s="45" t="str">
        <f>CONCATENATE("&lt;!-- ",D106," --&gt;")</f>
        <v>&lt;!-- Ejemplos Prácticos de with --&gt;</v>
      </c>
      <c r="G106" s="47"/>
      <c r="I106" s="28" t="s">
        <v>171</v>
      </c>
      <c r="J106" s="45"/>
      <c r="K106" s="45"/>
      <c r="L106" s="46"/>
      <c r="M106" s="45"/>
      <c r="N106" s="45" t="str">
        <f>CONCATENATE("&lt;!-- ",L106," --&gt;")</f>
        <v>&lt;!--  --&gt;</v>
      </c>
      <c r="O106" s="47"/>
    </row>
    <row r="107" customFormat="1" spans="1:15">
      <c r="A107" s="30" t="s">
        <v>143</v>
      </c>
      <c r="B107" s="48" t="s">
        <v>144</v>
      </c>
      <c r="C107" s="49" t="s">
        <v>145</v>
      </c>
      <c r="F107" t="str">
        <f>CONCATENATE(B107,D107,C107)</f>
        <v>&lt;div &gt;</v>
      </c>
      <c r="G107" s="50"/>
      <c r="I107" s="30" t="s">
        <v>143</v>
      </c>
      <c r="J107" s="48" t="s">
        <v>144</v>
      </c>
      <c r="K107" s="49" t="s">
        <v>145</v>
      </c>
      <c r="N107" t="str">
        <f>CONCATENATE(J107,L107,K107)</f>
        <v>&lt;div &gt;</v>
      </c>
      <c r="O107" s="50"/>
    </row>
    <row r="108" customFormat="1" spans="1:15">
      <c r="A108" s="30"/>
      <c r="F108" t="str">
        <f>CONCATENATE("&lt;h3&gt;",D106,"&lt;/h3&gt;")</f>
        <v>&lt;h3&gt;Ejemplos Prácticos de with&lt;/h3&gt;</v>
      </c>
      <c r="G108" s="50"/>
      <c r="I108" s="30"/>
      <c r="N108" t="str">
        <f>CONCATENATE("&lt;h4&gt;",L106,"&lt;/h4&gt;")</f>
        <v>&lt;h4&gt;&lt;/h4&gt;</v>
      </c>
      <c r="O108" s="50"/>
    </row>
    <row r="109" customFormat="1" spans="1:15">
      <c r="A109" s="30"/>
      <c r="F109" t="str">
        <f>IF(D110&lt;&gt;"","&lt;p&gt;","")</f>
        <v/>
      </c>
      <c r="G109" s="50"/>
      <c r="I109" s="30"/>
      <c r="N109" t="str">
        <f>IF(L110&lt;&gt;"","&lt;p&gt;","")</f>
        <v/>
      </c>
      <c r="O109" s="50"/>
    </row>
    <row r="110" customFormat="1" spans="1:15">
      <c r="A110" s="30" t="s">
        <v>146</v>
      </c>
      <c r="D110" s="51"/>
      <c r="E110" t="s">
        <v>2</v>
      </c>
      <c r="F110" t="str">
        <f>IF(D110&lt;&gt;"",D110,"")</f>
        <v/>
      </c>
      <c r="G110" s="50"/>
      <c r="I110" s="30" t="s">
        <v>146</v>
      </c>
      <c r="L110" s="51"/>
      <c r="M110" t="s">
        <v>2</v>
      </c>
      <c r="N110" t="str">
        <f>IF(L110&lt;&gt;"",L110,"")</f>
        <v/>
      </c>
      <c r="O110" s="50"/>
    </row>
    <row r="111" customFormat="1" spans="1:15">
      <c r="A111" s="30"/>
      <c r="F111" t="s">
        <v>91</v>
      </c>
      <c r="G111" s="50"/>
      <c r="I111" s="30"/>
      <c r="N111" t="s">
        <v>91</v>
      </c>
      <c r="O111" s="50"/>
    </row>
    <row r="112" customFormat="1" ht="15" spans="1:15">
      <c r="A112" s="52"/>
      <c r="B112" s="44"/>
      <c r="C112" s="44"/>
      <c r="D112" s="44"/>
      <c r="E112" s="44"/>
      <c r="F112" s="44" t="str">
        <f>CONCATENATE("&lt;!-- ",D106," fin --&gt;")</f>
        <v>&lt;!-- Ejemplos Prácticos de with fin --&gt;</v>
      </c>
      <c r="G112" s="53"/>
      <c r="I112" s="52"/>
      <c r="J112" s="44"/>
      <c r="K112" s="44"/>
      <c r="L112" s="44"/>
      <c r="M112" s="44"/>
      <c r="N112" s="44" t="str">
        <f>CONCATENATE("&lt;!-- ",L106," fin --&gt;")</f>
        <v>&lt;!--  fin --&gt;</v>
      </c>
      <c r="O112" s="53"/>
    </row>
    <row r="113" customFormat="1" ht="15" spans="1:14">
      <c r="A113" s="28"/>
      <c r="B113" s="45"/>
      <c r="C113" s="45"/>
      <c r="D113" s="54"/>
      <c r="E113" s="45"/>
      <c r="F113" s="44" t="str">
        <f>""</f>
        <v/>
      </c>
      <c r="I113" s="28"/>
      <c r="J113" s="45"/>
      <c r="K113" s="45"/>
      <c r="L113" s="54"/>
      <c r="M113" s="45"/>
      <c r="N113" s="44" t="str">
        <f>""</f>
        <v/>
      </c>
    </row>
    <row r="114" customFormat="1" spans="1:15">
      <c r="A114" s="28" t="s">
        <v>173</v>
      </c>
      <c r="B114" s="45"/>
      <c r="C114" s="45"/>
      <c r="D114" s="46"/>
      <c r="E114" s="45"/>
      <c r="F114" s="45" t="str">
        <f>CONCATENATE("&lt;!-- ",D114," --&gt;")</f>
        <v>&lt;!--  --&gt;</v>
      </c>
      <c r="G114" s="47"/>
      <c r="I114" s="28" t="s">
        <v>173</v>
      </c>
      <c r="J114" s="45"/>
      <c r="K114" s="45"/>
      <c r="L114" s="46"/>
      <c r="M114" s="45"/>
      <c r="N114" s="45" t="str">
        <f>CONCATENATE("&lt;!-- ",L114," --&gt;")</f>
        <v>&lt;!--  --&gt;</v>
      </c>
      <c r="O114" s="47"/>
    </row>
    <row r="115" customFormat="1" spans="1:15">
      <c r="A115" s="30" t="s">
        <v>143</v>
      </c>
      <c r="B115" s="48" t="s">
        <v>144</v>
      </c>
      <c r="C115" s="49" t="s">
        <v>145</v>
      </c>
      <c r="F115" t="str">
        <f>CONCATENATE(B115,D115,C115)</f>
        <v>&lt;div &gt;</v>
      </c>
      <c r="G115" s="50"/>
      <c r="I115" s="30" t="s">
        <v>143</v>
      </c>
      <c r="J115" s="48" t="s">
        <v>144</v>
      </c>
      <c r="K115" s="49" t="s">
        <v>145</v>
      </c>
      <c r="N115" t="str">
        <f>CONCATENATE(J115,L115,K115)</f>
        <v>&lt;div &gt;</v>
      </c>
      <c r="O115" s="50"/>
    </row>
    <row r="116" customFormat="1" spans="1:15">
      <c r="A116" s="30"/>
      <c r="F116" t="str">
        <f>CONCATENATE("&lt;h3&gt;",D114,"&lt;/h3&gt;")</f>
        <v>&lt;h3&gt;&lt;/h3&gt;</v>
      </c>
      <c r="G116" s="50"/>
      <c r="I116" s="30"/>
      <c r="N116" t="str">
        <f>CONCATENATE("&lt;h4&gt;",L114,"&lt;/h4&gt;")</f>
        <v>&lt;h4&gt;&lt;/h4&gt;</v>
      </c>
      <c r="O116" s="50"/>
    </row>
    <row r="117" customFormat="1" spans="1:15">
      <c r="A117" s="30"/>
      <c r="F117" t="str">
        <f>IF(D118&lt;&gt;"","&lt;p&gt;","")</f>
        <v/>
      </c>
      <c r="G117" s="50"/>
      <c r="I117" s="30"/>
      <c r="N117" t="str">
        <f>IF(L118&lt;&gt;"","&lt;p&gt;","")</f>
        <v/>
      </c>
      <c r="O117" s="50"/>
    </row>
    <row r="118" customFormat="1" spans="1:15">
      <c r="A118" s="30" t="s">
        <v>146</v>
      </c>
      <c r="D118" s="51"/>
      <c r="E118" t="s">
        <v>2</v>
      </c>
      <c r="F118" t="str">
        <f>IF(D118&lt;&gt;"",D118,"")</f>
        <v/>
      </c>
      <c r="G118" s="50"/>
      <c r="I118" s="30" t="s">
        <v>146</v>
      </c>
      <c r="L118" s="51"/>
      <c r="M118" t="s">
        <v>2</v>
      </c>
      <c r="N118" t="str">
        <f>IF(L118&lt;&gt;"",L118,"")</f>
        <v/>
      </c>
      <c r="O118" s="50"/>
    </row>
    <row r="119" customFormat="1" spans="1:15">
      <c r="A119" s="30"/>
      <c r="F119" t="s">
        <v>91</v>
      </c>
      <c r="G119" s="50"/>
      <c r="I119" s="30"/>
      <c r="N119" t="s">
        <v>91</v>
      </c>
      <c r="O119" s="50"/>
    </row>
    <row r="120" customFormat="1" ht="15" spans="1:15">
      <c r="A120" s="52"/>
      <c r="B120" s="44"/>
      <c r="C120" s="44"/>
      <c r="D120" s="44"/>
      <c r="E120" s="44"/>
      <c r="F120" s="44" t="str">
        <f>CONCATENATE("&lt;!-- ",D114," fin --&gt;")</f>
        <v>&lt;!--  fin --&gt;</v>
      </c>
      <c r="G120" s="53"/>
      <c r="I120" s="52"/>
      <c r="J120" s="44"/>
      <c r="K120" s="44"/>
      <c r="L120" s="44"/>
      <c r="M120" s="44"/>
      <c r="N120" s="44" t="str">
        <f>CONCATENATE("&lt;!-- ",L114," fin --&gt;")</f>
        <v>&lt;!--  fin --&gt;</v>
      </c>
      <c r="O120" s="53"/>
    </row>
    <row r="121" customFormat="1" ht="15" spans="1:14">
      <c r="A121" s="28"/>
      <c r="B121" s="45"/>
      <c r="C121" s="45"/>
      <c r="D121" s="54"/>
      <c r="E121" s="45"/>
      <c r="F121" s="44" t="str">
        <f>""</f>
        <v/>
      </c>
      <c r="I121" s="28"/>
      <c r="J121" s="45"/>
      <c r="K121" s="45"/>
      <c r="L121" s="54"/>
      <c r="M121" s="45"/>
      <c r="N121" s="44" t="str">
        <f>""</f>
        <v/>
      </c>
    </row>
    <row r="122" customFormat="1" spans="1:15">
      <c r="A122" s="28" t="s">
        <v>174</v>
      </c>
      <c r="B122" s="45"/>
      <c r="C122" s="45"/>
      <c r="D122" s="46"/>
      <c r="E122" s="45"/>
      <c r="F122" s="45" t="str">
        <f>CONCATENATE("&lt;!-- ",D122," --&gt;")</f>
        <v>&lt;!--  --&gt;</v>
      </c>
      <c r="G122" s="47"/>
      <c r="I122" s="28" t="s">
        <v>174</v>
      </c>
      <c r="J122" s="45"/>
      <c r="K122" s="45"/>
      <c r="L122" s="46"/>
      <c r="M122" s="45"/>
      <c r="N122" s="45" t="str">
        <f>CONCATENATE("&lt;!-- ",L122," --&gt;")</f>
        <v>&lt;!--  --&gt;</v>
      </c>
      <c r="O122" s="47"/>
    </row>
    <row r="123" customFormat="1" spans="1:15">
      <c r="A123" s="30" t="s">
        <v>143</v>
      </c>
      <c r="B123" s="48" t="s">
        <v>144</v>
      </c>
      <c r="C123" s="49" t="s">
        <v>145</v>
      </c>
      <c r="F123" t="str">
        <f>CONCATENATE(B123,D123,C123)</f>
        <v>&lt;div &gt;</v>
      </c>
      <c r="G123" s="50"/>
      <c r="I123" s="30" t="s">
        <v>143</v>
      </c>
      <c r="J123" s="48" t="s">
        <v>144</v>
      </c>
      <c r="K123" s="49" t="s">
        <v>145</v>
      </c>
      <c r="N123" t="str">
        <f>CONCATENATE(J123,L123,K123)</f>
        <v>&lt;div &gt;</v>
      </c>
      <c r="O123" s="50"/>
    </row>
    <row r="124" customFormat="1" spans="1:15">
      <c r="A124" s="30"/>
      <c r="F124" t="str">
        <f>CONCATENATE("&lt;h3&gt;",D122,"&lt;/h3&gt;")</f>
        <v>&lt;h3&gt;&lt;/h3&gt;</v>
      </c>
      <c r="G124" s="50"/>
      <c r="I124" s="30"/>
      <c r="N124" t="str">
        <f>CONCATENATE("&lt;h4&gt;",L122,"&lt;/h4&gt;")</f>
        <v>&lt;h4&gt;&lt;/h4&gt;</v>
      </c>
      <c r="O124" s="50"/>
    </row>
    <row r="125" customFormat="1" spans="1:15">
      <c r="A125" s="30"/>
      <c r="F125" t="str">
        <f>IF(D126&lt;&gt;"","&lt;p&gt;","")</f>
        <v/>
      </c>
      <c r="G125" s="50"/>
      <c r="I125" s="30"/>
      <c r="N125" t="str">
        <f>IF(L126&lt;&gt;"","&lt;p&gt;","")</f>
        <v/>
      </c>
      <c r="O125" s="50"/>
    </row>
    <row r="126" customFormat="1" spans="1:15">
      <c r="A126" s="30" t="s">
        <v>146</v>
      </c>
      <c r="D126" s="51"/>
      <c r="E126" t="s">
        <v>2</v>
      </c>
      <c r="F126" t="str">
        <f>IF(D126&lt;&gt;"",D126,"")</f>
        <v/>
      </c>
      <c r="G126" s="50"/>
      <c r="I126" s="30" t="s">
        <v>146</v>
      </c>
      <c r="L126" s="51"/>
      <c r="M126" t="s">
        <v>2</v>
      </c>
      <c r="N126" t="str">
        <f>IF(L126&lt;&gt;"",L126,"")</f>
        <v/>
      </c>
      <c r="O126" s="50"/>
    </row>
    <row r="127" customFormat="1" spans="1:15">
      <c r="A127" s="30"/>
      <c r="F127" t="s">
        <v>91</v>
      </c>
      <c r="G127" s="50"/>
      <c r="I127" s="30"/>
      <c r="N127" t="s">
        <v>91</v>
      </c>
      <c r="O127" s="50"/>
    </row>
    <row r="128" customFormat="1" ht="15" spans="1:15">
      <c r="A128" s="52"/>
      <c r="B128" s="44"/>
      <c r="C128" s="44"/>
      <c r="D128" s="44"/>
      <c r="E128" s="44"/>
      <c r="F128" s="44" t="str">
        <f>CONCATENATE("&lt;!-- ",D122," fin --&gt;")</f>
        <v>&lt;!--  fin --&gt;</v>
      </c>
      <c r="G128" s="53"/>
      <c r="I128" s="52"/>
      <c r="J128" s="44"/>
      <c r="K128" s="44"/>
      <c r="L128" s="44"/>
      <c r="M128" s="44"/>
      <c r="N128" s="44" t="str">
        <f>CONCATENATE("&lt;!-- ",L122," fin --&gt;")</f>
        <v>&lt;!--  fin --&gt;</v>
      </c>
      <c r="O128" s="53"/>
    </row>
    <row r="129" customFormat="1" ht="15" spans="1:14">
      <c r="A129" s="28"/>
      <c r="B129" s="45"/>
      <c r="C129" s="45"/>
      <c r="D129" s="54"/>
      <c r="E129" s="45"/>
      <c r="F129" s="44" t="str">
        <f>""</f>
        <v/>
      </c>
      <c r="I129" s="28"/>
      <c r="J129" s="45"/>
      <c r="K129" s="45"/>
      <c r="L129" s="54"/>
      <c r="M129" s="45"/>
      <c r="N129" s="44" t="str">
        <f>""</f>
        <v/>
      </c>
    </row>
    <row r="130" customFormat="1" spans="1:15">
      <c r="A130" s="28" t="s">
        <v>175</v>
      </c>
      <c r="B130" s="45"/>
      <c r="C130" s="45"/>
      <c r="D130" s="46"/>
      <c r="E130" s="45"/>
      <c r="F130" s="45" t="str">
        <f>CONCATENATE("&lt;!-- ",D130," --&gt;")</f>
        <v>&lt;!--  --&gt;</v>
      </c>
      <c r="G130" s="47"/>
      <c r="I130" s="28" t="s">
        <v>175</v>
      </c>
      <c r="J130" s="45"/>
      <c r="K130" s="45"/>
      <c r="L130" s="46"/>
      <c r="M130" s="45"/>
      <c r="N130" s="45" t="str">
        <f>CONCATENATE("&lt;!-- ",L130," --&gt;")</f>
        <v>&lt;!--  --&gt;</v>
      </c>
      <c r="O130" s="47"/>
    </row>
    <row r="131" customFormat="1" spans="1:15">
      <c r="A131" s="30" t="s">
        <v>143</v>
      </c>
      <c r="B131" s="48" t="s">
        <v>144</v>
      </c>
      <c r="C131" s="49" t="s">
        <v>145</v>
      </c>
      <c r="F131" t="str">
        <f>CONCATENATE(B131,D131,C131)</f>
        <v>&lt;div &gt;</v>
      </c>
      <c r="G131" s="50"/>
      <c r="I131" s="30" t="s">
        <v>143</v>
      </c>
      <c r="J131" s="48" t="s">
        <v>144</v>
      </c>
      <c r="K131" s="49" t="s">
        <v>145</v>
      </c>
      <c r="N131" t="str">
        <f>CONCATENATE(J131,L131,K131)</f>
        <v>&lt;div &gt;</v>
      </c>
      <c r="O131" s="50"/>
    </row>
    <row r="132" customFormat="1" spans="1:15">
      <c r="A132" s="30"/>
      <c r="F132" t="str">
        <f>CONCATENATE("&lt;h3&gt;",D130,"&lt;/h3&gt;")</f>
        <v>&lt;h3&gt;&lt;/h3&gt;</v>
      </c>
      <c r="G132" s="50"/>
      <c r="I132" s="30"/>
      <c r="N132" t="str">
        <f>CONCATENATE("&lt;h4&gt;",L130,"&lt;/h4&gt;")</f>
        <v>&lt;h4&gt;&lt;/h4&gt;</v>
      </c>
      <c r="O132" s="50"/>
    </row>
    <row r="133" customFormat="1" spans="1:15">
      <c r="A133" s="30"/>
      <c r="F133" t="str">
        <f>IF(D134&lt;&gt;"","&lt;p&gt;","")</f>
        <v/>
      </c>
      <c r="G133" s="50"/>
      <c r="I133" s="30"/>
      <c r="N133" t="str">
        <f>IF(L134&lt;&gt;"","&lt;p&gt;","")</f>
        <v/>
      </c>
      <c r="O133" s="50"/>
    </row>
    <row r="134" customFormat="1" spans="1:15">
      <c r="A134" s="30" t="s">
        <v>146</v>
      </c>
      <c r="D134" s="51"/>
      <c r="E134" t="s">
        <v>2</v>
      </c>
      <c r="F134" t="str">
        <f>IF(D134&lt;&gt;"",D134,"")</f>
        <v/>
      </c>
      <c r="G134" s="50"/>
      <c r="I134" s="30" t="s">
        <v>146</v>
      </c>
      <c r="L134" s="51"/>
      <c r="M134" t="s">
        <v>2</v>
      </c>
      <c r="N134" t="str">
        <f>IF(L134&lt;&gt;"",L134,"")</f>
        <v/>
      </c>
      <c r="O134" s="50"/>
    </row>
    <row r="135" customFormat="1" spans="1:15">
      <c r="A135" s="30"/>
      <c r="F135" t="s">
        <v>91</v>
      </c>
      <c r="G135" s="50"/>
      <c r="I135" s="30"/>
      <c r="N135" t="s">
        <v>91</v>
      </c>
      <c r="O135" s="50"/>
    </row>
    <row r="136" customFormat="1" ht="15" spans="1:15">
      <c r="A136" s="52"/>
      <c r="B136" s="44"/>
      <c r="C136" s="44"/>
      <c r="D136" s="44"/>
      <c r="E136" s="44"/>
      <c r="F136" s="44" t="str">
        <f>CONCATENATE("&lt;!-- ",D130," fin --&gt;")</f>
        <v>&lt;!--  fin --&gt;</v>
      </c>
      <c r="G136" s="53"/>
      <c r="I136" s="52"/>
      <c r="J136" s="44"/>
      <c r="K136" s="44"/>
      <c r="L136" s="44"/>
      <c r="M136" s="44"/>
      <c r="N136" s="44" t="str">
        <f>CONCATENATE("&lt;!-- ",L130," fin --&gt;")</f>
        <v>&lt;!--  fin --&gt;</v>
      </c>
      <c r="O136" s="53"/>
    </row>
    <row r="137" customFormat="1" ht="15" spans="1:14">
      <c r="A137" s="28"/>
      <c r="B137" s="45"/>
      <c r="C137" s="45"/>
      <c r="D137" s="54"/>
      <c r="E137" s="45"/>
      <c r="F137" s="44" t="str">
        <f>""</f>
        <v/>
      </c>
      <c r="I137" s="28"/>
      <c r="J137" s="45"/>
      <c r="K137" s="45"/>
      <c r="L137" s="54"/>
      <c r="M137" s="45"/>
      <c r="N137" s="44" t="str">
        <f>""</f>
        <v/>
      </c>
    </row>
    <row r="138" customFormat="1" spans="1:15">
      <c r="A138" s="28" t="s">
        <v>176</v>
      </c>
      <c r="B138" s="45"/>
      <c r="C138" s="45"/>
      <c r="D138" s="46"/>
      <c r="E138" s="45"/>
      <c r="F138" s="45" t="str">
        <f>CONCATENATE("&lt;!-- ",D138," --&gt;")</f>
        <v>&lt;!--  --&gt;</v>
      </c>
      <c r="G138" s="47"/>
      <c r="I138" s="28" t="s">
        <v>176</v>
      </c>
      <c r="J138" s="45"/>
      <c r="K138" s="45"/>
      <c r="L138" s="46"/>
      <c r="M138" s="45"/>
      <c r="N138" s="45" t="str">
        <f>CONCATENATE("&lt;!-- ",L138," --&gt;")</f>
        <v>&lt;!--  --&gt;</v>
      </c>
      <c r="O138" s="47"/>
    </row>
    <row r="139" customFormat="1" spans="1:15">
      <c r="A139" s="30" t="s">
        <v>143</v>
      </c>
      <c r="B139" s="48" t="s">
        <v>144</v>
      </c>
      <c r="C139" s="49" t="s">
        <v>145</v>
      </c>
      <c r="F139" t="str">
        <f>CONCATENATE(B139,D139,C139)</f>
        <v>&lt;div &gt;</v>
      </c>
      <c r="G139" s="50"/>
      <c r="I139" s="30" t="s">
        <v>143</v>
      </c>
      <c r="J139" s="48" t="s">
        <v>144</v>
      </c>
      <c r="K139" s="49" t="s">
        <v>145</v>
      </c>
      <c r="N139" t="str">
        <f>CONCATENATE(J139,L139,K139)</f>
        <v>&lt;div &gt;</v>
      </c>
      <c r="O139" s="50"/>
    </row>
    <row r="140" customFormat="1" spans="1:15">
      <c r="A140" s="30"/>
      <c r="F140" t="str">
        <f>CONCATENATE("&lt;h3&gt;",D138,"&lt;/h3&gt;")</f>
        <v>&lt;h3&gt;&lt;/h3&gt;</v>
      </c>
      <c r="G140" s="50"/>
      <c r="I140" s="30"/>
      <c r="N140" t="str">
        <f>CONCATENATE("&lt;h4&gt;",L138,"&lt;/h4&gt;")</f>
        <v>&lt;h4&gt;&lt;/h4&gt;</v>
      </c>
      <c r="O140" s="50"/>
    </row>
    <row r="141" customFormat="1" spans="1:15">
      <c r="A141" s="30"/>
      <c r="F141" t="str">
        <f>IF(D142&lt;&gt;"","&lt;p&gt;","")</f>
        <v/>
      </c>
      <c r="G141" s="50"/>
      <c r="I141" s="30"/>
      <c r="N141" t="str">
        <f>IF(L142&lt;&gt;"","&lt;p&gt;","")</f>
        <v/>
      </c>
      <c r="O141" s="50"/>
    </row>
    <row r="142" customFormat="1" spans="1:15">
      <c r="A142" s="30" t="s">
        <v>146</v>
      </c>
      <c r="D142" s="51"/>
      <c r="E142" t="s">
        <v>2</v>
      </c>
      <c r="F142" t="str">
        <f>IF(D142&lt;&gt;"",D142,"")</f>
        <v/>
      </c>
      <c r="G142" s="50"/>
      <c r="I142" s="30" t="s">
        <v>146</v>
      </c>
      <c r="L142" s="51"/>
      <c r="M142" t="s">
        <v>2</v>
      </c>
      <c r="N142" t="str">
        <f>IF(L142&lt;&gt;"",L142,"")</f>
        <v/>
      </c>
      <c r="O142" s="50"/>
    </row>
    <row r="143" customFormat="1" spans="1:15">
      <c r="A143" s="30"/>
      <c r="F143" t="s">
        <v>91</v>
      </c>
      <c r="G143" s="50"/>
      <c r="I143" s="30"/>
      <c r="N143" t="s">
        <v>91</v>
      </c>
      <c r="O143" s="50"/>
    </row>
    <row r="144" customFormat="1" ht="15" spans="1:15">
      <c r="A144" s="52"/>
      <c r="B144" s="44"/>
      <c r="C144" s="44"/>
      <c r="D144" s="44"/>
      <c r="E144" s="44"/>
      <c r="F144" s="44" t="str">
        <f>CONCATENATE("&lt;!-- ",D138," fin --&gt;")</f>
        <v>&lt;!--  fin --&gt;</v>
      </c>
      <c r="G144" s="53"/>
      <c r="I144" s="52"/>
      <c r="J144" s="44"/>
      <c r="K144" s="44"/>
      <c r="L144" s="44"/>
      <c r="M144" s="44"/>
      <c r="N144" s="44" t="str">
        <f>CONCATENATE("&lt;!-- ",L138," fin --&gt;")</f>
        <v>&lt;!--  fin --&gt;</v>
      </c>
      <c r="O144" s="53"/>
    </row>
    <row r="145" customFormat="1" ht="15" spans="1:14">
      <c r="A145" s="28"/>
      <c r="B145" s="45"/>
      <c r="C145" s="45"/>
      <c r="D145" s="54"/>
      <c r="E145" s="45"/>
      <c r="F145" s="44" t="str">
        <f>""</f>
        <v/>
      </c>
      <c r="I145" s="28"/>
      <c r="J145" s="45"/>
      <c r="K145" s="45"/>
      <c r="L145" s="54"/>
      <c r="M145" s="45"/>
      <c r="N145" s="44" t="str">
        <f>""</f>
        <v/>
      </c>
    </row>
    <row r="146" customFormat="1" spans="1:15">
      <c r="A146" s="28" t="s">
        <v>177</v>
      </c>
      <c r="B146" s="45"/>
      <c r="C146" s="45"/>
      <c r="D146" s="46"/>
      <c r="E146" s="45"/>
      <c r="F146" s="45" t="str">
        <f>CONCATENATE("&lt;!-- ",D146," --&gt;")</f>
        <v>&lt;!--  --&gt;</v>
      </c>
      <c r="G146" s="47"/>
      <c r="I146" s="28" t="s">
        <v>177</v>
      </c>
      <c r="J146" s="45"/>
      <c r="K146" s="45"/>
      <c r="L146" s="46"/>
      <c r="M146" s="45"/>
      <c r="N146" s="45" t="str">
        <f>CONCATENATE("&lt;!-- ",L146," --&gt;")</f>
        <v>&lt;!--  --&gt;</v>
      </c>
      <c r="O146" s="47"/>
    </row>
    <row r="147" customFormat="1" spans="1:15">
      <c r="A147" s="30" t="s">
        <v>143</v>
      </c>
      <c r="B147" s="48" t="s">
        <v>144</v>
      </c>
      <c r="C147" s="49" t="s">
        <v>145</v>
      </c>
      <c r="F147" t="str">
        <f>CONCATENATE(B147,D147,C147)</f>
        <v>&lt;div &gt;</v>
      </c>
      <c r="G147" s="50"/>
      <c r="I147" s="30" t="s">
        <v>143</v>
      </c>
      <c r="J147" s="48" t="s">
        <v>144</v>
      </c>
      <c r="K147" s="49" t="s">
        <v>145</v>
      </c>
      <c r="N147" t="str">
        <f>CONCATENATE(J147,L147,K147)</f>
        <v>&lt;div &gt;</v>
      </c>
      <c r="O147" s="50"/>
    </row>
    <row r="148" customFormat="1" spans="1:15">
      <c r="A148" s="30"/>
      <c r="F148" t="str">
        <f>CONCATENATE("&lt;h3&gt;",D146,"&lt;/h3&gt;")</f>
        <v>&lt;h3&gt;&lt;/h3&gt;</v>
      </c>
      <c r="G148" s="50"/>
      <c r="I148" s="30"/>
      <c r="N148" t="str">
        <f>CONCATENATE("&lt;h4&gt;",L146,"&lt;/h4&gt;")</f>
        <v>&lt;h4&gt;&lt;/h4&gt;</v>
      </c>
      <c r="O148" s="50"/>
    </row>
    <row r="149" customFormat="1" spans="1:15">
      <c r="A149" s="30"/>
      <c r="F149" t="str">
        <f>IF(D150&lt;&gt;"","&lt;p&gt;","")</f>
        <v/>
      </c>
      <c r="G149" s="50"/>
      <c r="I149" s="30"/>
      <c r="N149" t="str">
        <f>IF(L150&lt;&gt;"","&lt;p&gt;","")</f>
        <v/>
      </c>
      <c r="O149" s="50"/>
    </row>
    <row r="150" customFormat="1" spans="1:15">
      <c r="A150" s="30" t="s">
        <v>146</v>
      </c>
      <c r="D150" s="51"/>
      <c r="E150" t="s">
        <v>2</v>
      </c>
      <c r="F150" t="str">
        <f>IF(D150&lt;&gt;"",D150,"")</f>
        <v/>
      </c>
      <c r="G150" s="50"/>
      <c r="I150" s="30" t="s">
        <v>146</v>
      </c>
      <c r="L150" s="51"/>
      <c r="M150" t="s">
        <v>2</v>
      </c>
      <c r="N150" t="str">
        <f>IF(L150&lt;&gt;"",L150,"")</f>
        <v/>
      </c>
      <c r="O150" s="50"/>
    </row>
    <row r="151" customFormat="1" spans="1:15">
      <c r="A151" s="30"/>
      <c r="F151" t="s">
        <v>91</v>
      </c>
      <c r="G151" s="50"/>
      <c r="I151" s="30"/>
      <c r="N151" t="s">
        <v>91</v>
      </c>
      <c r="O151" s="50"/>
    </row>
    <row r="152" customFormat="1" ht="15" spans="1:15">
      <c r="A152" s="52"/>
      <c r="B152" s="44"/>
      <c r="C152" s="44"/>
      <c r="D152" s="44"/>
      <c r="E152" s="44"/>
      <c r="F152" s="44" t="str">
        <f>CONCATENATE("&lt;!-- ",D146," fin --&gt;")</f>
        <v>&lt;!--  fin --&gt;</v>
      </c>
      <c r="G152" s="53"/>
      <c r="I152" s="52"/>
      <c r="J152" s="44"/>
      <c r="K152" s="44"/>
      <c r="L152" s="44"/>
      <c r="M152" s="44"/>
      <c r="N152" s="44" t="str">
        <f>CONCATENATE("&lt;!-- ",L146," fin --&gt;")</f>
        <v>&lt;!--  fin --&gt;</v>
      </c>
      <c r="O152" s="53"/>
    </row>
    <row r="153" ht="15" spans="1:14">
      <c r="A153" s="28"/>
      <c r="B153" s="45"/>
      <c r="C153" s="45"/>
      <c r="D153" s="54"/>
      <c r="E153" s="45"/>
      <c r="F153" s="44" t="str">
        <f>""</f>
        <v/>
      </c>
      <c r="I153" s="28"/>
      <c r="J153" s="45"/>
      <c r="K153" s="45"/>
      <c r="L153" s="54"/>
      <c r="M153" s="45"/>
      <c r="N153" s="44" t="str">
        <f>""</f>
        <v/>
      </c>
    </row>
    <row r="154" spans="1:15">
      <c r="A154" s="28" t="s">
        <v>178</v>
      </c>
      <c r="B154" s="45"/>
      <c r="C154" s="45"/>
      <c r="D154" s="46"/>
      <c r="E154" s="45"/>
      <c r="F154" s="45" t="str">
        <f>CONCATENATE("&lt;!-- ",D154," --&gt;")</f>
        <v>&lt;!--  --&gt;</v>
      </c>
      <c r="G154" s="47"/>
      <c r="I154" s="28" t="s">
        <v>178</v>
      </c>
      <c r="J154" s="45"/>
      <c r="K154" s="45"/>
      <c r="L154" s="46"/>
      <c r="M154" s="45"/>
      <c r="N154" s="45" t="str">
        <f>CONCATENATE("&lt;!-- ",L154," --&gt;")</f>
        <v>&lt;!--  --&gt;</v>
      </c>
      <c r="O154" s="47"/>
    </row>
    <row r="155" spans="1:15">
      <c r="A155" s="30" t="s">
        <v>143</v>
      </c>
      <c r="B155" s="48" t="s">
        <v>144</v>
      </c>
      <c r="C155" s="49" t="s">
        <v>145</v>
      </c>
      <c r="F155" t="str">
        <f>CONCATENATE(B155,D155,C155)</f>
        <v>&lt;div &gt;</v>
      </c>
      <c r="G155" s="50"/>
      <c r="I155" s="30" t="s">
        <v>143</v>
      </c>
      <c r="J155" s="48" t="s">
        <v>144</v>
      </c>
      <c r="K155" s="49" t="s">
        <v>145</v>
      </c>
      <c r="N155" t="str">
        <f>CONCATENATE(J155,L155,K155)</f>
        <v>&lt;div &gt;</v>
      </c>
      <c r="O155" s="50"/>
    </row>
    <row r="156" spans="1:15">
      <c r="A156" s="30"/>
      <c r="F156" t="str">
        <f>CONCATENATE("&lt;h3&gt;",D154,"&lt;/h3&gt;")</f>
        <v>&lt;h3&gt;&lt;/h3&gt;</v>
      </c>
      <c r="G156" s="50"/>
      <c r="I156" s="30"/>
      <c r="N156" t="str">
        <f>CONCATENATE("&lt;h4&gt;",L154,"&lt;/h4&gt;")</f>
        <v>&lt;h4&gt;&lt;/h4&gt;</v>
      </c>
      <c r="O156" s="50"/>
    </row>
    <row r="157" spans="1:15">
      <c r="A157" s="30"/>
      <c r="F157" t="str">
        <f>IF(D158&lt;&gt;"","&lt;p&gt;","")</f>
        <v/>
      </c>
      <c r="G157" s="50"/>
      <c r="I157" s="30"/>
      <c r="N157" t="str">
        <f>IF(L158&lt;&gt;"","&lt;p&gt;","")</f>
        <v/>
      </c>
      <c r="O157" s="50"/>
    </row>
    <row r="158" spans="1:15">
      <c r="A158" s="30" t="s">
        <v>146</v>
      </c>
      <c r="D158" s="51"/>
      <c r="E158" t="s">
        <v>2</v>
      </c>
      <c r="F158" t="str">
        <f>IF(D158&lt;&gt;"",D158,"")</f>
        <v/>
      </c>
      <c r="G158" s="50"/>
      <c r="I158" s="30" t="s">
        <v>146</v>
      </c>
      <c r="L158" s="51"/>
      <c r="M158" t="s">
        <v>2</v>
      </c>
      <c r="N158" t="str">
        <f>IF(L158&lt;&gt;"",L158,"")</f>
        <v/>
      </c>
      <c r="O158" s="50"/>
    </row>
    <row r="159" spans="1:15">
      <c r="A159" s="30"/>
      <c r="F159" t="s">
        <v>91</v>
      </c>
      <c r="G159" s="50"/>
      <c r="I159" s="30"/>
      <c r="N159" t="s">
        <v>91</v>
      </c>
      <c r="O159" s="50"/>
    </row>
    <row r="160" ht="15" spans="1:15">
      <c r="A160" s="52"/>
      <c r="B160" s="44"/>
      <c r="C160" s="44"/>
      <c r="D160" s="44"/>
      <c r="E160" s="44"/>
      <c r="F160" s="44" t="str">
        <f>CONCATENATE("&lt;!-- ",D154," fin --&gt;")</f>
        <v>&lt;!--  fin --&gt;</v>
      </c>
      <c r="G160" s="53"/>
      <c r="I160" s="52"/>
      <c r="J160" s="44"/>
      <c r="K160" s="44"/>
      <c r="L160" s="44"/>
      <c r="M160" s="44"/>
      <c r="N160" s="44" t="str">
        <f>CONCATENATE("&lt;!-- ",L154," fin --&gt;")</f>
        <v>&lt;!--  fin --&gt;</v>
      </c>
      <c r="O160" s="53"/>
    </row>
    <row r="161" ht="15" spans="1:14">
      <c r="A161" s="28"/>
      <c r="B161" s="45"/>
      <c r="C161" s="45"/>
      <c r="D161" s="54"/>
      <c r="E161" s="45"/>
      <c r="F161" s="44" t="str">
        <f>""</f>
        <v/>
      </c>
      <c r="I161" s="28"/>
      <c r="J161" s="45"/>
      <c r="K161" s="45"/>
      <c r="L161" s="54"/>
      <c r="M161" s="45"/>
      <c r="N161" s="44" t="str">
        <f>""</f>
        <v/>
      </c>
    </row>
    <row r="162" spans="1:15">
      <c r="A162" s="28" t="s">
        <v>179</v>
      </c>
      <c r="B162" s="45"/>
      <c r="C162" s="45"/>
      <c r="D162" s="46"/>
      <c r="E162" s="45"/>
      <c r="F162" s="45" t="str">
        <f>CONCATENATE("&lt;!-- ",D162," --&gt;")</f>
        <v>&lt;!--  --&gt;</v>
      </c>
      <c r="G162" s="47"/>
      <c r="I162" s="28" t="s">
        <v>179</v>
      </c>
      <c r="J162" s="45"/>
      <c r="K162" s="45"/>
      <c r="L162" s="46"/>
      <c r="M162" s="45"/>
      <c r="N162" s="45" t="str">
        <f>CONCATENATE("&lt;!-- ",L162," --&gt;")</f>
        <v>&lt;!--  --&gt;</v>
      </c>
      <c r="O162" s="47"/>
    </row>
    <row r="163" spans="1:15">
      <c r="A163" s="30" t="s">
        <v>143</v>
      </c>
      <c r="B163" s="48" t="s">
        <v>144</v>
      </c>
      <c r="C163" s="49" t="s">
        <v>145</v>
      </c>
      <c r="F163" t="str">
        <f>CONCATENATE(B163,D163,C163)</f>
        <v>&lt;div &gt;</v>
      </c>
      <c r="G163" s="50"/>
      <c r="I163" s="30" t="s">
        <v>143</v>
      </c>
      <c r="J163" s="48" t="s">
        <v>144</v>
      </c>
      <c r="K163" s="49" t="s">
        <v>145</v>
      </c>
      <c r="N163" t="str">
        <f>CONCATENATE(J163,L163,K163)</f>
        <v>&lt;div &gt;</v>
      </c>
      <c r="O163" s="50"/>
    </row>
    <row r="164" spans="1:15">
      <c r="A164" s="30"/>
      <c r="F164" t="str">
        <f>CONCATENATE("&lt;h3&gt;",D162,"&lt;/h3&gt;")</f>
        <v>&lt;h3&gt;&lt;/h3&gt;</v>
      </c>
      <c r="G164" s="50"/>
      <c r="I164" s="30"/>
      <c r="N164" t="str">
        <f>CONCATENATE("&lt;h4&gt;",L162,"&lt;/h4&gt;")</f>
        <v>&lt;h4&gt;&lt;/h4&gt;</v>
      </c>
      <c r="O164" s="50"/>
    </row>
    <row r="165" spans="1:15">
      <c r="A165" s="30"/>
      <c r="F165" t="str">
        <f>IF(D166&lt;&gt;"","&lt;p&gt;","")</f>
        <v/>
      </c>
      <c r="G165" s="50"/>
      <c r="I165" s="30"/>
      <c r="N165" t="str">
        <f>IF(L166&lt;&gt;"","&lt;p&gt;","")</f>
        <v/>
      </c>
      <c r="O165" s="50"/>
    </row>
    <row r="166" spans="1:15">
      <c r="A166" s="30" t="s">
        <v>146</v>
      </c>
      <c r="D166" s="51"/>
      <c r="E166" t="s">
        <v>2</v>
      </c>
      <c r="F166" t="str">
        <f>IF(D166&lt;&gt;"",D166,"")</f>
        <v/>
      </c>
      <c r="G166" s="50"/>
      <c r="I166" s="30" t="s">
        <v>146</v>
      </c>
      <c r="L166" s="51"/>
      <c r="M166" t="s">
        <v>2</v>
      </c>
      <c r="N166" t="str">
        <f>IF(L166&lt;&gt;"",L166,"")</f>
        <v/>
      </c>
      <c r="O166" s="50"/>
    </row>
    <row r="167" spans="1:15">
      <c r="A167" s="30"/>
      <c r="F167" t="s">
        <v>91</v>
      </c>
      <c r="G167" s="50"/>
      <c r="I167" s="30"/>
      <c r="N167" t="s">
        <v>91</v>
      </c>
      <c r="O167" s="50"/>
    </row>
    <row r="168" ht="15" spans="1:15">
      <c r="A168" s="52"/>
      <c r="B168" s="44"/>
      <c r="C168" s="44"/>
      <c r="D168" s="44"/>
      <c r="E168" s="44"/>
      <c r="F168" s="44" t="str">
        <f>CONCATENATE("&lt;!-- ",D162," fin --&gt;")</f>
        <v>&lt;!--  fin --&gt;</v>
      </c>
      <c r="G168" s="53"/>
      <c r="I168" s="52"/>
      <c r="J168" s="44"/>
      <c r="K168" s="44"/>
      <c r="L168" s="44"/>
      <c r="M168" s="44"/>
      <c r="N168" s="44" t="str">
        <f>CONCATENATE("&lt;!-- ",L162," fin --&gt;")</f>
        <v>&lt;!--  fin --&gt;</v>
      </c>
      <c r="O168" s="53"/>
    </row>
    <row r="169" ht="15" spans="1:14">
      <c r="A169" s="28"/>
      <c r="B169" s="45"/>
      <c r="C169" s="45"/>
      <c r="D169" s="54"/>
      <c r="E169" s="45"/>
      <c r="F169" s="44" t="str">
        <f>""</f>
        <v/>
      </c>
      <c r="I169" s="28"/>
      <c r="J169" s="45"/>
      <c r="K169" s="45"/>
      <c r="L169" s="54"/>
      <c r="M169" s="45"/>
      <c r="N169" s="44" t="str">
        <f>""</f>
        <v/>
      </c>
    </row>
    <row r="170" spans="1:15">
      <c r="A170" s="28" t="s">
        <v>180</v>
      </c>
      <c r="B170" s="45"/>
      <c r="C170" s="45"/>
      <c r="D170" s="46"/>
      <c r="E170" s="45"/>
      <c r="F170" s="45" t="str">
        <f>CONCATENATE("&lt;!-- ",D170," --&gt;")</f>
        <v>&lt;!--  --&gt;</v>
      </c>
      <c r="G170" s="47"/>
      <c r="I170" s="28" t="s">
        <v>180</v>
      </c>
      <c r="J170" s="45"/>
      <c r="K170" s="45"/>
      <c r="L170" s="46"/>
      <c r="M170" s="45"/>
      <c r="N170" s="45" t="str">
        <f>CONCATENATE("&lt;!-- ",L170," --&gt;")</f>
        <v>&lt;!--  --&gt;</v>
      </c>
      <c r="O170" s="47"/>
    </row>
    <row r="171" spans="1:15">
      <c r="A171" s="30" t="s">
        <v>143</v>
      </c>
      <c r="B171" s="48" t="s">
        <v>144</v>
      </c>
      <c r="C171" s="49" t="s">
        <v>145</v>
      </c>
      <c r="F171" t="str">
        <f>CONCATENATE(B171,D171,C171)</f>
        <v>&lt;div &gt;</v>
      </c>
      <c r="G171" s="50"/>
      <c r="I171" s="30" t="s">
        <v>143</v>
      </c>
      <c r="J171" s="48" t="s">
        <v>144</v>
      </c>
      <c r="K171" s="49" t="s">
        <v>145</v>
      </c>
      <c r="N171" t="str">
        <f>CONCATENATE(J171,L171,K171)</f>
        <v>&lt;div &gt;</v>
      </c>
      <c r="O171" s="50"/>
    </row>
    <row r="172" spans="1:15">
      <c r="A172" s="30"/>
      <c r="F172" t="str">
        <f>CONCATENATE("&lt;h3&gt;",D170,"&lt;/h3&gt;")</f>
        <v>&lt;h3&gt;&lt;/h3&gt;</v>
      </c>
      <c r="G172" s="50"/>
      <c r="I172" s="30"/>
      <c r="N172" t="str">
        <f>CONCATENATE("&lt;h4&gt;",L170,"&lt;/h4&gt;")</f>
        <v>&lt;h4&gt;&lt;/h4&gt;</v>
      </c>
      <c r="O172" s="50"/>
    </row>
    <row r="173" spans="1:15">
      <c r="A173" s="30"/>
      <c r="F173" t="str">
        <f>IF(D174&lt;&gt;"","&lt;p&gt;","")</f>
        <v/>
      </c>
      <c r="G173" s="50"/>
      <c r="I173" s="30"/>
      <c r="N173" t="str">
        <f>IF(L174&lt;&gt;"","&lt;p&gt;","")</f>
        <v/>
      </c>
      <c r="O173" s="50"/>
    </row>
    <row r="174" spans="1:15">
      <c r="A174" s="30" t="s">
        <v>146</v>
      </c>
      <c r="D174" s="51"/>
      <c r="E174" t="s">
        <v>2</v>
      </c>
      <c r="F174" t="str">
        <f>IF(D174&lt;&gt;"",D174,"")</f>
        <v/>
      </c>
      <c r="G174" s="50"/>
      <c r="I174" s="30" t="s">
        <v>146</v>
      </c>
      <c r="L174" s="51"/>
      <c r="M174" t="s">
        <v>2</v>
      </c>
      <c r="N174" t="str">
        <f>IF(L174&lt;&gt;"",L174,"")</f>
        <v/>
      </c>
      <c r="O174" s="50"/>
    </row>
    <row r="175" spans="1:15">
      <c r="A175" s="30"/>
      <c r="F175" t="s">
        <v>91</v>
      </c>
      <c r="G175" s="50"/>
      <c r="I175" s="30"/>
      <c r="N175" t="s">
        <v>91</v>
      </c>
      <c r="O175" s="50"/>
    </row>
    <row r="176" ht="15" spans="1:15">
      <c r="A176" s="52"/>
      <c r="B176" s="44"/>
      <c r="C176" s="44"/>
      <c r="D176" s="44"/>
      <c r="E176" s="44"/>
      <c r="F176" s="44" t="str">
        <f>CONCATENATE("&lt;!-- ",D170," fin --&gt;")</f>
        <v>&lt;!--  fin --&gt;</v>
      </c>
      <c r="G176" s="53"/>
      <c r="I176" s="52"/>
      <c r="J176" s="44"/>
      <c r="K176" s="44"/>
      <c r="L176" s="44"/>
      <c r="M176" s="44"/>
      <c r="N176" s="44" t="str">
        <f>CONCATENATE("&lt;!-- ",L170," fin --&gt;")</f>
        <v>&lt;!--  fin --&gt;</v>
      </c>
      <c r="O176" s="53"/>
    </row>
    <row r="177" ht="15" spans="1:14">
      <c r="A177" s="28"/>
      <c r="B177" s="45"/>
      <c r="C177" s="45"/>
      <c r="D177" s="54"/>
      <c r="E177" s="45"/>
      <c r="F177" s="44" t="str">
        <f>""</f>
        <v/>
      </c>
      <c r="I177" s="28"/>
      <c r="J177" s="45"/>
      <c r="K177" s="45"/>
      <c r="L177" s="54"/>
      <c r="M177" s="45"/>
      <c r="N177" s="44" t="str">
        <f>""</f>
        <v/>
      </c>
    </row>
    <row r="178" spans="1:15">
      <c r="A178" s="28" t="s">
        <v>181</v>
      </c>
      <c r="B178" s="45"/>
      <c r="C178" s="45"/>
      <c r="D178" s="46"/>
      <c r="E178" s="45"/>
      <c r="F178" s="45" t="str">
        <f>CONCATENATE("&lt;!-- ",D178," --&gt;")</f>
        <v>&lt;!--  --&gt;</v>
      </c>
      <c r="G178" s="47"/>
      <c r="I178" s="28" t="s">
        <v>181</v>
      </c>
      <c r="J178" s="45"/>
      <c r="K178" s="45"/>
      <c r="L178" s="46"/>
      <c r="M178" s="45"/>
      <c r="N178" s="45" t="str">
        <f>CONCATENATE("&lt;!-- ",L178," --&gt;")</f>
        <v>&lt;!--  --&gt;</v>
      </c>
      <c r="O178" s="47"/>
    </row>
    <row r="179" spans="1:15">
      <c r="A179" s="30" t="s">
        <v>143</v>
      </c>
      <c r="B179" s="48" t="s">
        <v>144</v>
      </c>
      <c r="C179" s="49" t="s">
        <v>145</v>
      </c>
      <c r="F179" t="str">
        <f>CONCATENATE(B179,D179,C179)</f>
        <v>&lt;div &gt;</v>
      </c>
      <c r="G179" s="50"/>
      <c r="I179" s="30" t="s">
        <v>143</v>
      </c>
      <c r="J179" s="48" t="s">
        <v>144</v>
      </c>
      <c r="K179" s="49" t="s">
        <v>145</v>
      </c>
      <c r="N179" t="str">
        <f>CONCATENATE(J179,L179,K179)</f>
        <v>&lt;div &gt;</v>
      </c>
      <c r="O179" s="50"/>
    </row>
    <row r="180" spans="1:15">
      <c r="A180" s="30"/>
      <c r="F180" t="str">
        <f>CONCATENATE("&lt;h3&gt;",D178,"&lt;/h3&gt;")</f>
        <v>&lt;h3&gt;&lt;/h3&gt;</v>
      </c>
      <c r="G180" s="50"/>
      <c r="I180" s="30"/>
      <c r="N180" t="str">
        <f>CONCATENATE("&lt;h4&gt;",L178,"&lt;/h4&gt;")</f>
        <v>&lt;h4&gt;&lt;/h4&gt;</v>
      </c>
      <c r="O180" s="50"/>
    </row>
    <row r="181" spans="1:15">
      <c r="A181" s="30"/>
      <c r="F181" t="str">
        <f>IF(D182&lt;&gt;"","&lt;p&gt;","")</f>
        <v/>
      </c>
      <c r="G181" s="50"/>
      <c r="I181" s="30"/>
      <c r="N181" t="str">
        <f>IF(L182&lt;&gt;"","&lt;p&gt;","")</f>
        <v/>
      </c>
      <c r="O181" s="50"/>
    </row>
    <row r="182" spans="1:15">
      <c r="A182" s="30" t="s">
        <v>146</v>
      </c>
      <c r="D182" s="51"/>
      <c r="E182" t="s">
        <v>2</v>
      </c>
      <c r="F182" t="str">
        <f>IF(D182&lt;&gt;"",D182,"")</f>
        <v/>
      </c>
      <c r="G182" s="50"/>
      <c r="I182" s="30" t="s">
        <v>146</v>
      </c>
      <c r="L182" s="51"/>
      <c r="M182" t="s">
        <v>2</v>
      </c>
      <c r="N182" t="str">
        <f>IF(L182&lt;&gt;"",L182,"")</f>
        <v/>
      </c>
      <c r="O182" s="50"/>
    </row>
    <row r="183" spans="1:15">
      <c r="A183" s="30"/>
      <c r="F183" t="s">
        <v>91</v>
      </c>
      <c r="G183" s="50"/>
      <c r="I183" s="30"/>
      <c r="N183" t="s">
        <v>91</v>
      </c>
      <c r="O183" s="50"/>
    </row>
    <row r="184" ht="15" spans="1:15">
      <c r="A184" s="52"/>
      <c r="B184" s="44"/>
      <c r="C184" s="44"/>
      <c r="D184" s="44"/>
      <c r="E184" s="44"/>
      <c r="F184" s="44" t="str">
        <f>CONCATENATE("&lt;!-- ",D178," fin --&gt;")</f>
        <v>&lt;!--  fin --&gt;</v>
      </c>
      <c r="G184" s="53"/>
      <c r="I184" s="52"/>
      <c r="J184" s="44"/>
      <c r="K184" s="44"/>
      <c r="L184" s="44"/>
      <c r="M184" s="44"/>
      <c r="N184" s="44" t="str">
        <f>CONCATENATE("&lt;!-- ",L178," fin --&gt;")</f>
        <v>&lt;!--  fin --&gt;</v>
      </c>
      <c r="O184" s="53"/>
    </row>
    <row r="185" ht="15"/>
    <row r="186" spans="1:15">
      <c r="A186" s="28" t="s">
        <v>171</v>
      </c>
      <c r="B186" s="45"/>
      <c r="C186" s="45"/>
      <c r="D186" s="46"/>
      <c r="E186" s="45"/>
      <c r="F186" s="45" t="str">
        <f>CONCATENATE("&lt;!-- ",D186," --&gt;")</f>
        <v>&lt;!--  --&gt;</v>
      </c>
      <c r="G186" s="47"/>
      <c r="I186" s="28" t="s">
        <v>171</v>
      </c>
      <c r="J186" s="45"/>
      <c r="K186" s="45"/>
      <c r="L186" s="46"/>
      <c r="M186" s="45"/>
      <c r="N186" s="45" t="str">
        <f>CONCATENATE("&lt;!-- ",L186," --&gt;")</f>
        <v>&lt;!--  --&gt;</v>
      </c>
      <c r="O186" s="47"/>
    </row>
    <row r="187" spans="1:15">
      <c r="A187" s="30" t="s">
        <v>143</v>
      </c>
      <c r="B187" s="48" t="s">
        <v>144</v>
      </c>
      <c r="C187" s="49" t="s">
        <v>145</v>
      </c>
      <c r="F187" t="str">
        <f>CONCATENATE(B187,D187,C187)</f>
        <v>&lt;div &gt;</v>
      </c>
      <c r="G187" s="50"/>
      <c r="I187" s="30" t="s">
        <v>143</v>
      </c>
      <c r="J187" s="48" t="s">
        <v>144</v>
      </c>
      <c r="K187" s="49" t="s">
        <v>145</v>
      </c>
      <c r="N187" t="str">
        <f>CONCATENATE(J187,L187,K187)</f>
        <v>&lt;div &gt;</v>
      </c>
      <c r="O187" s="50"/>
    </row>
    <row r="188" spans="1:15">
      <c r="A188" s="30"/>
      <c r="F188" t="str">
        <f>CONCATENATE("&lt;h3&gt;",D186,"&lt;/h3&gt;")</f>
        <v>&lt;h3&gt;&lt;/h3&gt;</v>
      </c>
      <c r="G188" s="50"/>
      <c r="I188" s="30"/>
      <c r="N188" t="str">
        <f>CONCATENATE("&lt;h4&gt;",L186,"&lt;/h4&gt;")</f>
        <v>&lt;h4&gt;&lt;/h4&gt;</v>
      </c>
      <c r="O188" s="50"/>
    </row>
    <row r="189" spans="1:15">
      <c r="A189" s="30"/>
      <c r="F189" t="str">
        <f>IF(D190&lt;&gt;"","&lt;p&gt;","")</f>
        <v/>
      </c>
      <c r="G189" s="50"/>
      <c r="I189" s="30"/>
      <c r="N189" t="str">
        <f>IF(L190&lt;&gt;"","&lt;p&gt;","")</f>
        <v/>
      </c>
      <c r="O189" s="50"/>
    </row>
    <row r="190" spans="1:15">
      <c r="A190" s="30" t="s">
        <v>146</v>
      </c>
      <c r="D190" s="51"/>
      <c r="E190" t="s">
        <v>2</v>
      </c>
      <c r="F190" t="str">
        <f>IF(D190&lt;&gt;"",D190,"")</f>
        <v/>
      </c>
      <c r="G190" s="50"/>
      <c r="I190" s="30" t="s">
        <v>146</v>
      </c>
      <c r="L190" s="51"/>
      <c r="M190" t="s">
        <v>2</v>
      </c>
      <c r="N190" t="str">
        <f>IF(L190&lt;&gt;"",L190,"")</f>
        <v/>
      </c>
      <c r="O190" s="50"/>
    </row>
    <row r="191" spans="1:15">
      <c r="A191" s="30"/>
      <c r="F191" t="s">
        <v>91</v>
      </c>
      <c r="G191" s="50"/>
      <c r="I191" s="30"/>
      <c r="N191" t="s">
        <v>91</v>
      </c>
      <c r="O191" s="50"/>
    </row>
    <row r="192" ht="15" spans="1:15">
      <c r="A192" s="52"/>
      <c r="B192" s="44"/>
      <c r="C192" s="44"/>
      <c r="D192" s="44"/>
      <c r="E192" s="44"/>
      <c r="F192" s="44" t="str">
        <f>CONCATENATE("&lt;!-- ",D186," fin --&gt;")</f>
        <v>&lt;!--  fin --&gt;</v>
      </c>
      <c r="G192" s="53"/>
      <c r="I192" s="52"/>
      <c r="J192" s="44"/>
      <c r="K192" s="44"/>
      <c r="L192" s="44"/>
      <c r="M192" s="44"/>
      <c r="N192" s="44" t="str">
        <f>CONCATENATE("&lt;!-- ",L186," fin --&gt;")</f>
        <v>&lt;!--  fin --&gt;</v>
      </c>
      <c r="O192" s="53"/>
    </row>
    <row r="193" ht="15" spans="1:14">
      <c r="A193" s="28"/>
      <c r="B193" s="45"/>
      <c r="C193" s="45"/>
      <c r="D193" s="54"/>
      <c r="E193" s="45"/>
      <c r="F193" s="44" t="str">
        <f>""</f>
        <v/>
      </c>
      <c r="I193" s="28"/>
      <c r="J193" s="45"/>
      <c r="K193" s="45"/>
      <c r="L193" s="54"/>
      <c r="M193" s="45"/>
      <c r="N193" s="44" t="str">
        <f>""</f>
        <v/>
      </c>
    </row>
    <row r="194" spans="1:15">
      <c r="A194" s="28" t="s">
        <v>173</v>
      </c>
      <c r="B194" s="45"/>
      <c r="C194" s="45"/>
      <c r="D194" s="46"/>
      <c r="E194" s="45"/>
      <c r="F194" s="45" t="str">
        <f>CONCATENATE("&lt;!-- ",D194," --&gt;")</f>
        <v>&lt;!--  --&gt;</v>
      </c>
      <c r="G194" s="47"/>
      <c r="I194" s="28" t="s">
        <v>173</v>
      </c>
      <c r="J194" s="45"/>
      <c r="K194" s="45"/>
      <c r="L194" s="46"/>
      <c r="M194" s="45"/>
      <c r="N194" s="45" t="str">
        <f>CONCATENATE("&lt;!-- ",L194," --&gt;")</f>
        <v>&lt;!--  --&gt;</v>
      </c>
      <c r="O194" s="47"/>
    </row>
    <row r="195" spans="1:15">
      <c r="A195" s="30" t="s">
        <v>143</v>
      </c>
      <c r="B195" s="48" t="s">
        <v>144</v>
      </c>
      <c r="C195" s="49" t="s">
        <v>145</v>
      </c>
      <c r="F195" t="str">
        <f>CONCATENATE(B195,D195,C195)</f>
        <v>&lt;div &gt;</v>
      </c>
      <c r="G195" s="50"/>
      <c r="I195" s="30" t="s">
        <v>143</v>
      </c>
      <c r="J195" s="48" t="s">
        <v>144</v>
      </c>
      <c r="K195" s="49" t="s">
        <v>145</v>
      </c>
      <c r="N195" t="str">
        <f>CONCATENATE(J195,L195,K195)</f>
        <v>&lt;div &gt;</v>
      </c>
      <c r="O195" s="50"/>
    </row>
    <row r="196" spans="1:15">
      <c r="A196" s="30"/>
      <c r="F196" t="str">
        <f>CONCATENATE("&lt;h3&gt;",D194,"&lt;/h3&gt;")</f>
        <v>&lt;h3&gt;&lt;/h3&gt;</v>
      </c>
      <c r="G196" s="50"/>
      <c r="I196" s="30"/>
      <c r="N196" t="str">
        <f>CONCATENATE("&lt;h4&gt;",L194,"&lt;/h4&gt;")</f>
        <v>&lt;h4&gt;&lt;/h4&gt;</v>
      </c>
      <c r="O196" s="50"/>
    </row>
    <row r="197" spans="1:15">
      <c r="A197" s="30"/>
      <c r="F197" t="str">
        <f>IF(D198&lt;&gt;"","&lt;p&gt;","")</f>
        <v/>
      </c>
      <c r="G197" s="50"/>
      <c r="I197" s="30"/>
      <c r="N197" t="str">
        <f>IF(L198&lt;&gt;"","&lt;p&gt;","")</f>
        <v/>
      </c>
      <c r="O197" s="50"/>
    </row>
    <row r="198" spans="1:15">
      <c r="A198" s="30" t="s">
        <v>146</v>
      </c>
      <c r="D198" s="51"/>
      <c r="E198" t="s">
        <v>2</v>
      </c>
      <c r="F198" t="str">
        <f>IF(D198&lt;&gt;"",D198,"")</f>
        <v/>
      </c>
      <c r="G198" s="50"/>
      <c r="I198" s="30" t="s">
        <v>146</v>
      </c>
      <c r="L198" s="51"/>
      <c r="M198" t="s">
        <v>2</v>
      </c>
      <c r="N198" t="str">
        <f>IF(L198&lt;&gt;"",L198,"")</f>
        <v/>
      </c>
      <c r="O198" s="50"/>
    </row>
    <row r="199" spans="1:15">
      <c r="A199" s="30"/>
      <c r="F199" t="s">
        <v>91</v>
      </c>
      <c r="G199" s="50"/>
      <c r="I199" s="30"/>
      <c r="N199" t="s">
        <v>91</v>
      </c>
      <c r="O199" s="50"/>
    </row>
    <row r="200" ht="15" spans="1:15">
      <c r="A200" s="52"/>
      <c r="B200" s="44"/>
      <c r="C200" s="44"/>
      <c r="D200" s="44"/>
      <c r="E200" s="44"/>
      <c r="F200" s="44" t="str">
        <f>CONCATENATE("&lt;!-- ",D194," fin --&gt;")</f>
        <v>&lt;!--  fin --&gt;</v>
      </c>
      <c r="G200" s="53"/>
      <c r="I200" s="52"/>
      <c r="J200" s="44"/>
      <c r="K200" s="44"/>
      <c r="L200" s="44"/>
      <c r="M200" s="44"/>
      <c r="N200" s="44" t="str">
        <f>CONCATENATE("&lt;!-- ",L194," fin --&gt;")</f>
        <v>&lt;!--  fin --&gt;</v>
      </c>
      <c r="O200" s="53"/>
    </row>
    <row r="201" ht="15" spans="1:14">
      <c r="A201" s="28"/>
      <c r="B201" s="45"/>
      <c r="C201" s="45"/>
      <c r="D201" s="54"/>
      <c r="E201" s="45"/>
      <c r="F201" s="44" t="str">
        <f>""</f>
        <v/>
      </c>
      <c r="I201" s="28"/>
      <c r="J201" s="45"/>
      <c r="K201" s="45"/>
      <c r="L201" s="54"/>
      <c r="M201" s="45"/>
      <c r="N201" s="44" t="str">
        <f>""</f>
        <v/>
      </c>
    </row>
    <row r="202" spans="1:15">
      <c r="A202" s="28" t="s">
        <v>174</v>
      </c>
      <c r="B202" s="45"/>
      <c r="C202" s="45"/>
      <c r="D202" s="46"/>
      <c r="E202" s="45"/>
      <c r="F202" s="45" t="str">
        <f>CONCATENATE("&lt;!-- ",D202," --&gt;")</f>
        <v>&lt;!--  --&gt;</v>
      </c>
      <c r="G202" s="47"/>
      <c r="I202" s="28" t="s">
        <v>174</v>
      </c>
      <c r="J202" s="45"/>
      <c r="K202" s="45"/>
      <c r="L202" s="46"/>
      <c r="M202" s="45"/>
      <c r="N202" s="45" t="str">
        <f>CONCATENATE("&lt;!-- ",L202," --&gt;")</f>
        <v>&lt;!--  --&gt;</v>
      </c>
      <c r="O202" s="47"/>
    </row>
    <row r="203" spans="1:15">
      <c r="A203" s="30" t="s">
        <v>143</v>
      </c>
      <c r="B203" s="48" t="s">
        <v>144</v>
      </c>
      <c r="C203" s="49" t="s">
        <v>145</v>
      </c>
      <c r="F203" t="str">
        <f>CONCATENATE(B203,D203,C203)</f>
        <v>&lt;div &gt;</v>
      </c>
      <c r="G203" s="50"/>
      <c r="I203" s="30" t="s">
        <v>143</v>
      </c>
      <c r="J203" s="48" t="s">
        <v>144</v>
      </c>
      <c r="K203" s="49" t="s">
        <v>145</v>
      </c>
      <c r="N203" t="str">
        <f>CONCATENATE(J203,L203,K203)</f>
        <v>&lt;div &gt;</v>
      </c>
      <c r="O203" s="50"/>
    </row>
    <row r="204" spans="1:15">
      <c r="A204" s="30"/>
      <c r="F204" t="str">
        <f>CONCATENATE("&lt;h3&gt;",D202,"&lt;/h3&gt;")</f>
        <v>&lt;h3&gt;&lt;/h3&gt;</v>
      </c>
      <c r="G204" s="50"/>
      <c r="I204" s="30"/>
      <c r="N204" t="str">
        <f>CONCATENATE("&lt;h4&gt;",L202,"&lt;/h4&gt;")</f>
        <v>&lt;h4&gt;&lt;/h4&gt;</v>
      </c>
      <c r="O204" s="50"/>
    </row>
    <row r="205" spans="1:15">
      <c r="A205" s="30"/>
      <c r="F205" t="str">
        <f>IF(D206&lt;&gt;"","&lt;p&gt;","")</f>
        <v/>
      </c>
      <c r="G205" s="50"/>
      <c r="I205" s="30"/>
      <c r="N205" t="str">
        <f>IF(L206&lt;&gt;"","&lt;p&gt;","")</f>
        <v/>
      </c>
      <c r="O205" s="50"/>
    </row>
    <row r="206" spans="1:15">
      <c r="A206" s="30" t="s">
        <v>146</v>
      </c>
      <c r="D206" s="51"/>
      <c r="E206" t="s">
        <v>2</v>
      </c>
      <c r="F206" t="str">
        <f>IF(D206&lt;&gt;"",D206,"")</f>
        <v/>
      </c>
      <c r="G206" s="50"/>
      <c r="I206" s="30" t="s">
        <v>146</v>
      </c>
      <c r="L206" s="51"/>
      <c r="M206" t="s">
        <v>2</v>
      </c>
      <c r="N206" t="str">
        <f>IF(L206&lt;&gt;"",L206,"")</f>
        <v/>
      </c>
      <c r="O206" s="50"/>
    </row>
    <row r="207" spans="1:15">
      <c r="A207" s="30"/>
      <c r="F207" t="s">
        <v>91</v>
      </c>
      <c r="G207" s="50"/>
      <c r="I207" s="30"/>
      <c r="N207" t="s">
        <v>91</v>
      </c>
      <c r="O207" s="50"/>
    </row>
    <row r="208" ht="15" spans="1:15">
      <c r="A208" s="52"/>
      <c r="B208" s="44"/>
      <c r="C208" s="44"/>
      <c r="D208" s="44"/>
      <c r="E208" s="44"/>
      <c r="F208" s="44" t="str">
        <f>CONCATENATE("&lt;!-- ",D202," fin --&gt;")</f>
        <v>&lt;!--  fin --&gt;</v>
      </c>
      <c r="G208" s="53"/>
      <c r="I208" s="52"/>
      <c r="J208" s="44"/>
      <c r="K208" s="44"/>
      <c r="L208" s="44"/>
      <c r="M208" s="44"/>
      <c r="N208" s="44" t="str">
        <f>CONCATENATE("&lt;!-- ",L202," fin --&gt;")</f>
        <v>&lt;!--  fin --&gt;</v>
      </c>
      <c r="O208" s="53"/>
    </row>
    <row r="209" ht="15" spans="1:14">
      <c r="A209" s="28"/>
      <c r="B209" s="45"/>
      <c r="C209" s="45"/>
      <c r="D209" s="54"/>
      <c r="E209" s="45"/>
      <c r="F209" s="44" t="str">
        <f>""</f>
        <v/>
      </c>
      <c r="I209" s="28"/>
      <c r="J209" s="45"/>
      <c r="K209" s="45"/>
      <c r="L209" s="54"/>
      <c r="M209" s="45"/>
      <c r="N209" s="44" t="str">
        <f>""</f>
        <v/>
      </c>
    </row>
    <row r="210" spans="1:15">
      <c r="A210" s="28" t="s">
        <v>175</v>
      </c>
      <c r="B210" s="45"/>
      <c r="C210" s="45"/>
      <c r="D210" s="46"/>
      <c r="E210" s="45"/>
      <c r="F210" s="45" t="str">
        <f>CONCATENATE("&lt;!-- ",D210," --&gt;")</f>
        <v>&lt;!--  --&gt;</v>
      </c>
      <c r="G210" s="47"/>
      <c r="I210" s="28" t="s">
        <v>175</v>
      </c>
      <c r="J210" s="45"/>
      <c r="K210" s="45"/>
      <c r="L210" s="46"/>
      <c r="M210" s="45"/>
      <c r="N210" s="45" t="str">
        <f>CONCATENATE("&lt;!-- ",L210," --&gt;")</f>
        <v>&lt;!--  --&gt;</v>
      </c>
      <c r="O210" s="47"/>
    </row>
    <row r="211" spans="1:15">
      <c r="A211" s="30" t="s">
        <v>143</v>
      </c>
      <c r="B211" s="48" t="s">
        <v>144</v>
      </c>
      <c r="C211" s="49" t="s">
        <v>145</v>
      </c>
      <c r="F211" t="str">
        <f>CONCATENATE(B211,D211,C211)</f>
        <v>&lt;div &gt;</v>
      </c>
      <c r="G211" s="50"/>
      <c r="I211" s="30" t="s">
        <v>143</v>
      </c>
      <c r="J211" s="48" t="s">
        <v>144</v>
      </c>
      <c r="K211" s="49" t="s">
        <v>145</v>
      </c>
      <c r="N211" t="str">
        <f>CONCATENATE(J211,L211,K211)</f>
        <v>&lt;div &gt;</v>
      </c>
      <c r="O211" s="50"/>
    </row>
    <row r="212" spans="1:15">
      <c r="A212" s="30"/>
      <c r="F212" t="str">
        <f>CONCATENATE("&lt;h3&gt;",D210,"&lt;/h3&gt;")</f>
        <v>&lt;h3&gt;&lt;/h3&gt;</v>
      </c>
      <c r="G212" s="50"/>
      <c r="I212" s="30"/>
      <c r="N212" t="str">
        <f>CONCATENATE("&lt;h4&gt;",L210,"&lt;/h4&gt;")</f>
        <v>&lt;h4&gt;&lt;/h4&gt;</v>
      </c>
      <c r="O212" s="50"/>
    </row>
    <row r="213" spans="1:15">
      <c r="A213" s="30"/>
      <c r="F213" t="str">
        <f>IF(D214&lt;&gt;"","&lt;p&gt;","")</f>
        <v/>
      </c>
      <c r="G213" s="50"/>
      <c r="I213" s="30"/>
      <c r="N213" t="str">
        <f>IF(L214&lt;&gt;"","&lt;p&gt;","")</f>
        <v/>
      </c>
      <c r="O213" s="50"/>
    </row>
    <row r="214" spans="1:15">
      <c r="A214" s="30" t="s">
        <v>146</v>
      </c>
      <c r="D214" s="51"/>
      <c r="E214" t="s">
        <v>2</v>
      </c>
      <c r="F214" t="str">
        <f>IF(D214&lt;&gt;"",D214,"")</f>
        <v/>
      </c>
      <c r="G214" s="50"/>
      <c r="I214" s="30" t="s">
        <v>146</v>
      </c>
      <c r="L214" s="51"/>
      <c r="M214" t="s">
        <v>2</v>
      </c>
      <c r="N214" t="str">
        <f>IF(L214&lt;&gt;"",L214,"")</f>
        <v/>
      </c>
      <c r="O214" s="50"/>
    </row>
    <row r="215" spans="1:15">
      <c r="A215" s="30"/>
      <c r="F215" t="s">
        <v>91</v>
      </c>
      <c r="G215" s="50"/>
      <c r="I215" s="30"/>
      <c r="N215" t="s">
        <v>91</v>
      </c>
      <c r="O215" s="50"/>
    </row>
    <row r="216" ht="15" spans="1:15">
      <c r="A216" s="52"/>
      <c r="B216" s="44"/>
      <c r="C216" s="44"/>
      <c r="D216" s="44"/>
      <c r="E216" s="44"/>
      <c r="F216" s="44" t="str">
        <f>CONCATENATE("&lt;!-- ",D210," fin --&gt;")</f>
        <v>&lt;!--  fin --&gt;</v>
      </c>
      <c r="G216" s="53"/>
      <c r="I216" s="52"/>
      <c r="J216" s="44"/>
      <c r="K216" s="44"/>
      <c r="L216" s="44"/>
      <c r="M216" s="44"/>
      <c r="N216" s="44" t="str">
        <f>CONCATENATE("&lt;!-- ",L210," fin --&gt;")</f>
        <v>&lt;!--  fin --&gt;</v>
      </c>
      <c r="O216" s="53"/>
    </row>
    <row r="217" ht="15" spans="1:14">
      <c r="A217" s="28"/>
      <c r="B217" s="45"/>
      <c r="C217" s="45"/>
      <c r="D217" s="54"/>
      <c r="E217" s="45"/>
      <c r="F217" s="44" t="str">
        <f>""</f>
        <v/>
      </c>
      <c r="I217" s="28"/>
      <c r="J217" s="45"/>
      <c r="K217" s="45"/>
      <c r="L217" s="54"/>
      <c r="M217" s="45"/>
      <c r="N217" s="44" t="str">
        <f>""</f>
        <v/>
      </c>
    </row>
    <row r="218" spans="1:15">
      <c r="A218" s="28" t="s">
        <v>176</v>
      </c>
      <c r="B218" s="45"/>
      <c r="C218" s="45"/>
      <c r="D218" s="46"/>
      <c r="E218" s="45"/>
      <c r="F218" s="45" t="str">
        <f>CONCATENATE("&lt;!-- ",D218," --&gt;")</f>
        <v>&lt;!--  --&gt;</v>
      </c>
      <c r="G218" s="47"/>
      <c r="I218" s="28" t="s">
        <v>176</v>
      </c>
      <c r="J218" s="45"/>
      <c r="K218" s="45"/>
      <c r="L218" s="46"/>
      <c r="M218" s="45"/>
      <c r="N218" s="45" t="str">
        <f>CONCATENATE("&lt;!-- ",L218," --&gt;")</f>
        <v>&lt;!--  --&gt;</v>
      </c>
      <c r="O218" s="47"/>
    </row>
    <row r="219" spans="1:15">
      <c r="A219" s="30" t="s">
        <v>143</v>
      </c>
      <c r="B219" s="48" t="s">
        <v>144</v>
      </c>
      <c r="C219" s="49" t="s">
        <v>145</v>
      </c>
      <c r="F219" t="str">
        <f>CONCATENATE(B219,D219,C219)</f>
        <v>&lt;div &gt;</v>
      </c>
      <c r="G219" s="50"/>
      <c r="I219" s="30" t="s">
        <v>143</v>
      </c>
      <c r="J219" s="48" t="s">
        <v>144</v>
      </c>
      <c r="K219" s="49" t="s">
        <v>145</v>
      </c>
      <c r="N219" t="str">
        <f>CONCATENATE(J219,L219,K219)</f>
        <v>&lt;div &gt;</v>
      </c>
      <c r="O219" s="50"/>
    </row>
    <row r="220" spans="1:15">
      <c r="A220" s="30"/>
      <c r="F220" t="str">
        <f>CONCATENATE("&lt;h3&gt;",D218,"&lt;/h3&gt;")</f>
        <v>&lt;h3&gt;&lt;/h3&gt;</v>
      </c>
      <c r="G220" s="50"/>
      <c r="I220" s="30"/>
      <c r="N220" t="str">
        <f>CONCATENATE("&lt;h4&gt;",L218,"&lt;/h4&gt;")</f>
        <v>&lt;h4&gt;&lt;/h4&gt;</v>
      </c>
      <c r="O220" s="50"/>
    </row>
    <row r="221" spans="1:15">
      <c r="A221" s="30"/>
      <c r="F221" t="str">
        <f>IF(D222&lt;&gt;"","&lt;p&gt;","")</f>
        <v/>
      </c>
      <c r="G221" s="50"/>
      <c r="I221" s="30"/>
      <c r="N221" t="str">
        <f>IF(L222&lt;&gt;"","&lt;p&gt;","")</f>
        <v/>
      </c>
      <c r="O221" s="50"/>
    </row>
    <row r="222" spans="1:15">
      <c r="A222" s="30" t="s">
        <v>146</v>
      </c>
      <c r="D222" s="51"/>
      <c r="E222" t="s">
        <v>2</v>
      </c>
      <c r="F222" t="str">
        <f>IF(D222&lt;&gt;"",D222,"")</f>
        <v/>
      </c>
      <c r="G222" s="50"/>
      <c r="I222" s="30" t="s">
        <v>146</v>
      </c>
      <c r="L222" s="51"/>
      <c r="M222" t="s">
        <v>2</v>
      </c>
      <c r="N222" t="str">
        <f>IF(L222&lt;&gt;"",L222,"")</f>
        <v/>
      </c>
      <c r="O222" s="50"/>
    </row>
    <row r="223" spans="1:15">
      <c r="A223" s="30"/>
      <c r="F223" t="s">
        <v>91</v>
      </c>
      <c r="G223" s="50"/>
      <c r="I223" s="30"/>
      <c r="N223" t="s">
        <v>91</v>
      </c>
      <c r="O223" s="50"/>
    </row>
    <row r="224" ht="15" spans="1:15">
      <c r="A224" s="52"/>
      <c r="B224" s="44"/>
      <c r="C224" s="44"/>
      <c r="D224" s="44"/>
      <c r="E224" s="44"/>
      <c r="F224" s="44" t="str">
        <f>CONCATENATE("&lt;!-- ",D218," fin --&gt;")</f>
        <v>&lt;!--  fin --&gt;</v>
      </c>
      <c r="G224" s="53"/>
      <c r="I224" s="52"/>
      <c r="J224" s="44"/>
      <c r="K224" s="44"/>
      <c r="L224" s="44"/>
      <c r="M224" s="44"/>
      <c r="N224" s="44" t="str">
        <f>CONCATENATE("&lt;!-- ",L218," fin --&gt;")</f>
        <v>&lt;!--  fin --&gt;</v>
      </c>
      <c r="O224" s="53"/>
    </row>
    <row r="225" ht="15" spans="1:14">
      <c r="A225" s="28"/>
      <c r="B225" s="45"/>
      <c r="C225" s="45"/>
      <c r="D225" s="54"/>
      <c r="E225" s="45"/>
      <c r="F225" s="44" t="str">
        <f>""</f>
        <v/>
      </c>
      <c r="I225" s="28"/>
      <c r="J225" s="45"/>
      <c r="K225" s="45"/>
      <c r="L225" s="54"/>
      <c r="M225" s="45"/>
      <c r="N225" s="44" t="str">
        <f>""</f>
        <v/>
      </c>
    </row>
    <row r="226" spans="1:15">
      <c r="A226" s="28" t="s">
        <v>177</v>
      </c>
      <c r="B226" s="45"/>
      <c r="C226" s="45"/>
      <c r="D226" s="46"/>
      <c r="E226" s="45"/>
      <c r="F226" s="45" t="str">
        <f>CONCATENATE("&lt;!-- ",D226," --&gt;")</f>
        <v>&lt;!--  --&gt;</v>
      </c>
      <c r="G226" s="47"/>
      <c r="I226" s="28" t="s">
        <v>177</v>
      </c>
      <c r="J226" s="45"/>
      <c r="K226" s="45"/>
      <c r="L226" s="46"/>
      <c r="M226" s="45"/>
      <c r="N226" s="45" t="str">
        <f>CONCATENATE("&lt;!-- ",L226," --&gt;")</f>
        <v>&lt;!--  --&gt;</v>
      </c>
      <c r="O226" s="47"/>
    </row>
    <row r="227" spans="1:15">
      <c r="A227" s="30" t="s">
        <v>143</v>
      </c>
      <c r="B227" s="48" t="s">
        <v>144</v>
      </c>
      <c r="C227" s="49" t="s">
        <v>145</v>
      </c>
      <c r="F227" t="str">
        <f>CONCATENATE(B227,D227,C227)</f>
        <v>&lt;div &gt;</v>
      </c>
      <c r="G227" s="50"/>
      <c r="I227" s="30" t="s">
        <v>143</v>
      </c>
      <c r="J227" s="48" t="s">
        <v>144</v>
      </c>
      <c r="K227" s="49" t="s">
        <v>145</v>
      </c>
      <c r="N227" t="str">
        <f>CONCATENATE(J227,L227,K227)</f>
        <v>&lt;div &gt;</v>
      </c>
      <c r="O227" s="50"/>
    </row>
    <row r="228" spans="1:15">
      <c r="A228" s="30"/>
      <c r="F228" t="str">
        <f>CONCATENATE("&lt;h3&gt;",D226,"&lt;/h3&gt;")</f>
        <v>&lt;h3&gt;&lt;/h3&gt;</v>
      </c>
      <c r="G228" s="50"/>
      <c r="I228" s="30"/>
      <c r="N228" t="str">
        <f>CONCATENATE("&lt;h4&gt;",L226,"&lt;/h4&gt;")</f>
        <v>&lt;h4&gt;&lt;/h4&gt;</v>
      </c>
      <c r="O228" s="50"/>
    </row>
    <row r="229" spans="1:15">
      <c r="A229" s="30"/>
      <c r="F229" t="str">
        <f>IF(D230&lt;&gt;"","&lt;p&gt;","")</f>
        <v/>
      </c>
      <c r="G229" s="50"/>
      <c r="I229" s="30"/>
      <c r="N229" t="str">
        <f>IF(L230&lt;&gt;"","&lt;p&gt;","")</f>
        <v/>
      </c>
      <c r="O229" s="50"/>
    </row>
    <row r="230" spans="1:15">
      <c r="A230" s="30" t="s">
        <v>146</v>
      </c>
      <c r="D230" s="51"/>
      <c r="E230" t="s">
        <v>2</v>
      </c>
      <c r="F230" t="str">
        <f>IF(D230&lt;&gt;"",D230,"")</f>
        <v/>
      </c>
      <c r="G230" s="50"/>
      <c r="I230" s="30" t="s">
        <v>146</v>
      </c>
      <c r="L230" s="51"/>
      <c r="M230" t="s">
        <v>2</v>
      </c>
      <c r="N230" t="str">
        <f>IF(L230&lt;&gt;"",L230,"")</f>
        <v/>
      </c>
      <c r="O230" s="50"/>
    </row>
    <row r="231" spans="1:15">
      <c r="A231" s="30"/>
      <c r="F231" t="s">
        <v>91</v>
      </c>
      <c r="G231" s="50"/>
      <c r="I231" s="30"/>
      <c r="N231" t="s">
        <v>91</v>
      </c>
      <c r="O231" s="50"/>
    </row>
    <row r="232" ht="15" spans="1:15">
      <c r="A232" s="52"/>
      <c r="B232" s="44"/>
      <c r="C232" s="44"/>
      <c r="D232" s="44"/>
      <c r="E232" s="44"/>
      <c r="F232" s="44" t="str">
        <f>CONCATENATE("&lt;!-- ",D226," fin --&gt;")</f>
        <v>&lt;!--  fin --&gt;</v>
      </c>
      <c r="G232" s="53"/>
      <c r="I232" s="52"/>
      <c r="J232" s="44"/>
      <c r="K232" s="44"/>
      <c r="L232" s="44"/>
      <c r="M232" s="44"/>
      <c r="N232" s="44" t="str">
        <f>CONCATENATE("&lt;!-- ",L226," fin --&gt;")</f>
        <v>&lt;!--  fin --&gt;</v>
      </c>
      <c r="O232" s="53"/>
    </row>
    <row r="233" ht="15" spans="1:14">
      <c r="A233" s="28"/>
      <c r="B233" s="45"/>
      <c r="C233" s="45"/>
      <c r="D233" s="54"/>
      <c r="E233" s="45"/>
      <c r="F233" s="44" t="str">
        <f>""</f>
        <v/>
      </c>
      <c r="I233" s="28"/>
      <c r="J233" s="45"/>
      <c r="K233" s="45"/>
      <c r="L233" s="54"/>
      <c r="M233" s="45"/>
      <c r="N233" s="44" t="str">
        <f>""</f>
        <v/>
      </c>
    </row>
    <row r="234" spans="1:15">
      <c r="A234" s="28" t="s">
        <v>178</v>
      </c>
      <c r="B234" s="45"/>
      <c r="C234" s="45"/>
      <c r="D234" s="46"/>
      <c r="E234" s="45"/>
      <c r="F234" s="45" t="str">
        <f>CONCATENATE("&lt;!-- ",D234," --&gt;")</f>
        <v>&lt;!--  --&gt;</v>
      </c>
      <c r="G234" s="47"/>
      <c r="I234" s="28" t="s">
        <v>178</v>
      </c>
      <c r="J234" s="45"/>
      <c r="K234" s="45"/>
      <c r="L234" s="46"/>
      <c r="M234" s="45"/>
      <c r="N234" s="45" t="str">
        <f>CONCATENATE("&lt;!-- ",L234," --&gt;")</f>
        <v>&lt;!--  --&gt;</v>
      </c>
      <c r="O234" s="47"/>
    </row>
    <row r="235" spans="1:15">
      <c r="A235" s="30" t="s">
        <v>143</v>
      </c>
      <c r="B235" s="48" t="s">
        <v>144</v>
      </c>
      <c r="C235" s="49" t="s">
        <v>145</v>
      </c>
      <c r="F235" t="str">
        <f>CONCATENATE(B235,D235,C235)</f>
        <v>&lt;div &gt;</v>
      </c>
      <c r="G235" s="50"/>
      <c r="I235" s="30" t="s">
        <v>143</v>
      </c>
      <c r="J235" s="48" t="s">
        <v>144</v>
      </c>
      <c r="K235" s="49" t="s">
        <v>145</v>
      </c>
      <c r="N235" t="str">
        <f>CONCATENATE(J235,L235,K235)</f>
        <v>&lt;div &gt;</v>
      </c>
      <c r="O235" s="50"/>
    </row>
    <row r="236" spans="1:15">
      <c r="A236" s="30"/>
      <c r="F236" t="str">
        <f>CONCATENATE("&lt;h3&gt;",D234,"&lt;/h3&gt;")</f>
        <v>&lt;h3&gt;&lt;/h3&gt;</v>
      </c>
      <c r="G236" s="50"/>
      <c r="I236" s="30"/>
      <c r="N236" t="str">
        <f>CONCATENATE("&lt;h4&gt;",L234,"&lt;/h4&gt;")</f>
        <v>&lt;h4&gt;&lt;/h4&gt;</v>
      </c>
      <c r="O236" s="50"/>
    </row>
    <row r="237" spans="1:15">
      <c r="A237" s="30"/>
      <c r="F237" t="str">
        <f>IF(D238&lt;&gt;"","&lt;p&gt;","")</f>
        <v/>
      </c>
      <c r="G237" s="50"/>
      <c r="I237" s="30"/>
      <c r="N237" t="str">
        <f>IF(L238&lt;&gt;"","&lt;p&gt;","")</f>
        <v/>
      </c>
      <c r="O237" s="50"/>
    </row>
    <row r="238" spans="1:15">
      <c r="A238" s="30" t="s">
        <v>146</v>
      </c>
      <c r="D238" s="51"/>
      <c r="E238" t="s">
        <v>2</v>
      </c>
      <c r="F238" t="str">
        <f>IF(D238&lt;&gt;"",D238,"")</f>
        <v/>
      </c>
      <c r="G238" s="50"/>
      <c r="I238" s="30" t="s">
        <v>146</v>
      </c>
      <c r="L238" s="51"/>
      <c r="M238" t="s">
        <v>2</v>
      </c>
      <c r="N238" t="str">
        <f>IF(L238&lt;&gt;"",L238,"")</f>
        <v/>
      </c>
      <c r="O238" s="50"/>
    </row>
    <row r="239" spans="1:15">
      <c r="A239" s="30"/>
      <c r="F239" t="s">
        <v>91</v>
      </c>
      <c r="G239" s="50"/>
      <c r="I239" s="30"/>
      <c r="N239" t="s">
        <v>91</v>
      </c>
      <c r="O239" s="50"/>
    </row>
    <row r="240" ht="15" spans="1:15">
      <c r="A240" s="52"/>
      <c r="B240" s="44"/>
      <c r="C240" s="44"/>
      <c r="D240" s="44"/>
      <c r="E240" s="44"/>
      <c r="F240" s="44" t="str">
        <f>CONCATENATE("&lt;!-- ",D234," fin --&gt;")</f>
        <v>&lt;!--  fin --&gt;</v>
      </c>
      <c r="G240" s="53"/>
      <c r="I240" s="52"/>
      <c r="J240" s="44"/>
      <c r="K240" s="44"/>
      <c r="L240" s="44"/>
      <c r="M240" s="44"/>
      <c r="N240" s="44" t="str">
        <f>CONCATENATE("&lt;!-- ",L234," fin --&gt;")</f>
        <v>&lt;!--  fin --&gt;</v>
      </c>
      <c r="O240" s="53"/>
    </row>
    <row r="241" ht="15" spans="1:14">
      <c r="A241" s="28"/>
      <c r="B241" s="45"/>
      <c r="C241" s="45"/>
      <c r="D241" s="54"/>
      <c r="E241" s="45"/>
      <c r="F241" s="44" t="str">
        <f>""</f>
        <v/>
      </c>
      <c r="I241" s="28"/>
      <c r="J241" s="45"/>
      <c r="K241" s="45"/>
      <c r="L241" s="54"/>
      <c r="M241" s="45"/>
      <c r="N241" s="44" t="str">
        <f>""</f>
        <v/>
      </c>
    </row>
    <row r="242" spans="1:15">
      <c r="A242" s="28" t="s">
        <v>179</v>
      </c>
      <c r="B242" s="45"/>
      <c r="C242" s="45"/>
      <c r="D242" s="46"/>
      <c r="E242" s="45"/>
      <c r="F242" s="45" t="str">
        <f>CONCATENATE("&lt;!-- ",D242," --&gt;")</f>
        <v>&lt;!--  --&gt;</v>
      </c>
      <c r="G242" s="47"/>
      <c r="I242" s="28" t="s">
        <v>179</v>
      </c>
      <c r="J242" s="45"/>
      <c r="K242" s="45"/>
      <c r="L242" s="46"/>
      <c r="M242" s="45"/>
      <c r="N242" s="45" t="str">
        <f>CONCATENATE("&lt;!-- ",L242," --&gt;")</f>
        <v>&lt;!--  --&gt;</v>
      </c>
      <c r="O242" s="47"/>
    </row>
    <row r="243" spans="1:15">
      <c r="A243" s="30" t="s">
        <v>143</v>
      </c>
      <c r="B243" s="48" t="s">
        <v>144</v>
      </c>
      <c r="C243" s="49" t="s">
        <v>145</v>
      </c>
      <c r="F243" t="str">
        <f>CONCATENATE(B243,D243,C243)</f>
        <v>&lt;div &gt;</v>
      </c>
      <c r="G243" s="50"/>
      <c r="I243" s="30" t="s">
        <v>143</v>
      </c>
      <c r="J243" s="48" t="s">
        <v>144</v>
      </c>
      <c r="K243" s="49" t="s">
        <v>145</v>
      </c>
      <c r="N243" t="str">
        <f>CONCATENATE(J243,L243,K243)</f>
        <v>&lt;div &gt;</v>
      </c>
      <c r="O243" s="50"/>
    </row>
    <row r="244" spans="1:15">
      <c r="A244" s="30"/>
      <c r="F244" t="str">
        <f>CONCATENATE("&lt;h3&gt;",D242,"&lt;/h3&gt;")</f>
        <v>&lt;h3&gt;&lt;/h3&gt;</v>
      </c>
      <c r="G244" s="50"/>
      <c r="I244" s="30"/>
      <c r="N244" t="str">
        <f>CONCATENATE("&lt;h4&gt;",L242,"&lt;/h4&gt;")</f>
        <v>&lt;h4&gt;&lt;/h4&gt;</v>
      </c>
      <c r="O244" s="50"/>
    </row>
    <row r="245" spans="1:15">
      <c r="A245" s="30"/>
      <c r="F245" t="str">
        <f>IF(D246&lt;&gt;"","&lt;p&gt;","")</f>
        <v/>
      </c>
      <c r="G245" s="50"/>
      <c r="I245" s="30"/>
      <c r="N245" t="str">
        <f>IF(L246&lt;&gt;"","&lt;p&gt;","")</f>
        <v/>
      </c>
      <c r="O245" s="50"/>
    </row>
    <row r="246" spans="1:15">
      <c r="A246" s="30" t="s">
        <v>146</v>
      </c>
      <c r="D246" s="51"/>
      <c r="E246" t="s">
        <v>2</v>
      </c>
      <c r="F246" t="str">
        <f>IF(D246&lt;&gt;"",D246,"")</f>
        <v/>
      </c>
      <c r="G246" s="50"/>
      <c r="I246" s="30" t="s">
        <v>146</v>
      </c>
      <c r="L246" s="51"/>
      <c r="M246" t="s">
        <v>2</v>
      </c>
      <c r="N246" t="str">
        <f>IF(L246&lt;&gt;"",L246,"")</f>
        <v/>
      </c>
      <c r="O246" s="50"/>
    </row>
    <row r="247" spans="1:15">
      <c r="A247" s="30"/>
      <c r="F247" t="s">
        <v>91</v>
      </c>
      <c r="G247" s="50"/>
      <c r="I247" s="30"/>
      <c r="N247" t="s">
        <v>91</v>
      </c>
      <c r="O247" s="50"/>
    </row>
    <row r="248" ht="15" spans="1:15">
      <c r="A248" s="52"/>
      <c r="B248" s="44"/>
      <c r="C248" s="44"/>
      <c r="D248" s="44"/>
      <c r="E248" s="44"/>
      <c r="F248" s="44" t="str">
        <f>CONCATENATE("&lt;!-- ",D242," fin --&gt;")</f>
        <v>&lt;!--  fin --&gt;</v>
      </c>
      <c r="G248" s="53"/>
      <c r="I248" s="52"/>
      <c r="J248" s="44"/>
      <c r="K248" s="44"/>
      <c r="L248" s="44"/>
      <c r="M248" s="44"/>
      <c r="N248" s="44" t="str">
        <f>CONCATENATE("&lt;!-- ",L242," fin --&gt;")</f>
        <v>&lt;!--  fin --&gt;</v>
      </c>
      <c r="O248" s="53"/>
    </row>
    <row r="249" ht="15" spans="1:14">
      <c r="A249" s="28"/>
      <c r="B249" s="45"/>
      <c r="C249" s="45"/>
      <c r="D249" s="54"/>
      <c r="E249" s="45"/>
      <c r="F249" s="44" t="str">
        <f>""</f>
        <v/>
      </c>
      <c r="I249" s="28"/>
      <c r="J249" s="45"/>
      <c r="K249" s="45"/>
      <c r="L249" s="54"/>
      <c r="M249" s="45"/>
      <c r="N249" s="44" t="str">
        <f>""</f>
        <v/>
      </c>
    </row>
    <row r="250" spans="1:15">
      <c r="A250" s="28" t="s">
        <v>180</v>
      </c>
      <c r="B250" s="45"/>
      <c r="C250" s="45"/>
      <c r="D250" s="46"/>
      <c r="E250" s="45"/>
      <c r="F250" s="45" t="str">
        <f>CONCATENATE("&lt;!-- ",D250," --&gt;")</f>
        <v>&lt;!--  --&gt;</v>
      </c>
      <c r="G250" s="47"/>
      <c r="I250" s="28" t="s">
        <v>180</v>
      </c>
      <c r="J250" s="45"/>
      <c r="K250" s="45"/>
      <c r="L250" s="46"/>
      <c r="M250" s="45"/>
      <c r="N250" s="45" t="str">
        <f>CONCATENATE("&lt;!-- ",L250," --&gt;")</f>
        <v>&lt;!--  --&gt;</v>
      </c>
      <c r="O250" s="47"/>
    </row>
    <row r="251" spans="1:15">
      <c r="A251" s="30" t="s">
        <v>143</v>
      </c>
      <c r="B251" s="48" t="s">
        <v>144</v>
      </c>
      <c r="C251" s="49" t="s">
        <v>145</v>
      </c>
      <c r="F251" t="str">
        <f>CONCATENATE(B251,D251,C251)</f>
        <v>&lt;div &gt;</v>
      </c>
      <c r="G251" s="50"/>
      <c r="I251" s="30" t="s">
        <v>143</v>
      </c>
      <c r="J251" s="48" t="s">
        <v>144</v>
      </c>
      <c r="K251" s="49" t="s">
        <v>145</v>
      </c>
      <c r="N251" t="str">
        <f>CONCATENATE(J251,L251,K251)</f>
        <v>&lt;div &gt;</v>
      </c>
      <c r="O251" s="50"/>
    </row>
    <row r="252" spans="1:15">
      <c r="A252" s="30"/>
      <c r="F252" t="str">
        <f>CONCATENATE("&lt;h3&gt;",D250,"&lt;/h3&gt;")</f>
        <v>&lt;h3&gt;&lt;/h3&gt;</v>
      </c>
      <c r="G252" s="50"/>
      <c r="I252" s="30"/>
      <c r="N252" t="str">
        <f>CONCATENATE("&lt;h4&gt;",L250,"&lt;/h4&gt;")</f>
        <v>&lt;h4&gt;&lt;/h4&gt;</v>
      </c>
      <c r="O252" s="50"/>
    </row>
    <row r="253" spans="1:15">
      <c r="A253" s="30"/>
      <c r="F253" t="str">
        <f>IF(D254&lt;&gt;"","&lt;p&gt;","")</f>
        <v/>
      </c>
      <c r="G253" s="50"/>
      <c r="I253" s="30"/>
      <c r="N253" t="str">
        <f>IF(L254&lt;&gt;"","&lt;p&gt;","")</f>
        <v/>
      </c>
      <c r="O253" s="50"/>
    </row>
    <row r="254" spans="1:15">
      <c r="A254" s="30" t="s">
        <v>146</v>
      </c>
      <c r="D254" s="51"/>
      <c r="E254" t="s">
        <v>2</v>
      </c>
      <c r="F254" t="str">
        <f>IF(D254&lt;&gt;"",D254,"")</f>
        <v/>
      </c>
      <c r="G254" s="50"/>
      <c r="I254" s="30" t="s">
        <v>146</v>
      </c>
      <c r="L254" s="51"/>
      <c r="M254" t="s">
        <v>2</v>
      </c>
      <c r="N254" t="str">
        <f>IF(L254&lt;&gt;"",L254,"")</f>
        <v/>
      </c>
      <c r="O254" s="50"/>
    </row>
    <row r="255" spans="1:15">
      <c r="A255" s="30"/>
      <c r="F255" t="s">
        <v>91</v>
      </c>
      <c r="G255" s="50"/>
      <c r="I255" s="30"/>
      <c r="N255" t="s">
        <v>91</v>
      </c>
      <c r="O255" s="50"/>
    </row>
    <row r="256" ht="15" spans="1:15">
      <c r="A256" s="52"/>
      <c r="B256" s="44"/>
      <c r="C256" s="44"/>
      <c r="D256" s="44"/>
      <c r="E256" s="44"/>
      <c r="F256" s="44" t="str">
        <f>CONCATENATE("&lt;!-- ",D250," fin --&gt;")</f>
        <v>&lt;!--  fin --&gt;</v>
      </c>
      <c r="G256" s="53"/>
      <c r="I256" s="52"/>
      <c r="J256" s="44"/>
      <c r="K256" s="44"/>
      <c r="L256" s="44"/>
      <c r="M256" s="44"/>
      <c r="N256" s="44" t="str">
        <f>CONCATENATE("&lt;!-- ",L250," fin --&gt;")</f>
        <v>&lt;!--  fin --&gt;</v>
      </c>
      <c r="O256" s="53"/>
    </row>
    <row r="257" ht="15" spans="1:14">
      <c r="A257" s="28"/>
      <c r="B257" s="45"/>
      <c r="C257" s="45"/>
      <c r="D257" s="54"/>
      <c r="E257" s="45"/>
      <c r="F257" s="44" t="str">
        <f>""</f>
        <v/>
      </c>
      <c r="I257" s="28"/>
      <c r="J257" s="45"/>
      <c r="K257" s="45"/>
      <c r="L257" s="54"/>
      <c r="M257" s="45"/>
      <c r="N257" s="44" t="str">
        <f>""</f>
        <v/>
      </c>
    </row>
    <row r="258" spans="1:15">
      <c r="A258" s="28" t="s">
        <v>181</v>
      </c>
      <c r="B258" s="45"/>
      <c r="C258" s="45"/>
      <c r="D258" s="46"/>
      <c r="E258" s="45"/>
      <c r="F258" s="45" t="str">
        <f>CONCATENATE("&lt;!-- ",D258," --&gt;")</f>
        <v>&lt;!--  --&gt;</v>
      </c>
      <c r="G258" s="47"/>
      <c r="I258" s="28" t="s">
        <v>181</v>
      </c>
      <c r="J258" s="45"/>
      <c r="K258" s="45"/>
      <c r="L258" s="46"/>
      <c r="M258" s="45"/>
      <c r="N258" s="45" t="str">
        <f>CONCATENATE("&lt;!-- ",L258," --&gt;")</f>
        <v>&lt;!--  --&gt;</v>
      </c>
      <c r="O258" s="47"/>
    </row>
    <row r="259" spans="1:15">
      <c r="A259" s="30" t="s">
        <v>143</v>
      </c>
      <c r="B259" s="48" t="s">
        <v>144</v>
      </c>
      <c r="C259" s="49" t="s">
        <v>145</v>
      </c>
      <c r="F259" t="str">
        <f>CONCATENATE(B259,D259,C259)</f>
        <v>&lt;div &gt;</v>
      </c>
      <c r="G259" s="50"/>
      <c r="I259" s="30" t="s">
        <v>143</v>
      </c>
      <c r="J259" s="48" t="s">
        <v>144</v>
      </c>
      <c r="K259" s="49" t="s">
        <v>145</v>
      </c>
      <c r="N259" t="str">
        <f>CONCATENATE(J259,L259,K259)</f>
        <v>&lt;div &gt;</v>
      </c>
      <c r="O259" s="50"/>
    </row>
    <row r="260" spans="1:15">
      <c r="A260" s="30"/>
      <c r="F260" t="str">
        <f>CONCATENATE("&lt;h3&gt;",D258,"&lt;/h3&gt;")</f>
        <v>&lt;h3&gt;&lt;/h3&gt;</v>
      </c>
      <c r="G260" s="50"/>
      <c r="I260" s="30"/>
      <c r="N260" t="str">
        <f>CONCATENATE("&lt;h4&gt;",L258,"&lt;/h4&gt;")</f>
        <v>&lt;h4&gt;&lt;/h4&gt;</v>
      </c>
      <c r="O260" s="50"/>
    </row>
    <row r="261" spans="1:15">
      <c r="A261" s="30"/>
      <c r="F261" t="str">
        <f>IF(D262&lt;&gt;"","&lt;p&gt;","")</f>
        <v/>
      </c>
      <c r="G261" s="50"/>
      <c r="I261" s="30"/>
      <c r="N261" t="str">
        <f>IF(L262&lt;&gt;"","&lt;p&gt;","")</f>
        <v/>
      </c>
      <c r="O261" s="50"/>
    </row>
    <row r="262" spans="1:15">
      <c r="A262" s="30" t="s">
        <v>146</v>
      </c>
      <c r="D262" s="51"/>
      <c r="E262" t="s">
        <v>2</v>
      </c>
      <c r="F262" t="str">
        <f>IF(D262&lt;&gt;"",D262,"")</f>
        <v/>
      </c>
      <c r="G262" s="50"/>
      <c r="I262" s="30" t="s">
        <v>146</v>
      </c>
      <c r="L262" s="51"/>
      <c r="M262" t="s">
        <v>2</v>
      </c>
      <c r="N262" t="str">
        <f>IF(L262&lt;&gt;"",L262,"")</f>
        <v/>
      </c>
      <c r="O262" s="50"/>
    </row>
    <row r="263" spans="1:15">
      <c r="A263" s="30"/>
      <c r="F263" t="s">
        <v>91</v>
      </c>
      <c r="G263" s="50"/>
      <c r="I263" s="30"/>
      <c r="N263" t="s">
        <v>91</v>
      </c>
      <c r="O263" s="50"/>
    </row>
    <row r="264" ht="15" spans="1:15">
      <c r="A264" s="52"/>
      <c r="B264" s="44"/>
      <c r="C264" s="44"/>
      <c r="D264" s="44"/>
      <c r="E264" s="44"/>
      <c r="F264" s="44" t="str">
        <f>CONCATENATE("&lt;!-- ",D258," fin --&gt;")</f>
        <v>&lt;!--  fin --&gt;</v>
      </c>
      <c r="G264" s="53"/>
      <c r="I264" s="52"/>
      <c r="J264" s="44"/>
      <c r="K264" s="44"/>
      <c r="L264" s="44"/>
      <c r="M264" s="44"/>
      <c r="N264" s="44" t="str">
        <f>CONCATENATE("&lt;!-- ",L258," fin --&gt;")</f>
        <v>&lt;!--  fin --&gt;</v>
      </c>
      <c r="O264" s="53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workbookViewId="0">
      <selection activeCell="G3" sqref="G3"/>
    </sheetView>
  </sheetViews>
  <sheetFormatPr defaultColWidth="9" defaultRowHeight="14.25"/>
  <cols>
    <col min="1" max="5" width="0.158333333333333" style="24" customWidth="1"/>
    <col min="6" max="6" width="52.25" style="24" customWidth="1"/>
    <col min="7" max="7" width="51.625" style="25" customWidth="1"/>
    <col min="8" max="10" width="9" style="24"/>
    <col min="11" max="15" width="0.158333333333333" style="24" customWidth="1"/>
    <col min="16" max="16" width="52.25" style="24" customWidth="1"/>
    <col min="17" max="17" width="51.625" style="25" customWidth="1"/>
    <col min="18" max="16384" width="9" style="24"/>
  </cols>
  <sheetData>
    <row r="1" spans="7:7">
      <c r="G1" s="25" t="s">
        <v>182</v>
      </c>
    </row>
    <row r="2" spans="1:17">
      <c r="A2" s="24" t="s">
        <v>183</v>
      </c>
      <c r="G2" s="25" t="str">
        <f>A2</f>
        <v>&lt;ul&gt;</v>
      </c>
      <c r="K2" s="24" t="s">
        <v>183</v>
      </c>
      <c r="Q2" s="25" t="str">
        <f>K2</f>
        <v>&lt;ul&gt;</v>
      </c>
    </row>
    <row r="3" spans="1:17">
      <c r="A3" s="24" t="str">
        <f t="shared" ref="A3:A19" si="0">IF(F3&lt;&gt;"",$A$20,"")</f>
        <v>&lt;li&gt;&lt;span class="fw-bold"&gt;</v>
      </c>
      <c r="B3" s="24" t="str">
        <f t="shared" ref="B3:B19" si="1">IF(F3&lt;&gt;"",LEFT(F3,FIND(":",F3,1)-1),"")</f>
        <v>calendar.weekheader(n)</v>
      </c>
      <c r="C3" s="24" t="str">
        <f t="shared" ref="C3:C19" si="2">IF(F3&lt;&gt;"","&lt;/span&gt;","")</f>
        <v>&lt;/span&gt;</v>
      </c>
      <c r="D3" s="24" t="str">
        <f t="shared" ref="D3:D19" si="3">IF(F3&lt;&gt;"",RIGHT(F3,LEN(F3)-FIND(":",F3,1)),"")</f>
        <v>Este método es útil cuando se necesita un encabezado compacto para los días en un calendario.</v>
      </c>
      <c r="E3" s="24" t="str">
        <f t="shared" ref="E3:E19" si="4">IF(F3&lt;&gt;"","&lt;/li&gt;","")</f>
        <v>&lt;/li&gt;</v>
      </c>
      <c r="F3" s="26" t="s">
        <v>184</v>
      </c>
      <c r="G3" s="25" t="str">
        <f>IF(F3&lt;&gt;"",CONCATENATE(A3,B3,C3,":",D3,E3),IF(F2&lt;&gt;"",$A$21,""))</f>
        <v>&lt;li&gt;&lt;span class="fw-bold"&gt;calendar.weekheader(n)&lt;/span&gt;:Este método es útil cuando se necesita un encabezado compacto para los días en un calendario.&lt;/li&gt;</v>
      </c>
      <c r="K3" s="24" t="str">
        <f t="shared" ref="K3:K19" si="5">IF(P3&lt;&gt;"",$A$20,"")</f>
        <v/>
      </c>
      <c r="L3" s="24" t="str">
        <f t="shared" ref="L3:L19" si="6">IF(P3&lt;&gt;"",LEFT(P3,FIND(":",P3,1)-1),"")</f>
        <v/>
      </c>
      <c r="M3" s="24" t="str">
        <f t="shared" ref="M3:M19" si="7">IF(P3&lt;&gt;"","&lt;/span&gt;","")</f>
        <v/>
      </c>
      <c r="N3" s="24" t="str">
        <f t="shared" ref="N3:N19" si="8">IF(P3&lt;&gt;"",RIGHT(P3,LEN(P3)-FIND(":",P3,1)),"")</f>
        <v/>
      </c>
      <c r="O3" s="24" t="str">
        <f t="shared" ref="O3:O19" si="9">IF(P3&lt;&gt;"","&lt;/li&gt;","")</f>
        <v/>
      </c>
      <c r="P3" s="26"/>
      <c r="Q3" s="25" t="str">
        <f t="shared" ref="Q3:Q20" si="10">IF(P3&lt;&gt;"",CONCATENATE(K3,L3,M3,":",N3,O3),IF(P2&lt;&gt;"",$A$21,""))</f>
        <v/>
      </c>
    </row>
    <row r="4" spans="1:17">
      <c r="A4" s="24" t="str">
        <f t="shared" si="0"/>
        <v/>
      </c>
      <c r="B4" s="24" t="str">
        <f t="shared" si="1"/>
        <v/>
      </c>
      <c r="C4" s="24" t="str">
        <f t="shared" si="2"/>
        <v/>
      </c>
      <c r="D4" s="24" t="str">
        <f t="shared" si="3"/>
        <v/>
      </c>
      <c r="E4" s="24" t="str">
        <f t="shared" si="4"/>
        <v/>
      </c>
      <c r="F4" s="26"/>
      <c r="G4" s="25" t="str">
        <f>IF(F4&lt;&gt;"",CONCATENATE(A4,B4,C4,":",D4,E4),IF(F3&lt;&gt;"",$A$21,""))</f>
        <v>&lt;/ul&gt;</v>
      </c>
      <c r="K4" s="24" t="str">
        <f t="shared" si="5"/>
        <v/>
      </c>
      <c r="L4" s="24" t="str">
        <f t="shared" si="6"/>
        <v/>
      </c>
      <c r="M4" s="24" t="str">
        <f t="shared" si="7"/>
        <v/>
      </c>
      <c r="N4" s="24" t="str">
        <f t="shared" si="8"/>
        <v/>
      </c>
      <c r="O4" s="24" t="str">
        <f t="shared" si="9"/>
        <v/>
      </c>
      <c r="P4" s="26"/>
      <c r="Q4" s="25" t="str">
        <f t="shared" si="10"/>
        <v/>
      </c>
    </row>
    <row r="5" spans="1:17">
      <c r="A5" s="24" t="str">
        <f t="shared" si="0"/>
        <v/>
      </c>
      <c r="B5" s="24" t="str">
        <f t="shared" si="1"/>
        <v/>
      </c>
      <c r="C5" s="24" t="str">
        <f t="shared" si="2"/>
        <v/>
      </c>
      <c r="D5" s="24" t="str">
        <f t="shared" si="3"/>
        <v/>
      </c>
      <c r="E5" s="24" t="str">
        <f t="shared" si="4"/>
        <v/>
      </c>
      <c r="F5" s="26"/>
      <c r="G5" s="25" t="str">
        <f t="shared" ref="G5:G20" si="11">IF(F5&lt;&gt;"",CONCATENATE(A5,B5,C5,":",D5,E5),IF(F4&lt;&gt;"",$A$21,""))</f>
        <v/>
      </c>
      <c r="K5" s="24" t="str">
        <f t="shared" si="5"/>
        <v/>
      </c>
      <c r="L5" s="24" t="str">
        <f t="shared" si="6"/>
        <v/>
      </c>
      <c r="M5" s="24" t="str">
        <f t="shared" si="7"/>
        <v/>
      </c>
      <c r="N5" s="24" t="str">
        <f t="shared" si="8"/>
        <v/>
      </c>
      <c r="O5" s="24" t="str">
        <f t="shared" si="9"/>
        <v/>
      </c>
      <c r="P5" s="26"/>
      <c r="Q5" s="25" t="str">
        <f t="shared" si="10"/>
        <v/>
      </c>
    </row>
    <row r="6" spans="1:17">
      <c r="A6" s="24" t="str">
        <f t="shared" si="0"/>
        <v/>
      </c>
      <c r="B6" s="24" t="str">
        <f t="shared" si="1"/>
        <v/>
      </c>
      <c r="C6" s="24" t="str">
        <f t="shared" si="2"/>
        <v/>
      </c>
      <c r="D6" s="24" t="str">
        <f t="shared" si="3"/>
        <v/>
      </c>
      <c r="E6" s="24" t="str">
        <f t="shared" si="4"/>
        <v/>
      </c>
      <c r="F6" s="26"/>
      <c r="G6" s="25" t="str">
        <f t="shared" si="11"/>
        <v/>
      </c>
      <c r="K6" s="24" t="str">
        <f t="shared" si="5"/>
        <v/>
      </c>
      <c r="L6" s="24" t="str">
        <f t="shared" si="6"/>
        <v/>
      </c>
      <c r="M6" s="24" t="str">
        <f t="shared" si="7"/>
        <v/>
      </c>
      <c r="N6" s="24" t="str">
        <f t="shared" si="8"/>
        <v/>
      </c>
      <c r="O6" s="24" t="str">
        <f t="shared" si="9"/>
        <v/>
      </c>
      <c r="P6" s="26"/>
      <c r="Q6" s="25" t="str">
        <f t="shared" si="10"/>
        <v/>
      </c>
    </row>
    <row r="7" spans="1:17">
      <c r="A7" s="24" t="str">
        <f t="shared" si="0"/>
        <v/>
      </c>
      <c r="B7" s="24" t="str">
        <f t="shared" si="1"/>
        <v/>
      </c>
      <c r="C7" s="24" t="str">
        <f t="shared" si="2"/>
        <v/>
      </c>
      <c r="D7" s="24" t="str">
        <f t="shared" si="3"/>
        <v/>
      </c>
      <c r="E7" s="24" t="str">
        <f t="shared" si="4"/>
        <v/>
      </c>
      <c r="F7" s="26"/>
      <c r="G7" s="25" t="str">
        <f t="shared" si="11"/>
        <v/>
      </c>
      <c r="K7" s="24" t="str">
        <f t="shared" si="5"/>
        <v/>
      </c>
      <c r="L7" s="24" t="str">
        <f t="shared" si="6"/>
        <v/>
      </c>
      <c r="M7" s="24" t="str">
        <f t="shared" si="7"/>
        <v/>
      </c>
      <c r="N7" s="24" t="str">
        <f t="shared" si="8"/>
        <v/>
      </c>
      <c r="O7" s="24" t="str">
        <f t="shared" si="9"/>
        <v/>
      </c>
      <c r="P7" s="26"/>
      <c r="Q7" s="25" t="str">
        <f t="shared" si="10"/>
        <v/>
      </c>
    </row>
    <row r="8" spans="1:17">
      <c r="A8" s="24" t="str">
        <f t="shared" si="0"/>
        <v/>
      </c>
      <c r="B8" s="24" t="str">
        <f t="shared" si="1"/>
        <v/>
      </c>
      <c r="C8" s="24" t="str">
        <f t="shared" si="2"/>
        <v/>
      </c>
      <c r="D8" s="24" t="str">
        <f t="shared" si="3"/>
        <v/>
      </c>
      <c r="E8" s="24" t="str">
        <f t="shared" si="4"/>
        <v/>
      </c>
      <c r="F8" s="26"/>
      <c r="G8" s="25" t="str">
        <f t="shared" si="11"/>
        <v/>
      </c>
      <c r="K8" s="24" t="str">
        <f t="shared" si="5"/>
        <v/>
      </c>
      <c r="L8" s="24" t="str">
        <f t="shared" si="6"/>
        <v/>
      </c>
      <c r="M8" s="24" t="str">
        <f t="shared" si="7"/>
        <v/>
      </c>
      <c r="N8" s="24" t="str">
        <f t="shared" si="8"/>
        <v/>
      </c>
      <c r="O8" s="24" t="str">
        <f t="shared" si="9"/>
        <v/>
      </c>
      <c r="P8" s="26"/>
      <c r="Q8" s="25" t="str">
        <f t="shared" si="10"/>
        <v/>
      </c>
    </row>
    <row r="9" spans="1:17">
      <c r="A9" s="24" t="str">
        <f t="shared" si="0"/>
        <v/>
      </c>
      <c r="B9" s="24" t="str">
        <f t="shared" si="1"/>
        <v/>
      </c>
      <c r="C9" s="24" t="str">
        <f t="shared" si="2"/>
        <v/>
      </c>
      <c r="D9" s="24" t="str">
        <f t="shared" si="3"/>
        <v/>
      </c>
      <c r="E9" s="24" t="str">
        <f t="shared" si="4"/>
        <v/>
      </c>
      <c r="F9" s="26"/>
      <c r="G9" s="25" t="str">
        <f t="shared" si="11"/>
        <v/>
      </c>
      <c r="K9" s="24" t="str">
        <f t="shared" si="5"/>
        <v/>
      </c>
      <c r="L9" s="24" t="str">
        <f t="shared" si="6"/>
        <v/>
      </c>
      <c r="M9" s="24" t="str">
        <f t="shared" si="7"/>
        <v/>
      </c>
      <c r="N9" s="24" t="str">
        <f t="shared" si="8"/>
        <v/>
      </c>
      <c r="O9" s="24" t="str">
        <f t="shared" si="9"/>
        <v/>
      </c>
      <c r="P9" s="26"/>
      <c r="Q9" s="25" t="str">
        <f t="shared" si="10"/>
        <v/>
      </c>
    </row>
    <row r="10" spans="1:17">
      <c r="A10" s="24" t="str">
        <f t="shared" si="0"/>
        <v/>
      </c>
      <c r="B10" s="24" t="str">
        <f t="shared" si="1"/>
        <v/>
      </c>
      <c r="C10" s="24" t="str">
        <f t="shared" si="2"/>
        <v/>
      </c>
      <c r="D10" s="24" t="str">
        <f t="shared" si="3"/>
        <v/>
      </c>
      <c r="E10" s="24" t="str">
        <f t="shared" si="4"/>
        <v/>
      </c>
      <c r="F10" s="26"/>
      <c r="G10" s="25" t="str">
        <f t="shared" si="11"/>
        <v/>
      </c>
      <c r="K10" s="24" t="str">
        <f t="shared" si="5"/>
        <v/>
      </c>
      <c r="L10" s="24" t="str">
        <f t="shared" si="6"/>
        <v/>
      </c>
      <c r="M10" s="24" t="str">
        <f t="shared" si="7"/>
        <v/>
      </c>
      <c r="N10" s="24" t="str">
        <f t="shared" si="8"/>
        <v/>
      </c>
      <c r="O10" s="24" t="str">
        <f t="shared" si="9"/>
        <v/>
      </c>
      <c r="P10" s="26"/>
      <c r="Q10" s="25" t="str">
        <f t="shared" si="10"/>
        <v/>
      </c>
    </row>
    <row r="11" spans="1:17">
      <c r="A11" s="24" t="str">
        <f t="shared" si="0"/>
        <v/>
      </c>
      <c r="B11" s="24" t="str">
        <f t="shared" si="1"/>
        <v/>
      </c>
      <c r="C11" s="24" t="str">
        <f t="shared" si="2"/>
        <v/>
      </c>
      <c r="D11" s="24" t="str">
        <f t="shared" si="3"/>
        <v/>
      </c>
      <c r="E11" s="24" t="str">
        <f t="shared" si="4"/>
        <v/>
      </c>
      <c r="F11" s="26"/>
      <c r="G11" s="25" t="str">
        <f t="shared" si="11"/>
        <v/>
      </c>
      <c r="K11" s="24" t="str">
        <f t="shared" si="5"/>
        <v/>
      </c>
      <c r="L11" s="24" t="str">
        <f t="shared" si="6"/>
        <v/>
      </c>
      <c r="M11" s="24" t="str">
        <f t="shared" si="7"/>
        <v/>
      </c>
      <c r="N11" s="24" t="str">
        <f t="shared" si="8"/>
        <v/>
      </c>
      <c r="O11" s="24" t="str">
        <f t="shared" si="9"/>
        <v/>
      </c>
      <c r="P11" s="26"/>
      <c r="Q11" s="25" t="str">
        <f t="shared" si="10"/>
        <v/>
      </c>
    </row>
    <row r="12" spans="1:17">
      <c r="A12" s="24" t="str">
        <f t="shared" si="0"/>
        <v/>
      </c>
      <c r="B12" s="24" t="str">
        <f t="shared" si="1"/>
        <v/>
      </c>
      <c r="C12" s="24" t="str">
        <f t="shared" si="2"/>
        <v/>
      </c>
      <c r="D12" s="24" t="str">
        <f t="shared" si="3"/>
        <v/>
      </c>
      <c r="E12" s="24" t="str">
        <f t="shared" si="4"/>
        <v/>
      </c>
      <c r="F12" s="26"/>
      <c r="G12" s="25" t="str">
        <f t="shared" si="11"/>
        <v/>
      </c>
      <c r="K12" s="24" t="str">
        <f t="shared" si="5"/>
        <v/>
      </c>
      <c r="L12" s="24" t="str">
        <f t="shared" si="6"/>
        <v/>
      </c>
      <c r="M12" s="24" t="str">
        <f t="shared" si="7"/>
        <v/>
      </c>
      <c r="N12" s="24" t="str">
        <f t="shared" si="8"/>
        <v/>
      </c>
      <c r="O12" s="24" t="str">
        <f t="shared" si="9"/>
        <v/>
      </c>
      <c r="P12" s="26"/>
      <c r="Q12" s="25" t="str">
        <f t="shared" si="10"/>
        <v/>
      </c>
    </row>
    <row r="13" spans="1:17">
      <c r="A13" s="24" t="str">
        <f t="shared" si="0"/>
        <v/>
      </c>
      <c r="B13" s="24" t="str">
        <f t="shared" si="1"/>
        <v/>
      </c>
      <c r="C13" s="24" t="str">
        <f t="shared" si="2"/>
        <v/>
      </c>
      <c r="D13" s="24" t="str">
        <f t="shared" si="3"/>
        <v/>
      </c>
      <c r="E13" s="24" t="str">
        <f t="shared" si="4"/>
        <v/>
      </c>
      <c r="F13" s="26"/>
      <c r="G13" s="25" t="str">
        <f t="shared" si="11"/>
        <v/>
      </c>
      <c r="K13" s="24" t="str">
        <f t="shared" si="5"/>
        <v/>
      </c>
      <c r="L13" s="24" t="str">
        <f t="shared" si="6"/>
        <v/>
      </c>
      <c r="M13" s="24" t="str">
        <f t="shared" si="7"/>
        <v/>
      </c>
      <c r="N13" s="24" t="str">
        <f t="shared" si="8"/>
        <v/>
      </c>
      <c r="O13" s="24" t="str">
        <f t="shared" si="9"/>
        <v/>
      </c>
      <c r="P13" s="26"/>
      <c r="Q13" s="25" t="str">
        <f t="shared" si="10"/>
        <v/>
      </c>
    </row>
    <row r="14" spans="1:17">
      <c r="A14" s="24" t="str">
        <f t="shared" si="0"/>
        <v/>
      </c>
      <c r="B14" s="24" t="str">
        <f t="shared" si="1"/>
        <v/>
      </c>
      <c r="C14" s="24" t="str">
        <f t="shared" si="2"/>
        <v/>
      </c>
      <c r="D14" s="24" t="str">
        <f t="shared" si="3"/>
        <v/>
      </c>
      <c r="E14" s="24" t="str">
        <f t="shared" si="4"/>
        <v/>
      </c>
      <c r="F14" s="26"/>
      <c r="G14" s="25" t="str">
        <f t="shared" si="11"/>
        <v/>
      </c>
      <c r="K14" s="24" t="str">
        <f t="shared" si="5"/>
        <v/>
      </c>
      <c r="L14" s="24" t="str">
        <f t="shared" si="6"/>
        <v/>
      </c>
      <c r="M14" s="24" t="str">
        <f t="shared" si="7"/>
        <v/>
      </c>
      <c r="N14" s="24" t="str">
        <f t="shared" si="8"/>
        <v/>
      </c>
      <c r="O14" s="24" t="str">
        <f t="shared" si="9"/>
        <v/>
      </c>
      <c r="P14" s="26"/>
      <c r="Q14" s="25" t="str">
        <f t="shared" si="10"/>
        <v/>
      </c>
    </row>
    <row r="15" spans="1:17">
      <c r="A15" s="24" t="str">
        <f t="shared" si="0"/>
        <v/>
      </c>
      <c r="B15" s="24" t="str">
        <f t="shared" si="1"/>
        <v/>
      </c>
      <c r="C15" s="24" t="str">
        <f t="shared" si="2"/>
        <v/>
      </c>
      <c r="D15" s="24" t="str">
        <f t="shared" si="3"/>
        <v/>
      </c>
      <c r="E15" s="24" t="str">
        <f t="shared" si="4"/>
        <v/>
      </c>
      <c r="F15" s="26"/>
      <c r="G15" s="25" t="str">
        <f t="shared" si="11"/>
        <v/>
      </c>
      <c r="K15" s="24" t="str">
        <f t="shared" si="5"/>
        <v/>
      </c>
      <c r="L15" s="24" t="str">
        <f t="shared" si="6"/>
        <v/>
      </c>
      <c r="M15" s="24" t="str">
        <f t="shared" si="7"/>
        <v/>
      </c>
      <c r="N15" s="24" t="str">
        <f t="shared" si="8"/>
        <v/>
      </c>
      <c r="O15" s="24" t="str">
        <f t="shared" si="9"/>
        <v/>
      </c>
      <c r="P15" s="26"/>
      <c r="Q15" s="25" t="str">
        <f t="shared" si="10"/>
        <v/>
      </c>
    </row>
    <row r="16" spans="1:17">
      <c r="A16" s="24" t="str">
        <f t="shared" si="0"/>
        <v/>
      </c>
      <c r="B16" s="24" t="str">
        <f t="shared" si="1"/>
        <v/>
      </c>
      <c r="C16" s="24" t="str">
        <f t="shared" si="2"/>
        <v/>
      </c>
      <c r="D16" s="24" t="str">
        <f t="shared" si="3"/>
        <v/>
      </c>
      <c r="E16" s="24" t="str">
        <f t="shared" si="4"/>
        <v/>
      </c>
      <c r="F16" s="26"/>
      <c r="G16" s="25" t="str">
        <f t="shared" si="11"/>
        <v/>
      </c>
      <c r="K16" s="24" t="str">
        <f t="shared" si="5"/>
        <v/>
      </c>
      <c r="L16" s="24" t="str">
        <f t="shared" si="6"/>
        <v/>
      </c>
      <c r="M16" s="24" t="str">
        <f t="shared" si="7"/>
        <v/>
      </c>
      <c r="N16" s="24" t="str">
        <f t="shared" si="8"/>
        <v/>
      </c>
      <c r="O16" s="24" t="str">
        <f t="shared" si="9"/>
        <v/>
      </c>
      <c r="P16" s="26"/>
      <c r="Q16" s="25" t="str">
        <f t="shared" si="10"/>
        <v/>
      </c>
    </row>
    <row r="17" spans="1:17">
      <c r="A17" s="24" t="str">
        <f t="shared" si="0"/>
        <v/>
      </c>
      <c r="B17" s="24" t="str">
        <f t="shared" si="1"/>
        <v/>
      </c>
      <c r="C17" s="24" t="str">
        <f t="shared" si="2"/>
        <v/>
      </c>
      <c r="D17" s="24" t="str">
        <f t="shared" si="3"/>
        <v/>
      </c>
      <c r="E17" s="24" t="str">
        <f t="shared" si="4"/>
        <v/>
      </c>
      <c r="F17" s="26"/>
      <c r="G17" s="25" t="str">
        <f t="shared" si="11"/>
        <v/>
      </c>
      <c r="K17" s="24" t="str">
        <f t="shared" si="5"/>
        <v/>
      </c>
      <c r="L17" s="24" t="str">
        <f t="shared" si="6"/>
        <v/>
      </c>
      <c r="M17" s="24" t="str">
        <f t="shared" si="7"/>
        <v/>
      </c>
      <c r="N17" s="24" t="str">
        <f t="shared" si="8"/>
        <v/>
      </c>
      <c r="O17" s="24" t="str">
        <f t="shared" si="9"/>
        <v/>
      </c>
      <c r="P17" s="26"/>
      <c r="Q17" s="25" t="str">
        <f t="shared" si="10"/>
        <v/>
      </c>
    </row>
    <row r="18" ht="18" spans="1:17">
      <c r="A18" s="24" t="str">
        <f t="shared" si="0"/>
        <v/>
      </c>
      <c r="B18" s="24" t="str">
        <f t="shared" si="1"/>
        <v/>
      </c>
      <c r="C18" s="24" t="str">
        <f t="shared" si="2"/>
        <v/>
      </c>
      <c r="D18" s="24" t="str">
        <f t="shared" si="3"/>
        <v/>
      </c>
      <c r="E18" s="24" t="str">
        <f t="shared" si="4"/>
        <v/>
      </c>
      <c r="F18" s="26"/>
      <c r="G18" s="25" t="str">
        <f t="shared" si="11"/>
        <v/>
      </c>
      <c r="I18" s="33" t="s">
        <v>185</v>
      </c>
      <c r="K18" s="24" t="str">
        <f t="shared" si="5"/>
        <v/>
      </c>
      <c r="L18" s="24" t="str">
        <f t="shared" si="6"/>
        <v/>
      </c>
      <c r="M18" s="24" t="str">
        <f t="shared" si="7"/>
        <v/>
      </c>
      <c r="N18" s="24" t="str">
        <f t="shared" si="8"/>
        <v/>
      </c>
      <c r="O18" s="24" t="str">
        <f t="shared" si="9"/>
        <v/>
      </c>
      <c r="P18" s="26"/>
      <c r="Q18" s="25" t="str">
        <f t="shared" si="10"/>
        <v/>
      </c>
    </row>
    <row r="19" ht="15" spans="1:17">
      <c r="A19" s="24" t="str">
        <f t="shared" si="0"/>
        <v/>
      </c>
      <c r="B19" s="24" t="str">
        <f t="shared" si="1"/>
        <v/>
      </c>
      <c r="C19" s="24" t="str">
        <f t="shared" si="2"/>
        <v/>
      </c>
      <c r="D19" s="24" t="str">
        <f t="shared" si="3"/>
        <v/>
      </c>
      <c r="E19" s="24" t="str">
        <f t="shared" si="4"/>
        <v/>
      </c>
      <c r="F19" s="27"/>
      <c r="G19" s="25" t="str">
        <f t="shared" si="11"/>
        <v/>
      </c>
      <c r="I19"/>
      <c r="K19" s="24" t="str">
        <f t="shared" si="5"/>
        <v/>
      </c>
      <c r="L19" s="24" t="str">
        <f t="shared" si="6"/>
        <v/>
      </c>
      <c r="M19" s="24" t="str">
        <f t="shared" si="7"/>
        <v/>
      </c>
      <c r="N19" s="24" t="str">
        <f t="shared" si="8"/>
        <v/>
      </c>
      <c r="O19" s="24" t="str">
        <f t="shared" si="9"/>
        <v/>
      </c>
      <c r="P19" s="27"/>
      <c r="Q19" s="25" t="str">
        <f t="shared" si="10"/>
        <v/>
      </c>
    </row>
    <row r="20" ht="15" spans="1:17">
      <c r="A20" s="24" t="s">
        <v>186</v>
      </c>
      <c r="B20" s="24" t="s">
        <v>2</v>
      </c>
      <c r="G20" s="25" t="str">
        <f t="shared" si="11"/>
        <v/>
      </c>
      <c r="I20" s="34" t="s">
        <v>187</v>
      </c>
      <c r="K20" s="24" t="s">
        <v>186</v>
      </c>
      <c r="L20" s="24" t="s">
        <v>2</v>
      </c>
      <c r="Q20" s="25" t="str">
        <f t="shared" si="10"/>
        <v/>
      </c>
    </row>
    <row r="21" ht="15" spans="1:11">
      <c r="A21" s="24" t="s">
        <v>137</v>
      </c>
      <c r="I21" s="34" t="s">
        <v>188</v>
      </c>
      <c r="K21" s="24" t="s">
        <v>137</v>
      </c>
    </row>
    <row r="22" spans="7:7">
      <c r="G22" s="25" t="s">
        <v>182</v>
      </c>
    </row>
    <row r="23" spans="1:17">
      <c r="A23" s="24" t="s">
        <v>183</v>
      </c>
      <c r="G23" s="25" t="str">
        <f>A23</f>
        <v>&lt;ul&gt;</v>
      </c>
      <c r="Q23" s="24"/>
    </row>
    <row r="24" spans="1:17">
      <c r="A24" s="24" t="str">
        <f t="shared" ref="A24:A34" si="12">IF(F24&lt;&gt;"",$A$35,"")</f>
        <v/>
      </c>
      <c r="E24" s="24" t="str">
        <f t="shared" ref="E24:E34" si="13">IF(F24&lt;&gt;"","&lt;/li&gt;","")</f>
        <v/>
      </c>
      <c r="F24" s="26"/>
      <c r="G24" s="25" t="str">
        <f t="shared" ref="G24:G44" si="14">IF(F24&lt;&gt;"",CONCATENATE(A24,F24,E24),IF(F23&lt;&gt;"",$A$21,""))</f>
        <v/>
      </c>
      <c r="Q24" s="24"/>
    </row>
    <row r="25" ht="15" spans="1:17">
      <c r="A25" s="24" t="str">
        <f t="shared" si="12"/>
        <v/>
      </c>
      <c r="E25" s="24" t="str">
        <f t="shared" si="13"/>
        <v/>
      </c>
      <c r="F25" s="26"/>
      <c r="G25" s="25" t="str">
        <f t="shared" si="14"/>
        <v/>
      </c>
      <c r="Q25" s="24"/>
    </row>
    <row r="26" ht="18" spans="1:17">
      <c r="A26" s="24" t="str">
        <f t="shared" si="12"/>
        <v/>
      </c>
      <c r="E26" s="24" t="str">
        <f t="shared" si="13"/>
        <v/>
      </c>
      <c r="F26" s="26"/>
      <c r="G26" s="25" t="str">
        <f t="shared" si="14"/>
        <v/>
      </c>
      <c r="P26" s="35" t="s">
        <v>185</v>
      </c>
      <c r="Q26" s="40" t="str">
        <f>CONCATENATE("&lt;li&gt;&lt;strong&gt;",P26,"&lt;/strong&gt;:")</f>
        <v>&lt;li&gt;&lt;strong&gt;BaseException&lt;/strong&gt;:</v>
      </c>
    </row>
    <row r="27" spans="1:17">
      <c r="A27" s="24" t="str">
        <f t="shared" si="12"/>
        <v/>
      </c>
      <c r="E27" s="24" t="str">
        <f t="shared" si="13"/>
        <v/>
      </c>
      <c r="F27" s="26"/>
      <c r="G27" s="25" t="str">
        <f t="shared" si="14"/>
        <v/>
      </c>
      <c r="P27" s="30"/>
      <c r="Q27" s="41" t="s">
        <v>183</v>
      </c>
    </row>
    <row r="28" spans="1:17">
      <c r="A28" s="24" t="str">
        <f t="shared" si="12"/>
        <v/>
      </c>
      <c r="B28" s="24" t="str">
        <f t="shared" ref="B24:B34" si="15">IF(F28&lt;&gt;"",LEFT(F28,FIND(":",F28,1)-1),"")</f>
        <v/>
      </c>
      <c r="C28" s="24" t="str">
        <f t="shared" ref="C24:C34" si="16">IF(F28&lt;&gt;"","&lt;/span&gt;","")</f>
        <v/>
      </c>
      <c r="D28" s="24" t="str">
        <f t="shared" ref="D24:D34" si="17">IF(F28&lt;&gt;"",RIGHT(F28,LEN(F28)-FIND(":",F28,1)),"")</f>
        <v/>
      </c>
      <c r="E28" s="24" t="str">
        <f t="shared" si="13"/>
        <v/>
      </c>
      <c r="F28" s="26"/>
      <c r="G28" s="25" t="str">
        <f t="shared" si="14"/>
        <v/>
      </c>
      <c r="P28" s="36" t="s">
        <v>189</v>
      </c>
      <c r="Q28" s="41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4" t="str">
        <f t="shared" si="12"/>
        <v/>
      </c>
      <c r="B29" s="24" t="str">
        <f t="shared" si="15"/>
        <v/>
      </c>
      <c r="C29" s="24" t="str">
        <f t="shared" si="16"/>
        <v/>
      </c>
      <c r="D29" s="24" t="str">
        <f t="shared" si="17"/>
        <v/>
      </c>
      <c r="E29" s="24" t="str">
        <f t="shared" si="13"/>
        <v/>
      </c>
      <c r="F29" s="26"/>
      <c r="G29" s="25" t="str">
        <f t="shared" si="14"/>
        <v/>
      </c>
      <c r="P29" s="36" t="s">
        <v>190</v>
      </c>
      <c r="Q29" s="41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4" t="str">
        <f t="shared" si="12"/>
        <v/>
      </c>
      <c r="B30" s="24" t="str">
        <f t="shared" si="15"/>
        <v/>
      </c>
      <c r="C30" s="24" t="str">
        <f t="shared" si="16"/>
        <v/>
      </c>
      <c r="D30" s="24" t="str">
        <f t="shared" si="17"/>
        <v/>
      </c>
      <c r="E30" s="24" t="str">
        <f t="shared" si="13"/>
        <v/>
      </c>
      <c r="F30" s="26"/>
      <c r="G30" s="25" t="str">
        <f t="shared" si="14"/>
        <v/>
      </c>
      <c r="P30" s="32"/>
      <c r="Q30" s="41" t="s">
        <v>191</v>
      </c>
    </row>
    <row r="31" spans="1:17">
      <c r="A31" s="24" t="str">
        <f t="shared" si="12"/>
        <v/>
      </c>
      <c r="B31" s="24" t="str">
        <f t="shared" si="15"/>
        <v/>
      </c>
      <c r="C31" s="24" t="str">
        <f t="shared" si="16"/>
        <v/>
      </c>
      <c r="D31" s="24" t="str">
        <f t="shared" si="17"/>
        <v/>
      </c>
      <c r="E31" s="24" t="str">
        <f t="shared" si="13"/>
        <v/>
      </c>
      <c r="F31" s="26"/>
      <c r="G31" s="25" t="str">
        <f t="shared" si="14"/>
        <v/>
      </c>
      <c r="P31" s="32"/>
      <c r="Q31" s="41" t="s">
        <v>192</v>
      </c>
    </row>
    <row r="32" spans="1:17">
      <c r="A32" s="24" t="str">
        <f t="shared" si="12"/>
        <v/>
      </c>
      <c r="B32" s="24" t="str">
        <f t="shared" si="15"/>
        <v/>
      </c>
      <c r="C32" s="24" t="str">
        <f t="shared" si="16"/>
        <v/>
      </c>
      <c r="D32" s="24" t="str">
        <f t="shared" si="17"/>
        <v/>
      </c>
      <c r="E32" s="24" t="str">
        <f t="shared" si="13"/>
        <v/>
      </c>
      <c r="F32" s="26"/>
      <c r="G32" s="25" t="str">
        <f t="shared" si="14"/>
        <v/>
      </c>
      <c r="P32" s="32"/>
      <c r="Q32" s="41" t="s">
        <v>193</v>
      </c>
    </row>
    <row r="33" spans="1:17">
      <c r="A33" s="24" t="str">
        <f t="shared" si="12"/>
        <v/>
      </c>
      <c r="B33" s="24" t="str">
        <f t="shared" si="15"/>
        <v/>
      </c>
      <c r="C33" s="24" t="str">
        <f t="shared" si="16"/>
        <v/>
      </c>
      <c r="D33" s="24" t="str">
        <f t="shared" si="17"/>
        <v/>
      </c>
      <c r="E33" s="24" t="str">
        <f t="shared" si="13"/>
        <v/>
      </c>
      <c r="F33" s="26"/>
      <c r="G33" s="25" t="str">
        <f t="shared" si="14"/>
        <v/>
      </c>
      <c r="P33" s="37" t="s">
        <v>194</v>
      </c>
      <c r="Q33" s="41" t="str">
        <f>P33</f>
        <v>raise BaseException("Esto es una excepción general")</v>
      </c>
    </row>
    <row r="34" spans="1:17">
      <c r="A34" s="24" t="str">
        <f t="shared" si="12"/>
        <v/>
      </c>
      <c r="B34" s="24" t="str">
        <f t="shared" si="15"/>
        <v/>
      </c>
      <c r="C34" s="24" t="str">
        <f t="shared" si="16"/>
        <v/>
      </c>
      <c r="D34" s="24" t="str">
        <f t="shared" si="17"/>
        <v/>
      </c>
      <c r="E34" s="24" t="str">
        <f t="shared" si="13"/>
        <v/>
      </c>
      <c r="F34" s="26"/>
      <c r="G34" s="25" t="str">
        <f t="shared" si="14"/>
        <v/>
      </c>
      <c r="P34" s="32"/>
      <c r="Q34" s="41" t="s">
        <v>195</v>
      </c>
    </row>
    <row r="35" ht="15" spans="1:17">
      <c r="A35" s="24" t="s">
        <v>196</v>
      </c>
      <c r="B35" s="24" t="s">
        <v>137</v>
      </c>
      <c r="G35" s="25" t="str">
        <f t="shared" si="14"/>
        <v/>
      </c>
      <c r="P35" s="38"/>
      <c r="Q35" s="42" t="s">
        <v>197</v>
      </c>
    </row>
    <row r="36" ht="18" spans="1:17">
      <c r="A36" s="24" t="s">
        <v>196</v>
      </c>
      <c r="B36" s="24" t="s">
        <v>137</v>
      </c>
      <c r="G36" s="25" t="str">
        <f t="shared" si="14"/>
        <v/>
      </c>
      <c r="P36" s="35" t="s">
        <v>198</v>
      </c>
      <c r="Q36" s="40" t="str">
        <f>CONCATENATE("&lt;li&gt;&lt;strong&gt;",P36,"&lt;/strong&gt;:")</f>
        <v>&lt;li&gt;&lt;strong&gt;Exception&lt;/strong&gt;:</v>
      </c>
    </row>
    <row r="37" s="24" customFormat="1" spans="1:17">
      <c r="A37" s="24" t="s">
        <v>196</v>
      </c>
      <c r="B37" s="24" t="s">
        <v>137</v>
      </c>
      <c r="G37" s="25" t="str">
        <f t="shared" si="14"/>
        <v/>
      </c>
      <c r="P37" s="30"/>
      <c r="Q37" s="41" t="s">
        <v>183</v>
      </c>
    </row>
    <row r="38" spans="1:17">
      <c r="A38" s="24" t="s">
        <v>196</v>
      </c>
      <c r="B38" s="24" t="s">
        <v>137</v>
      </c>
      <c r="G38" s="25" t="str">
        <f t="shared" si="14"/>
        <v/>
      </c>
      <c r="P38" s="36" t="s">
        <v>199</v>
      </c>
      <c r="Q38" s="41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4" t="s">
        <v>196</v>
      </c>
      <c r="B39" s="24" t="s">
        <v>137</v>
      </c>
      <c r="G39" s="25" t="str">
        <f t="shared" si="14"/>
        <v/>
      </c>
      <c r="P39" s="36" t="s">
        <v>200</v>
      </c>
      <c r="Q39" s="41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4" t="s">
        <v>196</v>
      </c>
      <c r="B40" s="24" t="s">
        <v>137</v>
      </c>
      <c r="G40" s="25" t="str">
        <f t="shared" si="14"/>
        <v/>
      </c>
      <c r="P40" s="32"/>
      <c r="Q40" s="41" t="s">
        <v>191</v>
      </c>
    </row>
    <row r="41" spans="1:17">
      <c r="A41" s="24" t="s">
        <v>196</v>
      </c>
      <c r="B41" s="24" t="s">
        <v>137</v>
      </c>
      <c r="G41" s="25" t="str">
        <f t="shared" si="14"/>
        <v/>
      </c>
      <c r="P41" s="32"/>
      <c r="Q41" s="41" t="s">
        <v>192</v>
      </c>
    </row>
    <row r="42" spans="1:17">
      <c r="A42" s="24" t="s">
        <v>196</v>
      </c>
      <c r="B42" s="24" t="s">
        <v>137</v>
      </c>
      <c r="G42" s="25" t="str">
        <f t="shared" si="14"/>
        <v/>
      </c>
      <c r="P42" s="32"/>
      <c r="Q42" s="41" t="s">
        <v>193</v>
      </c>
    </row>
    <row r="43" spans="1:17">
      <c r="A43" s="24" t="s">
        <v>196</v>
      </c>
      <c r="B43" s="24" t="s">
        <v>137</v>
      </c>
      <c r="G43" s="25" t="str">
        <f t="shared" si="14"/>
        <v/>
      </c>
      <c r="P43" s="39" t="s">
        <v>201</v>
      </c>
      <c r="Q43" s="41" t="str">
        <f>P43</f>
        <v>raise Exception("Excepción genérica")</v>
      </c>
    </row>
    <row r="44" spans="1:17">
      <c r="A44" s="24" t="s">
        <v>196</v>
      </c>
      <c r="B44" s="24" t="s">
        <v>137</v>
      </c>
      <c r="G44" s="25" t="str">
        <f t="shared" si="14"/>
        <v/>
      </c>
      <c r="P44" s="32"/>
      <c r="Q44" s="41" t="s">
        <v>195</v>
      </c>
    </row>
    <row r="45" ht="15" spans="16:17">
      <c r="P45" s="38"/>
      <c r="Q45" s="42" t="s">
        <v>197</v>
      </c>
    </row>
    <row r="46" ht="18" spans="16:17">
      <c r="P46" s="35" t="s">
        <v>202</v>
      </c>
      <c r="Q46" s="40" t="str">
        <f>CONCATENATE("&lt;li&gt;&lt;strong&gt;",P46,"&lt;/strong&gt;:")</f>
        <v>&lt;li&gt;&lt;strong&gt;ArithmeticError&lt;/strong&gt;:</v>
      </c>
    </row>
    <row r="47" spans="16:17">
      <c r="P47" s="30"/>
      <c r="Q47" s="41" t="s">
        <v>183</v>
      </c>
    </row>
    <row r="48" spans="16:17">
      <c r="P48" s="36" t="s">
        <v>203</v>
      </c>
      <c r="Q48" s="41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6" t="s">
        <v>204</v>
      </c>
      <c r="Q49" s="41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2"/>
      <c r="Q50" s="41" t="s">
        <v>191</v>
      </c>
    </row>
    <row r="51" spans="1:17">
      <c r="A51" s="24" t="s">
        <v>183</v>
      </c>
      <c r="F51" s="28"/>
      <c r="G51" s="29" t="str">
        <f>IF(F51&lt;&gt;"",CONCATENATE("&lt;p&gt;",F51,"&lt;p&gt;"),"")</f>
        <v/>
      </c>
      <c r="P51" s="32"/>
      <c r="Q51" s="41" t="s">
        <v>192</v>
      </c>
    </row>
    <row r="52" spans="1:17">
      <c r="A52" s="24" t="str">
        <f t="shared" ref="A52:A62" si="18">IF(F52&lt;&gt;"",$A$20,"")</f>
        <v/>
      </c>
      <c r="B52" s="24" t="str">
        <f t="shared" ref="B52:B62" si="19">IF(F52&lt;&gt;"",LEFT(F52,FIND(":",F52,1)-1),"")</f>
        <v/>
      </c>
      <c r="E52" s="24" t="str">
        <f t="shared" ref="E52:E62" si="20">IF(F52&lt;&gt;"","&lt;/li&gt;","")</f>
        <v/>
      </c>
      <c r="F52" s="30"/>
      <c r="G52" s="31" t="str">
        <f>IF(F52&lt;&gt;"",CONCATENATE("&lt;p&gt;",F52,"&lt;p&gt;"),"")</f>
        <v/>
      </c>
      <c r="P52" s="32"/>
      <c r="Q52" s="41" t="s">
        <v>193</v>
      </c>
    </row>
    <row r="53" spans="1:17">
      <c r="A53" s="24" t="str">
        <f t="shared" si="18"/>
        <v/>
      </c>
      <c r="B53" s="24" t="str">
        <f t="shared" si="19"/>
        <v/>
      </c>
      <c r="E53" s="24" t="str">
        <f t="shared" si="20"/>
        <v/>
      </c>
      <c r="F53" s="30"/>
      <c r="G53" s="31"/>
      <c r="P53" s="37" t="s">
        <v>205</v>
      </c>
      <c r="Q53" s="41" t="str">
        <f>P53</f>
        <v>x = 1 / 0  # Genera un ZeroDivisionError, hijo de ArithmeticError</v>
      </c>
    </row>
    <row r="54" spans="1:17">
      <c r="A54" s="24" t="str">
        <f t="shared" si="18"/>
        <v/>
      </c>
      <c r="B54" s="24" t="str">
        <f t="shared" si="19"/>
        <v/>
      </c>
      <c r="C54" s="24" t="str">
        <f t="shared" ref="C52:C62" si="21">IF(F54&lt;&gt;"","&lt;/span&gt;","")</f>
        <v/>
      </c>
      <c r="D54" s="24" t="str">
        <f t="shared" ref="D52:D62" si="22">IF(F54&lt;&gt;"",RIGHT(F54,LEN(F54)-FIND(":",F54,1)),"")</f>
        <v/>
      </c>
      <c r="E54" s="24" t="str">
        <f t="shared" si="20"/>
        <v/>
      </c>
      <c r="F54" s="32"/>
      <c r="G54" s="31"/>
      <c r="P54" s="32"/>
      <c r="Q54" s="41" t="s">
        <v>195</v>
      </c>
    </row>
    <row r="55" ht="15" spans="1:17">
      <c r="A55" s="24" t="str">
        <f t="shared" si="18"/>
        <v/>
      </c>
      <c r="B55" s="24" t="str">
        <f t="shared" si="19"/>
        <v/>
      </c>
      <c r="C55" s="24" t="str">
        <f t="shared" si="21"/>
        <v/>
      </c>
      <c r="D55" s="24" t="str">
        <f t="shared" si="22"/>
        <v/>
      </c>
      <c r="E55" s="24" t="str">
        <f t="shared" si="20"/>
        <v/>
      </c>
      <c r="F55" s="32"/>
      <c r="G55" s="31"/>
      <c r="P55" s="38"/>
      <c r="Q55" s="42" t="s">
        <v>197</v>
      </c>
    </row>
    <row r="56" ht="18" spans="1:17">
      <c r="A56" s="24" t="str">
        <f t="shared" si="18"/>
        <v/>
      </c>
      <c r="B56" s="24" t="str">
        <f t="shared" si="19"/>
        <v/>
      </c>
      <c r="C56" s="24" t="str">
        <f t="shared" si="21"/>
        <v/>
      </c>
      <c r="D56" s="24" t="str">
        <f t="shared" si="22"/>
        <v/>
      </c>
      <c r="E56" s="24" t="str">
        <f t="shared" si="20"/>
        <v/>
      </c>
      <c r="F56" s="32"/>
      <c r="G56" s="31"/>
      <c r="P56" s="35" t="s">
        <v>206</v>
      </c>
      <c r="Q56" s="40" t="str">
        <f>CONCATENATE("&lt;li&gt;&lt;strong&gt;",P56,"&lt;/strong&gt;:")</f>
        <v>&lt;li&gt;&lt;strong&gt;ZeroDivisionError&lt;/strong&gt;:</v>
      </c>
    </row>
    <row r="57" spans="1:17">
      <c r="A57" s="24" t="str">
        <f t="shared" si="18"/>
        <v/>
      </c>
      <c r="B57" s="24" t="str">
        <f t="shared" si="19"/>
        <v/>
      </c>
      <c r="C57" s="24" t="str">
        <f t="shared" si="21"/>
        <v/>
      </c>
      <c r="D57" s="24" t="str">
        <f t="shared" si="22"/>
        <v/>
      </c>
      <c r="E57" s="24" t="str">
        <f t="shared" si="20"/>
        <v/>
      </c>
      <c r="F57" s="32"/>
      <c r="G57" s="31"/>
      <c r="P57" s="30"/>
      <c r="Q57" s="41" t="s">
        <v>183</v>
      </c>
    </row>
    <row r="58" spans="1:17">
      <c r="A58" s="24" t="str">
        <f t="shared" si="18"/>
        <v/>
      </c>
      <c r="B58" s="24" t="str">
        <f t="shared" si="19"/>
        <v/>
      </c>
      <c r="C58" s="24" t="str">
        <f t="shared" si="21"/>
        <v/>
      </c>
      <c r="D58" s="24" t="str">
        <f t="shared" si="22"/>
        <v/>
      </c>
      <c r="E58" s="24" t="str">
        <f t="shared" si="20"/>
        <v/>
      </c>
      <c r="F58" s="32"/>
      <c r="G58" s="31"/>
      <c r="P58" s="36" t="s">
        <v>207</v>
      </c>
      <c r="Q58" s="41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4" t="str">
        <f t="shared" si="18"/>
        <v/>
      </c>
      <c r="B59" s="24" t="str">
        <f t="shared" si="19"/>
        <v/>
      </c>
      <c r="C59" s="24" t="str">
        <f t="shared" si="21"/>
        <v/>
      </c>
      <c r="D59" s="24" t="str">
        <f t="shared" si="22"/>
        <v/>
      </c>
      <c r="E59" s="24" t="str">
        <f t="shared" si="20"/>
        <v/>
      </c>
      <c r="F59" s="32"/>
      <c r="G59" s="31"/>
      <c r="P59" s="36" t="s">
        <v>208</v>
      </c>
      <c r="Q59" s="41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4" t="str">
        <f t="shared" si="18"/>
        <v/>
      </c>
      <c r="B60" s="24" t="str">
        <f t="shared" si="19"/>
        <v/>
      </c>
      <c r="C60" s="24" t="str">
        <f t="shared" si="21"/>
        <v/>
      </c>
      <c r="D60" s="24" t="str">
        <f t="shared" si="22"/>
        <v/>
      </c>
      <c r="E60" s="24" t="str">
        <f t="shared" si="20"/>
        <v/>
      </c>
      <c r="F60" s="32"/>
      <c r="G60" s="31"/>
      <c r="P60" s="32"/>
      <c r="Q60" s="41" t="s">
        <v>191</v>
      </c>
    </row>
    <row r="61" spans="1:17">
      <c r="A61" s="24" t="str">
        <f t="shared" si="18"/>
        <v/>
      </c>
      <c r="B61" s="24" t="str">
        <f t="shared" si="19"/>
        <v/>
      </c>
      <c r="C61" s="24" t="str">
        <f t="shared" si="21"/>
        <v/>
      </c>
      <c r="D61" s="24" t="str">
        <f t="shared" si="22"/>
        <v/>
      </c>
      <c r="E61" s="24" t="str">
        <f t="shared" si="20"/>
        <v/>
      </c>
      <c r="F61" s="32"/>
      <c r="G61" s="31"/>
      <c r="P61" s="32"/>
      <c r="Q61" s="41" t="s">
        <v>192</v>
      </c>
    </row>
    <row r="62" spans="1:17">
      <c r="A62" s="24" t="str">
        <f t="shared" si="18"/>
        <v/>
      </c>
      <c r="B62" s="24" t="str">
        <f t="shared" si="19"/>
        <v/>
      </c>
      <c r="C62" s="24" t="str">
        <f t="shared" si="21"/>
        <v/>
      </c>
      <c r="D62" s="24" t="str">
        <f t="shared" si="22"/>
        <v/>
      </c>
      <c r="E62" s="24" t="str">
        <f t="shared" si="20"/>
        <v/>
      </c>
      <c r="F62" s="32"/>
      <c r="G62" s="31"/>
      <c r="P62" s="32"/>
      <c r="Q62" s="41" t="s">
        <v>193</v>
      </c>
    </row>
    <row r="63" spans="1:17">
      <c r="A63" s="24" t="s">
        <v>137</v>
      </c>
      <c r="B63" s="24" t="s">
        <v>186</v>
      </c>
      <c r="F63" s="32"/>
      <c r="G63" s="31"/>
      <c r="P63" s="37" t="s">
        <v>209</v>
      </c>
      <c r="Q63" s="41" t="str">
        <f>P63</f>
        <v>x = 10 / 0</v>
      </c>
    </row>
    <row r="64" spans="6:17">
      <c r="F64" s="32"/>
      <c r="G64" s="31"/>
      <c r="P64" s="32"/>
      <c r="Q64" s="41" t="s">
        <v>195</v>
      </c>
    </row>
    <row r="65" ht="15" spans="6:17">
      <c r="F65" s="32"/>
      <c r="G65" s="31"/>
      <c r="P65" s="38"/>
      <c r="Q65" s="42" t="s">
        <v>197</v>
      </c>
    </row>
    <row r="66" ht="18" spans="6:17">
      <c r="F66" s="32"/>
      <c r="G66" s="31"/>
      <c r="P66" s="35" t="s">
        <v>210</v>
      </c>
      <c r="Q66" s="40" t="str">
        <f>CONCATENATE("&lt;li&gt;&lt;strong&gt;",P66,"&lt;/strong&gt;:")</f>
        <v>&lt;li&gt;&lt;strong&gt;OverflowError&lt;/strong&gt;:</v>
      </c>
    </row>
    <row r="67" ht="15" spans="6:17">
      <c r="F67" s="38"/>
      <c r="G67" s="43"/>
      <c r="P67" s="30"/>
      <c r="Q67" s="41" t="s">
        <v>183</v>
      </c>
    </row>
    <row r="68" spans="16:17">
      <c r="P68" s="36" t="s">
        <v>207</v>
      </c>
      <c r="Q68" s="41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6" t="s">
        <v>211</v>
      </c>
      <c r="Q69" s="41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2"/>
      <c r="Q70" s="41" t="s">
        <v>191</v>
      </c>
    </row>
    <row r="71" spans="16:17">
      <c r="P71" s="32"/>
      <c r="Q71" s="41" t="s">
        <v>192</v>
      </c>
    </row>
    <row r="72" spans="16:17">
      <c r="P72" s="32"/>
      <c r="Q72" s="41" t="s">
        <v>193</v>
      </c>
    </row>
    <row r="73" ht="28.5" spans="16:17">
      <c r="P73" s="39" t="s">
        <v>212</v>
      </c>
      <c r="Q73" s="41" t="str">
        <f>P73</f>
        <v>import math
math.exp(1000)</v>
      </c>
    </row>
    <row r="74" spans="16:17">
      <c r="P74" s="32"/>
      <c r="Q74" s="41" t="s">
        <v>195</v>
      </c>
    </row>
    <row r="75" ht="15" spans="16:17">
      <c r="P75" s="38"/>
      <c r="Q75" s="42" t="s">
        <v>197</v>
      </c>
    </row>
    <row r="76" ht="18" spans="16:17">
      <c r="P76" s="35" t="s">
        <v>213</v>
      </c>
      <c r="Q76" s="40" t="str">
        <f>CONCATENATE("&lt;li&gt;&lt;strong&gt;",P76,"&lt;/strong&gt;:")</f>
        <v>&lt;li&gt;&lt;strong&gt;AssertionError&lt;/strong&gt;:</v>
      </c>
    </row>
    <row r="77" spans="16:17">
      <c r="P77" s="30"/>
      <c r="Q77" s="41" t="s">
        <v>183</v>
      </c>
    </row>
    <row r="78" spans="16:17">
      <c r="P78" s="36" t="s">
        <v>203</v>
      </c>
      <c r="Q78" s="41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6" t="s">
        <v>214</v>
      </c>
      <c r="Q79" s="41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2"/>
      <c r="Q80" s="41" t="s">
        <v>191</v>
      </c>
    </row>
    <row r="81" spans="16:17">
      <c r="P81" s="32"/>
      <c r="Q81" s="41" t="s">
        <v>192</v>
      </c>
    </row>
    <row r="82" spans="16:17">
      <c r="P82" s="32"/>
      <c r="Q82" s="41" t="s">
        <v>193</v>
      </c>
    </row>
    <row r="83" spans="16:17">
      <c r="P83" s="37" t="s">
        <v>215</v>
      </c>
      <c r="Q83" s="41" t="str">
        <f>P83</f>
        <v>assert 2 + 2 == 5, "Aserción fallida"</v>
      </c>
    </row>
    <row r="84" spans="16:17">
      <c r="P84" s="32"/>
      <c r="Q84" s="41" t="s">
        <v>195</v>
      </c>
    </row>
    <row r="85" ht="15" spans="16:17">
      <c r="P85" s="38"/>
      <c r="Q85" s="42" t="s">
        <v>197</v>
      </c>
    </row>
    <row r="86" ht="18" spans="16:17">
      <c r="P86" s="35" t="s">
        <v>216</v>
      </c>
      <c r="Q86" s="40" t="str">
        <f>CONCATENATE("&lt;li&gt;&lt;strong&gt;",P86,"&lt;/strong&gt;:")</f>
        <v>&lt;li&gt;&lt;strong&gt;AttributeError&lt;/strong&gt;:</v>
      </c>
    </row>
    <row r="87" spans="16:17">
      <c r="P87" s="30"/>
      <c r="Q87" s="41" t="s">
        <v>183</v>
      </c>
    </row>
    <row r="88" spans="16:17">
      <c r="P88" s="36" t="s">
        <v>203</v>
      </c>
      <c r="Q88" s="41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6" t="s">
        <v>217</v>
      </c>
      <c r="Q89" s="41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2"/>
      <c r="Q90" s="41" t="s">
        <v>191</v>
      </c>
    </row>
    <row r="91" spans="16:17">
      <c r="P91" s="32"/>
      <c r="Q91" s="41" t="s">
        <v>192</v>
      </c>
    </row>
    <row r="92" spans="16:17">
      <c r="P92" s="32"/>
      <c r="Q92" s="41" t="s">
        <v>193</v>
      </c>
    </row>
    <row r="93" ht="28.5" spans="16:17">
      <c r="P93" s="39" t="s">
        <v>218</v>
      </c>
      <c r="Q93" s="41" t="str">
        <f>P93</f>
        <v>obj = 5
obj.nonexistent_attribute</v>
      </c>
    </row>
    <row r="94" spans="16:17">
      <c r="P94" s="32"/>
      <c r="Q94" s="41" t="s">
        <v>195</v>
      </c>
    </row>
    <row r="95" ht="15" spans="16:17">
      <c r="P95" s="38"/>
      <c r="Q95" s="42" t="s">
        <v>197</v>
      </c>
    </row>
    <row r="96" ht="18" spans="16:17">
      <c r="P96" s="35" t="s">
        <v>219</v>
      </c>
      <c r="Q96" s="40" t="str">
        <f>CONCATENATE("&lt;li&gt;&lt;strong&gt;",P96,"&lt;/strong&gt;:")</f>
        <v>&lt;li&gt;&lt;strong&gt;EOFError&lt;/strong&gt;:</v>
      </c>
    </row>
    <row r="97" spans="16:17">
      <c r="P97" s="30"/>
      <c r="Q97" s="41" t="s">
        <v>183</v>
      </c>
    </row>
    <row r="98" spans="16:17">
      <c r="P98" s="36" t="s">
        <v>203</v>
      </c>
      <c r="Q98" s="41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6" t="s">
        <v>220</v>
      </c>
      <c r="Q99" s="41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2"/>
      <c r="Q100" s="41" t="s">
        <v>191</v>
      </c>
    </row>
    <row r="101" spans="16:17">
      <c r="P101" s="32"/>
      <c r="Q101" s="41" t="s">
        <v>192</v>
      </c>
    </row>
    <row r="102" spans="16:17">
      <c r="P102" s="32"/>
      <c r="Q102" s="41" t="s">
        <v>193</v>
      </c>
    </row>
    <row r="103" spans="16:17">
      <c r="P103" s="37" t="s">
        <v>221</v>
      </c>
      <c r="Q103" s="41" t="str">
        <f>P103</f>
        <v>input("Ingresa algo: ")  # Genera EOFError si se presiona Ctrl+D (Linux/Mac) o Ctrl+Z (Windows)</v>
      </c>
    </row>
    <row r="104" spans="16:17">
      <c r="P104" s="32"/>
      <c r="Q104" s="41" t="s">
        <v>195</v>
      </c>
    </row>
    <row r="105" ht="15" spans="16:17">
      <c r="P105" s="38"/>
      <c r="Q105" s="42" t="s">
        <v>197</v>
      </c>
    </row>
    <row r="106" ht="18" spans="16:17">
      <c r="P106" s="35" t="s">
        <v>222</v>
      </c>
      <c r="Q106" s="40" t="str">
        <f>CONCATENATE("&lt;li&gt;&lt;strong&gt;",P106,"&lt;/strong&gt;:")</f>
        <v>&lt;li&gt;&lt;strong&gt;ImportError&lt;/strong&gt;:</v>
      </c>
    </row>
    <row r="107" spans="16:17">
      <c r="P107" s="30"/>
      <c r="Q107" s="41" t="s">
        <v>183</v>
      </c>
    </row>
    <row r="108" spans="16:17">
      <c r="P108" s="36" t="s">
        <v>203</v>
      </c>
      <c r="Q108" s="41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6" t="s">
        <v>223</v>
      </c>
      <c r="Q109" s="41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2"/>
      <c r="Q110" s="41" t="s">
        <v>191</v>
      </c>
    </row>
    <row r="111" spans="16:17">
      <c r="P111" s="32"/>
      <c r="Q111" s="41" t="s">
        <v>192</v>
      </c>
    </row>
    <row r="112" spans="16:17">
      <c r="P112" s="32"/>
      <c r="Q112" s="41" t="s">
        <v>193</v>
      </c>
    </row>
    <row r="113" spans="16:17">
      <c r="P113" s="37" t="s">
        <v>224</v>
      </c>
      <c r="Q113" s="41" t="str">
        <f>P113</f>
        <v>import nonexistent_module</v>
      </c>
    </row>
    <row r="114" spans="16:17">
      <c r="P114" s="32"/>
      <c r="Q114" s="41" t="s">
        <v>195</v>
      </c>
    </row>
    <row r="115" ht="15" spans="16:17">
      <c r="P115" s="38"/>
      <c r="Q115" s="42" t="s">
        <v>197</v>
      </c>
    </row>
    <row r="116" ht="18" spans="16:17">
      <c r="P116" s="35" t="s">
        <v>225</v>
      </c>
      <c r="Q116" s="40" t="str">
        <f>CONCATENATE("&lt;li&gt;&lt;strong&gt;",P116,"&lt;/strong&gt;:")</f>
        <v>&lt;li&gt;&lt;strong&gt;IndexError&lt;/strong&gt;:</v>
      </c>
    </row>
    <row r="117" spans="16:17">
      <c r="P117" s="30"/>
      <c r="Q117" s="41" t="s">
        <v>183</v>
      </c>
    </row>
    <row r="118" spans="16:17">
      <c r="P118" s="36" t="s">
        <v>226</v>
      </c>
      <c r="Q118" s="41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6" t="s">
        <v>227</v>
      </c>
      <c r="Q119" s="41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2"/>
      <c r="Q120" s="41" t="s">
        <v>191</v>
      </c>
    </row>
    <row r="121" spans="16:17">
      <c r="P121" s="32"/>
      <c r="Q121" s="41" t="s">
        <v>192</v>
      </c>
    </row>
    <row r="122" spans="16:17">
      <c r="P122" s="32"/>
      <c r="Q122" s="41" t="s">
        <v>193</v>
      </c>
    </row>
    <row r="123" ht="28.5" spans="16:17">
      <c r="P123" s="39" t="s">
        <v>228</v>
      </c>
      <c r="Q123" s="41" t="str">
        <f>P123</f>
        <v>lista = [1, 2, 3]
lista[5]</v>
      </c>
    </row>
    <row r="124" spans="16:17">
      <c r="P124" s="32"/>
      <c r="Q124" s="41" t="s">
        <v>195</v>
      </c>
    </row>
    <row r="125" ht="15" spans="16:17">
      <c r="P125" s="38"/>
      <c r="Q125" s="42" t="s">
        <v>197</v>
      </c>
    </row>
    <row r="126" ht="18" spans="16:17">
      <c r="P126" s="35" t="s">
        <v>229</v>
      </c>
      <c r="Q126" s="40" t="str">
        <f>CONCATENATE("&lt;li&gt;&lt;strong&gt;",P126,"&lt;/strong&gt;:")</f>
        <v>&lt;li&gt;&lt;strong&gt;KeyError&lt;/strong&gt;:</v>
      </c>
    </row>
    <row r="127" spans="16:17">
      <c r="P127" s="30"/>
      <c r="Q127" s="41" t="s">
        <v>183</v>
      </c>
    </row>
    <row r="128" spans="16:17">
      <c r="P128" s="36" t="s">
        <v>226</v>
      </c>
      <c r="Q128" s="41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6" t="s">
        <v>230</v>
      </c>
      <c r="Q129" s="41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2"/>
      <c r="Q130" s="41" t="s">
        <v>191</v>
      </c>
    </row>
    <row r="131" spans="16:17">
      <c r="P131" s="32"/>
      <c r="Q131" s="41" t="s">
        <v>192</v>
      </c>
    </row>
    <row r="132" spans="16:17">
      <c r="P132" s="32"/>
      <c r="Q132" s="41" t="s">
        <v>193</v>
      </c>
    </row>
    <row r="133" ht="28.5" spans="16:17">
      <c r="P133" s="39" t="s">
        <v>231</v>
      </c>
      <c r="Q133" s="41" t="str">
        <f>P133</f>
        <v>diccionario = {"a": 1}
diccionario["b"]</v>
      </c>
    </row>
    <row r="134" spans="16:17">
      <c r="P134" s="32"/>
      <c r="Q134" s="41" t="s">
        <v>195</v>
      </c>
    </row>
    <row r="135" ht="15" spans="16:17">
      <c r="P135" s="38"/>
      <c r="Q135" s="42" t="s">
        <v>197</v>
      </c>
    </row>
    <row r="136" ht="18" spans="16:17">
      <c r="P136" s="35" t="s">
        <v>232</v>
      </c>
      <c r="Q136" s="40" t="str">
        <f>CONCATENATE("&lt;li&gt;&lt;strong&gt;",P136,"&lt;/strong&gt;:")</f>
        <v>&lt;li&gt;&lt;strong&gt;KeyboardInterrupt&lt;/strong&gt;:</v>
      </c>
    </row>
    <row r="137" spans="16:17">
      <c r="P137" s="30"/>
      <c r="Q137" s="41" t="s">
        <v>183</v>
      </c>
    </row>
    <row r="138" spans="16:17">
      <c r="P138" s="36" t="s">
        <v>233</v>
      </c>
      <c r="Q138" s="41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6" t="s">
        <v>234</v>
      </c>
      <c r="Q139" s="41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2"/>
      <c r="Q140" s="41" t="s">
        <v>191</v>
      </c>
    </row>
    <row r="141" spans="16:17">
      <c r="P141" s="32"/>
      <c r="Q141" s="41" t="s">
        <v>192</v>
      </c>
    </row>
    <row r="142" spans="16:17">
      <c r="P142" s="32"/>
      <c r="Q142" s="41" t="s">
        <v>193</v>
      </c>
    </row>
    <row r="143" ht="28.5" spans="16:17">
      <c r="P143" s="39" t="s">
        <v>235</v>
      </c>
      <c r="Q143" s="41" t="str">
        <f>P143</f>
        <v>while True:
pass  # Interrumpe con Ctrl+C</v>
      </c>
    </row>
    <row r="144" spans="16:17">
      <c r="P144" s="32"/>
      <c r="Q144" s="41" t="s">
        <v>195</v>
      </c>
    </row>
    <row r="145" ht="15" spans="16:17">
      <c r="P145" s="38"/>
      <c r="Q145" s="42" t="s">
        <v>197</v>
      </c>
    </row>
    <row r="146" ht="18" spans="16:17">
      <c r="P146" s="35" t="s">
        <v>236</v>
      </c>
      <c r="Q146" s="40" t="str">
        <f>CONCATENATE("&lt;li&gt;&lt;strong&gt;",P146,"&lt;/strong&gt;:")</f>
        <v>&lt;li&gt;&lt;strong&gt;MemoryError&lt;/strong&gt;:</v>
      </c>
    </row>
    <row r="147" spans="16:17">
      <c r="P147" s="30"/>
      <c r="Q147" s="41" t="s">
        <v>183</v>
      </c>
    </row>
    <row r="148" spans="16:17">
      <c r="P148" s="36" t="s">
        <v>203</v>
      </c>
      <c r="Q148" s="41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6" t="s">
        <v>237</v>
      </c>
      <c r="Q149" s="41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2"/>
      <c r="Q150" s="41" t="s">
        <v>191</v>
      </c>
    </row>
    <row r="151" spans="16:17">
      <c r="P151" s="32"/>
      <c r="Q151" s="41" t="s">
        <v>192</v>
      </c>
    </row>
    <row r="152" spans="16:17">
      <c r="P152" s="32"/>
      <c r="Q152" s="41" t="s">
        <v>193</v>
      </c>
    </row>
    <row r="153" spans="16:17">
      <c r="P153" s="37" t="s">
        <v>238</v>
      </c>
      <c r="Q153" s="41" t="str">
        <f>P153</f>
        <v>a = [1] * (10**10)</v>
      </c>
    </row>
    <row r="154" spans="16:17">
      <c r="P154" s="32"/>
      <c r="Q154" s="41" t="s">
        <v>195</v>
      </c>
    </row>
    <row r="155" ht="15" spans="16:17">
      <c r="P155" s="38"/>
      <c r="Q155" s="42" t="s">
        <v>197</v>
      </c>
    </row>
    <row r="156" ht="18" spans="16:17">
      <c r="P156" s="35" t="s">
        <v>239</v>
      </c>
      <c r="Q156" s="40" t="str">
        <f>CONCATENATE("&lt;li&gt;&lt;strong&gt;",P156,"&lt;/strong&gt;:")</f>
        <v>&lt;li&gt;&lt;strong&gt;NameError&lt;/strong&gt;:</v>
      </c>
    </row>
    <row r="157" spans="16:17">
      <c r="P157" s="30"/>
      <c r="Q157" s="41" t="s">
        <v>183</v>
      </c>
    </row>
    <row r="158" spans="16:17">
      <c r="P158" s="36" t="s">
        <v>203</v>
      </c>
      <c r="Q158" s="41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6" t="s">
        <v>240</v>
      </c>
      <c r="Q159" s="41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2"/>
      <c r="Q160" s="41" t="s">
        <v>191</v>
      </c>
    </row>
    <row r="161" spans="16:17">
      <c r="P161" s="32"/>
      <c r="Q161" s="41" t="s">
        <v>192</v>
      </c>
    </row>
    <row r="162" spans="16:17">
      <c r="P162" s="32"/>
      <c r="Q162" s="41" t="s">
        <v>193</v>
      </c>
    </row>
    <row r="163" spans="16:17">
      <c r="P163" s="37" t="s">
        <v>241</v>
      </c>
      <c r="Q163" s="41" t="str">
        <f>P163</f>
        <v>print(una_variable_no_definida)</v>
      </c>
    </row>
    <row r="164" spans="16:17">
      <c r="P164" s="32"/>
      <c r="Q164" s="41" t="s">
        <v>195</v>
      </c>
    </row>
    <row r="165" ht="15" spans="16:17">
      <c r="P165" s="38"/>
      <c r="Q165" s="42" t="s">
        <v>197</v>
      </c>
    </row>
    <row r="166" ht="18" spans="16:17">
      <c r="P166" s="35" t="s">
        <v>242</v>
      </c>
      <c r="Q166" s="40" t="str">
        <f>CONCATENATE("&lt;li&gt;&lt;strong&gt;",P166,"&lt;/strong&gt;:")</f>
        <v>&lt;li&gt;&lt;strong&gt;NotImplementedError&lt;/strong&gt;:</v>
      </c>
    </row>
    <row r="167" spans="16:17">
      <c r="P167" s="30"/>
      <c r="Q167" s="41" t="s">
        <v>183</v>
      </c>
    </row>
    <row r="168" spans="16:17">
      <c r="P168" s="36" t="s">
        <v>243</v>
      </c>
      <c r="Q168" s="41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6" t="s">
        <v>244</v>
      </c>
      <c r="Q169" s="41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2"/>
      <c r="Q170" s="41" t="s">
        <v>191</v>
      </c>
    </row>
    <row r="171" spans="16:17">
      <c r="P171" s="32"/>
      <c r="Q171" s="41" t="s">
        <v>192</v>
      </c>
    </row>
    <row r="172" spans="16:17">
      <c r="P172" s="32"/>
      <c r="Q172" s="41" t="s">
        <v>193</v>
      </c>
    </row>
    <row r="173" ht="42.75" spans="16:17">
      <c r="P173" s="39" t="s">
        <v>245</v>
      </c>
      <c r="Q173" s="41" t="str">
        <f>P173</f>
        <v>class MiClase:
def metodo(self):
raise NotImplementedError("Método no implementado")</v>
      </c>
    </row>
    <row r="174" spans="16:17">
      <c r="P174" s="32"/>
      <c r="Q174" s="41" t="s">
        <v>195</v>
      </c>
    </row>
    <row r="175" ht="15" spans="16:17">
      <c r="P175" s="38"/>
      <c r="Q175" s="42" t="s">
        <v>197</v>
      </c>
    </row>
    <row r="176" ht="18" spans="16:17">
      <c r="P176" s="35" t="s">
        <v>246</v>
      </c>
      <c r="Q176" s="40" t="str">
        <f>CONCATENATE("&lt;li&gt;&lt;strong&gt;",P176,"&lt;/strong&gt;:")</f>
        <v>&lt;li&gt;&lt;strong&gt;OSError&lt;/strong&gt;:</v>
      </c>
    </row>
    <row r="177" spans="16:17">
      <c r="P177" s="30"/>
      <c r="Q177" s="41" t="s">
        <v>183</v>
      </c>
    </row>
    <row r="178" spans="16:17">
      <c r="P178" s="36" t="s">
        <v>203</v>
      </c>
      <c r="Q178" s="41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6" t="s">
        <v>247</v>
      </c>
      <c r="Q179" s="41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2"/>
      <c r="Q180" s="41" t="s">
        <v>191</v>
      </c>
    </row>
    <row r="181" spans="16:17">
      <c r="P181" s="32"/>
      <c r="Q181" s="41" t="s">
        <v>192</v>
      </c>
    </row>
    <row r="182" spans="16:17">
      <c r="P182" s="32"/>
      <c r="Q182" s="41" t="s">
        <v>193</v>
      </c>
    </row>
    <row r="183" spans="16:17">
      <c r="P183" s="37" t="s">
        <v>248</v>
      </c>
      <c r="Q183" s="41" t="str">
        <f>P183</f>
        <v>open("/ruta/no/existe.txt")</v>
      </c>
    </row>
    <row r="184" spans="16:17">
      <c r="P184" s="32"/>
      <c r="Q184" s="41" t="s">
        <v>195</v>
      </c>
    </row>
    <row r="185" ht="15" spans="16:17">
      <c r="P185" s="38"/>
      <c r="Q185" s="42" t="s">
        <v>197</v>
      </c>
    </row>
    <row r="186" ht="18" spans="16:17">
      <c r="P186" s="35" t="s">
        <v>249</v>
      </c>
      <c r="Q186" s="40" t="str">
        <f>CONCATENATE("&lt;li&gt;&lt;strong&gt;",P186,"&lt;/strong&gt;:")</f>
        <v>&lt;li&gt;&lt;strong&gt;TypeError&lt;/strong&gt;:</v>
      </c>
    </row>
    <row r="187" spans="16:17">
      <c r="P187" s="30"/>
      <c r="Q187" s="41" t="s">
        <v>183</v>
      </c>
    </row>
    <row r="188" spans="16:17">
      <c r="P188" s="36" t="s">
        <v>203</v>
      </c>
      <c r="Q188" s="41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6" t="s">
        <v>250</v>
      </c>
      <c r="Q189" s="41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2"/>
      <c r="Q190" s="41" t="s">
        <v>191</v>
      </c>
    </row>
    <row r="191" spans="16:17">
      <c r="P191" s="32"/>
      <c r="Q191" s="41" t="s">
        <v>192</v>
      </c>
    </row>
    <row r="192" spans="16:17">
      <c r="P192" s="32"/>
      <c r="Q192" s="41" t="s">
        <v>193</v>
      </c>
    </row>
    <row r="193" spans="16:17">
      <c r="P193" s="37" t="s">
        <v>251</v>
      </c>
      <c r="Q193" s="41" t="str">
        <f>P193</f>
        <v>x = "texto" + 5</v>
      </c>
    </row>
    <row r="194" spans="16:17">
      <c r="P194" s="32"/>
      <c r="Q194" s="41" t="s">
        <v>195</v>
      </c>
    </row>
    <row r="195" ht="15" spans="16:17">
      <c r="P195" s="38"/>
      <c r="Q195" s="42" t="s">
        <v>197</v>
      </c>
    </row>
    <row r="196" ht="18" spans="16:17">
      <c r="P196" s="35" t="s">
        <v>252</v>
      </c>
      <c r="Q196" s="40" t="str">
        <f>CONCATENATE("&lt;li&gt;&lt;strong&gt;",P196,"&lt;/strong&gt;:")</f>
        <v>&lt;li&gt;&lt;strong&gt;ValueError&lt;/strong&gt;:</v>
      </c>
    </row>
    <row r="197" spans="16:17">
      <c r="P197" s="30"/>
      <c r="Q197" s="41" t="s">
        <v>183</v>
      </c>
    </row>
    <row r="198" spans="16:17">
      <c r="P198" s="36" t="s">
        <v>203</v>
      </c>
      <c r="Q198" s="41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6" t="s">
        <v>253</v>
      </c>
      <c r="Q199" s="41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2"/>
      <c r="Q200" s="41" t="s">
        <v>191</v>
      </c>
    </row>
    <row r="201" spans="16:17">
      <c r="P201" s="32"/>
      <c r="Q201" s="41" t="s">
        <v>192</v>
      </c>
    </row>
    <row r="202" spans="16:17">
      <c r="P202" s="32"/>
      <c r="Q202" s="41" t="s">
        <v>193</v>
      </c>
    </row>
    <row r="203" spans="16:17">
      <c r="P203" s="37" t="s">
        <v>254</v>
      </c>
      <c r="Q203" s="41" t="str">
        <f>P203</f>
        <v>int("texto")</v>
      </c>
    </row>
    <row r="204" spans="16:17">
      <c r="P204" s="32"/>
      <c r="Q204" s="41" t="s">
        <v>195</v>
      </c>
    </row>
    <row r="205" ht="15" spans="16:17">
      <c r="P205" s="38"/>
      <c r="Q205" s="42" t="s">
        <v>197</v>
      </c>
    </row>
    <row r="206" ht="18" spans="16:17">
      <c r="P206" s="35" t="s">
        <v>255</v>
      </c>
      <c r="Q206" s="40" t="str">
        <f>CONCATENATE("&lt;li&gt;&lt;strong&gt;",P206,"&lt;/strong&gt;:")</f>
        <v>&lt;li&gt;&lt;strong&gt;UnicodeDecodeError&lt;/strong&gt;:</v>
      </c>
    </row>
    <row r="207" spans="16:17">
      <c r="P207" s="30"/>
      <c r="Q207" s="41" t="s">
        <v>183</v>
      </c>
    </row>
    <row r="208" spans="16:17">
      <c r="P208" s="36" t="s">
        <v>256</v>
      </c>
      <c r="Q208" s="41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6" t="s">
        <v>257</v>
      </c>
      <c r="Q209" s="41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2"/>
      <c r="Q210" s="41" t="s">
        <v>191</v>
      </c>
    </row>
    <row r="211" spans="16:17">
      <c r="P211" s="32"/>
      <c r="Q211" s="41" t="s">
        <v>192</v>
      </c>
    </row>
    <row r="212" spans="16:17">
      <c r="P212" s="32"/>
      <c r="Q212" s="41" t="s">
        <v>193</v>
      </c>
    </row>
    <row r="213" spans="16:17">
      <c r="P213" s="37" t="s">
        <v>258</v>
      </c>
      <c r="Q213" s="41" t="str">
        <f>P213</f>
        <v>b"\xff".decode("utf-8")</v>
      </c>
    </row>
    <row r="214" spans="16:17">
      <c r="P214" s="32"/>
      <c r="Q214" s="41" t="s">
        <v>195</v>
      </c>
    </row>
    <row r="215" ht="15" spans="16:17">
      <c r="P215" s="38"/>
      <c r="Q215" s="42" t="s">
        <v>197</v>
      </c>
    </row>
    <row r="216" ht="18" spans="16:17">
      <c r="P216" s="35" t="s">
        <v>259</v>
      </c>
      <c r="Q216" s="40" t="str">
        <f>CONCATENATE("&lt;li&gt;&lt;strong&gt;",P216,"&lt;/strong&gt;:")</f>
        <v>&lt;li&gt;&lt;strong&gt;StopIteration&lt;/strong&gt;:</v>
      </c>
    </row>
    <row r="217" spans="16:17">
      <c r="P217" s="30"/>
      <c r="Q217" s="41" t="s">
        <v>183</v>
      </c>
    </row>
    <row r="218" spans="16:17">
      <c r="P218" s="36" t="s">
        <v>203</v>
      </c>
      <c r="Q218" s="41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6" t="s">
        <v>260</v>
      </c>
      <c r="Q219" s="41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2"/>
      <c r="Q220" s="41" t="s">
        <v>191</v>
      </c>
    </row>
    <row r="221" spans="16:17">
      <c r="P221" s="32"/>
      <c r="Q221" s="41" t="s">
        <v>192</v>
      </c>
    </row>
    <row r="222" spans="16:17">
      <c r="P222" s="32"/>
      <c r="Q222" s="41" t="s">
        <v>193</v>
      </c>
    </row>
    <row r="223" ht="71.25" spans="16:17">
      <c r="P223" s="39" t="s">
        <v>261</v>
      </c>
      <c r="Q223" s="41" t="str">
        <f>P223</f>
        <v>iterador = iter([1, 2, 3])
next(iterador)
next(iterador)
next(iterador)
next(iterador)</v>
      </c>
    </row>
    <row r="224" spans="16:17">
      <c r="P224" s="32"/>
      <c r="Q224" s="41" t="s">
        <v>195</v>
      </c>
    </row>
    <row r="225" ht="15" spans="16:17">
      <c r="P225" s="38"/>
      <c r="Q225" s="42" t="s">
        <v>197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3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4"/>
  <sheetViews>
    <sheetView topLeftCell="B1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Col="4"/>
  <cols>
    <col min="1" max="1" width="118.375" style="5" customWidth="1"/>
    <col min="2" max="2" width="86.875" style="5" customWidth="1"/>
    <col min="3" max="3" width="64.875" style="6" customWidth="1"/>
    <col min="4" max="4" width="7.875" style="7" customWidth="1"/>
    <col min="5" max="16382" width="66" style="7"/>
  </cols>
  <sheetData>
    <row r="1" spans="1:2">
      <c r="A1" s="8" t="s">
        <v>263</v>
      </c>
      <c r="B1" s="8" t="s">
        <v>264</v>
      </c>
    </row>
    <row r="2" spans="1:1">
      <c r="A2" s="5" t="s">
        <v>265</v>
      </c>
    </row>
    <row r="3" ht="15.75" spans="1:1">
      <c r="A3" s="5" t="s">
        <v>266</v>
      </c>
    </row>
    <row r="4" spans="1:2">
      <c r="A4" s="9" t="s">
        <v>267</v>
      </c>
      <c r="B4" s="10"/>
    </row>
    <row r="5" spans="1:2">
      <c r="A5" s="11" t="str">
        <f>CONCATENATE("&lt;loc&gt;",B5,"&lt;/loc&gt;")</f>
        <v>&lt;loc&gt;https://eduardoherreraf.github.io&lt;/loc&gt;</v>
      </c>
      <c r="B5" s="12" t="s">
        <v>268</v>
      </c>
    </row>
    <row r="6" spans="1:2">
      <c r="A6" s="11" t="str">
        <f t="shared" ref="A6:A8" si="0">CONCATENATE("&lt;lastmod&gt;",B6,"&lt;/lastmod&gt;")</f>
        <v>&lt;lastmod&gt;2025-01-10T19:51:20-05:00&lt;/lastmod&gt;</v>
      </c>
      <c r="B6" s="12" t="str">
        <f>$B$1</f>
        <v>2025-01-10T19:51:20-05:00</v>
      </c>
    </row>
    <row r="7" spans="1:2">
      <c r="A7" s="11" t="str">
        <f>CONCATENATE("&lt;changefreq&gt;",B7,"&lt;/changefreq&gt;")</f>
        <v>&lt;changefreq&gt;weekly&lt;/changefreq&gt;</v>
      </c>
      <c r="B7" s="12" t="s">
        <v>269</v>
      </c>
    </row>
    <row r="8" spans="1:2">
      <c r="A8" s="11" t="str">
        <f>CONCATENATE("&lt;priority&gt;",B8,"&lt;/priority&gt;")</f>
        <v>&lt;priority&gt;1.0&lt;/priority&gt;</v>
      </c>
      <c r="B8" s="12" t="s">
        <v>270</v>
      </c>
    </row>
    <row r="9" ht="15.75" spans="1:2">
      <c r="A9" s="13" t="s">
        <v>271</v>
      </c>
      <c r="B9" s="14"/>
    </row>
    <row r="10" ht="15.75" spans="1:2">
      <c r="A10" s="15" t="s">
        <v>272</v>
      </c>
      <c r="B10" s="15"/>
    </row>
    <row r="11" spans="1:3">
      <c r="A11" s="9" t="s">
        <v>267</v>
      </c>
      <c r="B11" s="10"/>
      <c r="C11" s="16"/>
    </row>
    <row r="12" spans="1:3">
      <c r="A12" s="11" t="str">
        <f>CONCATENATE("&lt;loc&gt;",B12,"&lt;/loc&gt;")</f>
        <v>&lt;loc&gt;https://eduardoherreraf.github.io/bootstrap.html&lt;/loc&gt;</v>
      </c>
      <c r="B12" s="12" t="s">
        <v>63</v>
      </c>
      <c r="C12" s="16"/>
    </row>
    <row r="13" spans="1:3">
      <c r="A13" s="11" t="str">
        <f>CONCATENATE("&lt;lastmod&gt;",B13,"&lt;/lastmod&gt;")</f>
        <v>&lt;lastmod&gt;2025-01-10T19:51:20-05:00&lt;/lastmod&gt;</v>
      </c>
      <c r="B13" s="12" t="str">
        <f>$B$1</f>
        <v>2025-01-10T19:51:20-05:00</v>
      </c>
      <c r="C13" s="16"/>
    </row>
    <row r="14" spans="1:3">
      <c r="A14" s="11" t="str">
        <f>CONCATENATE("&lt;changefreq&gt;",B14,"&lt;/changefreq&gt;")</f>
        <v>&lt;changefreq&gt;monthly&lt;/changefreq&gt;</v>
      </c>
      <c r="B14" s="12" t="s">
        <v>273</v>
      </c>
      <c r="C14" s="16"/>
    </row>
    <row r="15" spans="1:3">
      <c r="A15" s="11" t="str">
        <f>CONCATENATE("&lt;priority&gt;",B15,"&lt;/priority&gt;")</f>
        <v>&lt;priority&gt;0.7&lt;/priority&gt;</v>
      </c>
      <c r="B15" s="12" t="s">
        <v>274</v>
      </c>
      <c r="C15" s="16"/>
    </row>
    <row r="16" ht="15.75" spans="1:3">
      <c r="A16" s="13" t="s">
        <v>271</v>
      </c>
      <c r="B16" s="14"/>
      <c r="C16" s="16"/>
    </row>
    <row r="17" spans="1:3">
      <c r="A17" s="9" t="s">
        <v>267</v>
      </c>
      <c r="B17" s="10"/>
      <c r="C17" s="16"/>
    </row>
    <row r="18" spans="1:3">
      <c r="A18" s="11" t="str">
        <f>CONCATENATE("&lt;loc&gt;",B18,"&lt;/loc&gt;")</f>
        <v>&lt;loc&gt;https://eduardoherreraf.github.io/git.html&lt;/loc&gt;</v>
      </c>
      <c r="B18" s="12" t="s">
        <v>275</v>
      </c>
      <c r="C18" s="16"/>
    </row>
    <row r="19" spans="1:3">
      <c r="A19" s="11" t="str">
        <f>CONCATENATE("&lt;lastmod&gt;",B19,"&lt;/lastmod&gt;")</f>
        <v>&lt;lastmod&gt;2025-01-10T19:51:20-05:00&lt;/lastmod&gt;</v>
      </c>
      <c r="B19" s="12" t="str">
        <f>$B$1</f>
        <v>2025-01-10T19:51:20-05:00</v>
      </c>
      <c r="C19" s="16"/>
    </row>
    <row r="20" spans="1:3">
      <c r="A20" s="11" t="str">
        <f>CONCATENATE("&lt;changefreq&gt;",B20,"&lt;/changefreq&gt;")</f>
        <v>&lt;changefreq&gt;monthly&lt;/changefreq&gt;</v>
      </c>
      <c r="B20" s="12" t="s">
        <v>273</v>
      </c>
      <c r="C20" s="16"/>
    </row>
    <row r="21" spans="1:3">
      <c r="A21" s="11" t="str">
        <f>CONCATENATE("&lt;priority&gt;",B21,"&lt;/priority&gt;")</f>
        <v>&lt;priority&gt;0.7&lt;/priority&gt;</v>
      </c>
      <c r="B21" s="12" t="s">
        <v>274</v>
      </c>
      <c r="C21" s="16"/>
    </row>
    <row r="22" ht="15.75" spans="1:3">
      <c r="A22" s="13" t="s">
        <v>271</v>
      </c>
      <c r="B22" s="14"/>
      <c r="C22" s="16"/>
    </row>
    <row r="23" spans="1:3">
      <c r="A23" s="9" t="s">
        <v>267</v>
      </c>
      <c r="B23" s="10"/>
      <c r="C23" s="16"/>
    </row>
    <row r="24" spans="1:3">
      <c r="A24" s="11" t="str">
        <f>CONCATENATE("&lt;loc&gt;",B24,"&lt;/loc&gt;")</f>
        <v>&lt;loc&gt;https://eduardoherreraf.github.io/javascript.html&lt;/loc&gt;</v>
      </c>
      <c r="B24" s="12" t="s">
        <v>276</v>
      </c>
      <c r="C24" s="16"/>
    </row>
    <row r="25" spans="1:3">
      <c r="A25" s="11" t="str">
        <f>CONCATENATE("&lt;lastmod&gt;",B25,"&lt;/lastmod&gt;")</f>
        <v>&lt;lastmod&gt;2025-01-10T19:51:20-05:00&lt;/lastmod&gt;</v>
      </c>
      <c r="B25" s="12" t="str">
        <f>$B$1</f>
        <v>2025-01-10T19:51:20-05:00</v>
      </c>
      <c r="C25" s="16"/>
    </row>
    <row r="26" spans="1:3">
      <c r="A26" s="11" t="str">
        <f>CONCATENATE("&lt;changefreq&gt;",B26,"&lt;/changefreq&gt;")</f>
        <v>&lt;changefreq&gt;monthly&lt;/changefreq&gt;</v>
      </c>
      <c r="B26" s="12" t="s">
        <v>273</v>
      </c>
      <c r="C26" s="16"/>
    </row>
    <row r="27" spans="1:3">
      <c r="A27" s="11" t="str">
        <f>CONCATENATE("&lt;priority&gt;",B27,"&lt;/priority&gt;")</f>
        <v>&lt;priority&gt;0.7&lt;/priority&gt;</v>
      </c>
      <c r="B27" s="12" t="s">
        <v>274</v>
      </c>
      <c r="C27" s="16"/>
    </row>
    <row r="28" ht="15.75" spans="1:3">
      <c r="A28" s="13" t="s">
        <v>271</v>
      </c>
      <c r="B28" s="14"/>
      <c r="C28" s="16"/>
    </row>
    <row r="29" spans="1:3">
      <c r="A29" s="9" t="s">
        <v>267</v>
      </c>
      <c r="B29" s="10"/>
      <c r="C29" s="16"/>
    </row>
    <row r="30" spans="1:3">
      <c r="A30" s="11" t="str">
        <f>CONCATENATE("&lt;loc&gt;",B30,"&lt;/loc&gt;")</f>
        <v>&lt;loc&gt;https://eduardoherreraf.github.io/photoshop.html&lt;/loc&gt;</v>
      </c>
      <c r="B30" s="12" t="s">
        <v>277</v>
      </c>
      <c r="C30" s="16"/>
    </row>
    <row r="31" spans="1:3">
      <c r="A31" s="11" t="str">
        <f>CONCATENATE("&lt;lastmod&gt;",B31,"&lt;/lastmod&gt;")</f>
        <v>&lt;lastmod&gt;2025-01-10T19:51:20-05:00&lt;/lastmod&gt;</v>
      </c>
      <c r="B31" s="12" t="str">
        <f>$B$1</f>
        <v>2025-01-10T19:51:20-05:00</v>
      </c>
      <c r="C31" s="16"/>
    </row>
    <row r="32" spans="1:3">
      <c r="A32" s="11" t="str">
        <f>CONCATENATE("&lt;changefreq&gt;",B32,"&lt;/changefreq&gt;")</f>
        <v>&lt;changefreq&gt;monthly&lt;/changefreq&gt;</v>
      </c>
      <c r="B32" s="12" t="s">
        <v>273</v>
      </c>
      <c r="C32" s="16"/>
    </row>
    <row r="33" spans="1:3">
      <c r="A33" s="11" t="str">
        <f>CONCATENATE("&lt;priority&gt;",B33,"&lt;/priority&gt;")</f>
        <v>&lt;priority&gt;0.7&lt;/priority&gt;</v>
      </c>
      <c r="B33" s="12" t="s">
        <v>274</v>
      </c>
      <c r="C33" s="16"/>
    </row>
    <row r="34" ht="15.75" spans="1:3">
      <c r="A34" s="13" t="s">
        <v>271</v>
      </c>
      <c r="B34" s="14"/>
      <c r="C34" s="16"/>
    </row>
    <row r="35" spans="1:3">
      <c r="A35" s="9" t="s">
        <v>267</v>
      </c>
      <c r="B35" s="10"/>
      <c r="C35" s="16"/>
    </row>
    <row r="36" spans="1:3">
      <c r="A36" s="11" t="str">
        <f>CONCATENATE("&lt;loc&gt;",B36,"&lt;/loc&gt;")</f>
        <v>&lt;loc&gt;https://eduardoherreraf.github.io/otrosTemas.html&lt;/loc&gt;</v>
      </c>
      <c r="B36" s="12" t="s">
        <v>4</v>
      </c>
      <c r="C36" s="16"/>
    </row>
    <row r="37" spans="1:3">
      <c r="A37" s="11" t="str">
        <f>CONCATENATE("&lt;lastmod&gt;",B37,"&lt;/lastmod&gt;")</f>
        <v>&lt;lastmod&gt;2025-01-10T19:51:20-05:00&lt;/lastmod&gt;</v>
      </c>
      <c r="B37" s="12" t="str">
        <f>$B$1</f>
        <v>2025-01-10T19:51:20-05:00</v>
      </c>
      <c r="C37" s="16"/>
    </row>
    <row r="38" spans="1:3">
      <c r="A38" s="11" t="str">
        <f>CONCATENATE("&lt;changefreq&gt;",B38,"&lt;/changefreq&gt;")</f>
        <v>&lt;changefreq&gt;monthly&lt;/changefreq&gt;</v>
      </c>
      <c r="B38" s="12" t="s">
        <v>273</v>
      </c>
      <c r="C38" s="16"/>
    </row>
    <row r="39" spans="1:3">
      <c r="A39" s="11" t="str">
        <f>CONCATENATE("&lt;priority&gt;",B39,"&lt;/priority&gt;")</f>
        <v>&lt;priority&gt;0.7&lt;/priority&gt;</v>
      </c>
      <c r="B39" s="12" t="s">
        <v>274</v>
      </c>
      <c r="C39" s="16"/>
    </row>
    <row r="40" ht="15.75" spans="1:3">
      <c r="A40" s="13" t="s">
        <v>271</v>
      </c>
      <c r="B40" s="14"/>
      <c r="C40" s="16"/>
    </row>
    <row r="41" spans="1:3">
      <c r="A41" s="9" t="s">
        <v>267</v>
      </c>
      <c r="B41" s="10"/>
      <c r="C41" s="16"/>
    </row>
    <row r="42" spans="1:3">
      <c r="A42" s="11" t="str">
        <f>CONCATENATE("&lt;loc&gt;",B42,"&lt;/loc&gt;")</f>
        <v>&lt;loc&gt;https://eduardoherreraf.github.io/cursoPython3.html&lt;/loc&gt;</v>
      </c>
      <c r="B42" s="12" t="str">
        <f>C42</f>
        <v>https://eduardoherreraf.github.io/cursoPython3.html</v>
      </c>
      <c r="C42" s="12" t="s">
        <v>278</v>
      </c>
    </row>
    <row r="43" spans="1:3">
      <c r="A43" s="11" t="str">
        <f>CONCATENATE("&lt;lastmod&gt;",B43,"&lt;/lastmod&gt;")</f>
        <v>&lt;lastmod&gt;2025-01-10T19:51:20-05:00&lt;/lastmod&gt;</v>
      </c>
      <c r="B43" s="12" t="str">
        <f>$B$1</f>
        <v>2025-01-10T19:51:20-05:00</v>
      </c>
      <c r="C43" s="16"/>
    </row>
    <row r="44" spans="1:3">
      <c r="A44" s="11" t="str">
        <f>CONCATENATE("&lt;changefreq&gt;",B44,"&lt;/changefreq&gt;")</f>
        <v>&lt;changefreq&gt;monthly&lt;/changefreq&gt;</v>
      </c>
      <c r="B44" s="12" t="s">
        <v>273</v>
      </c>
      <c r="C44" s="16"/>
    </row>
    <row r="45" spans="1:3">
      <c r="A45" s="11" t="str">
        <f>CONCATENATE("&lt;priority&gt;",B45,"&lt;/priority&gt;")</f>
        <v>&lt;priority&gt;0.7&lt;/priority&gt;</v>
      </c>
      <c r="B45" s="12" t="s">
        <v>274</v>
      </c>
      <c r="C45" s="16"/>
    </row>
    <row r="46" ht="15.75" spans="1:3">
      <c r="A46" s="13" t="s">
        <v>271</v>
      </c>
      <c r="B46" s="14"/>
      <c r="C46" s="16"/>
    </row>
    <row r="47" ht="15.75" spans="1:2">
      <c r="A47" s="15" t="s">
        <v>279</v>
      </c>
      <c r="B47" s="15"/>
    </row>
    <row r="48" spans="1:3">
      <c r="A48" s="9" t="s">
        <v>267</v>
      </c>
      <c r="B48" s="10"/>
      <c r="C48" s="16"/>
    </row>
    <row r="49" ht="30" spans="1:3">
      <c r="A49" s="11" t="str">
        <f>CONCATENATE("&lt;loc&gt;",B49,"&lt;/loc&gt;")</f>
        <v>&lt;loc&gt;https://eduardoherreraf.github.io/bootstrap@instalacion_de_bootstrap_v5_con_npm_y_parcel.html&lt;/loc&gt;</v>
      </c>
      <c r="B49" s="12" t="s">
        <v>280</v>
      </c>
      <c r="C49" s="16"/>
    </row>
    <row r="50" spans="1:3">
      <c r="A50" s="11" t="str">
        <f>CONCATENATE("&lt;lastmod&gt;",B50,"&lt;/lastmod&gt;")</f>
        <v>&lt;lastmod&gt;2025-01-10T19:51:20-05:00&lt;/lastmod&gt;</v>
      </c>
      <c r="B50" s="12" t="str">
        <f>$B$1</f>
        <v>2025-01-10T19:51:20-05:00</v>
      </c>
      <c r="C50" s="16"/>
    </row>
    <row r="51" spans="1:3">
      <c r="A51" s="11" t="str">
        <f>CONCATENATE("&lt;changefreq&gt;",B51,"&lt;/changefreq&gt;")</f>
        <v>&lt;changefreq&gt;yearly&lt;/changefreq&gt;</v>
      </c>
      <c r="B51" s="12" t="s">
        <v>281</v>
      </c>
      <c r="C51" s="16"/>
    </row>
    <row r="52" spans="1:3">
      <c r="A52" s="11" t="str">
        <f>CONCATENATE("&lt;priority&gt;",B52,"&lt;/priority&gt;")</f>
        <v>&lt;priority&gt;0.6&lt;/priority&gt;</v>
      </c>
      <c r="B52" s="12" t="s">
        <v>282</v>
      </c>
      <c r="C52" s="16"/>
    </row>
    <row r="53" ht="15.75" spans="1:3">
      <c r="A53" s="13" t="s">
        <v>271</v>
      </c>
      <c r="B53" s="14"/>
      <c r="C53" s="16"/>
    </row>
    <row r="54" spans="1:3">
      <c r="A54" s="9" t="s">
        <v>267</v>
      </c>
      <c r="B54" s="10"/>
      <c r="C54" s="16"/>
    </row>
    <row r="55" ht="30" spans="1:3">
      <c r="A55" s="11" t="str">
        <f>CONCATENATE("&lt;loc&gt;",B55,"&lt;/loc&gt;")</f>
        <v>&lt;loc&gt;https://eduardoherreraf.github.io/bootstrap@instalacion_de_bootstrap_v5_con_npm_y_vite.html&lt;/loc&gt;</v>
      </c>
      <c r="B55" s="12" t="s">
        <v>283</v>
      </c>
      <c r="C55" s="16"/>
    </row>
    <row r="56" spans="1:3">
      <c r="A56" s="11" t="str">
        <f>CONCATENATE("&lt;lastmod&gt;",B56,"&lt;/lastmod&gt;")</f>
        <v>&lt;lastmod&gt;2025-01-10T19:51:20-05:00&lt;/lastmod&gt;</v>
      </c>
      <c r="B56" s="12" t="str">
        <f>$B$1</f>
        <v>2025-01-10T19:51:20-05:00</v>
      </c>
      <c r="C56" s="16"/>
    </row>
    <row r="57" spans="1:3">
      <c r="A57" s="11" t="str">
        <f>CONCATENATE("&lt;changefreq&gt;",B57,"&lt;/changefreq&gt;")</f>
        <v>&lt;changefreq&gt;yearly&lt;/changefreq&gt;</v>
      </c>
      <c r="B57" s="12" t="s">
        <v>281</v>
      </c>
      <c r="C57" s="16"/>
    </row>
    <row r="58" spans="1:3">
      <c r="A58" s="11" t="str">
        <f>CONCATENATE("&lt;priority&gt;",B58,"&lt;/priority&gt;")</f>
        <v>&lt;priority&gt;0.6&lt;/priority&gt;</v>
      </c>
      <c r="B58" s="12" t="s">
        <v>282</v>
      </c>
      <c r="C58" s="16"/>
    </row>
    <row r="59" ht="15.75" spans="1:3">
      <c r="A59" s="13" t="s">
        <v>271</v>
      </c>
      <c r="B59" s="14"/>
      <c r="C59" s="16"/>
    </row>
    <row r="60" ht="15.75" spans="1:3">
      <c r="A60" s="15" t="s">
        <v>284</v>
      </c>
      <c r="B60" s="15"/>
      <c r="C60" s="16"/>
    </row>
    <row r="61" spans="1:2">
      <c r="A61" s="9" t="s">
        <v>267</v>
      </c>
      <c r="B61" s="10"/>
    </row>
    <row r="62" spans="1:3">
      <c r="A62" s="11" t="str">
        <f>CONCATENATE("&lt;loc&gt;",B62,"&lt;/loc&gt;")</f>
        <v>&lt;loc&gt;https://eduardoherreraf.github.io/git@configuracion_inicial_GIT.html&lt;/loc&gt;</v>
      </c>
      <c r="B62" s="12" t="str">
        <f>C62</f>
        <v>https://eduardoherreraf.github.io/git@configuracion_inicial_GIT.html</v>
      </c>
      <c r="C62" s="17" t="s">
        <v>285</v>
      </c>
    </row>
    <row r="63" spans="1:3">
      <c r="A63" s="11" t="str">
        <f>CONCATENATE("&lt;lastmod&gt;",B63,"&lt;/lastmod&gt;")</f>
        <v>&lt;lastmod&gt;2025-01-10T19:51:20-05:00&lt;/lastmod&gt;</v>
      </c>
      <c r="B63" s="12" t="str">
        <f>$B$1</f>
        <v>2025-01-10T19:51:20-05:00</v>
      </c>
      <c r="C63" s="16"/>
    </row>
    <row r="64" spans="1:3">
      <c r="A64" s="11" t="str">
        <f>CONCATENATE("&lt;changefreq&gt;",B64,"&lt;/changefreq&gt;")</f>
        <v>&lt;changefreq&gt;yearly&lt;/changefreq&gt;</v>
      </c>
      <c r="B64" s="12" t="s">
        <v>281</v>
      </c>
      <c r="C64" s="16"/>
    </row>
    <row r="65" spans="1:3">
      <c r="A65" s="11" t="str">
        <f>CONCATENATE("&lt;priority&gt;",B65,"&lt;/priority&gt;")</f>
        <v>&lt;priority&gt;0.6&lt;/priority&gt;</v>
      </c>
      <c r="B65" s="12" t="s">
        <v>282</v>
      </c>
      <c r="C65" s="16"/>
    </row>
    <row r="66" ht="15.75" spans="1:3">
      <c r="A66" s="13" t="s">
        <v>271</v>
      </c>
      <c r="B66" s="14"/>
      <c r="C66" s="16"/>
    </row>
    <row r="67" spans="1:3">
      <c r="A67" s="9" t="s">
        <v>267</v>
      </c>
      <c r="B67" s="10"/>
      <c r="C67" s="16"/>
    </row>
    <row r="68" spans="1:3">
      <c r="A68" s="11" t="str">
        <f>CONCATENATE("&lt;loc&gt;",B68,"&lt;/loc&gt;")</f>
        <v>&lt;loc&gt;https://eduardoherreraf.github.io/git@introduccion_de_git_para_windows.html&lt;/loc&gt;</v>
      </c>
      <c r="B68" s="12" t="str">
        <f>C68</f>
        <v>https://eduardoherreraf.github.io/git@introduccion_de_git_para_windows.html</v>
      </c>
      <c r="C68" s="17" t="s">
        <v>286</v>
      </c>
    </row>
    <row r="69" spans="1:3">
      <c r="A69" s="11" t="str">
        <f>CONCATENATE("&lt;lastmod&gt;",B69,"&lt;/lastmod&gt;")</f>
        <v>&lt;lastmod&gt;2025-01-10T19:51:20-05:00&lt;/lastmod&gt;</v>
      </c>
      <c r="B69" s="12" t="str">
        <f>$B$1</f>
        <v>2025-01-10T19:51:20-05:00</v>
      </c>
      <c r="C69" s="16"/>
    </row>
    <row r="70" spans="1:3">
      <c r="A70" s="11" t="str">
        <f>CONCATENATE("&lt;changefreq&gt;",B70,"&lt;/changefreq&gt;")</f>
        <v>&lt;changefreq&gt;yearly&lt;/changefreq&gt;</v>
      </c>
      <c r="B70" s="12" t="s">
        <v>281</v>
      </c>
      <c r="C70" s="16"/>
    </row>
    <row r="71" spans="1:3">
      <c r="A71" s="11" t="str">
        <f>CONCATENATE("&lt;priority&gt;",B71,"&lt;/priority&gt;")</f>
        <v>&lt;priority&gt;0.6&lt;/priority&gt;</v>
      </c>
      <c r="B71" s="12" t="s">
        <v>282</v>
      </c>
      <c r="C71" s="16"/>
    </row>
    <row r="72" ht="15.75" spans="1:3">
      <c r="A72" s="13" t="s">
        <v>271</v>
      </c>
      <c r="B72" s="14"/>
      <c r="C72" s="16"/>
    </row>
    <row r="73" spans="1:3">
      <c r="A73" s="9" t="s">
        <v>267</v>
      </c>
      <c r="B73" s="10"/>
      <c r="C73" s="16"/>
    </row>
    <row r="74" ht="30" spans="1:3">
      <c r="A74" s="11" t="str">
        <f>CONCATENATE("&lt;loc&gt;",B74,"&lt;/loc&gt;")</f>
        <v>&lt;loc&gt;https://eduardoherreraf.github.io/git@comandos_basicos_de_consola-Terminal_CLI_para_windows.html&lt;/loc&gt;</v>
      </c>
      <c r="B74" s="12" t="str">
        <f>C74</f>
        <v>https://eduardoherreraf.github.io/git@comandos_basicos_de_consola-Terminal_CLI_para_windows.html</v>
      </c>
      <c r="C74" s="17" t="s">
        <v>287</v>
      </c>
    </row>
    <row r="75" spans="1:3">
      <c r="A75" s="11" t="str">
        <f>CONCATENATE("&lt;lastmod&gt;",B75,"&lt;/lastmod&gt;")</f>
        <v>&lt;lastmod&gt;2025-01-10T19:51:20-05:00&lt;/lastmod&gt;</v>
      </c>
      <c r="B75" s="12" t="str">
        <f>$B$1</f>
        <v>2025-01-10T19:51:20-05:00</v>
      </c>
      <c r="C75" s="16"/>
    </row>
    <row r="76" spans="1:3">
      <c r="A76" s="11" t="str">
        <f>CONCATENATE("&lt;changefreq&gt;",B76,"&lt;/changefreq&gt;")</f>
        <v>&lt;changefreq&gt;yearly&lt;/changefreq&gt;</v>
      </c>
      <c r="B76" s="12" t="s">
        <v>281</v>
      </c>
      <c r="C76" s="16"/>
    </row>
    <row r="77" spans="1:3">
      <c r="A77" s="11" t="str">
        <f>CONCATENATE("&lt;priority&gt;",B77,"&lt;/priority&gt;")</f>
        <v>&lt;priority&gt;0.6&lt;/priority&gt;</v>
      </c>
      <c r="B77" s="12" t="s">
        <v>282</v>
      </c>
      <c r="C77" s="16"/>
    </row>
    <row r="78" ht="15.75" spans="1:3">
      <c r="A78" s="13" t="s">
        <v>271</v>
      </c>
      <c r="B78" s="14"/>
      <c r="C78" s="16"/>
    </row>
    <row r="79" spans="1:3">
      <c r="A79" s="9" t="s">
        <v>267</v>
      </c>
      <c r="B79" s="10"/>
      <c r="C79" s="16"/>
    </row>
    <row r="80" ht="30" spans="1:3">
      <c r="A80" s="11" t="str">
        <f>CONCATENATE("&lt;loc&gt;",B80,"&lt;/loc&gt;")</f>
        <v>&lt;loc&gt;https://eduardoherreraf.github.io/git@como_eliminar_el_ultimo_commit_de_git.html&lt;/loc&gt;</v>
      </c>
      <c r="B80" s="12" t="str">
        <f>C80</f>
        <v>https://eduardoherreraf.github.io/git@como_eliminar_el_ultimo_commit_de_git.html</v>
      </c>
      <c r="C80" s="17" t="s">
        <v>288</v>
      </c>
    </row>
    <row r="81" spans="1:3">
      <c r="A81" s="11" t="str">
        <f>CONCATENATE("&lt;lastmod&gt;",B81,"&lt;/lastmod&gt;")</f>
        <v>&lt;lastmod&gt;2025-01-10T19:51:20-05:00&lt;/lastmod&gt;</v>
      </c>
      <c r="B81" s="12" t="str">
        <f>$B$1</f>
        <v>2025-01-10T19:51:20-05:00</v>
      </c>
      <c r="C81" s="16"/>
    </row>
    <row r="82" spans="1:3">
      <c r="A82" s="11" t="str">
        <f>CONCATENATE("&lt;changefreq&gt;",B82,"&lt;/changefreq&gt;")</f>
        <v>&lt;changefreq&gt;yearly&lt;/changefreq&gt;</v>
      </c>
      <c r="B82" s="12" t="s">
        <v>281</v>
      </c>
      <c r="C82" s="16"/>
    </row>
    <row r="83" spans="1:3">
      <c r="A83" s="11" t="str">
        <f>CONCATENATE("&lt;priority&gt;",B83,"&lt;/priority&gt;")</f>
        <v>&lt;priority&gt;0.6&lt;/priority&gt;</v>
      </c>
      <c r="B83" s="12" t="s">
        <v>282</v>
      </c>
      <c r="C83" s="16"/>
    </row>
    <row r="84" ht="15.75" spans="1:3">
      <c r="A84" s="13" t="s">
        <v>271</v>
      </c>
      <c r="B84" s="14"/>
      <c r="C84" s="16"/>
    </row>
    <row r="85" ht="15.75" spans="1:3">
      <c r="A85" s="15" t="s">
        <v>289</v>
      </c>
      <c r="B85" s="15"/>
      <c r="C85" s="16"/>
    </row>
    <row r="86" spans="1:3">
      <c r="A86" s="9" t="s">
        <v>267</v>
      </c>
      <c r="B86" s="10"/>
      <c r="C86" s="16"/>
    </row>
    <row r="87" spans="1:3">
      <c r="A87" s="11" t="str">
        <f>CONCATENATE("&lt;loc&gt;",B87,"&lt;/loc&gt;")</f>
        <v>&lt;loc&gt;https://eduardoherreraf.github.io/js@como_ejecutar_un_codigo_javascript.html&lt;/loc&gt;</v>
      </c>
      <c r="B87" s="12" t="str">
        <f>C87</f>
        <v>https://eduardoherreraf.github.io/js@como_ejecutar_un_codigo_javascript.html</v>
      </c>
      <c r="C87" s="16" t="s">
        <v>290</v>
      </c>
    </row>
    <row r="88" spans="1:3">
      <c r="A88" s="11" t="str">
        <f>CONCATENATE("&lt;lastmod&gt;",B88,"&lt;/lastmod&gt;")</f>
        <v>&lt;lastmod&gt;2025-01-10T19:51:20-05:00&lt;/lastmod&gt;</v>
      </c>
      <c r="B88" s="12" t="str">
        <f>$B$1</f>
        <v>2025-01-10T19:51:20-05:00</v>
      </c>
      <c r="C88" s="16"/>
    </row>
    <row r="89" spans="1:3">
      <c r="A89" s="11" t="str">
        <f>CONCATENATE("&lt;changefreq&gt;",B89,"&lt;/changefreq&gt;")</f>
        <v>&lt;changefreq&gt;yearly&lt;/changefreq&gt;</v>
      </c>
      <c r="B89" s="12" t="s">
        <v>281</v>
      </c>
      <c r="C89" s="16"/>
    </row>
    <row r="90" spans="1:3">
      <c r="A90" s="11" t="str">
        <f>CONCATENATE("&lt;priority&gt;",B90,"&lt;/priority&gt;")</f>
        <v>&lt;priority&gt;0.6&lt;/priority&gt;</v>
      </c>
      <c r="B90" s="12" t="s">
        <v>282</v>
      </c>
      <c r="C90" s="16"/>
    </row>
    <row r="91" ht="15.75" spans="1:3">
      <c r="A91" s="13" t="s">
        <v>271</v>
      </c>
      <c r="B91" s="14"/>
      <c r="C91" s="16"/>
    </row>
    <row r="92" spans="1:3">
      <c r="A92" s="9" t="s">
        <v>267</v>
      </c>
      <c r="B92" s="10"/>
      <c r="C92" s="16"/>
    </row>
    <row r="93" ht="30" spans="1:3">
      <c r="A93" s="11" t="str">
        <f>CONCATENATE("&lt;loc&gt;",B93,"&lt;/loc&gt;")</f>
        <v>&lt;loc&gt;https://eduardoherreraf.github.io/js@configurar_el_entorno_de_trabajo_Javascript.html&lt;/loc&gt;</v>
      </c>
      <c r="B93" s="12" t="str">
        <f>C93</f>
        <v>https://eduardoherreraf.github.io/js@configurar_el_entorno_de_trabajo_Javascript.html</v>
      </c>
      <c r="C93" s="18" t="s">
        <v>291</v>
      </c>
    </row>
    <row r="94" spans="1:3">
      <c r="A94" s="11" t="str">
        <f>CONCATENATE("&lt;lastmod&gt;",B94,"&lt;/lastmod&gt;")</f>
        <v>&lt;lastmod&gt;2025-01-10T19:51:20-05:00&lt;/lastmod&gt;</v>
      </c>
      <c r="B94" s="12" t="str">
        <f>$B$1</f>
        <v>2025-01-10T19:51:20-05:00</v>
      </c>
      <c r="C94" s="16"/>
    </row>
    <row r="95" spans="1:3">
      <c r="A95" s="11" t="str">
        <f>CONCATENATE("&lt;changefreq&gt;",B95,"&lt;/changefreq&gt;")</f>
        <v>&lt;changefreq&gt;yearly&lt;/changefreq&gt;</v>
      </c>
      <c r="B95" s="12" t="s">
        <v>281</v>
      </c>
      <c r="C95" s="16"/>
    </row>
    <row r="96" spans="1:3">
      <c r="A96" s="11" t="str">
        <f>CONCATENATE("&lt;priority&gt;",B96,"&lt;/priority&gt;")</f>
        <v>&lt;priority&gt;0.6&lt;/priority&gt;</v>
      </c>
      <c r="B96" s="12" t="s">
        <v>282</v>
      </c>
      <c r="C96" s="16"/>
    </row>
    <row r="97" ht="15.75" spans="1:3">
      <c r="A97" s="13" t="s">
        <v>271</v>
      </c>
      <c r="B97" s="14"/>
      <c r="C97" s="16"/>
    </row>
    <row r="98" ht="15.75" spans="1:3">
      <c r="A98" s="15" t="s">
        <v>292</v>
      </c>
      <c r="B98" s="15"/>
      <c r="C98" s="16"/>
    </row>
    <row r="99" spans="1:3">
      <c r="A99" s="9" t="s">
        <v>267</v>
      </c>
      <c r="B99" s="10"/>
      <c r="C99" s="16"/>
    </row>
    <row r="100" spans="1:3">
      <c r="A100" s="11" t="str">
        <f>CONCATENATE("&lt;loc&gt;",B100,"&lt;/loc&gt;")</f>
        <v>&lt;loc&gt;https://eduardoherreraf.github.io/photoshop@metadata_y_exportacion.html&lt;/loc&gt;</v>
      </c>
      <c r="B100" s="12" t="str">
        <f>C100</f>
        <v>https://eduardoherreraf.github.io/photoshop@metadata_y_exportacion.html</v>
      </c>
      <c r="C100" s="18" t="s">
        <v>293</v>
      </c>
    </row>
    <row r="101" spans="1:3">
      <c r="A101" s="11" t="str">
        <f>CONCATENATE("&lt;lastmod&gt;",B101,"&lt;/lastmod&gt;")</f>
        <v>&lt;lastmod&gt;2025-01-10T19:51:20-05:00&lt;/lastmod&gt;</v>
      </c>
      <c r="B101" s="12" t="str">
        <f>$B$1</f>
        <v>2025-01-10T19:51:20-05:00</v>
      </c>
      <c r="C101" s="16"/>
    </row>
    <row r="102" spans="1:3">
      <c r="A102" s="11" t="str">
        <f>CONCATENATE("&lt;changefreq&gt;",B102,"&lt;/changefreq&gt;")</f>
        <v>&lt;changefreq&gt;yearly&lt;/changefreq&gt;</v>
      </c>
      <c r="B102" s="12" t="s">
        <v>281</v>
      </c>
      <c r="C102" s="16"/>
    </row>
    <row r="103" spans="1:3">
      <c r="A103" s="11" t="str">
        <f>CONCATENATE("&lt;priority&gt;",B103,"&lt;/priority&gt;")</f>
        <v>&lt;priority&gt;0.6&lt;/priority&gt;</v>
      </c>
      <c r="B103" s="12" t="s">
        <v>282</v>
      </c>
      <c r="C103" s="16"/>
    </row>
    <row r="104" ht="15.75" spans="1:3">
      <c r="A104" s="13" t="s">
        <v>271</v>
      </c>
      <c r="B104" s="14"/>
      <c r="C104" s="16"/>
    </row>
    <row r="105" spans="1:3">
      <c r="A105" s="9" t="s">
        <v>267</v>
      </c>
      <c r="B105" s="10"/>
      <c r="C105" s="16"/>
    </row>
    <row r="106" spans="1:3">
      <c r="A106" s="11" t="str">
        <f>CONCATENATE("&lt;loc&gt;",B106,"&lt;/loc&gt;")</f>
        <v>&lt;loc&gt;https://eduardoherreraf.github.io/photoshop@filtros_licuar.html&lt;/loc&gt;</v>
      </c>
      <c r="B106" s="12" t="str">
        <f>C106</f>
        <v>https://eduardoherreraf.github.io/photoshop@filtros_licuar.html</v>
      </c>
      <c r="C106" s="19" t="s">
        <v>294</v>
      </c>
    </row>
    <row r="107" spans="1:3">
      <c r="A107" s="11" t="str">
        <f>CONCATENATE("&lt;lastmod&gt;",B107,"&lt;/lastmod&gt;")</f>
        <v>&lt;lastmod&gt;2025-01-10T19:51:20-05:00&lt;/lastmod&gt;</v>
      </c>
      <c r="B107" s="12" t="str">
        <f>$B$1</f>
        <v>2025-01-10T19:51:20-05:00</v>
      </c>
      <c r="C107" s="16"/>
    </row>
    <row r="108" spans="1:3">
      <c r="A108" s="11" t="str">
        <f>CONCATENATE("&lt;changefreq&gt;",B108,"&lt;/changefreq&gt;")</f>
        <v>&lt;changefreq&gt;yearly&lt;/changefreq&gt;</v>
      </c>
      <c r="B108" s="12" t="s">
        <v>281</v>
      </c>
      <c r="C108" s="16"/>
    </row>
    <row r="109" spans="1:3">
      <c r="A109" s="11" t="str">
        <f>CONCATENATE("&lt;priority&gt;",B109,"&lt;/priority&gt;")</f>
        <v>&lt;priority&gt;0.6&lt;/priority&gt;</v>
      </c>
      <c r="B109" s="12" t="s">
        <v>282</v>
      </c>
      <c r="C109" s="16"/>
    </row>
    <row r="110" ht="15.75" spans="1:3">
      <c r="A110" s="13" t="s">
        <v>271</v>
      </c>
      <c r="B110" s="14"/>
      <c r="C110" s="16"/>
    </row>
    <row r="111" spans="1:3">
      <c r="A111" s="9" t="s">
        <v>267</v>
      </c>
      <c r="B111" s="10"/>
      <c r="C111" s="16"/>
    </row>
    <row r="112" spans="1:3">
      <c r="A112" s="11" t="str">
        <f>CONCATENATE("&lt;loc&gt;",B112,"&lt;/loc&gt;")</f>
        <v>&lt;loc&gt;https://eduardoherreraf.github.io/photoshop@filtros_neurales.html&lt;/loc&gt;</v>
      </c>
      <c r="B112" s="12" t="str">
        <f>C112</f>
        <v>https://eduardoherreraf.github.io/photoshop@filtros_neurales.html</v>
      </c>
      <c r="C112" s="18" t="s">
        <v>295</v>
      </c>
    </row>
    <row r="113" spans="1:3">
      <c r="A113" s="11" t="str">
        <f>CONCATENATE("&lt;lastmod&gt;",B113,"&lt;/lastmod&gt;")</f>
        <v>&lt;lastmod&gt;2025-01-10T19:51:20-05:00&lt;/lastmod&gt;</v>
      </c>
      <c r="B113" s="12" t="str">
        <f>$B$1</f>
        <v>2025-01-10T19:51:20-05:00</v>
      </c>
      <c r="C113" s="16"/>
    </row>
    <row r="114" spans="1:3">
      <c r="A114" s="11" t="str">
        <f>CONCATENATE("&lt;changefreq&gt;",B114,"&lt;/changefreq&gt;")</f>
        <v>&lt;changefreq&gt;yearly&lt;/changefreq&gt;</v>
      </c>
      <c r="B114" s="12" t="s">
        <v>281</v>
      </c>
      <c r="C114" s="16"/>
    </row>
    <row r="115" spans="1:3">
      <c r="A115" s="11" t="str">
        <f>CONCATENATE("&lt;priority&gt;",B115,"&lt;/priority&gt;")</f>
        <v>&lt;priority&gt;0.6&lt;/priority&gt;</v>
      </c>
      <c r="B115" s="12" t="s">
        <v>282</v>
      </c>
      <c r="C115" s="16"/>
    </row>
    <row r="116" ht="15.75" spans="1:3">
      <c r="A116" s="13" t="s">
        <v>271</v>
      </c>
      <c r="B116" s="14"/>
      <c r="C116" s="16"/>
    </row>
    <row r="117" spans="1:3">
      <c r="A117" s="9" t="s">
        <v>267</v>
      </c>
      <c r="B117" s="10"/>
      <c r="C117" s="16"/>
    </row>
    <row r="118" spans="1:3">
      <c r="A118" s="11" t="str">
        <f>CONCATENATE("&lt;loc&gt;",B118,"&lt;/loc&gt;")</f>
        <v>&lt;loc&gt;https://eduardoherreraf.github.io/photoshop@filtros.html&lt;/loc&gt;</v>
      </c>
      <c r="B118" s="12" t="str">
        <f>C118</f>
        <v>https://eduardoherreraf.github.io/photoshop@filtros.html</v>
      </c>
      <c r="C118" s="18" t="s">
        <v>296</v>
      </c>
    </row>
    <row r="119" spans="1:3">
      <c r="A119" s="11" t="str">
        <f>CONCATENATE("&lt;lastmod&gt;",B119,"&lt;/lastmod&gt;")</f>
        <v>&lt;lastmod&gt;2025-01-10T19:51:20-05:00&lt;/lastmod&gt;</v>
      </c>
      <c r="B119" s="12" t="str">
        <f>$B$1</f>
        <v>2025-01-10T19:51:20-05:00</v>
      </c>
      <c r="C119" s="16"/>
    </row>
    <row r="120" spans="1:3">
      <c r="A120" s="11" t="str">
        <f>CONCATENATE("&lt;changefreq&gt;",B120,"&lt;/changefreq&gt;")</f>
        <v>&lt;changefreq&gt;yearly&lt;/changefreq&gt;</v>
      </c>
      <c r="B120" s="12" t="s">
        <v>281</v>
      </c>
      <c r="C120" s="16"/>
    </row>
    <row r="121" spans="1:3">
      <c r="A121" s="11" t="str">
        <f>CONCATENATE("&lt;priority&gt;",B121,"&lt;/priority&gt;")</f>
        <v>&lt;priority&gt;0.6&lt;/priority&gt;</v>
      </c>
      <c r="B121" s="12" t="s">
        <v>282</v>
      </c>
      <c r="C121" s="16"/>
    </row>
    <row r="122" ht="15.75" spans="1:3">
      <c r="A122" s="13" t="s">
        <v>271</v>
      </c>
      <c r="B122" s="14"/>
      <c r="C122" s="16"/>
    </row>
    <row r="123" spans="1:3">
      <c r="A123" s="9" t="s">
        <v>267</v>
      </c>
      <c r="B123" s="10"/>
      <c r="C123" s="16"/>
    </row>
    <row r="124" spans="1:3">
      <c r="A124" s="11" t="str">
        <f>CONCATENATE("&lt;loc&gt;",B124,"&lt;/loc&gt;")</f>
        <v>&lt;loc&gt;https://eduardoherreraf.github.io/photoshop@formas_y_capas.html&lt;/loc&gt;</v>
      </c>
      <c r="B124" s="12" t="str">
        <f>C124</f>
        <v>https://eduardoherreraf.github.io/photoshop@formas_y_capas.html</v>
      </c>
      <c r="C124" s="18" t="s">
        <v>297</v>
      </c>
    </row>
    <row r="125" spans="1:3">
      <c r="A125" s="11" t="str">
        <f>CONCATENATE("&lt;lastmod&gt;",B125,"&lt;/lastmod&gt;")</f>
        <v>&lt;lastmod&gt;2025-01-10T19:51:20-05:00&lt;/lastmod&gt;</v>
      </c>
      <c r="B125" s="12" t="str">
        <f>$B$1</f>
        <v>2025-01-10T19:51:20-05:00</v>
      </c>
      <c r="C125" s="16"/>
    </row>
    <row r="126" spans="1:3">
      <c r="A126" s="11" t="str">
        <f>CONCATENATE("&lt;changefreq&gt;",B126,"&lt;/changefreq&gt;")</f>
        <v>&lt;changefreq&gt;yearly&lt;/changefreq&gt;</v>
      </c>
      <c r="B126" s="12" t="s">
        <v>281</v>
      </c>
      <c r="C126" s="16"/>
    </row>
    <row r="127" spans="1:3">
      <c r="A127" s="11" t="str">
        <f>CONCATENATE("&lt;priority&gt;",B127,"&lt;/priority&gt;")</f>
        <v>&lt;priority&gt;0.6&lt;/priority&gt;</v>
      </c>
      <c r="B127" s="12" t="s">
        <v>282</v>
      </c>
      <c r="C127" s="16"/>
    </row>
    <row r="128" ht="15.75" spans="1:3">
      <c r="A128" s="13" t="s">
        <v>271</v>
      </c>
      <c r="B128" s="14"/>
      <c r="C128" s="16"/>
    </row>
    <row r="129" spans="1:3">
      <c r="A129" s="9" t="s">
        <v>267</v>
      </c>
      <c r="B129" s="10"/>
      <c r="C129" s="16"/>
    </row>
    <row r="130" spans="1:3">
      <c r="A130" s="11" t="str">
        <f>CONCATENATE("&lt;loc&gt;",B130,"&lt;/loc&gt;")</f>
        <v>&lt;loc&gt;https://eduardoherreraf.github.io/photoshop@textos.html&lt;/loc&gt;</v>
      </c>
      <c r="B130" s="12" t="str">
        <f>C130</f>
        <v>https://eduardoherreraf.github.io/photoshop@textos.html</v>
      </c>
      <c r="C130" s="18" t="s">
        <v>298</v>
      </c>
    </row>
    <row r="131" spans="1:3">
      <c r="A131" s="11" t="str">
        <f>CONCATENATE("&lt;lastmod&gt;",B131,"&lt;/lastmod&gt;")</f>
        <v>&lt;lastmod&gt;2025-01-10T19:51:20-05:00&lt;/lastmod&gt;</v>
      </c>
      <c r="B131" s="12" t="str">
        <f>$B$1</f>
        <v>2025-01-10T19:51:20-05:00</v>
      </c>
      <c r="C131" s="16"/>
    </row>
    <row r="132" spans="1:3">
      <c r="A132" s="11" t="str">
        <f>CONCATENATE("&lt;changefreq&gt;",B132,"&lt;/changefreq&gt;")</f>
        <v>&lt;changefreq&gt;yearly&lt;/changefreq&gt;</v>
      </c>
      <c r="B132" s="12" t="s">
        <v>281</v>
      </c>
      <c r="C132" s="16"/>
    </row>
    <row r="133" spans="1:3">
      <c r="A133" s="11" t="str">
        <f>CONCATENATE("&lt;priority&gt;",B133,"&lt;/priority&gt;")</f>
        <v>&lt;priority&gt;0.6&lt;/priority&gt;</v>
      </c>
      <c r="B133" s="12" t="s">
        <v>282</v>
      </c>
      <c r="C133" s="16"/>
    </row>
    <row r="134" ht="15.75" spans="1:3">
      <c r="A134" s="13" t="s">
        <v>271</v>
      </c>
      <c r="B134" s="14"/>
      <c r="C134" s="16"/>
    </row>
    <row r="135" spans="1:3">
      <c r="A135" s="9" t="s">
        <v>267</v>
      </c>
      <c r="B135" s="10"/>
      <c r="C135" s="16"/>
    </row>
    <row r="136" spans="1:3">
      <c r="A136" s="11" t="str">
        <f>CONCATENATE("&lt;loc&gt;",B136,"&lt;/loc&gt;")</f>
        <v>&lt;loc&gt;https://eduardoherreraf.github.io/photoshop@color_y_degradados.html&lt;/loc&gt;</v>
      </c>
      <c r="B136" s="12" t="str">
        <f>C136</f>
        <v>https://eduardoherreraf.github.io/photoshop@color_y_degradados.html</v>
      </c>
      <c r="C136" s="18" t="s">
        <v>299</v>
      </c>
    </row>
    <row r="137" spans="1:3">
      <c r="A137" s="11" t="str">
        <f>CONCATENATE("&lt;lastmod&gt;",B137,"&lt;/lastmod&gt;")</f>
        <v>&lt;lastmod&gt;2025-01-10T19:51:20-05:00&lt;/lastmod&gt;</v>
      </c>
      <c r="B137" s="12" t="str">
        <f>$B$1</f>
        <v>2025-01-10T19:51:20-05:00</v>
      </c>
      <c r="C137" s="16"/>
    </row>
    <row r="138" spans="1:3">
      <c r="A138" s="11" t="str">
        <f>CONCATENATE("&lt;changefreq&gt;",B138,"&lt;/changefreq&gt;")</f>
        <v>&lt;changefreq&gt;yearly&lt;/changefreq&gt;</v>
      </c>
      <c r="B138" s="12" t="s">
        <v>281</v>
      </c>
      <c r="C138" s="16"/>
    </row>
    <row r="139" spans="1:3">
      <c r="A139" s="11" t="str">
        <f>CONCATENATE("&lt;priority&gt;",B139,"&lt;/priority&gt;")</f>
        <v>&lt;priority&gt;0.6&lt;/priority&gt;</v>
      </c>
      <c r="B139" s="12" t="s">
        <v>282</v>
      </c>
      <c r="C139" s="16"/>
    </row>
    <row r="140" ht="15.75" spans="1:3">
      <c r="A140" s="13" t="s">
        <v>271</v>
      </c>
      <c r="B140" s="14"/>
      <c r="C140" s="16"/>
    </row>
    <row r="141" spans="1:3">
      <c r="A141" s="9" t="s">
        <v>267</v>
      </c>
      <c r="B141" s="10"/>
      <c r="C141" s="16"/>
    </row>
    <row r="142" spans="1:3">
      <c r="A142" s="11" t="str">
        <f>CONCATENATE("&lt;loc&gt;",B142,"&lt;/loc&gt;")</f>
        <v>&lt;loc&gt;https://eduardoherreraf.github.io/photoshop@uso_de_pinceles.html&lt;/loc&gt;</v>
      </c>
      <c r="B142" s="12" t="str">
        <f>C142</f>
        <v>https://eduardoherreraf.github.io/photoshop@uso_de_pinceles.html</v>
      </c>
      <c r="C142" s="18" t="s">
        <v>300</v>
      </c>
    </row>
    <row r="143" spans="1:3">
      <c r="A143" s="11" t="str">
        <f>CONCATENATE("&lt;lastmod&gt;",B143,"&lt;/lastmod&gt;")</f>
        <v>&lt;lastmod&gt;2025-01-10T19:51:20-05:00&lt;/lastmod&gt;</v>
      </c>
      <c r="B143" s="12" t="str">
        <f>$B$1</f>
        <v>2025-01-10T19:51:20-05:00</v>
      </c>
      <c r="C143" s="16"/>
    </row>
    <row r="144" spans="1:3">
      <c r="A144" s="11" t="str">
        <f>CONCATENATE("&lt;changefreq&gt;",B144,"&lt;/changefreq&gt;")</f>
        <v>&lt;changefreq&gt;yearly&lt;/changefreq&gt;</v>
      </c>
      <c r="B144" s="12" t="s">
        <v>281</v>
      </c>
      <c r="C144" s="16"/>
    </row>
    <row r="145" spans="1:3">
      <c r="A145" s="11" t="str">
        <f>CONCATENATE("&lt;priority&gt;",B145,"&lt;/priority&gt;")</f>
        <v>&lt;priority&gt;0.6&lt;/priority&gt;</v>
      </c>
      <c r="B145" s="12" t="s">
        <v>282</v>
      </c>
      <c r="C145" s="16"/>
    </row>
    <row r="146" ht="15.75" spans="1:3">
      <c r="A146" s="13" t="s">
        <v>271</v>
      </c>
      <c r="B146" s="14"/>
      <c r="C146" s="16"/>
    </row>
    <row r="147" spans="1:3">
      <c r="A147" s="9" t="s">
        <v>267</v>
      </c>
      <c r="B147" s="10"/>
      <c r="C147" s="16"/>
    </row>
    <row r="148" spans="1:3">
      <c r="A148" s="11" t="str">
        <f>CONCATENATE("&lt;loc&gt;",B148,"&lt;/loc&gt;")</f>
        <v>&lt;loc&gt;https://eduardoherreraf.github.io/photoshop@agregar_y_quitar_objetos.html&lt;/loc&gt;</v>
      </c>
      <c r="B148" s="12" t="str">
        <f>C148</f>
        <v>https://eduardoherreraf.github.io/photoshop@agregar_y_quitar_objetos.html</v>
      </c>
      <c r="C148" s="20" t="s">
        <v>301</v>
      </c>
    </row>
    <row r="149" spans="1:3">
      <c r="A149" s="11" t="str">
        <f>CONCATENATE("&lt;lastmod&gt;",B149,"&lt;/lastmod&gt;")</f>
        <v>&lt;lastmod&gt;2025-01-10T19:51:20-05:00&lt;/lastmod&gt;</v>
      </c>
      <c r="B149" s="12" t="str">
        <f>$B$1</f>
        <v>2025-01-10T19:51:20-05:00</v>
      </c>
      <c r="C149" s="16"/>
    </row>
    <row r="150" spans="1:3">
      <c r="A150" s="11" t="str">
        <f>CONCATENATE("&lt;changefreq&gt;",B150,"&lt;/changefreq&gt;")</f>
        <v>&lt;changefreq&gt;yearly&lt;/changefreq&gt;</v>
      </c>
      <c r="B150" s="12" t="s">
        <v>281</v>
      </c>
      <c r="C150" s="16"/>
    </row>
    <row r="151" spans="1:3">
      <c r="A151" s="11" t="str">
        <f>CONCATENATE("&lt;priority&gt;",B151,"&lt;/priority&gt;")</f>
        <v>&lt;priority&gt;0.6&lt;/priority&gt;</v>
      </c>
      <c r="B151" s="12" t="s">
        <v>282</v>
      </c>
      <c r="C151" s="16"/>
    </row>
    <row r="152" ht="15.75" spans="1:3">
      <c r="A152" s="13" t="s">
        <v>271</v>
      </c>
      <c r="B152" s="14"/>
      <c r="C152" s="16"/>
    </row>
    <row r="153" spans="1:3">
      <c r="A153" s="9" t="s">
        <v>267</v>
      </c>
      <c r="B153" s="10"/>
      <c r="C153" s="16"/>
    </row>
    <row r="154" spans="1:3">
      <c r="A154" s="11" t="str">
        <f>CONCATENATE("&lt;loc&gt;",B154,"&lt;/loc&gt;")</f>
        <v>&lt;loc&gt;https://eduardoherreraf.github.io/photoshop@herramientas_de_seleccion.html&lt;/loc&gt;</v>
      </c>
      <c r="B154" s="12" t="str">
        <f>C154</f>
        <v>https://eduardoherreraf.github.io/photoshop@herramientas_de_seleccion.html</v>
      </c>
      <c r="C154" s="18" t="s">
        <v>302</v>
      </c>
    </row>
    <row r="155" spans="1:3">
      <c r="A155" s="11" t="str">
        <f>CONCATENATE("&lt;lastmod&gt;",B155,"&lt;/lastmod&gt;")</f>
        <v>&lt;lastmod&gt;2025-01-10T19:51:20-05:00&lt;/lastmod&gt;</v>
      </c>
      <c r="B155" s="12" t="str">
        <f>$B$1</f>
        <v>2025-01-10T19:51:20-05:00</v>
      </c>
      <c r="C155" s="16"/>
    </row>
    <row r="156" spans="1:3">
      <c r="A156" s="11" t="str">
        <f>CONCATENATE("&lt;changefreq&gt;",B156,"&lt;/changefreq&gt;")</f>
        <v>&lt;changefreq&gt;yearly&lt;/changefreq&gt;</v>
      </c>
      <c r="B156" s="12" t="s">
        <v>281</v>
      </c>
      <c r="C156" s="16"/>
    </row>
    <row r="157" spans="1:3">
      <c r="A157" s="11" t="str">
        <f>CONCATENATE("&lt;priority&gt;",B157,"&lt;/priority&gt;")</f>
        <v>&lt;priority&gt;0.6&lt;/priority&gt;</v>
      </c>
      <c r="B157" s="12" t="s">
        <v>282</v>
      </c>
      <c r="C157" s="16"/>
    </row>
    <row r="158" ht="15.75" spans="1:3">
      <c r="A158" s="13" t="s">
        <v>271</v>
      </c>
      <c r="B158" s="14"/>
      <c r="C158" s="16"/>
    </row>
    <row r="159" spans="1:3">
      <c r="A159" s="9" t="s">
        <v>267</v>
      </c>
      <c r="B159" s="10"/>
      <c r="C159" s="16"/>
    </row>
    <row r="160" ht="30" spans="1:3">
      <c r="A160" s="11" t="str">
        <f>CONCATENATE("&lt;loc&gt;",B160,"&lt;/loc&gt;")</f>
        <v>&lt;loc&gt;https://eduardoherreraf.github.io/photoshop@ajuste_tono_brillo_y_saturacion.html&lt;/loc&gt;</v>
      </c>
      <c r="B160" s="12" t="str">
        <f>C160</f>
        <v>https://eduardoherreraf.github.io/photoshop@ajuste_tono_brillo_y_saturacion.html</v>
      </c>
      <c r="C160" s="18" t="s">
        <v>303</v>
      </c>
    </row>
    <row r="161" spans="1:3">
      <c r="A161" s="11" t="str">
        <f>CONCATENATE("&lt;lastmod&gt;",B161,"&lt;/lastmod&gt;")</f>
        <v>&lt;lastmod&gt;2025-01-10T19:51:20-05:00&lt;/lastmod&gt;</v>
      </c>
      <c r="B161" s="12" t="str">
        <f>$B$1</f>
        <v>2025-01-10T19:51:20-05:00</v>
      </c>
      <c r="C161" s="16"/>
    </row>
    <row r="162" spans="1:3">
      <c r="A162" s="11" t="str">
        <f>CONCATENATE("&lt;changefreq&gt;",B162,"&lt;/changefreq&gt;")</f>
        <v>&lt;changefreq&gt;yearly&lt;/changefreq&gt;</v>
      </c>
      <c r="B162" s="12" t="s">
        <v>281</v>
      </c>
      <c r="C162" s="16"/>
    </row>
    <row r="163" spans="1:3">
      <c r="A163" s="11" t="str">
        <f>CONCATENATE("&lt;priority&gt;",B163,"&lt;/priority&gt;")</f>
        <v>&lt;priority&gt;0.6&lt;/priority&gt;</v>
      </c>
      <c r="B163" s="12" t="s">
        <v>282</v>
      </c>
      <c r="C163" s="16"/>
    </row>
    <row r="164" ht="15.75" spans="1:3">
      <c r="A164" s="13" t="s">
        <v>271</v>
      </c>
      <c r="B164" s="14"/>
      <c r="C164" s="16"/>
    </row>
    <row r="165" spans="1:3">
      <c r="A165" s="9" t="s">
        <v>267</v>
      </c>
      <c r="B165" s="10"/>
      <c r="C165" s="16"/>
    </row>
    <row r="166" spans="1:3">
      <c r="A166" s="11" t="str">
        <f>CONCATENATE("&lt;loc&gt;",B166,"&lt;/loc&gt;")</f>
        <v>&lt;loc&gt;https://eduardoherreraf.github.io/photoshop@trabajo_con_capas.html&lt;/loc&gt;</v>
      </c>
      <c r="B166" s="12" t="str">
        <f>C166</f>
        <v>https://eduardoherreraf.github.io/photoshop@trabajo_con_capas.html</v>
      </c>
      <c r="C166" s="18" t="s">
        <v>304</v>
      </c>
    </row>
    <row r="167" spans="1:3">
      <c r="A167" s="11" t="str">
        <f>CONCATENATE("&lt;lastmod&gt;",B167,"&lt;/lastmod&gt;")</f>
        <v>&lt;lastmod&gt;2025-01-10T19:51:20-05:00&lt;/lastmod&gt;</v>
      </c>
      <c r="B167" s="12" t="str">
        <f>$B$1</f>
        <v>2025-01-10T19:51:20-05:00</v>
      </c>
      <c r="C167" s="16"/>
    </row>
    <row r="168" spans="1:3">
      <c r="A168" s="11" t="str">
        <f>CONCATENATE("&lt;changefreq&gt;",B168,"&lt;/changefreq&gt;")</f>
        <v>&lt;changefreq&gt;yearly&lt;/changefreq&gt;</v>
      </c>
      <c r="B168" s="12" t="s">
        <v>281</v>
      </c>
      <c r="C168" s="16"/>
    </row>
    <row r="169" spans="1:3">
      <c r="A169" s="11" t="str">
        <f>CONCATENATE("&lt;priority&gt;",B169,"&lt;/priority&gt;")</f>
        <v>&lt;priority&gt;0.6&lt;/priority&gt;</v>
      </c>
      <c r="B169" s="12" t="s">
        <v>282</v>
      </c>
      <c r="C169" s="16"/>
    </row>
    <row r="170" ht="15.75" spans="1:3">
      <c r="A170" s="13" t="s">
        <v>271</v>
      </c>
      <c r="B170" s="14"/>
      <c r="C170" s="16"/>
    </row>
    <row r="171" spans="1:3">
      <c r="A171" s="9" t="s">
        <v>267</v>
      </c>
      <c r="B171" s="10"/>
      <c r="C171" s="16"/>
    </row>
    <row r="172" spans="1:3">
      <c r="A172" s="11" t="str">
        <f>CONCATENATE("&lt;loc&gt;",B172,"&lt;/loc&gt;")</f>
        <v>&lt;loc&gt;https://eduardoherreraf.github.io/photoshop@ajuste_lienzo_resolucion.html&lt;/loc&gt;</v>
      </c>
      <c r="B172" s="12" t="str">
        <f>C172</f>
        <v>https://eduardoherreraf.github.io/photoshop@ajuste_lienzo_resolucion.html</v>
      </c>
      <c r="C172" s="18" t="s">
        <v>305</v>
      </c>
    </row>
    <row r="173" spans="1:3">
      <c r="A173" s="11" t="str">
        <f>CONCATENATE("&lt;lastmod&gt;",B173,"&lt;/lastmod&gt;")</f>
        <v>&lt;lastmod&gt;2025-01-10T19:51:20-05:00&lt;/lastmod&gt;</v>
      </c>
      <c r="B173" s="12" t="str">
        <f>$B$1</f>
        <v>2025-01-10T19:51:20-05:00</v>
      </c>
      <c r="C173" s="16"/>
    </row>
    <row r="174" spans="1:3">
      <c r="A174" s="11" t="str">
        <f>CONCATENATE("&lt;changefreq&gt;",B174,"&lt;/changefreq&gt;")</f>
        <v>&lt;changefreq&gt;yearly&lt;/changefreq&gt;</v>
      </c>
      <c r="B174" s="12" t="s">
        <v>281</v>
      </c>
      <c r="C174" s="16"/>
    </row>
    <row r="175" spans="1:3">
      <c r="A175" s="11" t="str">
        <f>CONCATENATE("&lt;priority&gt;",B175,"&lt;/priority&gt;")</f>
        <v>&lt;priority&gt;0.6&lt;/priority&gt;</v>
      </c>
      <c r="B175" s="12" t="s">
        <v>282</v>
      </c>
      <c r="C175" s="16"/>
    </row>
    <row r="176" ht="15.75" spans="1:3">
      <c r="A176" s="13" t="s">
        <v>271</v>
      </c>
      <c r="B176" s="14"/>
      <c r="C176" s="16"/>
    </row>
    <row r="177" spans="1:3">
      <c r="A177" s="9" t="s">
        <v>267</v>
      </c>
      <c r="B177" s="10"/>
      <c r="C177" s="16"/>
    </row>
    <row r="178" spans="1:3">
      <c r="A178" s="11" t="str">
        <f>CONCATENATE("&lt;loc&gt;",B178,"&lt;/loc&gt;")</f>
        <v>&lt;loc&gt;https://eduardoherreraf.github.io/photoshop@compartir_y_editar_archivos.html&lt;/loc&gt;</v>
      </c>
      <c r="B178" s="12" t="str">
        <f>C178</f>
        <v>https://eduardoherreraf.github.io/photoshop@compartir_y_editar_archivos.html</v>
      </c>
      <c r="C178" s="18" t="s">
        <v>306</v>
      </c>
    </row>
    <row r="179" spans="1:3">
      <c r="A179" s="11" t="str">
        <f>CONCATENATE("&lt;lastmod&gt;",B179,"&lt;/lastmod&gt;")</f>
        <v>&lt;lastmod&gt;2025-01-10T19:51:20-05:00&lt;/lastmod&gt;</v>
      </c>
      <c r="B179" s="12" t="str">
        <f>$B$1</f>
        <v>2025-01-10T19:51:20-05:00</v>
      </c>
      <c r="C179" s="16"/>
    </row>
    <row r="180" spans="1:3">
      <c r="A180" s="11" t="str">
        <f>CONCATENATE("&lt;changefreq&gt;",B180,"&lt;/changefreq&gt;")</f>
        <v>&lt;changefreq&gt;yearly&lt;/changefreq&gt;</v>
      </c>
      <c r="B180" s="12" t="s">
        <v>281</v>
      </c>
      <c r="C180" s="16"/>
    </row>
    <row r="181" spans="1:3">
      <c r="A181" s="11" t="str">
        <f>CONCATENATE("&lt;priority&gt;",B181,"&lt;/priority&gt;")</f>
        <v>&lt;priority&gt;0.6&lt;/priority&gt;</v>
      </c>
      <c r="B181" s="12" t="s">
        <v>282</v>
      </c>
      <c r="C181" s="16"/>
    </row>
    <row r="182" ht="15.75" spans="1:3">
      <c r="A182" s="13" t="s">
        <v>271</v>
      </c>
      <c r="B182" s="14"/>
      <c r="C182" s="16"/>
    </row>
    <row r="183" spans="1:3">
      <c r="A183" s="9" t="s">
        <v>267</v>
      </c>
      <c r="B183" s="10"/>
      <c r="C183" s="16"/>
    </row>
    <row r="184" spans="1:3">
      <c r="A184" s="11" t="str">
        <f>CONCATENATE("&lt;loc&gt;",B184,"&lt;/loc&gt;")</f>
        <v>&lt;loc&gt;https://eduardoherreraf.github.io/photoshop@interfaz_y_area_de_trabajo.html&lt;/loc&gt;</v>
      </c>
      <c r="B184" s="12" t="str">
        <f>C184</f>
        <v>https://eduardoherreraf.github.io/photoshop@interfaz_y_area_de_trabajo.html</v>
      </c>
      <c r="C184" s="20" t="s">
        <v>307</v>
      </c>
    </row>
    <row r="185" spans="1:3">
      <c r="A185" s="11" t="str">
        <f>CONCATENATE("&lt;lastmod&gt;",B185,"&lt;/lastmod&gt;")</f>
        <v>&lt;lastmod&gt;2025-01-10T19:51:20-05:00&lt;/lastmod&gt;</v>
      </c>
      <c r="B185" s="12" t="str">
        <f>$B$1</f>
        <v>2025-01-10T19:51:20-05:00</v>
      </c>
      <c r="C185" s="16"/>
    </row>
    <row r="186" spans="1:3">
      <c r="A186" s="11" t="str">
        <f>CONCATENATE("&lt;changefreq&gt;",B186,"&lt;/changefreq&gt;")</f>
        <v>&lt;changefreq&gt;yearly&lt;/changefreq&gt;</v>
      </c>
      <c r="B186" s="12" t="s">
        <v>281</v>
      </c>
      <c r="C186" s="16"/>
    </row>
    <row r="187" spans="1:3">
      <c r="A187" s="11" t="str">
        <f>CONCATENATE("&lt;priority&gt;",B187,"&lt;/priority&gt;")</f>
        <v>&lt;priority&gt;0.6&lt;/priority&gt;</v>
      </c>
      <c r="B187" s="12" t="s">
        <v>282</v>
      </c>
      <c r="C187" s="16"/>
    </row>
    <row r="188" ht="15.75" spans="1:3">
      <c r="A188" s="13" t="s">
        <v>271</v>
      </c>
      <c r="B188" s="14"/>
      <c r="C188" s="16"/>
    </row>
    <row r="189" spans="1:3">
      <c r="A189" s="9" t="s">
        <v>267</v>
      </c>
      <c r="B189" s="10"/>
      <c r="C189" s="16"/>
    </row>
    <row r="190" spans="1:3">
      <c r="A190" s="11" t="str">
        <f>CONCATENATE("&lt;loc&gt;",B190,"&lt;/loc&gt;")</f>
        <v>&lt;loc&gt;https://eduardoherreraf.github.io/photoshop@comenzando_un_proyecto.html&lt;/loc&gt;</v>
      </c>
      <c r="B190" s="12" t="str">
        <f>C190</f>
        <v>https://eduardoherreraf.github.io/photoshop@comenzando_un_proyecto.html</v>
      </c>
      <c r="C190" s="18" t="s">
        <v>308</v>
      </c>
    </row>
    <row r="191" spans="1:3">
      <c r="A191" s="11" t="str">
        <f>CONCATENATE("&lt;lastmod&gt;",B191,"&lt;/lastmod&gt;")</f>
        <v>&lt;lastmod&gt;2025-01-10T19:51:20-05:00&lt;/lastmod&gt;</v>
      </c>
      <c r="B191" s="12" t="str">
        <f>$B$1</f>
        <v>2025-01-10T19:51:20-05:00</v>
      </c>
      <c r="C191" s="16"/>
    </row>
    <row r="192" spans="1:3">
      <c r="A192" s="11" t="str">
        <f>CONCATENATE("&lt;changefreq&gt;",B192,"&lt;/changefreq&gt;")</f>
        <v>&lt;changefreq&gt;yearly&lt;/changefreq&gt;</v>
      </c>
      <c r="B192" s="12" t="s">
        <v>281</v>
      </c>
      <c r="C192" s="16"/>
    </row>
    <row r="193" spans="1:3">
      <c r="A193" s="11" t="str">
        <f>CONCATENATE("&lt;priority&gt;",B193,"&lt;/priority&gt;")</f>
        <v>&lt;priority&gt;0.6&lt;/priority&gt;</v>
      </c>
      <c r="B193" s="12" t="s">
        <v>282</v>
      </c>
      <c r="C193" s="16"/>
    </row>
    <row r="194" ht="15.75" spans="1:3">
      <c r="A194" s="13" t="s">
        <v>271</v>
      </c>
      <c r="B194" s="14"/>
      <c r="C194" s="16"/>
    </row>
    <row r="195" ht="15.75" spans="1:3">
      <c r="A195" s="15" t="s">
        <v>309</v>
      </c>
      <c r="B195" s="15"/>
      <c r="C195" s="16"/>
    </row>
    <row r="196" spans="1:3">
      <c r="A196" s="9" t="s">
        <v>267</v>
      </c>
      <c r="B196" s="10"/>
      <c r="C196" s="16"/>
    </row>
    <row r="197" ht="30" spans="1:3">
      <c r="A197" s="11" t="str">
        <f>CONCATENATE("&lt;loc&gt;",B197,"&lt;/loc&gt;")</f>
        <v>&lt;loc&gt;https://eduardoherreraf.github.io/otrosTemas@como_aprender_cualquier_habilidad_facilmente_con_chatgpt.html&lt;/loc&gt;</v>
      </c>
      <c r="B197" s="12" t="str">
        <f>C197</f>
        <v>https://eduardoherreraf.github.io/otrosTemas@como_aprender_cualquier_habilidad_facilmente_con_chatgpt.html</v>
      </c>
      <c r="C197" s="20" t="s">
        <v>310</v>
      </c>
    </row>
    <row r="198" spans="1:3">
      <c r="A198" s="11" t="str">
        <f>CONCATENATE("&lt;lastmod&gt;",B198,"&lt;/lastmod&gt;")</f>
        <v>&lt;lastmod&gt;2025-01-10T19:51:20-05:00&lt;/lastmod&gt;</v>
      </c>
      <c r="B198" s="12" t="str">
        <f>$B$1</f>
        <v>2025-01-10T19:51:20-05:00</v>
      </c>
      <c r="C198" s="16"/>
    </row>
    <row r="199" spans="1:3">
      <c r="A199" s="11" t="str">
        <f>CONCATENATE("&lt;changefreq&gt;",B199,"&lt;/changefreq&gt;")</f>
        <v>&lt;changefreq&gt;yearly&lt;/changefreq&gt;</v>
      </c>
      <c r="B199" s="12" t="s">
        <v>281</v>
      </c>
      <c r="C199" s="16"/>
    </row>
    <row r="200" spans="1:3">
      <c r="A200" s="11" t="str">
        <f>CONCATENATE("&lt;priority&gt;",B200,"&lt;/priority&gt;")</f>
        <v>&lt;priority&gt;0.6&lt;/priority&gt;</v>
      </c>
      <c r="B200" s="12" t="s">
        <v>282</v>
      </c>
      <c r="C200" s="16"/>
    </row>
    <row r="201" ht="15.75" spans="1:3">
      <c r="A201" s="13" t="s">
        <v>271</v>
      </c>
      <c r="B201" s="14"/>
      <c r="C201" s="16"/>
    </row>
    <row r="202" spans="1:3">
      <c r="A202" s="9" t="s">
        <v>267</v>
      </c>
      <c r="B202" s="10"/>
      <c r="C202" s="16"/>
    </row>
    <row r="203" ht="30" spans="1:3">
      <c r="A203" s="11" t="str">
        <f>CONCATENATE("&lt;loc&gt;",B203,"&lt;/loc&gt;")</f>
        <v>&lt;loc&gt;https://eduardoherreraf.github.io/otrosTemas@como_aprender_cualquier_habilidad_facilmente_con_chatgpt.html&lt;/loc&gt;</v>
      </c>
      <c r="B203" s="12" t="str">
        <f>C203</f>
        <v>https://eduardoherreraf.github.io/otrosTemas@como_aprender_cualquier_habilidad_facilmente_con_chatgpt.html</v>
      </c>
      <c r="C203" s="20" t="s">
        <v>310</v>
      </c>
    </row>
    <row r="204" spans="1:3">
      <c r="A204" s="11" t="str">
        <f>CONCATENATE("&lt;lastmod&gt;",B204,"&lt;/lastmod&gt;")</f>
        <v>&lt;lastmod&gt;2025-01-10T19:51:20-05:00&lt;/lastmod&gt;</v>
      </c>
      <c r="B204" s="12" t="str">
        <f>$B$1</f>
        <v>2025-01-10T19:51:20-05:00</v>
      </c>
      <c r="C204" s="16"/>
    </row>
    <row r="205" spans="1:3">
      <c r="A205" s="11" t="str">
        <f>CONCATENATE("&lt;changefreq&gt;",B205,"&lt;/changefreq&gt;")</f>
        <v>&lt;changefreq&gt;yearly&lt;/changefreq&gt;</v>
      </c>
      <c r="B205" s="12" t="s">
        <v>281</v>
      </c>
      <c r="C205" s="16"/>
    </row>
    <row r="206" spans="1:3">
      <c r="A206" s="11" t="str">
        <f>CONCATENATE("&lt;priority&gt;",B206,"&lt;/priority&gt;")</f>
        <v>&lt;priority&gt;0.6&lt;/priority&gt;</v>
      </c>
      <c r="B206" s="12" t="s">
        <v>282</v>
      </c>
      <c r="C206" s="16"/>
    </row>
    <row r="207" ht="15.75" spans="1:3">
      <c r="A207" s="13" t="s">
        <v>271</v>
      </c>
      <c r="B207" s="14"/>
      <c r="C207" s="16"/>
    </row>
    <row r="208" ht="15.75" spans="1:3">
      <c r="A208" s="15" t="s">
        <v>311</v>
      </c>
      <c r="B208" s="15"/>
      <c r="C208" s="16"/>
    </row>
    <row r="209" spans="1:3">
      <c r="A209" s="9" t="s">
        <v>267</v>
      </c>
      <c r="B209" s="10"/>
      <c r="C209" s="16"/>
    </row>
    <row r="210" spans="1:5">
      <c r="A210" s="11" t="str">
        <f>CONCATENATE("&lt;loc&gt;",B210,"&lt;/loc&gt;")</f>
        <v>&lt;loc&gt;https://eduardoherreraf.github.io/cursoPython3@0101_introduccion.html&lt;/loc&gt;</v>
      </c>
      <c r="B210" s="12" t="str">
        <f>C210</f>
        <v>https://eduardoherreraf.github.io/cursoPython3@0101_introduccion.html</v>
      </c>
      <c r="C210" s="20" t="s">
        <v>312</v>
      </c>
      <c r="E210" s="7" t="s">
        <v>312</v>
      </c>
    </row>
    <row r="211" spans="1:5">
      <c r="A211" s="11" t="str">
        <f>CONCATENATE("&lt;lastmod&gt;",B211,"&lt;/lastmod&gt;")</f>
        <v>&lt;lastmod&gt;2025-01-10T19:51:20-05:00&lt;/lastmod&gt;</v>
      </c>
      <c r="B211" s="12" t="str">
        <f>$B$1</f>
        <v>2025-01-10T19:51:20-05:00</v>
      </c>
      <c r="C211" s="16"/>
      <c r="E211" s="7" t="s">
        <v>313</v>
      </c>
    </row>
    <row r="212" spans="1:5">
      <c r="A212" s="11" t="str">
        <f>CONCATENATE("&lt;changefreq&gt;",B212,"&lt;/changefreq&gt;")</f>
        <v>&lt;changefreq&gt;yearly&lt;/changefreq&gt;</v>
      </c>
      <c r="B212" s="12" t="s">
        <v>281</v>
      </c>
      <c r="C212" s="16"/>
      <c r="E212" s="7" t="s">
        <v>314</v>
      </c>
    </row>
    <row r="213" spans="1:5">
      <c r="A213" s="11" t="str">
        <f>CONCATENATE("&lt;priority&gt;",B213,"&lt;/priority&gt;")</f>
        <v>&lt;priority&gt;0.6&lt;/priority&gt;</v>
      </c>
      <c r="B213" s="12" t="s">
        <v>282</v>
      </c>
      <c r="C213" s="16"/>
      <c r="E213" s="7" t="s">
        <v>315</v>
      </c>
    </row>
    <row r="214" ht="15.75" spans="1:5">
      <c r="A214" s="13" t="s">
        <v>271</v>
      </c>
      <c r="B214" s="14"/>
      <c r="C214" s="16"/>
      <c r="E214" s="7" t="s">
        <v>316</v>
      </c>
    </row>
    <row r="215" spans="1:5">
      <c r="A215" s="9" t="s">
        <v>267</v>
      </c>
      <c r="B215" s="10"/>
      <c r="C215" s="16"/>
      <c r="E215" s="7" t="s">
        <v>317</v>
      </c>
    </row>
    <row r="216" ht="30" spans="1:5">
      <c r="A216" s="11" t="str">
        <f>CONCATENATE("&lt;loc&gt;",B216,"&lt;/loc&gt;")</f>
        <v>&lt;loc&gt;https://eduardoherreraf.github.io/cursoPython3@0102_instalacion_de_python_localmente.html&lt;/loc&gt;</v>
      </c>
      <c r="B216" s="12" t="str">
        <f>C216</f>
        <v>https://eduardoherreraf.github.io/cursoPython3@0102_instalacion_de_python_localmente.html</v>
      </c>
      <c r="C216" s="7" t="s">
        <v>313</v>
      </c>
      <c r="E216" s="7" t="s">
        <v>318</v>
      </c>
    </row>
    <row r="217" spans="1:3">
      <c r="A217" s="11" t="str">
        <f>CONCATENATE("&lt;lastmod&gt;",B217,"&lt;/lastmod&gt;")</f>
        <v>&lt;lastmod&gt;2025-01-10T19:51:20-05:00&lt;/lastmod&gt;</v>
      </c>
      <c r="B217" s="12" t="str">
        <f>$B$1</f>
        <v>2025-01-10T19:51:20-05:00</v>
      </c>
      <c r="C217" s="16"/>
    </row>
    <row r="218" spans="1:3">
      <c r="A218" s="11" t="str">
        <f>CONCATENATE("&lt;changefreq&gt;",B218,"&lt;/changefreq&gt;")</f>
        <v>&lt;changefreq&gt;yearly&lt;/changefreq&gt;</v>
      </c>
      <c r="B218" s="12" t="s">
        <v>281</v>
      </c>
      <c r="C218" s="16"/>
    </row>
    <row r="219" spans="1:3">
      <c r="A219" s="11" t="str">
        <f>CONCATENATE("&lt;priority&gt;",B219,"&lt;/priority&gt;")</f>
        <v>&lt;priority&gt;0.6&lt;/priority&gt;</v>
      </c>
      <c r="B219" s="12" t="s">
        <v>282</v>
      </c>
      <c r="C219" s="16"/>
    </row>
    <row r="220" ht="15.75" spans="1:3">
      <c r="A220" s="13" t="s">
        <v>271</v>
      </c>
      <c r="B220" s="14"/>
      <c r="C220" s="16"/>
    </row>
    <row r="221" spans="1:3">
      <c r="A221" s="9" t="s">
        <v>267</v>
      </c>
      <c r="B221" s="10"/>
      <c r="C221" s="16"/>
    </row>
    <row r="222" spans="1:3">
      <c r="A222" s="11" t="str">
        <f>CONCATENATE("&lt;loc&gt;",B222,"&lt;/loc&gt;")</f>
        <v>&lt;loc&gt;https://eduardoherreraf.github.io/cursoPython3@0201_funcion_print.html&lt;/loc&gt;</v>
      </c>
      <c r="B222" s="12" t="str">
        <f>C222</f>
        <v>https://eduardoherreraf.github.io/cursoPython3@0201_funcion_print.html</v>
      </c>
      <c r="C222" s="21" t="s">
        <v>314</v>
      </c>
    </row>
    <row r="223" spans="1:3">
      <c r="A223" s="11" t="str">
        <f>CONCATENATE("&lt;lastmod&gt;",B223,"&lt;/lastmod&gt;")</f>
        <v>&lt;lastmod&gt;2025-01-10T19:51:20-05:00&lt;/lastmod&gt;</v>
      </c>
      <c r="B223" s="12" t="str">
        <f>$B$1</f>
        <v>2025-01-10T19:51:20-05:00</v>
      </c>
      <c r="C223" s="16"/>
    </row>
    <row r="224" spans="1:3">
      <c r="A224" s="11" t="str">
        <f>CONCATENATE("&lt;changefreq&gt;",B224,"&lt;/changefreq&gt;")</f>
        <v>&lt;changefreq&gt;yearly&lt;/changefreq&gt;</v>
      </c>
      <c r="B224" s="12" t="s">
        <v>281</v>
      </c>
      <c r="C224" s="16"/>
    </row>
    <row r="225" spans="1:3">
      <c r="A225" s="11" t="str">
        <f>CONCATENATE("&lt;priority&gt;",B225,"&lt;/priority&gt;")</f>
        <v>&lt;priority&gt;0.6&lt;/priority&gt;</v>
      </c>
      <c r="B225" s="12" t="s">
        <v>282</v>
      </c>
      <c r="C225" s="16"/>
    </row>
    <row r="226" ht="15.75" spans="1:3">
      <c r="A226" s="13" t="s">
        <v>271</v>
      </c>
      <c r="B226" s="14"/>
      <c r="C226" s="16"/>
    </row>
    <row r="227" spans="1:3">
      <c r="A227" s="9" t="s">
        <v>267</v>
      </c>
      <c r="B227" s="10"/>
      <c r="C227" s="16"/>
    </row>
    <row r="228" spans="1:3">
      <c r="A228" s="11" t="str">
        <f>CONCATENATE("&lt;loc&gt;",B228,"&lt;/loc&gt;")</f>
        <v>&lt;loc&gt;https://eduardoherreraf.github.io/cursoPython3@0202_literales.html&lt;/loc&gt;</v>
      </c>
      <c r="B228" s="12" t="str">
        <f>C228</f>
        <v>https://eduardoherreraf.github.io/cursoPython3@0202_literales.html</v>
      </c>
      <c r="C228" s="7" t="s">
        <v>315</v>
      </c>
    </row>
    <row r="229" spans="1:3">
      <c r="A229" s="11" t="str">
        <f>CONCATENATE("&lt;lastmod&gt;",B229,"&lt;/lastmod&gt;")</f>
        <v>&lt;lastmod&gt;2025-01-10T19:51:20-05:00&lt;/lastmod&gt;</v>
      </c>
      <c r="B229" s="12" t="str">
        <f>$B$1</f>
        <v>2025-01-10T19:51:20-05:00</v>
      </c>
      <c r="C229" s="16"/>
    </row>
    <row r="230" spans="1:3">
      <c r="A230" s="11" t="str">
        <f>CONCATENATE("&lt;changefreq&gt;",B230,"&lt;/changefreq&gt;")</f>
        <v>&lt;changefreq&gt;yearly&lt;/changefreq&gt;</v>
      </c>
      <c r="B230" s="12" t="s">
        <v>281</v>
      </c>
      <c r="C230" s="16"/>
    </row>
    <row r="231" spans="1:3">
      <c r="A231" s="11" t="str">
        <f>CONCATENATE("&lt;priority&gt;",B231,"&lt;/priority&gt;")</f>
        <v>&lt;priority&gt;0.6&lt;/priority&gt;</v>
      </c>
      <c r="B231" s="12" t="s">
        <v>282</v>
      </c>
      <c r="C231" s="16"/>
    </row>
    <row r="232" ht="15.75" spans="1:3">
      <c r="A232" s="13" t="s">
        <v>271</v>
      </c>
      <c r="B232" s="14"/>
      <c r="C232" s="16"/>
    </row>
    <row r="233" spans="1:3">
      <c r="A233" s="9" t="s">
        <v>267</v>
      </c>
      <c r="B233" s="10"/>
      <c r="C233" s="16"/>
    </row>
    <row r="234" spans="1:3">
      <c r="A234" s="11" t="str">
        <f>CONCATENATE("&lt;loc&gt;",B234,"&lt;/loc&gt;")</f>
        <v>&lt;loc&gt;https://eduardoherreraf.github.io/cursoPython3@0203_operadores.html&lt;/loc&gt;</v>
      </c>
      <c r="B234" s="12" t="str">
        <f>C234</f>
        <v>https://eduardoherreraf.github.io/cursoPython3@0203_operadores.html</v>
      </c>
      <c r="C234" s="7" t="s">
        <v>316</v>
      </c>
    </row>
    <row r="235" spans="1:3">
      <c r="A235" s="11" t="str">
        <f>CONCATENATE("&lt;lastmod&gt;",B235,"&lt;/lastmod&gt;")</f>
        <v>&lt;lastmod&gt;2025-01-10T19:51:20-05:00&lt;/lastmod&gt;</v>
      </c>
      <c r="B235" s="12" t="str">
        <f>$B$1</f>
        <v>2025-01-10T19:51:20-05:00</v>
      </c>
      <c r="C235" s="16"/>
    </row>
    <row r="236" spans="1:3">
      <c r="A236" s="11" t="str">
        <f>CONCATENATE("&lt;changefreq&gt;",B236,"&lt;/changefreq&gt;")</f>
        <v>&lt;changefreq&gt;yearly&lt;/changefreq&gt;</v>
      </c>
      <c r="B236" s="12" t="s">
        <v>281</v>
      </c>
      <c r="C236" s="16"/>
    </row>
    <row r="237" spans="1:3">
      <c r="A237" s="11" t="str">
        <f>CONCATENATE("&lt;priority&gt;",B237,"&lt;/priority&gt;")</f>
        <v>&lt;priority&gt;0.6&lt;/priority&gt;</v>
      </c>
      <c r="B237" s="12" t="s">
        <v>282</v>
      </c>
      <c r="C237" s="16"/>
    </row>
    <row r="238" ht="15.75" spans="1:3">
      <c r="A238" s="13" t="s">
        <v>271</v>
      </c>
      <c r="B238" s="14"/>
      <c r="C238" s="16"/>
    </row>
    <row r="239" spans="1:3">
      <c r="A239" s="9" t="s">
        <v>267</v>
      </c>
      <c r="B239" s="10"/>
      <c r="C239" s="16"/>
    </row>
    <row r="240" spans="1:3">
      <c r="A240" s="11" t="str">
        <f>CONCATENATE("&lt;loc&gt;",B240,"&lt;/loc&gt;")</f>
        <v>&lt;loc&gt;https://eduardoherreraf.github.io/cursoPython3@0204_variables.html&lt;/loc&gt;</v>
      </c>
      <c r="B240" s="12" t="str">
        <f>C240</f>
        <v>https://eduardoherreraf.github.io/cursoPython3@0204_variables.html</v>
      </c>
      <c r="C240" s="7" t="s">
        <v>317</v>
      </c>
    </row>
    <row r="241" spans="1:3">
      <c r="A241" s="11" t="str">
        <f>CONCATENATE("&lt;lastmod&gt;",B241,"&lt;/lastmod&gt;")</f>
        <v>&lt;lastmod&gt;2025-01-10T19:51:20-05:00&lt;/lastmod&gt;</v>
      </c>
      <c r="B241" s="12" t="str">
        <f>$B$1</f>
        <v>2025-01-10T19:51:20-05:00</v>
      </c>
      <c r="C241" s="16"/>
    </row>
    <row r="242" spans="1:3">
      <c r="A242" s="11" t="str">
        <f>CONCATENATE("&lt;changefreq&gt;",B242,"&lt;/changefreq&gt;")</f>
        <v>&lt;changefreq&gt;yearly&lt;/changefreq&gt;</v>
      </c>
      <c r="B242" s="12" t="s">
        <v>281</v>
      </c>
      <c r="C242" s="16"/>
    </row>
    <row r="243" spans="1:3">
      <c r="A243" s="11" t="str">
        <f>CONCATENATE("&lt;priority&gt;",B243,"&lt;/priority&gt;")</f>
        <v>&lt;priority&gt;0.6&lt;/priority&gt;</v>
      </c>
      <c r="B243" s="12" t="s">
        <v>282</v>
      </c>
      <c r="C243" s="16"/>
    </row>
    <row r="244" ht="15.75" spans="1:3">
      <c r="A244" s="13" t="s">
        <v>271</v>
      </c>
      <c r="B244" s="14"/>
      <c r="C244" s="16"/>
    </row>
    <row r="245" spans="1:3">
      <c r="A245" s="9" t="s">
        <v>267</v>
      </c>
      <c r="B245" s="10"/>
      <c r="C245" s="16"/>
    </row>
    <row r="246" spans="1:3">
      <c r="A246" s="11" t="str">
        <f>CONCATENATE("&lt;loc&gt;",B246,"&lt;/loc&gt;")</f>
        <v>&lt;loc&gt;https://eduardoherreraf.github.io/cursoPython3@0205_comentarios.html&lt;/loc&gt;</v>
      </c>
      <c r="B246" s="12" t="str">
        <f>C246</f>
        <v>https://eduardoherreraf.github.io/cursoPython3@0205_comentarios.html</v>
      </c>
      <c r="C246" s="7" t="s">
        <v>318</v>
      </c>
    </row>
    <row r="247" spans="1:3">
      <c r="A247" s="11" t="str">
        <f>CONCATENATE("&lt;lastmod&gt;",B247,"&lt;/lastmod&gt;")</f>
        <v>&lt;lastmod&gt;2025-01-10T19:51:20-05:00&lt;/lastmod&gt;</v>
      </c>
      <c r="B247" s="12" t="str">
        <f>$B$1</f>
        <v>2025-01-10T19:51:20-05:00</v>
      </c>
      <c r="C247" s="16"/>
    </row>
    <row r="248" spans="1:3">
      <c r="A248" s="11" t="str">
        <f>CONCATENATE("&lt;changefreq&gt;",B248,"&lt;/changefreq&gt;")</f>
        <v>&lt;changefreq&gt;yearly&lt;/changefreq&gt;</v>
      </c>
      <c r="B248" s="12" t="s">
        <v>281</v>
      </c>
      <c r="C248" s="16"/>
    </row>
    <row r="249" spans="1:3">
      <c r="A249" s="11" t="str">
        <f>CONCATENATE("&lt;priority&gt;",B249,"&lt;/priority&gt;")</f>
        <v>&lt;priority&gt;0.6&lt;/priority&gt;</v>
      </c>
      <c r="B249" s="12" t="s">
        <v>282</v>
      </c>
      <c r="C249" s="16"/>
    </row>
    <row r="250" ht="15.75" spans="1:3">
      <c r="A250" s="13" t="s">
        <v>271</v>
      </c>
      <c r="B250" s="14"/>
      <c r="C250" s="16"/>
    </row>
    <row r="251" spans="1:3">
      <c r="A251" s="9" t="s">
        <v>267</v>
      </c>
      <c r="B251" s="10"/>
      <c r="C251" s="16"/>
    </row>
    <row r="252" ht="30" spans="1:3">
      <c r="A252" s="11" t="str">
        <f>CONCATENATE("&lt;loc&gt;",B252,"&lt;/loc&gt;")</f>
        <v>&lt;loc&gt;https://eduardoherreraf.github.io/cursoPython3@0206_interaccion_con_el_usuario.html&lt;/loc&gt;</v>
      </c>
      <c r="B252" s="12" t="str">
        <f>C252</f>
        <v>https://eduardoherreraf.github.io/cursoPython3@0206_interaccion_con_el_usuario.html</v>
      </c>
      <c r="C252" s="7" t="s">
        <v>319</v>
      </c>
    </row>
    <row r="253" spans="1:3">
      <c r="A253" s="11" t="str">
        <f>CONCATENATE("&lt;lastmod&gt;",B253,"&lt;/lastmod&gt;")</f>
        <v>&lt;lastmod&gt;2025-01-10T19:51:20-05:00&lt;/lastmod&gt;</v>
      </c>
      <c r="B253" s="12" t="str">
        <f>$B$1</f>
        <v>2025-01-10T19:51:20-05:00</v>
      </c>
      <c r="C253" s="16"/>
    </row>
    <row r="254" spans="1:3">
      <c r="A254" s="11" t="str">
        <f>CONCATENATE("&lt;changefreq&gt;",B254,"&lt;/changefreq&gt;")</f>
        <v>&lt;changefreq&gt;yearly&lt;/changefreq&gt;</v>
      </c>
      <c r="B254" s="12" t="s">
        <v>281</v>
      </c>
      <c r="C254" s="16"/>
    </row>
    <row r="255" spans="1:3">
      <c r="A255" s="11" t="str">
        <f>CONCATENATE("&lt;priority&gt;",B255,"&lt;/priority&gt;")</f>
        <v>&lt;priority&gt;0.6&lt;/priority&gt;</v>
      </c>
      <c r="B255" s="12" t="s">
        <v>282</v>
      </c>
      <c r="C255" s="16"/>
    </row>
    <row r="256" ht="15.75" spans="1:3">
      <c r="A256" s="13" t="s">
        <v>271</v>
      </c>
      <c r="B256" s="14"/>
      <c r="C256" s="16"/>
    </row>
    <row r="257" spans="1:3">
      <c r="A257" s="9" t="s">
        <v>267</v>
      </c>
      <c r="B257" s="10"/>
      <c r="C257" s="16"/>
    </row>
    <row r="258" ht="30" spans="1:3">
      <c r="A258" s="11" t="str">
        <f>CONCATENATE("&lt;loc&gt;",B258,"&lt;/loc&gt;")</f>
        <v>&lt;loc&gt;https://eduardoherreraf.github.io/cursoPython3@0206_interaccion_con_el_usuario.html&lt;/loc&gt;</v>
      </c>
      <c r="B258" s="12" t="str">
        <f>C258</f>
        <v>https://eduardoherreraf.github.io/cursoPython3@0206_interaccion_con_el_usuario.html</v>
      </c>
      <c r="C258" s="7" t="s">
        <v>319</v>
      </c>
    </row>
    <row r="259" spans="1:3">
      <c r="A259" s="11" t="str">
        <f>CONCATENATE("&lt;lastmod&gt;",B259,"&lt;/lastmod&gt;")</f>
        <v>&lt;lastmod&gt;2025-01-10T19:51:20-05:00&lt;/lastmod&gt;</v>
      </c>
      <c r="B259" s="12" t="str">
        <f>$B$1</f>
        <v>2025-01-10T19:51:20-05:00</v>
      </c>
      <c r="C259" s="16"/>
    </row>
    <row r="260" spans="1:3">
      <c r="A260" s="11" t="str">
        <f>CONCATENATE("&lt;changefreq&gt;",B260,"&lt;/changefreq&gt;")</f>
        <v>&lt;changefreq&gt;yearly&lt;/changefreq&gt;</v>
      </c>
      <c r="B260" s="12" t="s">
        <v>281</v>
      </c>
      <c r="C260" s="16"/>
    </row>
    <row r="261" spans="1:3">
      <c r="A261" s="11" t="str">
        <f>CONCATENATE("&lt;priority&gt;",B261,"&lt;/priority&gt;")</f>
        <v>&lt;priority&gt;0.6&lt;/priority&gt;</v>
      </c>
      <c r="B261" s="12" t="s">
        <v>282</v>
      </c>
      <c r="C261" s="16"/>
    </row>
    <row r="262" ht="15.75" spans="1:3">
      <c r="A262" s="13" t="s">
        <v>271</v>
      </c>
      <c r="B262" s="14"/>
      <c r="C262" s="16"/>
    </row>
    <row r="263" spans="1:3">
      <c r="A263" s="9" t="s">
        <v>267</v>
      </c>
      <c r="B263" s="10"/>
      <c r="C263" s="16"/>
    </row>
    <row r="264" ht="30" spans="1:5">
      <c r="A264" s="11" t="str">
        <f>CONCATENATE("&lt;loc&gt;",B264,"&lt;/loc&gt;")</f>
        <v>&lt;loc&gt;https://eduardoherreraf.github.io/cursoPython3@0206_interaccion_con_el_usuario.html&lt;/loc&gt;</v>
      </c>
      <c r="B264" s="12" t="str">
        <f>C264</f>
        <v>https://eduardoherreraf.github.io/cursoPython3@0206_interaccion_con_el_usuario.html</v>
      </c>
      <c r="C264" s="7" t="s">
        <v>319</v>
      </c>
      <c r="E264" s="7" t="s">
        <v>319</v>
      </c>
    </row>
    <row r="265" spans="1:5">
      <c r="A265" s="11" t="str">
        <f>CONCATENATE("&lt;lastmod&gt;",B265,"&lt;/lastmod&gt;")</f>
        <v>&lt;lastmod&gt;2025-01-10T19:51:20-05:00&lt;/lastmod&gt;</v>
      </c>
      <c r="B265" s="12" t="str">
        <f>$B$1</f>
        <v>2025-01-10T19:51:20-05:00</v>
      </c>
      <c r="C265" s="16"/>
      <c r="E265" s="7" t="s">
        <v>320</v>
      </c>
    </row>
    <row r="266" spans="1:5">
      <c r="A266" s="11" t="str">
        <f>CONCATENATE("&lt;changefreq&gt;",B266,"&lt;/changefreq&gt;")</f>
        <v>&lt;changefreq&gt;yearly&lt;/changefreq&gt;</v>
      </c>
      <c r="B266" s="12" t="s">
        <v>281</v>
      </c>
      <c r="C266" s="16"/>
      <c r="E266" s="7" t="s">
        <v>321</v>
      </c>
    </row>
    <row r="267" spans="1:5">
      <c r="A267" s="11" t="str">
        <f>CONCATENATE("&lt;priority&gt;",B267,"&lt;/priority&gt;")</f>
        <v>&lt;priority&gt;0.6&lt;/priority&gt;</v>
      </c>
      <c r="B267" s="12" t="s">
        <v>282</v>
      </c>
      <c r="C267" s="16"/>
      <c r="E267" s="7" t="s">
        <v>322</v>
      </c>
    </row>
    <row r="268" ht="15.75" spans="1:5">
      <c r="A268" s="13" t="s">
        <v>271</v>
      </c>
      <c r="B268" s="14"/>
      <c r="C268" s="16"/>
      <c r="E268" s="7" t="s">
        <v>323</v>
      </c>
    </row>
    <row r="269" spans="1:5">
      <c r="A269" s="9" t="s">
        <v>267</v>
      </c>
      <c r="B269" s="10"/>
      <c r="C269" s="16"/>
      <c r="E269" s="7" t="s">
        <v>324</v>
      </c>
    </row>
    <row r="270" ht="30" spans="1:5">
      <c r="A270" s="11" t="str">
        <f>CONCATENATE("&lt;loc&gt;",B270,"&lt;/loc&gt;")</f>
        <v>&lt;loc&gt;https://eduardoherreraf.github.io/cursoPython3@0301_operadores_de_comparacion_y_logicos_en_python.html&lt;/loc&gt;</v>
      </c>
      <c r="B270" s="12" t="str">
        <f>C270</f>
        <v>https://eduardoherreraf.github.io/cursoPython3@0301_operadores_de_comparacion_y_logicos_en_python.html</v>
      </c>
      <c r="C270" s="7" t="s">
        <v>320</v>
      </c>
      <c r="E270" s="7" t="s">
        <v>325</v>
      </c>
    </row>
    <row r="271" spans="1:5">
      <c r="A271" s="11" t="str">
        <f>CONCATENATE("&lt;lastmod&gt;",B271,"&lt;/lastmod&gt;")</f>
        <v>&lt;lastmod&gt;2025-01-10T19:51:20-05:00&lt;/lastmod&gt;</v>
      </c>
      <c r="B271" s="12" t="str">
        <f>$B$1</f>
        <v>2025-01-10T19:51:20-05:00</v>
      </c>
      <c r="C271" s="16"/>
      <c r="E271" s="7" t="s">
        <v>326</v>
      </c>
    </row>
    <row r="272" spans="1:5">
      <c r="A272" s="11" t="str">
        <f>CONCATENATE("&lt;changefreq&gt;",B272,"&lt;/changefreq&gt;")</f>
        <v>&lt;changefreq&gt;yearly&lt;/changefreq&gt;</v>
      </c>
      <c r="B272" s="12" t="s">
        <v>281</v>
      </c>
      <c r="C272" s="16"/>
      <c r="E272" s="7" t="s">
        <v>327</v>
      </c>
    </row>
    <row r="273" spans="1:5">
      <c r="A273" s="11" t="str">
        <f>CONCATENATE("&lt;priority&gt;",B273,"&lt;/priority&gt;")</f>
        <v>&lt;priority&gt;0.6&lt;/priority&gt;</v>
      </c>
      <c r="B273" s="12" t="s">
        <v>282</v>
      </c>
      <c r="C273" s="16"/>
      <c r="E273" s="7" t="s">
        <v>328</v>
      </c>
    </row>
    <row r="274" ht="15.75" spans="1:5">
      <c r="A274" s="13" t="s">
        <v>271</v>
      </c>
      <c r="B274" s="14"/>
      <c r="C274" s="16"/>
      <c r="E274" s="7" t="s">
        <v>329</v>
      </c>
    </row>
    <row r="275" spans="1:5">
      <c r="A275" s="9" t="s">
        <v>267</v>
      </c>
      <c r="B275" s="10"/>
      <c r="C275" s="16"/>
      <c r="E275" s="7" t="s">
        <v>330</v>
      </c>
    </row>
    <row r="276" ht="30" spans="1:5">
      <c r="A276" s="11" t="str">
        <f>CONCATENATE("&lt;loc&gt;",B276,"&lt;/loc&gt;")</f>
        <v>&lt;loc&gt;https://eduardoherreraf.github.io/cursoPython3@0302_sentencia_if_de_control_de_flujo.html&lt;/loc&gt;</v>
      </c>
      <c r="B276" s="12" t="str">
        <f>C276</f>
        <v>https://eduardoherreraf.github.io/cursoPython3@0302_sentencia_if_de_control_de_flujo.html</v>
      </c>
      <c r="C276" s="7" t="s">
        <v>321</v>
      </c>
      <c r="E276" s="7" t="s">
        <v>331</v>
      </c>
    </row>
    <row r="277" spans="1:5">
      <c r="A277" s="11" t="str">
        <f>CONCATENATE("&lt;lastmod&gt;",B277,"&lt;/lastmod&gt;")</f>
        <v>&lt;lastmod&gt;2025-01-10T19:51:20-05:00&lt;/lastmod&gt;</v>
      </c>
      <c r="B277" s="12" t="str">
        <f>$B$1</f>
        <v>2025-01-10T19:51:20-05:00</v>
      </c>
      <c r="C277" s="16"/>
      <c r="E277" s="7" t="s">
        <v>332</v>
      </c>
    </row>
    <row r="278" spans="1:5">
      <c r="A278" s="11" t="str">
        <f>CONCATENATE("&lt;changefreq&gt;",B278,"&lt;/changefreq&gt;")</f>
        <v>&lt;changefreq&gt;yearly&lt;/changefreq&gt;</v>
      </c>
      <c r="B278" s="12" t="s">
        <v>281</v>
      </c>
      <c r="C278" s="16"/>
      <c r="E278" s="7" t="s">
        <v>333</v>
      </c>
    </row>
    <row r="279" spans="1:5">
      <c r="A279" s="11" t="str">
        <f>CONCATENATE("&lt;priority&gt;",B279,"&lt;/priority&gt;")</f>
        <v>&lt;priority&gt;0.6&lt;/priority&gt;</v>
      </c>
      <c r="B279" s="12" t="s">
        <v>282</v>
      </c>
      <c r="C279" s="16"/>
      <c r="E279" s="7" t="s">
        <v>334</v>
      </c>
    </row>
    <row r="280" ht="15.75" spans="1:5">
      <c r="A280" s="13" t="s">
        <v>271</v>
      </c>
      <c r="B280" s="14"/>
      <c r="C280" s="16"/>
      <c r="E280" s="7" t="s">
        <v>335</v>
      </c>
    </row>
    <row r="281" spans="1:5">
      <c r="A281" s="9" t="s">
        <v>267</v>
      </c>
      <c r="B281" s="10"/>
      <c r="C281" s="16"/>
      <c r="E281" s="7" t="s">
        <v>336</v>
      </c>
    </row>
    <row r="282" ht="30" spans="1:5">
      <c r="A282" s="11" t="str">
        <f>CONCATENATE("&lt;loc&gt;",B282,"&lt;/loc&gt;")</f>
        <v>&lt;loc&gt;https://eduardoherreraf.github.io/cursoPython3@0303_bucles_en_python_una_guia_completa.html&lt;/loc&gt;</v>
      </c>
      <c r="B282" s="12" t="str">
        <f>C282</f>
        <v>https://eduardoherreraf.github.io/cursoPython3@0303_bucles_en_python_una_guia_completa.html</v>
      </c>
      <c r="C282" s="7" t="s">
        <v>322</v>
      </c>
      <c r="E282" s="7" t="s">
        <v>337</v>
      </c>
    </row>
    <row r="283" spans="1:5">
      <c r="A283" s="11" t="str">
        <f>CONCATENATE("&lt;lastmod&gt;",B283,"&lt;/lastmod&gt;")</f>
        <v>&lt;lastmod&gt;2025-01-10T19:51:20-05:00&lt;/lastmod&gt;</v>
      </c>
      <c r="B283" s="12" t="str">
        <f>$B$1</f>
        <v>2025-01-10T19:51:20-05:00</v>
      </c>
      <c r="C283" s="16"/>
      <c r="E283" s="7" t="s">
        <v>338</v>
      </c>
    </row>
    <row r="284" spans="1:5">
      <c r="A284" s="11" t="str">
        <f>CONCATENATE("&lt;changefreq&gt;",B284,"&lt;/changefreq&gt;")</f>
        <v>&lt;changefreq&gt;yearly&lt;/changefreq&gt;</v>
      </c>
      <c r="B284" s="12" t="s">
        <v>281</v>
      </c>
      <c r="C284" s="16"/>
      <c r="E284" s="7" t="s">
        <v>339</v>
      </c>
    </row>
    <row r="285" spans="1:5">
      <c r="A285" s="11" t="str">
        <f>CONCATENATE("&lt;priority&gt;",B285,"&lt;/priority&gt;")</f>
        <v>&lt;priority&gt;0.6&lt;/priority&gt;</v>
      </c>
      <c r="B285" s="12" t="s">
        <v>282</v>
      </c>
      <c r="C285" s="16"/>
      <c r="E285" s="7" t="s">
        <v>340</v>
      </c>
    </row>
    <row r="286" ht="15.75" spans="1:5">
      <c r="A286" s="13" t="s">
        <v>271</v>
      </c>
      <c r="B286" s="14"/>
      <c r="C286" s="16"/>
      <c r="E286" s="7" t="s">
        <v>341</v>
      </c>
    </row>
    <row r="287" spans="1:5">
      <c r="A287" s="9" t="s">
        <v>267</v>
      </c>
      <c r="B287" s="10"/>
      <c r="C287" s="16"/>
      <c r="E287" s="7" t="s">
        <v>342</v>
      </c>
    </row>
    <row r="288" ht="30" spans="1:5">
      <c r="A288" s="11" t="str">
        <f>CONCATENATE("&lt;loc&gt;",B288,"&lt;/loc&gt;")</f>
        <v>&lt;loc&gt;https://eduardoherreraf.github.io/cursoPython3@0304_operadores_logicos_y_operaciones_bit_a_bit_en_python.html&lt;/loc&gt;</v>
      </c>
      <c r="B288" s="12" t="str">
        <f>C288</f>
        <v>https://eduardoherreraf.github.io/cursoPython3@0304_operadores_logicos_y_operaciones_bit_a_bit_en_python.html</v>
      </c>
      <c r="C288" s="7" t="s">
        <v>323</v>
      </c>
      <c r="E288" s="7" t="s">
        <v>343</v>
      </c>
    </row>
    <row r="289" spans="1:5">
      <c r="A289" s="11" t="str">
        <f>CONCATENATE("&lt;lastmod&gt;",B289,"&lt;/lastmod&gt;")</f>
        <v>&lt;lastmod&gt;2025-01-10T19:51:20-05:00&lt;/lastmod&gt;</v>
      </c>
      <c r="B289" s="12" t="str">
        <f>$B$1</f>
        <v>2025-01-10T19:51:20-05:00</v>
      </c>
      <c r="C289" s="16"/>
      <c r="E289" s="7" t="s">
        <v>344</v>
      </c>
    </row>
    <row r="290" spans="1:5">
      <c r="A290" s="11" t="str">
        <f>CONCATENATE("&lt;changefreq&gt;",B290,"&lt;/changefreq&gt;")</f>
        <v>&lt;changefreq&gt;yearly&lt;/changefreq&gt;</v>
      </c>
      <c r="B290" s="12" t="s">
        <v>281</v>
      </c>
      <c r="C290" s="16"/>
      <c r="E290" s="7" t="s">
        <v>345</v>
      </c>
    </row>
    <row r="291" spans="1:5">
      <c r="A291" s="11" t="str">
        <f>CONCATENATE("&lt;priority&gt;",B291,"&lt;/priority&gt;")</f>
        <v>&lt;priority&gt;0.6&lt;/priority&gt;</v>
      </c>
      <c r="B291" s="12" t="s">
        <v>282</v>
      </c>
      <c r="C291" s="16"/>
      <c r="E291" s="7" t="s">
        <v>346</v>
      </c>
    </row>
    <row r="292" ht="15.75" spans="1:5">
      <c r="A292" s="13" t="s">
        <v>271</v>
      </c>
      <c r="B292" s="14"/>
      <c r="C292" s="16"/>
      <c r="E292" s="7" t="s">
        <v>347</v>
      </c>
    </row>
    <row r="293" spans="1:5">
      <c r="A293" s="9" t="s">
        <v>267</v>
      </c>
      <c r="B293" s="10"/>
      <c r="C293" s="16"/>
      <c r="E293" s="7" t="s">
        <v>348</v>
      </c>
    </row>
    <row r="294" spans="1:5">
      <c r="A294" s="11" t="str">
        <f>CONCATENATE("&lt;loc&gt;",B294,"&lt;/loc&gt;")</f>
        <v>&lt;loc&gt;https://eduardoherreraf.github.io/cursoPython3@0305_listas.html&lt;/loc&gt;</v>
      </c>
      <c r="B294" s="12" t="str">
        <f>C294</f>
        <v>https://eduardoherreraf.github.io/cursoPython3@0305_listas.html</v>
      </c>
      <c r="C294" s="7" t="s">
        <v>324</v>
      </c>
      <c r="E294" s="7" t="s">
        <v>67</v>
      </c>
    </row>
    <row r="295" spans="1:3">
      <c r="A295" s="11" t="str">
        <f>CONCATENATE("&lt;lastmod&gt;",B295,"&lt;/lastmod&gt;")</f>
        <v>&lt;lastmod&gt;2025-01-10T19:51:20-05:00&lt;/lastmod&gt;</v>
      </c>
      <c r="B295" s="12" t="str">
        <f>$B$1</f>
        <v>2025-01-10T19:51:20-05:00</v>
      </c>
      <c r="C295" s="16"/>
    </row>
    <row r="296" spans="1:3">
      <c r="A296" s="11" t="str">
        <f>CONCATENATE("&lt;changefreq&gt;",B296,"&lt;/changefreq&gt;")</f>
        <v>&lt;changefreq&gt;yearly&lt;/changefreq&gt;</v>
      </c>
      <c r="B296" s="12" t="s">
        <v>281</v>
      </c>
      <c r="C296" s="16"/>
    </row>
    <row r="297" spans="1:3">
      <c r="A297" s="11" t="str">
        <f>CONCATENATE("&lt;priority&gt;",B297,"&lt;/priority&gt;")</f>
        <v>&lt;priority&gt;0.6&lt;/priority&gt;</v>
      </c>
      <c r="B297" s="12" t="s">
        <v>282</v>
      </c>
      <c r="C297" s="16"/>
    </row>
    <row r="298" ht="15.75" spans="1:3">
      <c r="A298" s="13" t="s">
        <v>271</v>
      </c>
      <c r="B298" s="14"/>
      <c r="C298" s="16"/>
    </row>
    <row r="299" spans="1:3">
      <c r="A299" s="9" t="s">
        <v>267</v>
      </c>
      <c r="B299" s="10"/>
      <c r="C299" s="16"/>
    </row>
    <row r="300" ht="30" spans="1:3">
      <c r="A300" s="11" t="str">
        <f>CONCATENATE("&lt;loc&gt;",B300,"&lt;/loc&gt;")</f>
        <v>&lt;loc&gt;https://eduardoherreraf.github.io/cursoPython3@0306_ordenamiento_de_listas_metodo_burbuja.html&lt;/loc&gt;</v>
      </c>
      <c r="B300" s="12" t="str">
        <f>C300</f>
        <v>https://eduardoherreraf.github.io/cursoPython3@0306_ordenamiento_de_listas_metodo_burbuja.html</v>
      </c>
      <c r="C300" s="7" t="s">
        <v>325</v>
      </c>
    </row>
    <row r="301" spans="1:3">
      <c r="A301" s="11" t="str">
        <f>CONCATENATE("&lt;lastmod&gt;",B301,"&lt;/lastmod&gt;")</f>
        <v>&lt;lastmod&gt;2025-01-10T19:51:20-05:00&lt;/lastmod&gt;</v>
      </c>
      <c r="B301" s="12" t="str">
        <f>$B$1</f>
        <v>2025-01-10T19:51:20-05:00</v>
      </c>
      <c r="C301" s="16"/>
    </row>
    <row r="302" spans="1:3">
      <c r="A302" s="11" t="str">
        <f>CONCATENATE("&lt;changefreq&gt;",B302,"&lt;/changefreq&gt;")</f>
        <v>&lt;changefreq&gt;yearly&lt;/changefreq&gt;</v>
      </c>
      <c r="B302" s="12" t="s">
        <v>281</v>
      </c>
      <c r="C302" s="16"/>
    </row>
    <row r="303" spans="1:3">
      <c r="A303" s="11" t="str">
        <f>CONCATENATE("&lt;priority&gt;",B303,"&lt;/priority&gt;")</f>
        <v>&lt;priority&gt;0.6&lt;/priority&gt;</v>
      </c>
      <c r="B303" s="12" t="s">
        <v>282</v>
      </c>
      <c r="C303" s="16"/>
    </row>
    <row r="304" ht="15.75" spans="1:3">
      <c r="A304" s="13" t="s">
        <v>271</v>
      </c>
      <c r="B304" s="14"/>
      <c r="C304" s="16"/>
    </row>
    <row r="305" spans="1:3">
      <c r="A305" s="9" t="s">
        <v>267</v>
      </c>
      <c r="B305" s="10"/>
      <c r="C305" s="16"/>
    </row>
    <row r="306" ht="30" spans="1:3">
      <c r="A306" s="11" t="str">
        <f>CONCATENATE("&lt;loc&gt;",B306,"&lt;/loc&gt;")</f>
        <v>&lt;loc&gt;https://eduardoherreraf.github.io/cursoPython3@0307_operaciones_con_listas.html&lt;/loc&gt;</v>
      </c>
      <c r="B306" s="12" t="str">
        <f>C306</f>
        <v>https://eduardoherreraf.github.io/cursoPython3@0307_operaciones_con_listas.html</v>
      </c>
      <c r="C306" s="7" t="s">
        <v>326</v>
      </c>
    </row>
    <row r="307" spans="1:3">
      <c r="A307" s="11" t="str">
        <f>CONCATENATE("&lt;lastmod&gt;",B307,"&lt;/lastmod&gt;")</f>
        <v>&lt;lastmod&gt;2025-01-10T19:51:20-05:00&lt;/lastmod&gt;</v>
      </c>
      <c r="B307" s="12" t="str">
        <f>$B$1</f>
        <v>2025-01-10T19:51:20-05:00</v>
      </c>
      <c r="C307" s="16"/>
    </row>
    <row r="308" spans="1:3">
      <c r="A308" s="11" t="str">
        <f>CONCATENATE("&lt;changefreq&gt;",B308,"&lt;/changefreq&gt;")</f>
        <v>&lt;changefreq&gt;yearly&lt;/changefreq&gt;</v>
      </c>
      <c r="B308" s="12" t="s">
        <v>281</v>
      </c>
      <c r="C308" s="16"/>
    </row>
    <row r="309" spans="1:3">
      <c r="A309" s="11" t="str">
        <f>CONCATENATE("&lt;priority&gt;",B309,"&lt;/priority&gt;")</f>
        <v>&lt;priority&gt;0.6&lt;/priority&gt;</v>
      </c>
      <c r="B309" s="12" t="s">
        <v>282</v>
      </c>
      <c r="C309" s="16"/>
    </row>
    <row r="310" ht="15.75" spans="1:3">
      <c r="A310" s="13" t="s">
        <v>271</v>
      </c>
      <c r="B310" s="14"/>
      <c r="C310" s="16"/>
    </row>
    <row r="311" spans="1:3">
      <c r="A311" s="9" t="s">
        <v>267</v>
      </c>
      <c r="B311" s="10"/>
      <c r="C311" s="16"/>
    </row>
    <row r="312" spans="1:3">
      <c r="A312" s="11" t="str">
        <f>CONCATENATE("&lt;loc&gt;",B312,"&lt;/loc&gt;")</f>
        <v>&lt;loc&gt;https://eduardoherreraf.github.io/cursoPython3@0401_introduccion_funciones.html&lt;/loc&gt;</v>
      </c>
      <c r="B312" s="12" t="str">
        <f>C312</f>
        <v>https://eduardoherreraf.github.io/cursoPython3@0401_introduccion_funciones.html</v>
      </c>
      <c r="C312" s="7" t="s">
        <v>327</v>
      </c>
    </row>
    <row r="313" spans="1:3">
      <c r="A313" s="11" t="str">
        <f>CONCATENATE("&lt;lastmod&gt;",B313,"&lt;/lastmod&gt;")</f>
        <v>&lt;lastmod&gt;2025-01-10T19:51:20-05:00&lt;/lastmod&gt;</v>
      </c>
      <c r="B313" s="12" t="str">
        <f>$B$1</f>
        <v>2025-01-10T19:51:20-05:00</v>
      </c>
      <c r="C313" s="16"/>
    </row>
    <row r="314" spans="1:3">
      <c r="A314" s="11" t="str">
        <f>CONCATENATE("&lt;changefreq&gt;",B314,"&lt;/changefreq&gt;")</f>
        <v>&lt;changefreq&gt;yearly&lt;/changefreq&gt;</v>
      </c>
      <c r="B314" s="12" t="s">
        <v>281</v>
      </c>
      <c r="C314" s="16"/>
    </row>
    <row r="315" spans="1:3">
      <c r="A315" s="11" t="str">
        <f>CONCATENATE("&lt;priority&gt;",B315,"&lt;/priority&gt;")</f>
        <v>&lt;priority&gt;0.6&lt;/priority&gt;</v>
      </c>
      <c r="B315" s="12" t="s">
        <v>282</v>
      </c>
      <c r="C315" s="16"/>
    </row>
    <row r="316" ht="15.75" spans="1:3">
      <c r="A316" s="13" t="s">
        <v>271</v>
      </c>
      <c r="B316" s="14"/>
      <c r="C316" s="16"/>
    </row>
    <row r="317" spans="1:3">
      <c r="A317" s="9" t="s">
        <v>267</v>
      </c>
      <c r="B317" s="10"/>
      <c r="C317" s="16"/>
    </row>
    <row r="318" ht="30" spans="1:3">
      <c r="A318" s="11" t="str">
        <f>CONCATENATE("&lt;loc&gt;",B318,"&lt;/loc&gt;")</f>
        <v>&lt;loc&gt;https://eduardoherreraf.github.io/cursoPython3@0402_como_las_funciones_se_comunican_con_su_entorno.html&lt;/loc&gt;</v>
      </c>
      <c r="B318" s="12" t="str">
        <f>C318</f>
        <v>https://eduardoherreraf.github.io/cursoPython3@0402_como_las_funciones_se_comunican_con_su_entorno.html</v>
      </c>
      <c r="C318" s="7" t="s">
        <v>328</v>
      </c>
    </row>
    <row r="319" spans="1:3">
      <c r="A319" s="11" t="str">
        <f>CONCATENATE("&lt;lastmod&gt;",B319,"&lt;/lastmod&gt;")</f>
        <v>&lt;lastmod&gt;2025-01-10T19:51:20-05:00&lt;/lastmod&gt;</v>
      </c>
      <c r="B319" s="12" t="str">
        <f>$B$1</f>
        <v>2025-01-10T19:51:20-05:00</v>
      </c>
      <c r="C319" s="16"/>
    </row>
    <row r="320" spans="1:3">
      <c r="A320" s="11" t="str">
        <f>CONCATENATE("&lt;changefreq&gt;",B320,"&lt;/changefreq&gt;")</f>
        <v>&lt;changefreq&gt;yearly&lt;/changefreq&gt;</v>
      </c>
      <c r="B320" s="12" t="s">
        <v>281</v>
      </c>
      <c r="C320" s="16"/>
    </row>
    <row r="321" spans="1:3">
      <c r="A321" s="11" t="str">
        <f>CONCATENATE("&lt;priority&gt;",B321,"&lt;/priority&gt;")</f>
        <v>&lt;priority&gt;0.6&lt;/priority&gt;</v>
      </c>
      <c r="B321" s="12" t="s">
        <v>282</v>
      </c>
      <c r="C321" s="16"/>
    </row>
    <row r="322" ht="15.75" spans="1:3">
      <c r="A322" s="13" t="s">
        <v>271</v>
      </c>
      <c r="B322" s="14"/>
      <c r="C322" s="16"/>
    </row>
    <row r="323" spans="1:3">
      <c r="A323" s="9" t="s">
        <v>267</v>
      </c>
      <c r="B323" s="10"/>
      <c r="C323" s="16"/>
    </row>
    <row r="324" ht="30" spans="1:3">
      <c r="A324" s="11" t="str">
        <f>CONCATENATE("&lt;loc&gt;",B324,"&lt;/loc&gt;")</f>
        <v>&lt;loc&gt;https://eduardoherreraf.github.io/cursoPython3@0403_retorno_de_valores_en_funciones.html&lt;/loc&gt;</v>
      </c>
      <c r="B324" s="12" t="str">
        <f>C324</f>
        <v>https://eduardoherreraf.github.io/cursoPython3@0403_retorno_de_valores_en_funciones.html</v>
      </c>
      <c r="C324" s="7" t="s">
        <v>329</v>
      </c>
    </row>
    <row r="325" spans="1:3">
      <c r="A325" s="11" t="str">
        <f>CONCATENATE("&lt;lastmod&gt;",B325,"&lt;/lastmod&gt;")</f>
        <v>&lt;lastmod&gt;2025-01-10T19:51:20-05:00&lt;/lastmod&gt;</v>
      </c>
      <c r="B325" s="12" t="str">
        <f>$B$1</f>
        <v>2025-01-10T19:51:20-05:00</v>
      </c>
      <c r="C325" s="16"/>
    </row>
    <row r="326" spans="1:3">
      <c r="A326" s="11" t="str">
        <f>CONCATENATE("&lt;changefreq&gt;",B326,"&lt;/changefreq&gt;")</f>
        <v>&lt;changefreq&gt;yearly&lt;/changefreq&gt;</v>
      </c>
      <c r="B326" s="12" t="s">
        <v>281</v>
      </c>
      <c r="C326" s="16"/>
    </row>
    <row r="327" spans="1:3">
      <c r="A327" s="11" t="str">
        <f>CONCATENATE("&lt;priority&gt;",B327,"&lt;/priority&gt;")</f>
        <v>&lt;priority&gt;0.6&lt;/priority&gt;</v>
      </c>
      <c r="B327" s="12" t="s">
        <v>282</v>
      </c>
      <c r="C327" s="16"/>
    </row>
    <row r="328" ht="15.75" spans="1:3">
      <c r="A328" s="13" t="s">
        <v>271</v>
      </c>
      <c r="B328" s="14"/>
      <c r="C328" s="16"/>
    </row>
    <row r="329" spans="1:3">
      <c r="A329" s="9" t="s">
        <v>267</v>
      </c>
      <c r="B329" s="10"/>
      <c r="C329" s="16"/>
    </row>
    <row r="330" ht="30" spans="1:3">
      <c r="A330" s="11" t="str">
        <f>CONCATENATE("&lt;loc&gt;",B330,"&lt;/loc&gt;")</f>
        <v>&lt;loc&gt;https://eduardoherreraf.github.io/cursoPython3@0404_el_alcance_de_las_variables.html&lt;/loc&gt;</v>
      </c>
      <c r="B330" s="12" t="str">
        <f>C330</f>
        <v>https://eduardoherreraf.github.io/cursoPython3@0404_el_alcance_de_las_variables.html</v>
      </c>
      <c r="C330" s="7" t="s">
        <v>330</v>
      </c>
    </row>
    <row r="331" spans="1:3">
      <c r="A331" s="11" t="str">
        <f>CONCATENATE("&lt;lastmod&gt;",B331,"&lt;/lastmod&gt;")</f>
        <v>&lt;lastmod&gt;2025-01-10T19:51:20-05:00&lt;/lastmod&gt;</v>
      </c>
      <c r="B331" s="12" t="str">
        <f>$B$1</f>
        <v>2025-01-10T19:51:20-05:00</v>
      </c>
      <c r="C331" s="16"/>
    </row>
    <row r="332" spans="1:3">
      <c r="A332" s="11" t="str">
        <f>CONCATENATE("&lt;changefreq&gt;",B332,"&lt;/changefreq&gt;")</f>
        <v>&lt;changefreq&gt;yearly&lt;/changefreq&gt;</v>
      </c>
      <c r="B332" s="12" t="s">
        <v>281</v>
      </c>
      <c r="C332" s="16"/>
    </row>
    <row r="333" spans="1:3">
      <c r="A333" s="11" t="str">
        <f>CONCATENATE("&lt;priority&gt;",B333,"&lt;/priority&gt;")</f>
        <v>&lt;priority&gt;0.6&lt;/priority&gt;</v>
      </c>
      <c r="B333" s="12" t="s">
        <v>282</v>
      </c>
      <c r="C333" s="16"/>
    </row>
    <row r="334" ht="15.75" spans="1:3">
      <c r="A334" s="13" t="s">
        <v>271</v>
      </c>
      <c r="B334" s="14"/>
      <c r="C334" s="16"/>
    </row>
    <row r="335" spans="1:3">
      <c r="A335" s="9" t="s">
        <v>267</v>
      </c>
      <c r="B335" s="10"/>
      <c r="C335" s="16"/>
    </row>
    <row r="336" spans="1:3">
      <c r="A336" s="11" t="str">
        <f>CONCATENATE("&lt;loc&gt;",B336,"&lt;/loc&gt;")</f>
        <v>&lt;loc&gt;https://eduardoherreraf.github.io/cursoPython3@0405_tuplas_y_diccionarios.html&lt;/loc&gt;</v>
      </c>
      <c r="B336" s="12" t="str">
        <f>C336</f>
        <v>https://eduardoherreraf.github.io/cursoPython3@0405_tuplas_y_diccionarios.html</v>
      </c>
      <c r="C336" s="7" t="s">
        <v>331</v>
      </c>
    </row>
    <row r="337" spans="1:3">
      <c r="A337" s="11" t="str">
        <f>CONCATENATE("&lt;lastmod&gt;",B337,"&lt;/lastmod&gt;")</f>
        <v>&lt;lastmod&gt;2025-01-10T19:51:20-05:00&lt;/lastmod&gt;</v>
      </c>
      <c r="B337" s="12" t="str">
        <f>$B$1</f>
        <v>2025-01-10T19:51:20-05:00</v>
      </c>
      <c r="C337" s="16"/>
    </row>
    <row r="338" spans="1:3">
      <c r="A338" s="11" t="str">
        <f>CONCATENATE("&lt;changefreq&gt;",B338,"&lt;/changefreq&gt;")</f>
        <v>&lt;changefreq&gt;yearly&lt;/changefreq&gt;</v>
      </c>
      <c r="B338" s="12" t="s">
        <v>281</v>
      </c>
      <c r="C338" s="16"/>
    </row>
    <row r="339" spans="1:3">
      <c r="A339" s="11" t="str">
        <f>CONCATENATE("&lt;priority&gt;",B339,"&lt;/priority&gt;")</f>
        <v>&lt;priority&gt;0.6&lt;/priority&gt;</v>
      </c>
      <c r="B339" s="12" t="s">
        <v>282</v>
      </c>
      <c r="C339" s="16"/>
    </row>
    <row r="340" ht="15.75" spans="1:3">
      <c r="A340" s="13" t="s">
        <v>271</v>
      </c>
      <c r="B340" s="14"/>
      <c r="C340" s="16"/>
    </row>
    <row r="341" spans="1:3">
      <c r="A341" s="9" t="s">
        <v>267</v>
      </c>
      <c r="B341" s="10"/>
      <c r="C341" s="16"/>
    </row>
    <row r="342" ht="30" spans="1:3">
      <c r="A342" s="11" t="str">
        <f>CONCATENATE("&lt;loc&gt;",B342,"&lt;/loc&gt;")</f>
        <v>&lt;loc&gt;https://eduardoherreraf.github.io/cursoPython3@0501_introduccion_a_los_modulos.html&lt;/loc&gt;</v>
      </c>
      <c r="B342" s="12" t="str">
        <f>C342</f>
        <v>https://eduardoherreraf.github.io/cursoPython3@0501_introduccion_a_los_modulos.html</v>
      </c>
      <c r="C342" s="7" t="s">
        <v>332</v>
      </c>
    </row>
    <row r="343" spans="1:3">
      <c r="A343" s="11" t="str">
        <f>CONCATENATE("&lt;lastmod&gt;",B343,"&lt;/lastmod&gt;")</f>
        <v>&lt;lastmod&gt;2025-01-10T19:51:20-05:00&lt;/lastmod&gt;</v>
      </c>
      <c r="B343" s="12" t="str">
        <f>$B$1</f>
        <v>2025-01-10T19:51:20-05:00</v>
      </c>
      <c r="C343" s="16"/>
    </row>
    <row r="344" spans="1:3">
      <c r="A344" s="11" t="str">
        <f>CONCATENATE("&lt;changefreq&gt;",B344,"&lt;/changefreq&gt;")</f>
        <v>&lt;changefreq&gt;yearly&lt;/changefreq&gt;</v>
      </c>
      <c r="B344" s="12" t="s">
        <v>281</v>
      </c>
      <c r="C344" s="16"/>
    </row>
    <row r="345" spans="1:3">
      <c r="A345" s="11" t="str">
        <f>CONCATENATE("&lt;priority&gt;",B345,"&lt;/priority&gt;")</f>
        <v>&lt;priority&gt;0.6&lt;/priority&gt;</v>
      </c>
      <c r="B345" s="12" t="s">
        <v>282</v>
      </c>
      <c r="C345" s="16"/>
    </row>
    <row r="346" ht="15.75" spans="1:3">
      <c r="A346" s="13" t="s">
        <v>271</v>
      </c>
      <c r="B346" s="14"/>
      <c r="C346" s="16"/>
    </row>
    <row r="347" spans="1:3">
      <c r="A347" s="9" t="s">
        <v>267</v>
      </c>
      <c r="B347" s="10"/>
      <c r="C347" s="16"/>
    </row>
    <row r="348" ht="30" spans="1:3">
      <c r="A348" s="11" t="str">
        <f>CONCATENATE("&lt;loc&gt;",B348,"&lt;/loc&gt;")</f>
        <v>&lt;loc&gt;https://eduardoherreraf.github.io/cursoPython3@0502_importacion_de_modulos.html&lt;/loc&gt;</v>
      </c>
      <c r="B348" s="12" t="str">
        <f>C348</f>
        <v>https://eduardoherreraf.github.io/cursoPython3@0502_importacion_de_modulos.html</v>
      </c>
      <c r="C348" s="7" t="s">
        <v>333</v>
      </c>
    </row>
    <row r="349" spans="1:3">
      <c r="A349" s="11" t="str">
        <f>CONCATENATE("&lt;lastmod&gt;",B349,"&lt;/lastmod&gt;")</f>
        <v>&lt;lastmod&gt;2025-01-10T19:51:20-05:00&lt;/lastmod&gt;</v>
      </c>
      <c r="B349" s="12" t="str">
        <f>$B$1</f>
        <v>2025-01-10T19:51:20-05:00</v>
      </c>
      <c r="C349" s="16"/>
    </row>
    <row r="350" spans="1:3">
      <c r="A350" s="11" t="str">
        <f>CONCATENATE("&lt;changefreq&gt;",B350,"&lt;/changefreq&gt;")</f>
        <v>&lt;changefreq&gt;yearly&lt;/changefreq&gt;</v>
      </c>
      <c r="B350" s="12" t="s">
        <v>281</v>
      </c>
      <c r="C350" s="16"/>
    </row>
    <row r="351" spans="1:3">
      <c r="A351" s="11" t="str">
        <f>CONCATENATE("&lt;priority&gt;",B351,"&lt;/priority&gt;")</f>
        <v>&lt;priority&gt;0.6&lt;/priority&gt;</v>
      </c>
      <c r="B351" s="12" t="s">
        <v>282</v>
      </c>
      <c r="C351" s="16"/>
    </row>
    <row r="352" ht="15.75" spans="1:3">
      <c r="A352" s="13" t="s">
        <v>271</v>
      </c>
      <c r="B352" s="14"/>
      <c r="C352" s="16"/>
    </row>
    <row r="353" spans="1:3">
      <c r="A353" s="9" t="s">
        <v>267</v>
      </c>
      <c r="B353" s="10"/>
      <c r="C353" s="16"/>
    </row>
    <row r="354" ht="30" spans="1:3">
      <c r="A354" s="11" t="str">
        <f>CONCATENATE("&lt;loc&gt;",B354,"&lt;/loc&gt;")</f>
        <v>&lt;loc&gt;https://eduardoherreraf.github.io/cursoPython3@0503_modulos_especializados_de_python-matematico_aleatorio_y_de_sistema.html&lt;/loc&gt;</v>
      </c>
      <c r="B354" s="12" t="str">
        <f>C354</f>
        <v>https://eduardoherreraf.github.io/cursoPython3@0503_modulos_especializados_de_python-matematico_aleatorio_y_de_sistema.html</v>
      </c>
      <c r="C354" s="7" t="s">
        <v>334</v>
      </c>
    </row>
    <row r="355" spans="1:3">
      <c r="A355" s="11" t="str">
        <f>CONCATENATE("&lt;lastmod&gt;",B355,"&lt;/lastmod&gt;")</f>
        <v>&lt;lastmod&gt;2025-01-10T19:51:20-05:00&lt;/lastmod&gt;</v>
      </c>
      <c r="B355" s="12" t="str">
        <f>$B$1</f>
        <v>2025-01-10T19:51:20-05:00</v>
      </c>
      <c r="C355" s="16"/>
    </row>
    <row r="356" spans="1:3">
      <c r="A356" s="11" t="str">
        <f>CONCATENATE("&lt;changefreq&gt;",B356,"&lt;/changefreq&gt;")</f>
        <v>&lt;changefreq&gt;yearly&lt;/changefreq&gt;</v>
      </c>
      <c r="B356" s="12" t="s">
        <v>281</v>
      </c>
      <c r="C356" s="16"/>
    </row>
    <row r="357" spans="1:3">
      <c r="A357" s="11" t="str">
        <f>CONCATENATE("&lt;priority&gt;",B357,"&lt;/priority&gt;")</f>
        <v>&lt;priority&gt;0.6&lt;/priority&gt;</v>
      </c>
      <c r="B357" s="12" t="s">
        <v>282</v>
      </c>
      <c r="C357" s="16"/>
    </row>
    <row r="358" ht="15.75" spans="1:3">
      <c r="A358" s="13" t="s">
        <v>271</v>
      </c>
      <c r="B358" s="14"/>
      <c r="C358" s="16"/>
    </row>
    <row r="359" spans="1:3">
      <c r="A359" s="9" t="s">
        <v>267</v>
      </c>
      <c r="B359" s="10"/>
      <c r="C359" s="16"/>
    </row>
    <row r="360" spans="1:3">
      <c r="A360" s="11" t="str">
        <f>CONCATENATE("&lt;loc&gt;",B360,"&lt;/loc&gt;")</f>
        <v>&lt;loc&gt;https://eduardoherreraf.github.io/cursoPython3@0504_modulos_y_paquetes.html&lt;/loc&gt;</v>
      </c>
      <c r="B360" s="12" t="str">
        <f>C360</f>
        <v>https://eduardoherreraf.github.io/cursoPython3@0504_modulos_y_paquetes.html</v>
      </c>
      <c r="C360" s="7" t="s">
        <v>335</v>
      </c>
    </row>
    <row r="361" spans="1:3">
      <c r="A361" s="11" t="str">
        <f>CONCATENATE("&lt;lastmod&gt;",B361,"&lt;/lastmod&gt;")</f>
        <v>&lt;lastmod&gt;2025-01-10T19:51:20-05:00&lt;/lastmod&gt;</v>
      </c>
      <c r="B361" s="12" t="str">
        <f>$B$1</f>
        <v>2025-01-10T19:51:20-05:00</v>
      </c>
      <c r="C361" s="16"/>
    </row>
    <row r="362" spans="1:3">
      <c r="A362" s="11" t="str">
        <f>CONCATENATE("&lt;changefreq&gt;",B362,"&lt;/changefreq&gt;")</f>
        <v>&lt;changefreq&gt;yearly&lt;/changefreq&gt;</v>
      </c>
      <c r="B362" s="12" t="s">
        <v>281</v>
      </c>
      <c r="C362" s="16"/>
    </row>
    <row r="363" spans="1:3">
      <c r="A363" s="11" t="str">
        <f>CONCATENATE("&lt;priority&gt;",B363,"&lt;/priority&gt;")</f>
        <v>&lt;priority&gt;0.6&lt;/priority&gt;</v>
      </c>
      <c r="B363" s="12" t="s">
        <v>282</v>
      </c>
      <c r="C363" s="16"/>
    </row>
    <row r="364" ht="15.75" spans="1:3">
      <c r="A364" s="13" t="s">
        <v>271</v>
      </c>
      <c r="B364" s="14"/>
      <c r="C364" s="16"/>
    </row>
    <row r="365" spans="1:3">
      <c r="A365" s="9" t="s">
        <v>267</v>
      </c>
      <c r="B365" s="10"/>
      <c r="C365" s="16"/>
    </row>
    <row r="366" ht="30" spans="1:3">
      <c r="A366" s="11" t="str">
        <f>CONCATENATE("&lt;loc&gt;",B366,"&lt;/loc&gt;")</f>
        <v>&lt;loc&gt;https://eduardoherreraf.github.io/cursoPython3@0505_instalador_de_paquetes_PIP.html&lt;/loc&gt;</v>
      </c>
      <c r="B366" s="12" t="str">
        <f>C366</f>
        <v>https://eduardoherreraf.github.io/cursoPython3@0505_instalador_de_paquetes_PIP.html</v>
      </c>
      <c r="C366" s="7" t="s">
        <v>336</v>
      </c>
    </row>
    <row r="367" spans="1:3">
      <c r="A367" s="11" t="str">
        <f>CONCATENATE("&lt;lastmod&gt;",B367,"&lt;/lastmod&gt;")</f>
        <v>&lt;lastmod&gt;2025-01-10T19:51:20-05:00&lt;/lastmod&gt;</v>
      </c>
      <c r="B367" s="12" t="str">
        <f>$B$1</f>
        <v>2025-01-10T19:51:20-05:00</v>
      </c>
      <c r="C367" s="16"/>
    </row>
    <row r="368" spans="1:3">
      <c r="A368" s="11" t="str">
        <f>CONCATENATE("&lt;changefreq&gt;",B368,"&lt;/changefreq&gt;")</f>
        <v>&lt;changefreq&gt;yearly&lt;/changefreq&gt;</v>
      </c>
      <c r="B368" s="12" t="s">
        <v>281</v>
      </c>
      <c r="C368" s="16"/>
    </row>
    <row r="369" spans="1:3">
      <c r="A369" s="11" t="str">
        <f>CONCATENATE("&lt;priority&gt;",B369,"&lt;/priority&gt;")</f>
        <v>&lt;priority&gt;0.6&lt;/priority&gt;</v>
      </c>
      <c r="B369" s="12" t="s">
        <v>282</v>
      </c>
      <c r="C369" s="16"/>
    </row>
    <row r="370" ht="15.75" spans="1:3">
      <c r="A370" s="13" t="s">
        <v>271</v>
      </c>
      <c r="B370" s="14"/>
      <c r="C370" s="16"/>
    </row>
    <row r="371" spans="1:3">
      <c r="A371" s="9" t="s">
        <v>267</v>
      </c>
      <c r="B371" s="10"/>
      <c r="C371" s="16"/>
    </row>
    <row r="372" ht="30" spans="1:3">
      <c r="A372" s="11" t="str">
        <f>CONCATENATE("&lt;loc&gt;",B372,"&lt;/loc&gt;")</f>
        <v>&lt;loc&gt;https://eduardoherreraf.github.io/cursoPython3@0601_la_naturaleza_de_las_cadenas.html&lt;/loc&gt;</v>
      </c>
      <c r="B372" s="12" t="str">
        <f>C372</f>
        <v>https://eduardoherreraf.github.io/cursoPython3@0601_la_naturaleza_de_las_cadenas.html</v>
      </c>
      <c r="C372" s="7" t="s">
        <v>337</v>
      </c>
    </row>
    <row r="373" spans="1:3">
      <c r="A373" s="11" t="str">
        <f>CONCATENATE("&lt;lastmod&gt;",B373,"&lt;/lastmod&gt;")</f>
        <v>&lt;lastmod&gt;2025-01-10T19:51:20-05:00&lt;/lastmod&gt;</v>
      </c>
      <c r="B373" s="12" t="str">
        <f>$B$1</f>
        <v>2025-01-10T19:51:20-05:00</v>
      </c>
      <c r="C373" s="16"/>
    </row>
    <row r="374" spans="1:3">
      <c r="A374" s="11" t="str">
        <f>CONCATENATE("&lt;changefreq&gt;",B374,"&lt;/changefreq&gt;")</f>
        <v>&lt;changefreq&gt;yearly&lt;/changefreq&gt;</v>
      </c>
      <c r="B374" s="12" t="s">
        <v>281</v>
      </c>
      <c r="C374" s="16"/>
    </row>
    <row r="375" spans="1:3">
      <c r="A375" s="11" t="str">
        <f>CONCATENATE("&lt;priority&gt;",B375,"&lt;/priority&gt;")</f>
        <v>&lt;priority&gt;0.6&lt;/priority&gt;</v>
      </c>
      <c r="B375" s="12" t="s">
        <v>282</v>
      </c>
      <c r="C375" s="16"/>
    </row>
    <row r="376" ht="15.75" spans="1:3">
      <c r="A376" s="13" t="s">
        <v>271</v>
      </c>
      <c r="B376" s="14"/>
      <c r="C376" s="16"/>
    </row>
    <row r="377" spans="1:3">
      <c r="A377" s="9" t="s">
        <v>267</v>
      </c>
      <c r="B377" s="10"/>
      <c r="C377" s="16"/>
    </row>
    <row r="378" ht="30" spans="1:3">
      <c r="A378" s="11" t="str">
        <f>CONCATENATE("&lt;loc&gt;",B378,"&lt;/loc&gt;")</f>
        <v>&lt;loc&gt;https://eduardoherreraf.github.io/cursoPython3@0602_errores-el_pan_diario_del_programador.html&lt;/loc&gt;</v>
      </c>
      <c r="B378" s="12" t="str">
        <f>C378</f>
        <v>https://eduardoherreraf.github.io/cursoPython3@0602_errores-el_pan_diario_del_programador.html</v>
      </c>
      <c r="C378" s="7" t="s">
        <v>338</v>
      </c>
    </row>
    <row r="379" spans="1:3">
      <c r="A379" s="11" t="str">
        <f>CONCATENATE("&lt;lastmod&gt;",B379,"&lt;/lastmod&gt;")</f>
        <v>&lt;lastmod&gt;2025-01-10T19:51:20-05:00&lt;/lastmod&gt;</v>
      </c>
      <c r="B379" s="12" t="str">
        <f>$B$1</f>
        <v>2025-01-10T19:51:20-05:00</v>
      </c>
      <c r="C379" s="16"/>
    </row>
    <row r="380" spans="1:3">
      <c r="A380" s="11" t="str">
        <f>CONCATENATE("&lt;changefreq&gt;",B380,"&lt;/changefreq&gt;")</f>
        <v>&lt;changefreq&gt;yearly&lt;/changefreq&gt;</v>
      </c>
      <c r="B380" s="12" t="s">
        <v>281</v>
      </c>
      <c r="C380" s="16"/>
    </row>
    <row r="381" spans="1:3">
      <c r="A381" s="11" t="str">
        <f>CONCATENATE("&lt;priority&gt;",B381,"&lt;/priority&gt;")</f>
        <v>&lt;priority&gt;0.6&lt;/priority&gt;</v>
      </c>
      <c r="B381" s="12" t="s">
        <v>282</v>
      </c>
      <c r="C381" s="16"/>
    </row>
    <row r="382" ht="15.75" spans="1:3">
      <c r="A382" s="13" t="s">
        <v>271</v>
      </c>
      <c r="B382" s="14"/>
      <c r="C382" s="16"/>
    </row>
    <row r="383" spans="1:3">
      <c r="A383" s="9" t="s">
        <v>267</v>
      </c>
      <c r="B383" s="10"/>
      <c r="C383" s="16"/>
    </row>
    <row r="384" ht="30" spans="1:3">
      <c r="A384" s="11" t="str">
        <f>CONCATENATE("&lt;loc&gt;",B384,"&lt;/loc&gt;")</f>
        <v>&lt;loc&gt;https://eduardoherreraf.github.io/cursoPython3@0701_los_fundamentos_de_la_POO.html&lt;/loc&gt;</v>
      </c>
      <c r="B384" s="12" t="str">
        <f>C384</f>
        <v>https://eduardoherreraf.github.io/cursoPython3@0701_los_fundamentos_de_la_POO.html</v>
      </c>
      <c r="C384" s="7" t="s">
        <v>339</v>
      </c>
    </row>
    <row r="385" spans="1:3">
      <c r="A385" s="11" t="str">
        <f>CONCATENATE("&lt;lastmod&gt;",B385,"&lt;/lastmod&gt;")</f>
        <v>&lt;lastmod&gt;2025-01-10T19:51:20-05:00&lt;/lastmod&gt;</v>
      </c>
      <c r="B385" s="12" t="str">
        <f>$B$1</f>
        <v>2025-01-10T19:51:20-05:00</v>
      </c>
      <c r="C385" s="16"/>
    </row>
    <row r="386" spans="1:3">
      <c r="A386" s="11" t="str">
        <f>CONCATENATE("&lt;changefreq&gt;",B386,"&lt;/changefreq&gt;")</f>
        <v>&lt;changefreq&gt;yearly&lt;/changefreq&gt;</v>
      </c>
      <c r="B386" s="12" t="s">
        <v>281</v>
      </c>
      <c r="C386" s="16"/>
    </row>
    <row r="387" spans="1:3">
      <c r="A387" s="11" t="str">
        <f>CONCATENATE("&lt;priority&gt;",B387,"&lt;/priority&gt;")</f>
        <v>&lt;priority&gt;0.6&lt;/priority&gt;</v>
      </c>
      <c r="B387" s="12" t="s">
        <v>282</v>
      </c>
      <c r="C387" s="16"/>
    </row>
    <row r="388" ht="15.75" spans="1:3">
      <c r="A388" s="13" t="s">
        <v>271</v>
      </c>
      <c r="B388" s="14"/>
      <c r="C388" s="16"/>
    </row>
    <row r="389" spans="1:3">
      <c r="A389" s="9" t="s">
        <v>267</v>
      </c>
      <c r="B389" s="10"/>
      <c r="C389" s="16"/>
    </row>
    <row r="390" ht="30" spans="1:3">
      <c r="A390" s="11" t="str">
        <f>CONCATENATE("&lt;loc&gt;",B390,"&lt;/loc&gt;")</f>
        <v>&lt;loc&gt;https://eduardoherreraf.github.io/cursoPython3@0702_comparando_paradigmas_programacion_procedimental_y_orientada_a_objetos.html&lt;/loc&gt;</v>
      </c>
      <c r="B390" s="12" t="str">
        <f>C390</f>
        <v>https://eduardoherreraf.github.io/cursoPython3@0702_comparando_paradigmas_programacion_procedimental_y_orientada_a_objetos.html</v>
      </c>
      <c r="C390" s="7" t="s">
        <v>340</v>
      </c>
    </row>
    <row r="391" spans="1:3">
      <c r="A391" s="11" t="str">
        <f>CONCATENATE("&lt;lastmod&gt;",B391,"&lt;/lastmod&gt;")</f>
        <v>&lt;lastmod&gt;2025-01-10T19:51:20-05:00&lt;/lastmod&gt;</v>
      </c>
      <c r="B391" s="12" t="str">
        <f>$B$1</f>
        <v>2025-01-10T19:51:20-05:00</v>
      </c>
      <c r="C391" s="16"/>
    </row>
    <row r="392" spans="1:3">
      <c r="A392" s="11" t="str">
        <f>CONCATENATE("&lt;changefreq&gt;",B392,"&lt;/changefreq&gt;")</f>
        <v>&lt;changefreq&gt;yearly&lt;/changefreq&gt;</v>
      </c>
      <c r="B392" s="12" t="s">
        <v>281</v>
      </c>
      <c r="C392" s="16"/>
    </row>
    <row r="393" spans="1:3">
      <c r="A393" s="11" t="str">
        <f>CONCATENATE("&lt;priority&gt;",B393,"&lt;/priority&gt;")</f>
        <v>&lt;priority&gt;0.6&lt;/priority&gt;</v>
      </c>
      <c r="B393" s="12" t="s">
        <v>282</v>
      </c>
      <c r="C393" s="16"/>
    </row>
    <row r="394" ht="15.75" spans="1:3">
      <c r="A394" s="13" t="s">
        <v>271</v>
      </c>
      <c r="B394" s="14"/>
      <c r="C394" s="16"/>
    </row>
    <row r="395" spans="1:3">
      <c r="A395" s="9" t="s">
        <v>267</v>
      </c>
      <c r="B395" s="10"/>
      <c r="C395" s="16"/>
    </row>
    <row r="396" spans="1:3">
      <c r="A396" s="11" t="str">
        <f>CONCATENATE("&lt;loc&gt;",B396,"&lt;/loc&gt;")</f>
        <v>&lt;loc&gt;https://eduardoherreraf.github.io/cursoPython3@0703_POO_propiedades.html&lt;/loc&gt;</v>
      </c>
      <c r="B396" s="12" t="str">
        <f>C396</f>
        <v>https://eduardoherreraf.github.io/cursoPython3@0703_POO_propiedades.html</v>
      </c>
      <c r="C396" s="7" t="s">
        <v>341</v>
      </c>
    </row>
    <row r="397" spans="1:3">
      <c r="A397" s="11" t="str">
        <f>CONCATENATE("&lt;lastmod&gt;",B397,"&lt;/lastmod&gt;")</f>
        <v>&lt;lastmod&gt;2025-01-10T19:51:20-05:00&lt;/lastmod&gt;</v>
      </c>
      <c r="B397" s="12" t="str">
        <f>$B$1</f>
        <v>2025-01-10T19:51:20-05:00</v>
      </c>
      <c r="C397" s="16"/>
    </row>
    <row r="398" spans="1:3">
      <c r="A398" s="11" t="str">
        <f>CONCATENATE("&lt;changefreq&gt;",B398,"&lt;/changefreq&gt;")</f>
        <v>&lt;changefreq&gt;yearly&lt;/changefreq&gt;</v>
      </c>
      <c r="B398" s="12" t="s">
        <v>281</v>
      </c>
      <c r="C398" s="16"/>
    </row>
    <row r="399" spans="1:3">
      <c r="A399" s="11" t="str">
        <f>CONCATENATE("&lt;priority&gt;",B399,"&lt;/priority&gt;")</f>
        <v>&lt;priority&gt;0.6&lt;/priority&gt;</v>
      </c>
      <c r="B399" s="12" t="s">
        <v>282</v>
      </c>
      <c r="C399" s="16"/>
    </row>
    <row r="400" ht="15.75" spans="1:3">
      <c r="A400" s="13" t="s">
        <v>271</v>
      </c>
      <c r="B400" s="14"/>
      <c r="C400" s="16"/>
    </row>
    <row r="401" spans="1:3">
      <c r="A401" s="9" t="s">
        <v>267</v>
      </c>
      <c r="B401" s="10"/>
      <c r="C401" s="16"/>
    </row>
    <row r="402" spans="1:3">
      <c r="A402" s="11" t="str">
        <f>CONCATENATE("&lt;loc&gt;",B402,"&lt;/loc&gt;")</f>
        <v>&lt;loc&gt;https://eduardoherreraf.github.io/cursoPython3@0704_POO_metodos.html&lt;/loc&gt;</v>
      </c>
      <c r="B402" s="12" t="str">
        <f>C402</f>
        <v>https://eduardoherreraf.github.io/cursoPython3@0704_POO_metodos.html</v>
      </c>
      <c r="C402" s="7" t="s">
        <v>342</v>
      </c>
    </row>
    <row r="403" spans="1:3">
      <c r="A403" s="11" t="str">
        <f>CONCATENATE("&lt;lastmod&gt;",B403,"&lt;/lastmod&gt;")</f>
        <v>&lt;lastmod&gt;2025-01-10T19:51:20-05:00&lt;/lastmod&gt;</v>
      </c>
      <c r="B403" s="12" t="str">
        <f>$B$1</f>
        <v>2025-01-10T19:51:20-05:00</v>
      </c>
      <c r="C403" s="16"/>
    </row>
    <row r="404" spans="1:3">
      <c r="A404" s="11" t="str">
        <f>CONCATENATE("&lt;changefreq&gt;",B404,"&lt;/changefreq&gt;")</f>
        <v>&lt;changefreq&gt;yearly&lt;/changefreq&gt;</v>
      </c>
      <c r="B404" s="12" t="s">
        <v>281</v>
      </c>
      <c r="C404" s="16"/>
    </row>
    <row r="405" spans="1:3">
      <c r="A405" s="11" t="str">
        <f>CONCATENATE("&lt;priority&gt;",B405,"&lt;/priority&gt;")</f>
        <v>&lt;priority&gt;0.6&lt;/priority&gt;</v>
      </c>
      <c r="B405" s="12" t="s">
        <v>282</v>
      </c>
      <c r="C405" s="16"/>
    </row>
    <row r="406" ht="15.75" spans="1:3">
      <c r="A406" s="13" t="s">
        <v>271</v>
      </c>
      <c r="B406" s="14"/>
      <c r="C406" s="16"/>
    </row>
    <row r="407" spans="1:3">
      <c r="A407" s="9" t="s">
        <v>267</v>
      </c>
      <c r="B407" s="10"/>
      <c r="C407" s="16"/>
    </row>
    <row r="408" spans="1:3">
      <c r="A408" s="11" t="str">
        <f>CONCATENATE("&lt;loc&gt;",B408,"&lt;/loc&gt;")</f>
        <v>&lt;loc&gt;https://eduardoherreraf.github.io/cursoPython3@0705_POO_herencia.html&lt;/loc&gt;</v>
      </c>
      <c r="B408" s="12" t="str">
        <f>C408</f>
        <v>https://eduardoherreraf.github.io/cursoPython3@0705_POO_herencia.html</v>
      </c>
      <c r="C408" s="7" t="s">
        <v>343</v>
      </c>
    </row>
    <row r="409" spans="1:3">
      <c r="A409" s="11" t="str">
        <f>CONCATENATE("&lt;lastmod&gt;",B409,"&lt;/lastmod&gt;")</f>
        <v>&lt;lastmod&gt;2025-01-10T19:51:20-05:00&lt;/lastmod&gt;</v>
      </c>
      <c r="B409" s="12" t="str">
        <f>$B$1</f>
        <v>2025-01-10T19:51:20-05:00</v>
      </c>
      <c r="C409" s="16"/>
    </row>
    <row r="410" spans="1:3">
      <c r="A410" s="11" t="str">
        <f>CONCATENATE("&lt;changefreq&gt;",B410,"&lt;/changefreq&gt;")</f>
        <v>&lt;changefreq&gt;yearly&lt;/changefreq&gt;</v>
      </c>
      <c r="B410" s="12" t="s">
        <v>281</v>
      </c>
      <c r="C410" s="16"/>
    </row>
    <row r="411" spans="1:3">
      <c r="A411" s="11" t="str">
        <f>CONCATENATE("&lt;priority&gt;",B411,"&lt;/priority&gt;")</f>
        <v>&lt;priority&gt;0.6&lt;/priority&gt;</v>
      </c>
      <c r="B411" s="12" t="s">
        <v>282</v>
      </c>
      <c r="C411" s="16"/>
    </row>
    <row r="412" ht="15.75" spans="1:3">
      <c r="A412" s="13" t="s">
        <v>271</v>
      </c>
      <c r="B412" s="14"/>
      <c r="C412" s="16"/>
    </row>
    <row r="413" spans="1:3">
      <c r="A413" s="9" t="s">
        <v>267</v>
      </c>
      <c r="B413" s="10"/>
      <c r="C413" s="16"/>
    </row>
    <row r="414" spans="1:3">
      <c r="A414" s="11" t="str">
        <f>CONCATENATE("&lt;loc&gt;",B414,"&lt;/loc&gt;")</f>
        <v>&lt;loc&gt;https://eduardoherreraf.github.io/cursoPython3@0706_POO_excepciones.html&lt;/loc&gt;</v>
      </c>
      <c r="B414" s="12" t="str">
        <f>C414</f>
        <v>https://eduardoherreraf.github.io/cursoPython3@0706_POO_excepciones.html</v>
      </c>
      <c r="C414" s="7" t="s">
        <v>344</v>
      </c>
    </row>
    <row r="415" spans="1:3">
      <c r="A415" s="11" t="str">
        <f>CONCATENATE("&lt;lastmod&gt;",B415,"&lt;/lastmod&gt;")</f>
        <v>&lt;lastmod&gt;2025-01-10T19:51:20-05:00&lt;/lastmod&gt;</v>
      </c>
      <c r="B415" s="12" t="str">
        <f>$B$1</f>
        <v>2025-01-10T19:51:20-05:00</v>
      </c>
      <c r="C415" s="16"/>
    </row>
    <row r="416" spans="1:3">
      <c r="A416" s="11" t="str">
        <f>CONCATENATE("&lt;changefreq&gt;",B416,"&lt;/changefreq&gt;")</f>
        <v>&lt;changefreq&gt;yearly&lt;/changefreq&gt;</v>
      </c>
      <c r="B416" s="12" t="s">
        <v>281</v>
      </c>
      <c r="C416" s="16"/>
    </row>
    <row r="417" spans="1:3">
      <c r="A417" s="11" t="str">
        <f>CONCATENATE("&lt;priority&gt;",B417,"&lt;/priority&gt;")</f>
        <v>&lt;priority&gt;0.6&lt;/priority&gt;</v>
      </c>
      <c r="B417" s="12" t="s">
        <v>282</v>
      </c>
      <c r="C417" s="16"/>
    </row>
    <row r="418" ht="15.75" spans="1:3">
      <c r="A418" s="13" t="s">
        <v>271</v>
      </c>
      <c r="B418" s="14"/>
      <c r="C418" s="16"/>
    </row>
    <row r="419" spans="1:3">
      <c r="A419" s="9" t="s">
        <v>267</v>
      </c>
      <c r="B419" s="10"/>
      <c r="C419" s="16"/>
    </row>
    <row r="420" ht="30" spans="1:3">
      <c r="A420" s="11" t="str">
        <f>CONCATENATE("&lt;loc&gt;",B420,"&lt;/loc&gt;")</f>
        <v>&lt;loc&gt;https://eduardoherreraf.github.io/cursoPython3@0801_iteradores,_generadores_y_cierres.html&lt;/loc&gt;</v>
      </c>
      <c r="B420" s="12" t="str">
        <f>C420</f>
        <v>https://eduardoherreraf.github.io/cursoPython3@0801_iteradores,_generadores_y_cierres.html</v>
      </c>
      <c r="C420" s="7" t="s">
        <v>345</v>
      </c>
    </row>
    <row r="421" spans="1:3">
      <c r="A421" s="11" t="str">
        <f>CONCATENATE("&lt;lastmod&gt;",B421,"&lt;/lastmod&gt;")</f>
        <v>&lt;lastmod&gt;2025-01-10T19:51:20-05:00&lt;/lastmod&gt;</v>
      </c>
      <c r="B421" s="12" t="str">
        <f>$B$1</f>
        <v>2025-01-10T19:51:20-05:00</v>
      </c>
      <c r="C421" s="16"/>
    </row>
    <row r="422" spans="1:3">
      <c r="A422" s="11" t="str">
        <f>CONCATENATE("&lt;changefreq&gt;",B422,"&lt;/changefreq&gt;")</f>
        <v>&lt;changefreq&gt;yearly&lt;/changefreq&gt;</v>
      </c>
      <c r="B422" s="12" t="s">
        <v>281</v>
      </c>
      <c r="C422" s="16"/>
    </row>
    <row r="423" spans="1:3">
      <c r="A423" s="11" t="str">
        <f>CONCATENATE("&lt;priority&gt;",B423,"&lt;/priority&gt;")</f>
        <v>&lt;priority&gt;0.6&lt;/priority&gt;</v>
      </c>
      <c r="B423" s="12" t="s">
        <v>282</v>
      </c>
      <c r="C423" s="16"/>
    </row>
    <row r="424" ht="15.75" spans="1:3">
      <c r="A424" s="13" t="s">
        <v>271</v>
      </c>
      <c r="B424" s="14"/>
      <c r="C424" s="16"/>
    </row>
    <row r="425" spans="1:3">
      <c r="A425" s="9" t="s">
        <v>267</v>
      </c>
      <c r="B425" s="10"/>
      <c r="C425" s="16"/>
    </row>
    <row r="426" spans="1:3">
      <c r="A426" s="11" t="str">
        <f>CONCATENATE("&lt;loc&gt;",B426,"&lt;/loc&gt;")</f>
        <v>&lt;loc&gt;https://eduardoherreraf.github.io/cursoPython3@0802_manejo_de_archivos.html&lt;/loc&gt;</v>
      </c>
      <c r="B426" s="12" t="str">
        <f>C426</f>
        <v>https://eduardoherreraf.github.io/cursoPython3@0802_manejo_de_archivos.html</v>
      </c>
      <c r="C426" s="7" t="s">
        <v>346</v>
      </c>
    </row>
    <row r="427" spans="1:3">
      <c r="A427" s="11" t="str">
        <f>CONCATENATE("&lt;lastmod&gt;",B427,"&lt;/lastmod&gt;")</f>
        <v>&lt;lastmod&gt;2025-01-10T19:51:20-05:00&lt;/lastmod&gt;</v>
      </c>
      <c r="B427" s="12" t="str">
        <f>$B$1</f>
        <v>2025-01-10T19:51:20-05:00</v>
      </c>
      <c r="C427" s="16"/>
    </row>
    <row r="428" spans="1:3">
      <c r="A428" s="11" t="str">
        <f>CONCATENATE("&lt;changefreq&gt;",B428,"&lt;/changefreq&gt;")</f>
        <v>&lt;changefreq&gt;yearly&lt;/changefreq&gt;</v>
      </c>
      <c r="B428" s="12" t="s">
        <v>281</v>
      </c>
      <c r="C428" s="16"/>
    </row>
    <row r="429" spans="1:3">
      <c r="A429" s="11" t="str">
        <f>CONCATENATE("&lt;priority&gt;",B429,"&lt;/priority&gt;")</f>
        <v>&lt;priority&gt;0.6&lt;/priority&gt;</v>
      </c>
      <c r="B429" s="12" t="s">
        <v>282</v>
      </c>
      <c r="C429" s="16"/>
    </row>
    <row r="430" ht="15.75" spans="1:3">
      <c r="A430" s="13" t="s">
        <v>271</v>
      </c>
      <c r="B430" s="14"/>
      <c r="C430" s="16"/>
    </row>
    <row r="431" spans="1:3">
      <c r="A431" s="9" t="s">
        <v>267</v>
      </c>
      <c r="B431" s="10"/>
      <c r="C431" s="16"/>
    </row>
    <row r="432" ht="30" spans="1:3">
      <c r="A432" s="11" t="str">
        <f>CONCATENATE("&lt;loc&gt;",B432,"&lt;/loc&gt;")</f>
        <v>&lt;loc&gt;https://eduardoherreraf.github.io/cursoPython3@0803_el_modulo_os_interactuando_con_el_sistema_operativo.html&lt;/loc&gt;</v>
      </c>
      <c r="B432" s="12" t="str">
        <f>C432</f>
        <v>https://eduardoherreraf.github.io/cursoPython3@0803_el_modulo_os_interactuando_con_el_sistema_operativo.html</v>
      </c>
      <c r="C432" s="7" t="s">
        <v>347</v>
      </c>
    </row>
    <row r="433" spans="1:3">
      <c r="A433" s="11" t="str">
        <f>CONCATENATE("&lt;lastmod&gt;",B433,"&lt;/lastmod&gt;")</f>
        <v>&lt;lastmod&gt;2025-01-10T19:51:20-05:00&lt;/lastmod&gt;</v>
      </c>
      <c r="B433" s="12" t="str">
        <f>$B$1</f>
        <v>2025-01-10T19:51:20-05:00</v>
      </c>
      <c r="C433" s="16"/>
    </row>
    <row r="434" spans="1:3">
      <c r="A434" s="11" t="str">
        <f>CONCATENATE("&lt;changefreq&gt;",B434,"&lt;/changefreq&gt;")</f>
        <v>&lt;changefreq&gt;yearly&lt;/changefreq&gt;</v>
      </c>
      <c r="B434" s="12" t="s">
        <v>281</v>
      </c>
      <c r="C434" s="16"/>
    </row>
    <row r="435" spans="1:3">
      <c r="A435" s="11" t="str">
        <f>CONCATENATE("&lt;priority&gt;",B435,"&lt;/priority&gt;")</f>
        <v>&lt;priority&gt;0.6&lt;/priority&gt;</v>
      </c>
      <c r="B435" s="12" t="s">
        <v>282</v>
      </c>
      <c r="C435" s="16"/>
    </row>
    <row r="436" ht="15.75" spans="1:3">
      <c r="A436" s="13" t="s">
        <v>271</v>
      </c>
      <c r="B436" s="14"/>
      <c r="C436" s="16"/>
    </row>
    <row r="437" spans="1:3">
      <c r="A437" s="9" t="s">
        <v>267</v>
      </c>
      <c r="B437" s="10"/>
      <c r="C437" s="16"/>
    </row>
    <row r="438" ht="30" spans="1:3">
      <c r="A438" s="11" t="str">
        <f>CONCATENATE("&lt;loc&gt;",B438,"&lt;/loc&gt;")</f>
        <v>&lt;loc&gt;https://eduardoherreraf.github.io/cursoPython3@0804_modulo_datetime_funciones_para_manejo_de_la_hora_y_la_fecha.html&lt;/loc&gt;</v>
      </c>
      <c r="B438" s="12" t="str">
        <f>C438</f>
        <v>https://eduardoherreraf.github.io/cursoPython3@0804_modulo_datetime_funciones_para_manejo_de_la_hora_y_la_fecha.html</v>
      </c>
      <c r="C438" s="22" t="s">
        <v>348</v>
      </c>
    </row>
    <row r="439" spans="1:3">
      <c r="A439" s="11" t="str">
        <f>CONCATENATE("&lt;lastmod&gt;",B439,"&lt;/lastmod&gt;")</f>
        <v>&lt;lastmod&gt;2025-01-10T19:51:20-05:00&lt;/lastmod&gt;</v>
      </c>
      <c r="B439" s="12" t="str">
        <f>$B$1</f>
        <v>2025-01-10T19:51:20-05:00</v>
      </c>
      <c r="C439" s="16"/>
    </row>
    <row r="440" spans="1:3">
      <c r="A440" s="11" t="str">
        <f>CONCATENATE("&lt;changefreq&gt;",B440,"&lt;/changefreq&gt;")</f>
        <v>&lt;changefreq&gt;yearly&lt;/changefreq&gt;</v>
      </c>
      <c r="B440" s="12" t="s">
        <v>281</v>
      </c>
      <c r="C440" s="16"/>
    </row>
    <row r="441" spans="1:3">
      <c r="A441" s="11" t="str">
        <f>CONCATENATE("&lt;priority&gt;",B441,"&lt;/priority&gt;")</f>
        <v>&lt;priority&gt;0.6&lt;/priority&gt;</v>
      </c>
      <c r="B441" s="12" t="s">
        <v>282</v>
      </c>
      <c r="C441" s="16"/>
    </row>
    <row r="442" ht="15.75" spans="1:3">
      <c r="A442" s="13" t="s">
        <v>271</v>
      </c>
      <c r="B442" s="14"/>
      <c r="C442" s="16"/>
    </row>
    <row r="443" spans="1:3">
      <c r="A443" s="9" t="s">
        <v>267</v>
      </c>
      <c r="B443" s="10"/>
      <c r="C443" s="16"/>
    </row>
    <row r="444" ht="30" spans="1:3">
      <c r="A444" s="11" t="str">
        <f>CONCATENATE("&lt;loc&gt;",B444,"&lt;/loc&gt;")</f>
        <v>&lt;loc&gt;https://eduardoherreraf.github.io/cursoPython3@0805_modulo_calendar_trabajando_con_funciones_relacionadas_con_el_calendario.html&lt;/loc&gt;</v>
      </c>
      <c r="B444" s="12" t="str">
        <f>C444</f>
        <v>https://eduardoherreraf.github.io/cursoPython3@0805_modulo_calendar_trabajando_con_funciones_relacionadas_con_el_calendario.html</v>
      </c>
      <c r="C444" s="22" t="s">
        <v>67</v>
      </c>
    </row>
    <row r="445" spans="1:3">
      <c r="A445" s="11" t="str">
        <f>CONCATENATE("&lt;lastmod&gt;",B445,"&lt;/lastmod&gt;")</f>
        <v>&lt;lastmod&gt;2025-01-10T19:51:20-05:00&lt;/lastmod&gt;</v>
      </c>
      <c r="B445" s="12" t="str">
        <f>$B$1</f>
        <v>2025-01-10T19:51:20-05:00</v>
      </c>
      <c r="C445" s="16"/>
    </row>
    <row r="446" spans="1:3">
      <c r="A446" s="11" t="str">
        <f>CONCATENATE("&lt;changefreq&gt;",B446,"&lt;/changefreq&gt;")</f>
        <v>&lt;changefreq&gt;yearly&lt;/changefreq&gt;</v>
      </c>
      <c r="B446" s="12" t="s">
        <v>281</v>
      </c>
      <c r="C446" s="16"/>
    </row>
    <row r="447" spans="1:3">
      <c r="A447" s="11" t="str">
        <f>CONCATENATE("&lt;priority&gt;",B447,"&lt;/priority&gt;")</f>
        <v>&lt;priority&gt;0.6&lt;/priority&gt;</v>
      </c>
      <c r="B447" s="12" t="s">
        <v>282</v>
      </c>
      <c r="C447" s="16"/>
    </row>
    <row r="448" ht="15.75" spans="1:3">
      <c r="A448" s="13" t="s">
        <v>271</v>
      </c>
      <c r="B448" s="14"/>
      <c r="C448" s="16"/>
    </row>
    <row r="449" spans="1:3">
      <c r="A449" s="5" t="s">
        <v>349</v>
      </c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</sheetData>
  <conditionalFormatting sqref="F497:F530">
    <cfRule type="duplicateValues" dxfId="0" priority="139"/>
  </conditionalFormatting>
  <conditionalFormatting sqref="F498:F530">
    <cfRule type="duplicateValues" dxfId="0" priority="140"/>
  </conditionalFormatting>
  <conditionalFormatting sqref="C$1:C$1048576;E$1:E$1048576">
    <cfRule type="duplicateValues" dxfId="0" priority="1"/>
  </conditionalFormatting>
  <hyperlinks>
    <hyperlink ref="C62" r:id="rId1" display="https://eduardoherreraf.github.io/git@configuracion_inicial_GIT.html"/>
    <hyperlink ref="C68" r:id="rId2" display="https://eduardoherreraf.github.io/git@introduccion_de_git_para_windows.html"/>
    <hyperlink ref="C74" r:id="rId3" display="https://eduardoherreraf.github.io/git@comandos_basicos_de_consola-Terminal_CLI_para_windows.html"/>
    <hyperlink ref="C80" r:id="rId4" display="https://eduardoherreraf.github.io/git@como_eliminar_el_ultimo_commit_de_git.html"/>
    <hyperlink ref="C100" r:id="rId5" display="https://eduardoherreraf.github.io/photoshop@metadata_y_exportacion.html" tooltip="https://eduardoherreraf.github.io/photoshop@metadata_y_exportacion.html"/>
    <hyperlink ref="C112" r:id="rId6" display="https://eduardoherreraf.github.io/photoshop@filtros_neurales.html" tooltip="https://eduardoherreraf.github.io/photoshop@filtros_neurales.html"/>
    <hyperlink ref="C118" r:id="rId7" display="https://eduardoherreraf.github.io/photoshop@filtros.html" tooltip="https://eduardoherreraf.github.io/photoshop@filtros.html"/>
    <hyperlink ref="C124" r:id="rId8" display="https://eduardoherreraf.github.io/photoshop@formas_y_capas.html" tooltip="https://eduardoherreraf.github.io/photoshop@formas_y_capas.html"/>
    <hyperlink ref="C130" r:id="rId9" display="https://eduardoherreraf.github.io/photoshop@textos.html" tooltip="https://eduardoherreraf.github.io/photoshop@textos.html"/>
    <hyperlink ref="C184" r:id="rId10" display="https://eduardoherreraf.github.io/photoshop@interfaz_y_area_de_trabajo.html"/>
    <hyperlink ref="C148" r:id="rId11" display="https://eduardoherreraf.github.io/photoshop@agregar_y_quitar_objetos.html"/>
    <hyperlink ref="C166" r:id="rId12" display="https://eduardoherreraf.github.io/photoshop@trabajo_con_capas.html"/>
    <hyperlink ref="C197" r:id="rId13" display="https://eduardoherreraf.github.io/otrosTemas@como_aprender_cualquier_habilidad_facilmente_con_chatgpt.html"/>
    <hyperlink ref="C203" r:id="rId13" display="https://eduardoherreraf.github.io/otrosTemas@como_aprender_cualquier_habilidad_facilmente_con_chatgpt.html"/>
    <hyperlink ref="C222" r:id="rId14" display="https://eduardoherreraf.github.io/cursoPython3@0201_funcion_print.html" tooltip="https://eduardoherreraf.github.io/cursoPython3@05_variables.html"/>
    <hyperlink ref="C210" r:id="rId15" display="https://eduardoherreraf.github.io/cursoPython3@0101_introduccion.html" tooltip="https://eduardoherreraf.github.io/cursoPython3@07_interaccion_con_el_usuario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350</v>
      </c>
      <c r="B2" s="1" t="s">
        <v>351</v>
      </c>
      <c r="D2" s="1" t="s">
        <v>352</v>
      </c>
    </row>
    <row r="4" spans="1:4">
      <c r="A4" s="2"/>
      <c r="B4" s="1" t="s">
        <v>82</v>
      </c>
      <c r="D4" s="1" t="s">
        <v>353</v>
      </c>
    </row>
    <row r="5" spans="1:4">
      <c r="A5" s="3" t="s">
        <v>192</v>
      </c>
      <c r="B5" s="1" t="s">
        <v>83</v>
      </c>
      <c r="D5" s="1" t="s">
        <v>354</v>
      </c>
    </row>
    <row r="6" spans="1:4">
      <c r="A6" s="3" t="s">
        <v>355</v>
      </c>
      <c r="B6" s="1" t="s">
        <v>84</v>
      </c>
      <c r="D6" s="1" t="s">
        <v>356</v>
      </c>
    </row>
    <row r="7" spans="1:4">
      <c r="A7" s="3"/>
      <c r="B7" s="1" t="s">
        <v>357</v>
      </c>
      <c r="D7" s="1" t="s">
        <v>358</v>
      </c>
    </row>
    <row r="8" spans="1:4">
      <c r="A8" s="3" t="s">
        <v>359</v>
      </c>
      <c r="B8" s="1" t="s">
        <v>86</v>
      </c>
      <c r="D8" s="1" t="s">
        <v>360</v>
      </c>
    </row>
    <row r="9" spans="1:4">
      <c r="A9" s="3" t="s">
        <v>361</v>
      </c>
      <c r="B9" s="1" t="s">
        <v>87</v>
      </c>
      <c r="D9" s="1" t="s">
        <v>362</v>
      </c>
    </row>
    <row r="10" spans="1:4">
      <c r="A10" s="2"/>
      <c r="B10" s="1" t="s">
        <v>363</v>
      </c>
      <c r="D10" s="1" t="s">
        <v>364</v>
      </c>
    </row>
    <row r="11" spans="1:4">
      <c r="A11" s="2"/>
      <c r="B11" s="1" t="s">
        <v>365</v>
      </c>
      <c r="D11" s="1" t="s">
        <v>366</v>
      </c>
    </row>
    <row r="12" spans="1:4">
      <c r="A12" s="2"/>
      <c r="B12" s="1" t="s">
        <v>89</v>
      </c>
      <c r="D12" s="1" t="s">
        <v>367</v>
      </c>
    </row>
    <row r="13" spans="1:4">
      <c r="A13" s="2"/>
      <c r="B13" s="1" t="s">
        <v>368</v>
      </c>
      <c r="D13" s="1" t="s">
        <v>369</v>
      </c>
    </row>
    <row r="14" spans="1:4">
      <c r="A14" s="3"/>
      <c r="B14" s="1" t="s">
        <v>90</v>
      </c>
      <c r="D14" s="1" t="s">
        <v>370</v>
      </c>
    </row>
    <row r="15" spans="1:4">
      <c r="A15" s="3"/>
      <c r="B15" s="1" t="s">
        <v>91</v>
      </c>
      <c r="D15" s="1" t="s">
        <v>371</v>
      </c>
    </row>
    <row r="16" spans="1:4">
      <c r="A16" s="3"/>
      <c r="D16" s="1" t="s">
        <v>372</v>
      </c>
    </row>
    <row r="17" spans="1:4">
      <c r="A17" s="3"/>
      <c r="D17" s="1" t="s">
        <v>373</v>
      </c>
    </row>
    <row r="18" spans="1:4">
      <c r="A18" s="3"/>
      <c r="D18" s="1" t="s">
        <v>374</v>
      </c>
    </row>
    <row r="19" spans="4:4">
      <c r="D19" s="1" t="s">
        <v>375</v>
      </c>
    </row>
    <row r="20" spans="1:4">
      <c r="A20" s="4"/>
      <c r="D20" s="1" t="s">
        <v>376</v>
      </c>
    </row>
    <row r="21" spans="4:4">
      <c r="D21" s="1" t="s">
        <v>377</v>
      </c>
    </row>
    <row r="22" spans="4:4">
      <c r="D22" s="1" t="s">
        <v>378</v>
      </c>
    </row>
    <row r="23" spans="4:4">
      <c r="D23" s="1" t="s">
        <v>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2025-01-12T01:14:32Z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