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 firstSheet="1" activeTab="1"/>
  </bookViews>
  <sheets>
    <sheet name="index" sheetId="5" r:id="rId1"/>
    <sheet name="&lt;head&gt;" sheetId="7" r:id="rId2"/>
    <sheet name="&lt;main&gt;" sheetId="9" r:id="rId3"/>
    <sheet name="BootstrapTABLE" sheetId="2" r:id="rId4"/>
    <sheet name="GittTABLE" sheetId="3" r:id="rId5"/>
    <sheet name="script" sheetId="8" r:id="rId6"/>
    <sheet name="Estructura tools ps" sheetId="10" r:id="rId7"/>
    <sheet name="plantilla &lt;ul&gt;" sheetId="11" r:id="rId8"/>
  </sheets>
  <definedNames>
    <definedName name="Comillas">'&lt;main&gt;'!$H$1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<sst xmlns="http://schemas.openxmlformats.org/spreadsheetml/2006/main" count="696" uniqueCount="155">
  <si>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</si>
  <si>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</si>
  <si>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</si>
  <si>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</si>
  <si>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</si>
  <si>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</si>
  <si>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</si>
  <si>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</si>
  <si>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</si>
  <si>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</si>
  <si>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</si>
  <si>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</si>
  <si>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</si>
  <si>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</si>
  <si>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</si>
  <si>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</si>
  <si>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</si>
  <si>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&lt;meta name="google" content="notranslate" /&gt;</t>
  </si>
  <si>
    <t>&lt;meta name="google" content="nositelinkssearchbox"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</si>
  <si>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</si>
  <si>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</si>
  <si>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</si>
  <si>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</si>
  <si>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</si>
  <si>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</si>
  <si>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</si>
  <si>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</si>
  <si>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</si>
  <si>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</si>
  <si>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</si>
  <si>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</si>
  <si>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</si>
  <si>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</si>
  <si>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</si>
  <si>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</si>
  <si>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</si>
  <si>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</si>
  <si>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</si>
  <si>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</si>
  <si>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</si>
  <si>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</si>
  <si>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</si>
  <si>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</si>
  <si>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</si>
  <si>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</si>
  <si>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</si>
  <si>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</si>
  <si>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</si>
  <si>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</si>
  <si>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</si>
  <si>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</si>
  <si>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</si>
  <si>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</si>
  <si>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</si>
  <si>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</si>
  <si>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</si>
  <si>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</si>
  <si>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</si>
  <si>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</si>
  <si>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</si>
  <si>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</si>
  <si>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</si>
  <si>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Trabajo con Capas en Photoshop - Ing. Eduardo Herrera Forero.</t>
  </si>
  <si>
    <t>https://eduardoherreraf.github.io/photoshop@trabajo_con_capas.html</t>
  </si>
  <si>
    <t>Los diseñadores desbloquean el potencial creativo de Photoshop dominando el trabajo con capas. Esta funcionalidad permite combinar elementos, ajustar imágenes y crear composiciones complejas con precisión y flexibilidad. Dominar las capas eleva los proyectos visuales al siguiente nivel.</t>
  </si>
  <si>
    <t>Plantilla Cuerpo</t>
  </si>
  <si>
    <t>Comillas</t>
  </si>
  <si>
    <t>"</t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</si>
  <si>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</si>
  <si>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</si>
  <si>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</si>
  <si>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</si>
  <si>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</si>
  <si>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</si>
  <si>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>Filtros Neurales</t>
  </si>
  <si>
    <t/>
  </si>
  <si>
    <t>Parrafo 1</t>
  </si>
  <si>
    <t>Los filtros neurales en Photoshop son una herramienta que permite aplicar efectos avanzados de inteligencia artificial (IA) a las imágenes de manera sencilla. Estos filtros utilizan redes neuronales para realizar tareas complejas de edición de fotos que antes requerían mucho tiempo o conocimientos técnicos avanzados. Algunos de los filtros más destacados incluyen:</t>
  </si>
  <si>
    <t>Parrafo 2</t>
  </si>
  <si>
    <t>Parrafo 3</t>
  </si>
  <si>
    <t>Parrafo 4</t>
  </si>
  <si>
    <t>Parrafo 5</t>
  </si>
  <si>
    <t>Parrafo 6</t>
  </si>
  <si>
    <t>Parrafo 7</t>
  </si>
  <si>
    <t>Parrafo 8</t>
  </si>
  <si>
    <t>Area de trabajo 1</t>
  </si>
  <si>
    <t>Conceptos Básicos</t>
  </si>
  <si>
    <t>areaDeTrabajo1</t>
  </si>
  <si>
    <t>conceptosBasicos</t>
  </si>
  <si>
    <t>Area de trabajo 2</t>
  </si>
  <si>
    <t>areaDeTrabajo2</t>
  </si>
  <si>
    <t>filtrosNeurales</t>
  </si>
  <si>
    <t>Area de trabajo 3</t>
  </si>
  <si>
    <t>areaDeTrabajo3</t>
  </si>
  <si>
    <t>class="mt-5 pt-5 "&gt;</t>
  </si>
  <si>
    <t>Area de trabajo 4</t>
  </si>
  <si>
    <t>areaDeTrabajo4</t>
  </si>
  <si>
    <t>Area de trabajo 5</t>
  </si>
  <si>
    <t>areaDeTrabajo5</t>
  </si>
  <si>
    <t>&lt;/div&gt;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</si>
  <si>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</si>
  <si>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</si>
  <si>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</si>
  <si>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</si>
  <si>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</si>
  <si>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</si>
  <si>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class="list-unstyled"&gt;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</si>
  <si>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</si>
  <si>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</si>
  <si>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</si>
  <si>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</si>
  <si>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Índice de Adobe Photoshop - Ing. Eduardo Herrera Forero.</t>
  </si>
  <si>
    <t>https://eduardoherreraf.github.io/photoshop.html</t>
  </si>
  <si>
    <t>Índice de todos los artículos publicados en este sitio web sobre el programa de edición de imágenes Adobe Photoshop</t>
  </si>
  <si>
    <t>&lt;meta name="robots" content="noindex, follow" /&gt;</t>
  </si>
  <si>
    <t>Índice de Git / Github - Ing. Eduardo Herrera Forero.</t>
  </si>
  <si>
    <t>https://eduardoherreraf.github.io/git.htmll</t>
  </si>
  <si>
    <t>Este es el índice en donde se encontraran todos los artículos del Sistema de Control de Versiones  GIT / GITHUB que se han publicado en este sitio web.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</si>
  <si>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</si>
  <si>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La herramienta Parche es una herramienta poderosa en Photoshop que permite reparar y corregir áreas de una imagen de manera no destructiva. Permite al usuario seleccionar una parte de la imagen y reemplazarla con una textura o patrón tomado de otra área.</t>
  </si>
  <si>
    <t>Cómo usar la herramienta Parche:</t>
  </si>
  <si>
    <t>1. Selecciona la herramienta Parche en la caja de herramientas de Photoshop.</t>
  </si>
  <si>
    <t>2. Decide si quieres usar la opción "Parche" o "Parche de contenido":</t>
  </si>
  <si>
    <t xml:space="preserve">   - Parche: Toma la selección y la reemplaza por una textura tomada de otra parte de la imagen.</t>
  </si>
  <si>
    <t xml:space="preserve">   - Parche de contenido: Analiza el contenido y la textura de la selección y la reemplaza con una sección que se ajuste mejor.</t>
  </si>
  <si>
    <t>3. Dibuja un área de selección alrededor de la región que quieres reparar.</t>
  </si>
  <si>
    <t>4. Arrastra la selección hacia el área que quieres usar como reemplazo. Photoshop analizará la textura y el contenido y hará una sustitución coherente.</t>
  </si>
  <si>
    <t>5. Ajusta la selección según sea necesario para obtener un resultado natural.</t>
  </si>
  <si>
    <t>6. Repite el proceso en otras áreas que necesiten reparación.</t>
  </si>
  <si>
    <t>Consejos útiles:</t>
  </si>
  <si>
    <t>- Usa la herramienta Parche de contenido para reparaciones más complejas, como reemplazar caras o elementos más estructurales.</t>
  </si>
  <si>
    <t>- Aumenta o disminuye el tamaño de la herramienta para ajustarse a diferentes áreas.</t>
  </si>
  <si>
    <t>- Combina la herramienta Parche con otras herramientas de edición, como el clon, para obtener mejores resultados.</t>
  </si>
  <si>
    <t>- Trabaja en una capa separada para mantener la edición no destructiva.</t>
  </si>
  <si>
    <t>Respueta</t>
  </si>
  <si>
    <t>&lt;ul&gt;</t>
  </si>
  <si>
    <t>Abrir una imagen: Primero, se debe abrir la imagen sobre la que se desea aplicar un filtro neural.</t>
  </si>
  <si>
    <t>Acceder a los Filtros Neurales: Ir a la barra de menú superior y seleccionar:</t>
  </si>
  <si>
    <t>Descargar los Filtros (si es necesario): Algunos filtros neurales pueden no estar instalados por defecto. Si aparece un ícono de nube al lado del filtro, se debe hacer clic en él para descargarlo e instalarlo antes de usarlo.</t>
  </si>
  <si>
    <t>Seleccionar un Filtro: Los filtros se dividen en categorías, como:</t>
  </si>
  <si>
    <t>Ajustar los Parámetros: Una vez seleccionado el filtro, se pueden ajustar sus parámetros mediante controles deslizantes. Cada filtro ofrece diferentes opciones de ajuste, como la intensidad, la dirección o la escala de los efectos.</t>
  </si>
  <si>
    <t>Vista previa en tiempo real: Photoshop permite ver cómo los cambios afectarán a la imagen en tiempo real mientras se ajustan los parámetros del filtro.</t>
  </si>
  <si>
    <t>Aplicar el Filtro: Después de ajustar el filtro a satisfacción, se puede hacer clic en Aceptar para aplicarlo a la imagen. Si se desea mantener la imagen original intacta, es recomendable trabajar con capas duplicadas.</t>
  </si>
  <si>
    <t>Guardar la imagen: Una vez aplicado el filtro, se puede guardar la imagen editada en el formato deseado.</t>
  </si>
  <si>
    <t>&lt;li&gt;&lt;span class="fw-bold"&gt;</t>
  </si>
  <si>
    <t>Hacer clic derecho sobre la capa seleccionada y elijir la opción "Convertir en Objeto Inteligente".</t>
  </si>
  <si>
    <t>Alternativamente, se puede ir al menú superior y seleccionar Capa  &gt; Objetos inteligentes &gt; Convertir en objeto inteligente &gt;.</t>
  </si>
  <si>
    <t>Una vez convertida, verá un pequeño icono en la esquina inferior derecha de la miniatura de la capa, lo que indica que ahora es un Objeto Inteligente.</t>
  </si>
  <si>
    <t>ps@filtroNeuralColorizerGuerzarNuevaCapaFinal.jpg</t>
  </si>
  <si>
    <t>&lt;div class="text-center imagen"&gt;</t>
  </si>
  <si>
    <t>Filtro Neural Colorizer  Nueva Capa Final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</si>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</sst>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7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2"/>
      <name val="Verdana"/>
      <charset val="134"/>
    </font>
    <font>
      <sz val="10.5"/>
      <name val="Consolas"/>
      <charset val="134"/>
    </font>
    <font>
      <sz val="11"/>
      <color theme="1"/>
      <name val="Tahoma"/>
      <charset val="134"/>
    </font>
    <font>
      <u/>
      <sz val="11"/>
      <color rgb="FF0000FF"/>
      <name val="Aptos Narrow"/>
      <charset val="0"/>
      <scheme val="minor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6" applyFont="1" applyFill="1" applyBorder="1" applyAlignment="1"/>
    <xf numFmtId="0" fontId="0" fillId="2" borderId="0" xfId="0" applyFill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/>
    <xf numFmtId="0" fontId="4" fillId="4" borderId="0" xfId="0" applyFont="1" applyFill="1"/>
    <xf numFmtId="0" fontId="4" fillId="5" borderId="0" xfId="0" applyFont="1" applyFill="1"/>
    <xf numFmtId="0" fontId="5" fillId="0" borderId="0" xfId="6" applyAlignment="1"/>
    <xf numFmtId="0" fontId="4" fillId="6" borderId="0" xfId="0" applyFont="1" applyFill="1"/>
    <xf numFmtId="0" fontId="4" fillId="0" borderId="0" xfId="0" applyFont="1" applyFill="1"/>
    <xf numFmtId="0" fontId="4" fillId="0" borderId="0" xfId="0" applyFont="1" applyFill="1" applyAlignment="1"/>
    <xf numFmtId="0" fontId="2" fillId="0" borderId="0" xfId="0" applyFont="1" applyAlignment="1"/>
    <xf numFmtId="0" fontId="2" fillId="0" borderId="0" xfId="0" applyFont="1" applyFill="1" applyAlignment="1"/>
    <xf numFmtId="178" fontId="2" fillId="0" borderId="0" xfId="0" applyNumberFormat="1" applyFont="1" applyAlignment="1"/>
    <xf numFmtId="0" fontId="2" fillId="0" borderId="0" xfId="0" applyFont="1" applyAlignment="1">
      <alignment wrapText="1"/>
    </xf>
    <xf numFmtId="0" fontId="6" fillId="7" borderId="0" xfId="0" applyFont="1" applyFill="1" applyAlignment="1"/>
    <xf numFmtId="0" fontId="2" fillId="8" borderId="0" xfId="0" applyFont="1" applyFill="1" applyAlignment="1"/>
    <xf numFmtId="0" fontId="6" fillId="9" borderId="0" xfId="0" applyFont="1" applyFill="1" applyAlignment="1"/>
    <xf numFmtId="178" fontId="2" fillId="10" borderId="0" xfId="0" applyNumberFormat="1" applyFont="1" applyFill="1" applyAlignment="1"/>
    <xf numFmtId="178" fontId="2" fillId="11" borderId="0" xfId="0" applyNumberFormat="1" applyFont="1" applyFill="1" applyAlignment="1"/>
    <xf numFmtId="178" fontId="2" fillId="12" borderId="0" xfId="0" applyNumberFormat="1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" fillId="0" borderId="0" xfId="6" applyFont="1" applyAlignment="1"/>
    <xf numFmtId="0" fontId="4" fillId="12" borderId="0" xfId="0" applyFont="1" applyFill="1" applyAlignment="1"/>
    <xf numFmtId="0" fontId="6" fillId="7" borderId="0" xfId="0" applyFont="1" applyFill="1" applyAlignment="1" quotePrefix="1"/>
    <xf numFmtId="0" fontId="2" fillId="8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@trabajo_con_capa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.html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s@filtroNeuralColorizerGuerzarNuevaCapaFin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C66" sqref="C66"/>
    </sheetView>
  </sheetViews>
  <sheetFormatPr defaultColWidth="11" defaultRowHeight="14.25"/>
  <cols>
    <col min="1" max="1" width="0.158333333333333" style="10" customWidth="1"/>
    <col min="2" max="2" width="11" style="10"/>
    <col min="3" max="3" width="139.991666666667" style="10" customWidth="1"/>
    <col min="4" max="4" width="11" style="10"/>
    <col min="5" max="5" width="35" style="10" customWidth="1"/>
    <col min="6" max="16383" width="11" style="10"/>
    <col min="16384" max="16384" width="11" style="11"/>
  </cols>
  <sheetData>
    <row r="1" spans="2:16384">
      <c r="B1" s="12" t="s">
        <v>0</v>
      </c>
      <c r="C1" t="s">
        <v>1</v>
      </c>
      <c r="D1" s="10" t="s">
        <v>2</v>
      </c>
      <c r="XFD1" s="10"/>
    </row>
    <row r="2" spans="2:16384">
      <c r="B2" s="13" t="s">
        <v>3</v>
      </c>
      <c r="C2" s="14" t="s">
        <v>4</v>
      </c>
      <c r="D2" s="10" t="s">
        <v>2</v>
      </c>
      <c r="XFD2" s="10"/>
    </row>
    <row r="3" spans="2:16384">
      <c r="B3" s="15" t="s">
        <v>5</v>
      </c>
      <c r="C3" t="s">
        <v>6</v>
      </c>
      <c r="D3" s="10" t="s">
        <v>2</v>
      </c>
      <c r="XFD3" s="10"/>
    </row>
    <row r="4" ht="6" customHeight="1" spans="2:16384">
      <c r="B4" s="16"/>
      <c r="XFD4" s="10"/>
    </row>
    <row r="5" spans="1:16384">
      <c r="A5" s="10" t="s">
        <v>7</v>
      </c>
      <c r="B5" s="17" t="str">
        <f t="shared" ref="B5:B8" si="0">A5</f>
        <v>&lt;head&gt;</v>
      </c>
      <c r="C5" s="17"/>
      <c r="D5" s="17" t="s">
        <v>2</v>
      </c>
      <c r="XFD5" s="10"/>
    </row>
    <row r="6" spans="1:16384">
      <c r="A6" s="10" t="s">
        <v>8</v>
      </c>
      <c r="B6" s="17" t="str">
        <f t="shared" si="0"/>
        <v>&lt;!-- Metaetiquetas --&gt;</v>
      </c>
      <c r="C6" s="17"/>
      <c r="D6" s="17" t="s">
        <v>2</v>
      </c>
      <c r="XFD6" s="10"/>
    </row>
    <row r="7" spans="1:16384">
      <c r="A7" s="10" t="s">
        <v>9</v>
      </c>
      <c r="B7" s="17" t="str">
        <f t="shared" si="0"/>
        <v>&lt;meta charset="utf-8" /&gt;</v>
      </c>
      <c r="C7" s="17"/>
      <c r="D7" s="17" t="s">
        <v>2</v>
      </c>
      <c r="XFD7" s="10"/>
    </row>
    <row r="8" spans="1:16384">
      <c r="A8" s="10" t="s">
        <v>10</v>
      </c>
      <c r="B8" s="17" t="str">
        <f t="shared" si="0"/>
        <v>&lt;meta name="viewport" content="width=device-width, initial-scale=1" /&gt;</v>
      </c>
      <c r="C8" s="17"/>
      <c r="D8" s="17" t="s">
        <v>2</v>
      </c>
      <c r="XFD8" s="10"/>
    </row>
    <row r="9" spans="1:16384">
      <c r="A9" s="12" t="s">
        <v>11</v>
      </c>
      <c r="B9" s="17" t="str">
        <f>CONCATENATE(E9,$C$1,F9)</f>
        <v>&lt;meta name="description" content="Ing. Eduardo Herrera Forero." /&gt;</v>
      </c>
      <c r="C9" s="17"/>
      <c r="D9" s="17" t="s">
        <v>2</v>
      </c>
      <c r="E9" s="10" t="s">
        <v>12</v>
      </c>
      <c r="F9" s="10" t="s">
        <v>13</v>
      </c>
      <c r="XFD9" s="10"/>
    </row>
    <row r="10" spans="1:16384">
      <c r="A10" s="10" t="s">
        <v>14</v>
      </c>
      <c r="B10" s="17" t="str">
        <f t="shared" ref="B10:B13" si="1">A10</f>
        <v>&lt;meta name="author" content="Ing. Eduardo Herrera Forero" /&gt;</v>
      </c>
      <c r="C10" s="17"/>
      <c r="D10" s="17" t="s">
        <v>2</v>
      </c>
      <c r="XFD10" s="10"/>
    </row>
    <row r="11" spans="1:16384">
      <c r="A11" s="10" t="s">
        <v>15</v>
      </c>
      <c r="B11" s="17" t="str">
        <f t="shared" si="1"/>
        <v>&lt;meta name="application-name" content="EHF" /&gt;</v>
      </c>
      <c r="C11" s="17"/>
      <c r="D11" s="17" t="s">
        <v>2</v>
      </c>
      <c r="XFD11" s="10"/>
    </row>
    <row r="12" spans="1:16384">
      <c r="A12" s="10" t="s">
        <v>16</v>
      </c>
      <c r="B12" s="17" t="str">
        <f t="shared" si="1"/>
        <v>&lt;meta name="robots" content="index, follow" /&gt;</v>
      </c>
      <c r="C12" s="17"/>
      <c r="D12" s="17" t="s">
        <v>2</v>
      </c>
      <c r="XFD12" s="10"/>
    </row>
    <row r="13" spans="1:16384">
      <c r="A13" s="10" t="s">
        <v>17</v>
      </c>
      <c r="B13" s="17" t="str">
        <f t="shared" si="1"/>
        <v>&lt;meta name="google" content="notranslate" /&gt;</v>
      </c>
      <c r="C13" s="17"/>
      <c r="D13" s="17" t="s">
        <v>2</v>
      </c>
      <c r="E13" s="33" t="s">
        <v>18</v>
      </c>
      <c r="XFD13" s="10"/>
    </row>
    <row r="14" spans="1:16384">
      <c r="A14" s="13" t="s">
        <v>19</v>
      </c>
      <c r="B14" s="17" t="str">
        <f>CONCATENATE(E14,$C$2,$F$9)</f>
        <v>&lt;link rel="canonical" href="https://eduardoherreraf.github.io/bootstrap.html" /&gt;</v>
      </c>
      <c r="C14" s="17"/>
      <c r="D14" s="17" t="s">
        <v>2</v>
      </c>
      <c r="E14" s="10" t="s">
        <v>20</v>
      </c>
      <c r="XFD14" s="10"/>
    </row>
    <row r="15" spans="1:16384">
      <c r="A15" s="10" t="s">
        <v>21</v>
      </c>
      <c r="B15" s="17" t="str">
        <f t="shared" ref="B15:B18" si="2">A15</f>
        <v>&lt;!-- Fin Metaetiquetas --&gt;</v>
      </c>
      <c r="C15" s="17"/>
      <c r="D15" s="17" t="s">
        <v>2</v>
      </c>
      <c r="XFD15" s="10"/>
    </row>
    <row r="16" spans="2:16384">
      <c r="B16" s="17" t="s">
        <v>22</v>
      </c>
      <c r="C16" s="17"/>
      <c r="D16" s="17" t="s">
        <v>2</v>
      </c>
      <c r="XFD16" s="10"/>
    </row>
    <row r="17" spans="1:16384">
      <c r="A17" s="10" t="s">
        <v>23</v>
      </c>
      <c r="B17" s="17" t="str">
        <f t="shared" si="2"/>
        <v>&lt;!-- Open Graph data --&gt;</v>
      </c>
      <c r="C17" s="17"/>
      <c r="D17" s="17" t="s">
        <v>2</v>
      </c>
      <c r="XFD17" s="10"/>
    </row>
    <row r="18" spans="1:16384">
      <c r="A18" s="10" t="s">
        <v>24</v>
      </c>
      <c r="B18" s="17" t="str">
        <f t="shared" si="2"/>
        <v>&lt;meta property="og:type" content="website" /&gt;</v>
      </c>
      <c r="C18" s="17"/>
      <c r="D18" s="17" t="s">
        <v>2</v>
      </c>
      <c r="XFD18" s="10"/>
    </row>
    <row r="19" spans="1:16384">
      <c r="A19" s="12" t="s">
        <v>25</v>
      </c>
      <c r="B19" s="17" t="str">
        <f>CONCATENATE(E19,$C$1,F9)</f>
        <v>&lt;meta property="og:title" content="Ing. Eduardo Herrera Forero." /&gt;</v>
      </c>
      <c r="C19" s="17"/>
      <c r="D19" s="17" t="s">
        <v>2</v>
      </c>
      <c r="E19" s="10" t="s">
        <v>26</v>
      </c>
      <c r="XFD19" s="10"/>
    </row>
    <row r="20" spans="1:16384">
      <c r="A20" s="15" t="s">
        <v>27</v>
      </c>
      <c r="B20" s="17" t="str">
        <f>CONCATENATE(E20,$C$3,$F$9)</f>
        <v>&lt;meta property="og:description" content="Esta es la Página Web del ingeniero Eduardo Herrera Forero y sus publicaciones." /&gt;</v>
      </c>
      <c r="C20" s="17"/>
      <c r="D20" s="17" t="s">
        <v>2</v>
      </c>
      <c r="E20" s="10" t="s">
        <v>28</v>
      </c>
      <c r="XFD20" s="10"/>
    </row>
    <row r="21" spans="1:16384">
      <c r="A21" s="10" t="s">
        <v>29</v>
      </c>
      <c r="B21" s="17" t="str">
        <f t="shared" ref="B21:B25" si="3">A21</f>
        <v>&lt;meta property="og:image" content="https://i.imgur.com/JKbKYrO.png" /&gt;</v>
      </c>
      <c r="C21" s="17"/>
      <c r="D21" s="17" t="s">
        <v>2</v>
      </c>
      <c r="XFD21" s="10"/>
    </row>
    <row r="22" spans="1:16384">
      <c r="A22" s="10" t="s">
        <v>30</v>
      </c>
      <c r="B22" s="17" t="str">
        <f t="shared" si="3"/>
        <v>&lt;meta property="og:image:alt" content="Logo del ingeniero Eduardo Herrera Forero"/&gt;</v>
      </c>
      <c r="C22" s="17"/>
      <c r="D22" s="17" t="s">
        <v>2</v>
      </c>
      <c r="XFD22" s="10"/>
    </row>
    <row r="23" spans="1:16384">
      <c r="A23" s="13" t="s">
        <v>31</v>
      </c>
      <c r="B23" s="17" t="str">
        <f>CONCATENATE(E23,$C$2,$F$9)</f>
        <v>&lt;meta property="og:url" content="https://eduardoherreraf.github.io/bootstrap.html" /&gt;</v>
      </c>
      <c r="C23" s="17"/>
      <c r="D23" s="17" t="s">
        <v>2</v>
      </c>
      <c r="E23" s="10" t="s">
        <v>32</v>
      </c>
      <c r="XFD23" s="10"/>
    </row>
    <row r="24" spans="1:16384">
      <c r="A24" s="10" t="s">
        <v>33</v>
      </c>
      <c r="B24" s="17" t="str">
        <f t="shared" si="3"/>
        <v>&lt;meta property="og:locale" content="es_CO" /&gt;</v>
      </c>
      <c r="C24" s="17"/>
      <c r="D24" s="17" t="s">
        <v>2</v>
      </c>
      <c r="XFD24" s="10"/>
    </row>
    <row r="25" spans="1:16384">
      <c r="A25" s="10" t="s">
        <v>34</v>
      </c>
      <c r="B25" s="17" t="str">
        <f t="shared" si="3"/>
        <v>&lt;!-- fin Open Graph data --&gt;</v>
      </c>
      <c r="C25" s="17"/>
      <c r="D25" s="17" t="s">
        <v>2</v>
      </c>
      <c r="XFD25" s="10"/>
    </row>
    <row r="26" spans="2:16384">
      <c r="B26" s="17" t="s">
        <v>35</v>
      </c>
      <c r="C26" s="17"/>
      <c r="D26" s="17" t="s">
        <v>2</v>
      </c>
      <c r="XFD26" s="10"/>
    </row>
    <row r="27" spans="1:16384">
      <c r="A27" s="10" t="s">
        <v>36</v>
      </c>
      <c r="B27" s="17" t="str">
        <f t="shared" ref="B27:B29" si="4">A27</f>
        <v>&lt;!-- Twitter cards --&gt;</v>
      </c>
      <c r="C27" s="17"/>
      <c r="D27" s="17" t="s">
        <v>2</v>
      </c>
      <c r="XFD27" s="10"/>
    </row>
    <row r="28" spans="1:16384">
      <c r="A28" s="10" t="s">
        <v>37</v>
      </c>
      <c r="B28" s="17" t="str">
        <f t="shared" si="4"/>
        <v>&lt;meta name="twitter:card" content="summary" /&gt;</v>
      </c>
      <c r="C28" s="17"/>
      <c r="D28" s="17" t="s">
        <v>2</v>
      </c>
      <c r="XFD28" s="10"/>
    </row>
    <row r="29" spans="1:16384">
      <c r="A29" s="10" t="s">
        <v>38</v>
      </c>
      <c r="B29" s="17" t="str">
        <f t="shared" si="4"/>
        <v>&lt;meta name="twitter:site" content="@ehfeduardo" /&gt;</v>
      </c>
      <c r="C29" s="17"/>
      <c r="D29" s="17" t="s">
        <v>2</v>
      </c>
      <c r="XFD29" s="10"/>
    </row>
    <row r="30" spans="1:16384">
      <c r="A30" s="12" t="s">
        <v>39</v>
      </c>
      <c r="B30" s="17" t="str">
        <f>CONCATENATE(E30,$C$1,$F$9)</f>
        <v>&lt;meta name="twitter:title" content="Ing. Eduardo Herrera Forero." /&gt;</v>
      </c>
      <c r="C30" s="17"/>
      <c r="D30" s="17" t="s">
        <v>2</v>
      </c>
      <c r="E30" s="10" t="s">
        <v>40</v>
      </c>
      <c r="XFD30" s="10"/>
    </row>
    <row r="31" spans="1:16384">
      <c r="A31" s="15" t="s">
        <v>41</v>
      </c>
      <c r="B31" s="17" t="str">
        <f>CONCATENATE(E31,$C$3,$F$9)</f>
        <v>&lt;meta name="twitter:description" content="Esta es la Página Web del ingeniero Eduardo Herrera Forero y sus publicaciones." /&gt;</v>
      </c>
      <c r="C31" s="17"/>
      <c r="D31" s="17" t="s">
        <v>2</v>
      </c>
      <c r="E31" s="10" t="s">
        <v>42</v>
      </c>
      <c r="XFD31" s="10"/>
    </row>
    <row r="32" spans="1:16384">
      <c r="A32" s="10" t="s">
        <v>43</v>
      </c>
      <c r="B32" s="17" t="str">
        <f t="shared" ref="B32:B34" si="5">A32</f>
        <v>&lt;meta name="twitter:image" content="https://i.imgur.com/JKbKYrO.png" /&gt;</v>
      </c>
      <c r="C32" s="17"/>
      <c r="D32" s="17" t="s">
        <v>2</v>
      </c>
      <c r="XFD32" s="10"/>
    </row>
    <row r="33" spans="1:16384">
      <c r="A33" s="10" t="s">
        <v>44</v>
      </c>
      <c r="B33" s="17" t="str">
        <f t="shared" si="5"/>
        <v>&lt;meta name="twitter:image:alt" content="Logo del ingeniero Eduardo Herrera Forero"&gt;</v>
      </c>
      <c r="C33" s="17"/>
      <c r="D33" s="17" t="s">
        <v>2</v>
      </c>
      <c r="XFD33" s="10"/>
    </row>
    <row r="34" spans="1:16384">
      <c r="A34" s="10" t="s">
        <v>45</v>
      </c>
      <c r="B34" s="17" t="str">
        <f t="shared" si="5"/>
        <v>&lt;!-- Fin Twitter cards --&gt;</v>
      </c>
      <c r="C34" s="17"/>
      <c r="D34" s="17" t="s">
        <v>2</v>
      </c>
      <c r="XFD34" s="10"/>
    </row>
    <row r="35" spans="2:16384">
      <c r="B35" s="17" t="s">
        <v>35</v>
      </c>
      <c r="C35" s="17"/>
      <c r="D35" s="17" t="s">
        <v>2</v>
      </c>
      <c r="XFD35" s="10"/>
    </row>
    <row r="36" spans="1:16384">
      <c r="A36" s="10" t="s">
        <v>46</v>
      </c>
      <c r="B36" s="17" t="str">
        <f t="shared" ref="B36:B45" si="6">A36</f>
        <v>&lt;!-- iconos --&gt;</v>
      </c>
      <c r="C36" s="17"/>
      <c r="D36" s="17" t="s">
        <v>2</v>
      </c>
      <c r="XFD36" s="10"/>
    </row>
    <row r="37" spans="1:16384">
      <c r="A37" s="10" t="s">
        <v>47</v>
      </c>
      <c r="B37" s="17" t="str">
        <f t="shared" si="6"/>
        <v>&lt;link rel="apple-touch-icon" sizes="180x180" href="apple-touch-icon.png" /&gt;</v>
      </c>
      <c r="C37" s="17"/>
      <c r="D37" s="17" t="s">
        <v>2</v>
      </c>
      <c r="XFD37" s="10"/>
    </row>
    <row r="38" spans="1:16384">
      <c r="A38" s="10" t="s">
        <v>48</v>
      </c>
      <c r="B38" s="17" t="str">
        <f t="shared" si="6"/>
        <v>&lt;link rel="icon" type="image/png" sizes="32x32" href="favicon-32x32.png" /&gt;</v>
      </c>
      <c r="C38" s="17"/>
      <c r="D38" s="17" t="s">
        <v>2</v>
      </c>
      <c r="XFD38" s="10"/>
    </row>
    <row r="39" spans="1:16384">
      <c r="A39" s="10" t="s">
        <v>49</v>
      </c>
      <c r="B39" s="17" t="str">
        <f t="shared" si="6"/>
        <v>&lt;link rel="icon" type="image/png" sizes="192x192" href="android-chrome-192x192.png"/&gt;</v>
      </c>
      <c r="C39" s="17"/>
      <c r="D39" s="17" t="s">
        <v>2</v>
      </c>
      <c r="XFD39" s="10"/>
    </row>
    <row r="40" spans="1:16384">
      <c r="A40" s="10" t="s">
        <v>50</v>
      </c>
      <c r="B40" s="17" t="str">
        <f t="shared" si="6"/>
        <v>&lt;link rel="icon" type="image/png" sizes="16x16" href="favicon-16x16.png" /&gt;</v>
      </c>
      <c r="C40" s="17"/>
      <c r="D40" s="17" t="s">
        <v>2</v>
      </c>
      <c r="XFD40" s="10"/>
    </row>
    <row r="41" spans="1:16384">
      <c r="A41" s="10" t="s">
        <v>51</v>
      </c>
      <c r="B41" s="17" t="str">
        <f t="shared" si="6"/>
        <v>&lt;link rel="manifest" href="site.webmanifest" /&gt;</v>
      </c>
      <c r="C41" s="17"/>
      <c r="D41" s="17" t="s">
        <v>2</v>
      </c>
      <c r="XFD41" s="10"/>
    </row>
    <row r="42" spans="1:16384">
      <c r="A42" s="10" t="s">
        <v>52</v>
      </c>
      <c r="B42" s="17" t="str">
        <f t="shared" si="6"/>
        <v>&lt;link rel="mask-icon" href="safari-pinned-tab.svg" color="#5bbad5" /&gt;</v>
      </c>
      <c r="C42" s="17"/>
      <c r="D42" s="17" t="s">
        <v>2</v>
      </c>
      <c r="XFD42" s="10"/>
    </row>
    <row r="43" spans="1:16384">
      <c r="A43" s="10" t="s">
        <v>53</v>
      </c>
      <c r="B43" s="17" t="str">
        <f t="shared" si="6"/>
        <v>&lt;meta name="msapplication-TileColor" content="#da532c" /&gt;</v>
      </c>
      <c r="C43" s="17"/>
      <c r="D43" s="17" t="s">
        <v>2</v>
      </c>
      <c r="XFD43" s="10"/>
    </row>
    <row r="44" spans="1:16384">
      <c r="A44" s="10" t="s">
        <v>54</v>
      </c>
      <c r="B44" s="17" t="str">
        <f t="shared" si="6"/>
        <v>&lt;meta name="theme-color" content="#ffffff" /&gt;</v>
      </c>
      <c r="C44" s="17"/>
      <c r="D44" s="17" t="s">
        <v>2</v>
      </c>
      <c r="XFD44" s="10"/>
    </row>
    <row r="45" spans="1:16384">
      <c r="A45" s="10" t="s">
        <v>55</v>
      </c>
      <c r="B45" s="17" t="str">
        <f t="shared" si="6"/>
        <v>&lt;!-- fin iconos --&gt;</v>
      </c>
      <c r="C45" s="17"/>
      <c r="D45" s="17" t="s">
        <v>2</v>
      </c>
      <c r="XFD45" s="10"/>
    </row>
    <row r="46" spans="2:16384">
      <c r="B46" s="17" t="s">
        <v>35</v>
      </c>
      <c r="C46" s="17"/>
      <c r="D46" s="17" t="s">
        <v>2</v>
      </c>
      <c r="XFD46" s="10"/>
    </row>
    <row r="47" spans="1:16384">
      <c r="A47" s="10" t="s">
        <v>56</v>
      </c>
      <c r="B47" s="17" t="str">
        <f t="shared" ref="B47:B51" si="7">A47</f>
        <v>&lt;title&gt;</v>
      </c>
      <c r="C47" s="17"/>
      <c r="D47" s="17" t="s">
        <v>2</v>
      </c>
      <c r="XFD47" s="10"/>
    </row>
    <row r="48" spans="1:16384">
      <c r="A48" s="12" t="s">
        <v>57</v>
      </c>
      <c r="B48" s="17" t="str">
        <f>C1</f>
        <v>Ing. Eduardo Herrera Forero.</v>
      </c>
      <c r="C48" s="17"/>
      <c r="D48" s="17" t="s">
        <v>2</v>
      </c>
      <c r="XFD48" s="10"/>
    </row>
    <row r="49" spans="1:16384">
      <c r="A49" s="10" t="s">
        <v>58</v>
      </c>
      <c r="B49" s="17" t="str">
        <f t="shared" si="7"/>
        <v>&lt;/title&gt;</v>
      </c>
      <c r="C49" s="17"/>
      <c r="D49" s="17" t="s">
        <v>2</v>
      </c>
      <c r="XFD49" s="10"/>
    </row>
    <row r="50" spans="2:16384">
      <c r="B50" s="17" t="s">
        <v>35</v>
      </c>
      <c r="C50" s="17"/>
      <c r="D50" s="17" t="s">
        <v>2</v>
      </c>
      <c r="XFD50" s="10"/>
    </row>
    <row r="51" spans="1:16384">
      <c r="A51" s="10" t="s">
        <v>59</v>
      </c>
      <c r="B51" s="17" t="str">
        <f t="shared" si="7"/>
        <v>&lt;script type="module" defer src="./js/main.js"&gt;&lt;/script&gt;</v>
      </c>
      <c r="C51" s="17"/>
      <c r="D51" s="17" t="s">
        <v>2</v>
      </c>
      <c r="XFD51" s="10"/>
    </row>
    <row r="52" spans="2:16384">
      <c r="B52" s="17" t="s">
        <v>35</v>
      </c>
      <c r="C52" s="17"/>
      <c r="D52" s="17" t="s">
        <v>2</v>
      </c>
      <c r="XFD52" s="10"/>
    </row>
    <row r="53" spans="1:16384">
      <c r="A53" s="10" t="s">
        <v>60</v>
      </c>
      <c r="B53" s="17" t="str">
        <f>A53</f>
        <v>&lt;meta name="google-site-verification" content="2H5ZMCD1_xl7oxaiqnopfdQBnIXVIOfmW0UBSa5sQJc"/&gt;</v>
      </c>
      <c r="C53" s="17"/>
      <c r="D53" s="17" t="s">
        <v>2</v>
      </c>
      <c r="XFD53" s="10"/>
    </row>
    <row r="54" spans="1:16384">
      <c r="A54" s="10" t="s">
        <v>61</v>
      </c>
      <c r="B54" s="17" t="str">
        <f>A54</f>
        <v>&lt;/head&gt;</v>
      </c>
      <c r="C54" s="17"/>
      <c r="D54" s="17" t="s">
        <v>2</v>
      </c>
      <c r="XFD54" s="10"/>
    </row>
    <row r="55" spans="16384:16384">
      <c r="XFD55" s="10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tabSelected="1"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0" customWidth="1"/>
    <col min="2" max="2" width="11" style="10"/>
    <col min="3" max="3" width="139.991666666667" style="10" customWidth="1"/>
    <col min="4" max="4" width="11" style="10"/>
    <col min="5" max="5" width="35" style="10" customWidth="1"/>
    <col min="6" max="16383" width="11" style="10"/>
    <col min="16384" max="16384" width="11" style="11"/>
  </cols>
  <sheetData>
    <row r="1" spans="2:16384">
      <c r="B1" s="12" t="s">
        <v>0</v>
      </c>
      <c r="C1" t="s">
        <v>62</v>
      </c>
      <c r="D1" s="10" t="s">
        <v>2</v>
      </c>
      <c r="XFD1" s="10"/>
    </row>
    <row r="2" spans="2:16384">
      <c r="B2" s="13" t="s">
        <v>3</v>
      </c>
      <c r="C2" s="32" t="s">
        <v>63</v>
      </c>
      <c r="D2" s="10" t="s">
        <v>2</v>
      </c>
      <c r="XFD2" s="10"/>
    </row>
    <row r="3" spans="2:16384">
      <c r="B3" s="15" t="s">
        <v>5</v>
      </c>
      <c r="C3" t="s">
        <v>64</v>
      </c>
      <c r="D3" s="10" t="s">
        <v>2</v>
      </c>
      <c r="XFD3" s="10"/>
    </row>
    <row r="4" ht="6" customHeight="1" spans="2:16384">
      <c r="B4" s="16"/>
      <c r="XFD4" s="10"/>
    </row>
    <row r="5" spans="1:16384">
      <c r="A5" s="10" t="s">
        <v>7</v>
      </c>
      <c r="B5" s="17" t="str">
        <f t="shared" ref="B5:B8" si="0">A5</f>
        <v>&lt;head&gt;</v>
      </c>
      <c r="C5" s="17"/>
      <c r="D5" s="17" t="s">
        <v>2</v>
      </c>
      <c r="XFD5" s="10"/>
    </row>
    <row r="6" spans="1:16384">
      <c r="A6" s="10" t="s">
        <v>8</v>
      </c>
      <c r="B6" s="17" t="str">
        <f t="shared" si="0"/>
        <v>&lt;!-- Metaetiquetas --&gt;</v>
      </c>
      <c r="C6" s="17"/>
      <c r="D6" s="17" t="s">
        <v>2</v>
      </c>
      <c r="XFD6" s="10"/>
    </row>
    <row r="7" spans="1:16384">
      <c r="A7" s="10" t="s">
        <v>9</v>
      </c>
      <c r="B7" s="17" t="str">
        <f t="shared" si="0"/>
        <v>&lt;meta charset="utf-8" /&gt;</v>
      </c>
      <c r="C7" s="17"/>
      <c r="D7" s="17" t="s">
        <v>2</v>
      </c>
      <c r="XFD7" s="10"/>
    </row>
    <row r="8" spans="1:16384">
      <c r="A8" s="10" t="s">
        <v>10</v>
      </c>
      <c r="B8" s="17" t="str">
        <f t="shared" si="0"/>
        <v>&lt;meta name="viewport" content="width=device-width, initial-scale=1" /&gt;</v>
      </c>
      <c r="C8" s="17"/>
      <c r="D8" s="17" t="s">
        <v>2</v>
      </c>
      <c r="XFD8" s="10"/>
    </row>
    <row r="9" spans="1:16384">
      <c r="A9" s="12" t="s">
        <v>11</v>
      </c>
      <c r="B9" s="17" t="str">
        <f>CONCATENATE(E9,$C$3,F9)</f>
        <v>&lt;meta name="description" content="Los diseñadores desbloquean el potencial creativo de Photoshop dominando el trabajo con capas. Esta funcionalidad permite combinar elementos, ajustar imágenes y crear composiciones complejas con precisión y flexibilidad. Dominar las capas eleva los proyectos visuales al siguiente nivel." /&gt;</v>
      </c>
      <c r="C9" s="17"/>
      <c r="D9" s="17" t="s">
        <v>2</v>
      </c>
      <c r="E9" s="10" t="s">
        <v>12</v>
      </c>
      <c r="F9" s="10" t="s">
        <v>13</v>
      </c>
      <c r="XFD9" s="10"/>
    </row>
    <row r="10" spans="1:16384">
      <c r="A10" s="10" t="s">
        <v>14</v>
      </c>
      <c r="B10" s="17" t="str">
        <f t="shared" ref="B10:B13" si="1">A10</f>
        <v>&lt;meta name="author" content="Ing. Eduardo Herrera Forero" /&gt;</v>
      </c>
      <c r="C10" s="17"/>
      <c r="D10" s="17" t="s">
        <v>2</v>
      </c>
      <c r="XFD10" s="10"/>
    </row>
    <row r="11" spans="1:16384">
      <c r="A11" s="10" t="s">
        <v>15</v>
      </c>
      <c r="B11" s="17" t="str">
        <f t="shared" si="1"/>
        <v>&lt;meta name="application-name" content="EHF" /&gt;</v>
      </c>
      <c r="C11" s="17"/>
      <c r="D11" s="17" t="s">
        <v>2</v>
      </c>
      <c r="XFD11" s="10"/>
    </row>
    <row r="12" spans="1:16384">
      <c r="A12" s="10" t="s">
        <v>16</v>
      </c>
      <c r="B12" s="17" t="str">
        <f t="shared" si="1"/>
        <v>&lt;meta name="robots" content="index, follow" /&gt;</v>
      </c>
      <c r="C12" s="17"/>
      <c r="D12" s="17" t="s">
        <v>2</v>
      </c>
      <c r="XFD12" s="10"/>
    </row>
    <row r="13" spans="1:16384">
      <c r="A13" s="10" t="s">
        <v>17</v>
      </c>
      <c r="B13" s="17" t="str">
        <f t="shared" si="1"/>
        <v>&lt;meta name="google" content="notranslate" /&gt;</v>
      </c>
      <c r="C13" s="17"/>
      <c r="D13" s="17" t="s">
        <v>2</v>
      </c>
      <c r="E13" s="33" t="s">
        <v>18</v>
      </c>
      <c r="XFD13" s="10"/>
    </row>
    <row r="14" spans="1:16384">
      <c r="A14" s="13" t="s">
        <v>19</v>
      </c>
      <c r="B14" s="17" t="str">
        <f>CONCATENATE(E14,$C$2,$F$9)</f>
        <v>&lt;link rel="canonical" href="https://eduardoherreraf.github.io/photoshop@trabajo_con_capas.html" /&gt;</v>
      </c>
      <c r="C14" s="17"/>
      <c r="D14" s="17" t="s">
        <v>2</v>
      </c>
      <c r="E14" s="10" t="s">
        <v>20</v>
      </c>
      <c r="XFD14" s="10"/>
    </row>
    <row r="15" spans="1:16384">
      <c r="A15" s="10" t="s">
        <v>21</v>
      </c>
      <c r="B15" s="17" t="str">
        <f t="shared" ref="B15:B18" si="2">A15</f>
        <v>&lt;!-- Fin Metaetiquetas --&gt;</v>
      </c>
      <c r="C15" s="17"/>
      <c r="D15" s="17" t="s">
        <v>2</v>
      </c>
      <c r="XFD15" s="10"/>
    </row>
    <row r="16" spans="2:16384">
      <c r="B16" s="17" t="s">
        <v>22</v>
      </c>
      <c r="C16" s="17"/>
      <c r="D16" s="17" t="s">
        <v>2</v>
      </c>
      <c r="XFD16" s="10"/>
    </row>
    <row r="17" spans="1:16384">
      <c r="A17" s="10" t="s">
        <v>23</v>
      </c>
      <c r="B17" s="17" t="str">
        <f t="shared" si="2"/>
        <v>&lt;!-- Open Graph data --&gt;</v>
      </c>
      <c r="C17" s="17"/>
      <c r="D17" s="17" t="s">
        <v>2</v>
      </c>
      <c r="XFD17" s="10"/>
    </row>
    <row r="18" spans="1:16384">
      <c r="A18" s="10" t="s">
        <v>24</v>
      </c>
      <c r="B18" s="17" t="str">
        <f t="shared" si="2"/>
        <v>&lt;meta property="og:type" content="website" /&gt;</v>
      </c>
      <c r="C18" s="17"/>
      <c r="D18" s="17" t="s">
        <v>2</v>
      </c>
      <c r="XFD18" s="10"/>
    </row>
    <row r="19" spans="1:16384">
      <c r="A19" s="12" t="s">
        <v>25</v>
      </c>
      <c r="B19" s="17" t="str">
        <f>CONCATENATE(E19,$C$1,F9)</f>
        <v>&lt;meta property="og:title" content="Trabajo con Capas en Photoshop - Ing. Eduardo Herrera Forero." /&gt;</v>
      </c>
      <c r="C19" s="17"/>
      <c r="D19" s="17" t="s">
        <v>2</v>
      </c>
      <c r="E19" s="10" t="s">
        <v>26</v>
      </c>
      <c r="XFD19" s="10"/>
    </row>
    <row r="20" spans="1:16384">
      <c r="A20" s="15" t="s">
        <v>27</v>
      </c>
      <c r="B20" s="17" t="str">
        <f>CONCATENATE(E20,$C$3,$F$9)</f>
        <v>&lt;meta property="og:description" content="Los diseñadores desbloquean el potencial creativo de Photoshop dominando el trabajo con capas. Esta funcionalidad permite combinar elementos, ajustar imágenes y crear composiciones complejas con precisión y flexibilidad. Dominar las capas eleva los proyectos visuales al siguiente nivel." /&gt;</v>
      </c>
      <c r="C20" s="17"/>
      <c r="D20" s="17" t="s">
        <v>2</v>
      </c>
      <c r="E20" s="10" t="s">
        <v>28</v>
      </c>
      <c r="XFD20" s="10"/>
    </row>
    <row r="21" spans="1:16384">
      <c r="A21" s="10" t="s">
        <v>29</v>
      </c>
      <c r="B21" s="17" t="str">
        <f t="shared" ref="B21:B25" si="3">A21</f>
        <v>&lt;meta property="og:image" content="https://i.imgur.com/JKbKYrO.png" /&gt;</v>
      </c>
      <c r="C21" s="17"/>
      <c r="D21" s="17" t="s">
        <v>2</v>
      </c>
      <c r="XFD21" s="10"/>
    </row>
    <row r="22" spans="1:16384">
      <c r="A22" s="10" t="s">
        <v>30</v>
      </c>
      <c r="B22" s="17" t="str">
        <f t="shared" si="3"/>
        <v>&lt;meta property="og:image:alt" content="Logo del ingeniero Eduardo Herrera Forero"/&gt;</v>
      </c>
      <c r="C22" s="17"/>
      <c r="D22" s="17" t="s">
        <v>2</v>
      </c>
      <c r="XFD22" s="10"/>
    </row>
    <row r="23" spans="1:16384">
      <c r="A23" s="13" t="s">
        <v>31</v>
      </c>
      <c r="B23" s="17" t="str">
        <f>CONCATENATE(E23,$C$2,$F$9)</f>
        <v>&lt;meta property="og:url" content="https://eduardoherreraf.github.io/photoshop@trabajo_con_capas.html" /&gt;</v>
      </c>
      <c r="C23" s="17"/>
      <c r="D23" s="17" t="s">
        <v>2</v>
      </c>
      <c r="E23" s="10" t="s">
        <v>32</v>
      </c>
      <c r="XFD23" s="10"/>
    </row>
    <row r="24" spans="1:16384">
      <c r="A24" s="10" t="s">
        <v>33</v>
      </c>
      <c r="B24" s="17" t="str">
        <f t="shared" si="3"/>
        <v>&lt;meta property="og:locale" content="es_CO" /&gt;</v>
      </c>
      <c r="C24" s="17"/>
      <c r="D24" s="17" t="s">
        <v>2</v>
      </c>
      <c r="XFD24" s="10"/>
    </row>
    <row r="25" spans="1:16384">
      <c r="A25" s="10" t="s">
        <v>34</v>
      </c>
      <c r="B25" s="17" t="str">
        <f t="shared" si="3"/>
        <v>&lt;!-- fin Open Graph data --&gt;</v>
      </c>
      <c r="C25" s="17"/>
      <c r="D25" s="17" t="s">
        <v>2</v>
      </c>
      <c r="XFD25" s="10"/>
    </row>
    <row r="26" spans="2:16384">
      <c r="B26" s="17" t="s">
        <v>35</v>
      </c>
      <c r="C26" s="17"/>
      <c r="D26" s="17" t="s">
        <v>2</v>
      </c>
      <c r="XFD26" s="10"/>
    </row>
    <row r="27" spans="1:16384">
      <c r="A27" s="10" t="s">
        <v>36</v>
      </c>
      <c r="B27" s="17" t="str">
        <f t="shared" ref="B27:B29" si="4">A27</f>
        <v>&lt;!-- Twitter cards --&gt;</v>
      </c>
      <c r="C27" s="17"/>
      <c r="D27" s="17" t="s">
        <v>2</v>
      </c>
      <c r="XFD27" s="10"/>
    </row>
    <row r="28" spans="1:16384">
      <c r="A28" s="10" t="s">
        <v>37</v>
      </c>
      <c r="B28" s="17" t="str">
        <f t="shared" si="4"/>
        <v>&lt;meta name="twitter:card" content="summary" /&gt;</v>
      </c>
      <c r="C28" s="17"/>
      <c r="D28" s="17" t="s">
        <v>2</v>
      </c>
      <c r="XFD28" s="10"/>
    </row>
    <row r="29" spans="1:16384">
      <c r="A29" s="10" t="s">
        <v>38</v>
      </c>
      <c r="B29" s="17" t="str">
        <f t="shared" si="4"/>
        <v>&lt;meta name="twitter:site" content="@ehfeduardo" /&gt;</v>
      </c>
      <c r="C29" s="17"/>
      <c r="D29" s="17" t="s">
        <v>2</v>
      </c>
      <c r="XFD29" s="10"/>
    </row>
    <row r="30" spans="1:16384">
      <c r="A30" s="12" t="s">
        <v>39</v>
      </c>
      <c r="B30" s="17" t="str">
        <f>CONCATENATE(E30,$C$1,$F$9)</f>
        <v>&lt;meta name="twitter:title" content="Trabajo con Capas en Photoshop - Ing. Eduardo Herrera Forero." /&gt;</v>
      </c>
      <c r="C30" s="17"/>
      <c r="D30" s="17" t="s">
        <v>2</v>
      </c>
      <c r="E30" s="10" t="s">
        <v>40</v>
      </c>
      <c r="XFD30" s="10"/>
    </row>
    <row r="31" spans="1:16384">
      <c r="A31" s="15" t="s">
        <v>41</v>
      </c>
      <c r="B31" s="17" t="str">
        <f>CONCATENATE(E31,$C$3,$F$9)</f>
        <v>&lt;meta name="twitter:description" content="Los diseñadores desbloquean el potencial creativo de Photoshop dominando el trabajo con capas. Esta funcionalidad permite combinar elementos, ajustar imágenes y crear composiciones complejas con precisión y flexibilidad. Dominar las capas eleva los proyectos visuales al siguiente nivel." /&gt;</v>
      </c>
      <c r="C31" s="17"/>
      <c r="D31" s="17" t="s">
        <v>2</v>
      </c>
      <c r="E31" s="10" t="s">
        <v>42</v>
      </c>
      <c r="XFD31" s="10"/>
    </row>
    <row r="32" spans="1:16384">
      <c r="A32" s="10" t="s">
        <v>43</v>
      </c>
      <c r="B32" s="17" t="str">
        <f t="shared" ref="B32:B34" si="5">A32</f>
        <v>&lt;meta name="twitter:image" content="https://i.imgur.com/JKbKYrO.png" /&gt;</v>
      </c>
      <c r="C32" s="17"/>
      <c r="D32" s="17" t="s">
        <v>2</v>
      </c>
      <c r="XFD32" s="10"/>
    </row>
    <row r="33" spans="1:16384">
      <c r="A33" s="10" t="s">
        <v>44</v>
      </c>
      <c r="B33" s="17" t="str">
        <f t="shared" si="5"/>
        <v>&lt;meta name="twitter:image:alt" content="Logo del ingeniero Eduardo Herrera Forero"&gt;</v>
      </c>
      <c r="C33" s="17"/>
      <c r="D33" s="17" t="s">
        <v>2</v>
      </c>
      <c r="XFD33" s="10"/>
    </row>
    <row r="34" spans="1:16384">
      <c r="A34" s="10" t="s">
        <v>45</v>
      </c>
      <c r="B34" s="17" t="str">
        <f t="shared" si="5"/>
        <v>&lt;!-- Fin Twitter cards --&gt;</v>
      </c>
      <c r="C34" s="17"/>
      <c r="D34" s="17" t="s">
        <v>2</v>
      </c>
      <c r="XFD34" s="10"/>
    </row>
    <row r="35" spans="2:16384">
      <c r="B35" s="17" t="s">
        <v>35</v>
      </c>
      <c r="C35" s="17"/>
      <c r="D35" s="17" t="s">
        <v>2</v>
      </c>
      <c r="XFD35" s="10"/>
    </row>
    <row r="36" spans="1:16384">
      <c r="A36" s="10" t="s">
        <v>46</v>
      </c>
      <c r="B36" s="17" t="str">
        <f t="shared" ref="B36:B45" si="6">A36</f>
        <v>&lt;!-- iconos --&gt;</v>
      </c>
      <c r="C36" s="17"/>
      <c r="D36" s="17" t="s">
        <v>2</v>
      </c>
      <c r="XFD36" s="10"/>
    </row>
    <row r="37" spans="1:16384">
      <c r="A37" s="10" t="s">
        <v>47</v>
      </c>
      <c r="B37" s="17" t="str">
        <f t="shared" si="6"/>
        <v>&lt;link rel="apple-touch-icon" sizes="180x180" href="apple-touch-icon.png" /&gt;</v>
      </c>
      <c r="C37" s="17"/>
      <c r="D37" s="17" t="s">
        <v>2</v>
      </c>
      <c r="XFD37" s="10"/>
    </row>
    <row r="38" spans="1:16384">
      <c r="A38" s="10" t="s">
        <v>48</v>
      </c>
      <c r="B38" s="17" t="str">
        <f t="shared" si="6"/>
        <v>&lt;link rel="icon" type="image/png" sizes="32x32" href="favicon-32x32.png" /&gt;</v>
      </c>
      <c r="C38" s="17"/>
      <c r="D38" s="17" t="s">
        <v>2</v>
      </c>
      <c r="XFD38" s="10"/>
    </row>
    <row r="39" spans="1:16384">
      <c r="A39" s="10" t="s">
        <v>49</v>
      </c>
      <c r="B39" s="17" t="str">
        <f t="shared" si="6"/>
        <v>&lt;link rel="icon" type="image/png" sizes="192x192" href="android-chrome-192x192.png"/&gt;</v>
      </c>
      <c r="C39" s="17"/>
      <c r="D39" s="17" t="s">
        <v>2</v>
      </c>
      <c r="XFD39" s="10"/>
    </row>
    <row r="40" spans="1:16384">
      <c r="A40" s="10" t="s">
        <v>50</v>
      </c>
      <c r="B40" s="17" t="str">
        <f t="shared" si="6"/>
        <v>&lt;link rel="icon" type="image/png" sizes="16x16" href="favicon-16x16.png" /&gt;</v>
      </c>
      <c r="C40" s="17"/>
      <c r="D40" s="17" t="s">
        <v>2</v>
      </c>
      <c r="XFD40" s="10"/>
    </row>
    <row r="41" spans="1:16384">
      <c r="A41" s="10" t="s">
        <v>51</v>
      </c>
      <c r="B41" s="17" t="str">
        <f t="shared" si="6"/>
        <v>&lt;link rel="manifest" href="site.webmanifest" /&gt;</v>
      </c>
      <c r="C41" s="17"/>
      <c r="D41" s="17" t="s">
        <v>2</v>
      </c>
      <c r="XFD41" s="10"/>
    </row>
    <row r="42" spans="1:16384">
      <c r="A42" s="10" t="s">
        <v>52</v>
      </c>
      <c r="B42" s="17" t="str">
        <f t="shared" si="6"/>
        <v>&lt;link rel="mask-icon" href="safari-pinned-tab.svg" color="#5bbad5" /&gt;</v>
      </c>
      <c r="C42" s="17"/>
      <c r="D42" s="17" t="s">
        <v>2</v>
      </c>
      <c r="XFD42" s="10"/>
    </row>
    <row r="43" spans="1:16384">
      <c r="A43" s="10" t="s">
        <v>53</v>
      </c>
      <c r="B43" s="17" t="str">
        <f t="shared" si="6"/>
        <v>&lt;meta name="msapplication-TileColor" content="#da532c" /&gt;</v>
      </c>
      <c r="C43" s="17"/>
      <c r="D43" s="17" t="s">
        <v>2</v>
      </c>
      <c r="XFD43" s="10"/>
    </row>
    <row r="44" spans="1:16384">
      <c r="A44" s="10" t="s">
        <v>54</v>
      </c>
      <c r="B44" s="17" t="str">
        <f t="shared" si="6"/>
        <v>&lt;meta name="theme-color" content="#ffffff" /&gt;</v>
      </c>
      <c r="C44" s="17"/>
      <c r="D44" s="17" t="s">
        <v>2</v>
      </c>
      <c r="XFD44" s="10"/>
    </row>
    <row r="45" spans="1:16384">
      <c r="A45" s="10" t="s">
        <v>55</v>
      </c>
      <c r="B45" s="17" t="str">
        <f t="shared" si="6"/>
        <v>&lt;!-- fin iconos --&gt;</v>
      </c>
      <c r="C45" s="17"/>
      <c r="D45" s="17" t="s">
        <v>2</v>
      </c>
      <c r="XFD45" s="10"/>
    </row>
    <row r="46" spans="2:16384">
      <c r="B46" s="17" t="s">
        <v>35</v>
      </c>
      <c r="C46" s="17"/>
      <c r="D46" s="17" t="s">
        <v>2</v>
      </c>
      <c r="XFD46" s="10"/>
    </row>
    <row r="47" spans="1:16384">
      <c r="A47" s="10" t="s">
        <v>56</v>
      </c>
      <c r="B47" s="17" t="str">
        <f t="shared" ref="B47:B51" si="7">A47</f>
        <v>&lt;title&gt;</v>
      </c>
      <c r="C47" s="17"/>
      <c r="D47" s="17" t="s">
        <v>2</v>
      </c>
      <c r="XFD47" s="10"/>
    </row>
    <row r="48" spans="1:16384">
      <c r="A48" s="12" t="s">
        <v>57</v>
      </c>
      <c r="B48" s="17" t="str">
        <f>C1</f>
        <v>Trabajo con Capas en Photoshop - Ing. Eduardo Herrera Forero.</v>
      </c>
      <c r="C48" s="17"/>
      <c r="D48" s="17" t="s">
        <v>2</v>
      </c>
      <c r="XFD48" s="10"/>
    </row>
    <row r="49" spans="1:16384">
      <c r="A49" s="10" t="s">
        <v>58</v>
      </c>
      <c r="B49" s="17" t="str">
        <f t="shared" si="7"/>
        <v>&lt;/title&gt;</v>
      </c>
      <c r="C49" s="17"/>
      <c r="D49" s="17" t="s">
        <v>2</v>
      </c>
      <c r="XFD49" s="10"/>
    </row>
    <row r="50" spans="2:16384">
      <c r="B50" s="17" t="s">
        <v>35</v>
      </c>
      <c r="C50" s="17"/>
      <c r="D50" s="17" t="s">
        <v>2</v>
      </c>
      <c r="XFD50" s="10"/>
    </row>
    <row r="51" spans="1:16384">
      <c r="A51" s="10" t="s">
        <v>59</v>
      </c>
      <c r="B51" s="17" t="str">
        <f t="shared" si="7"/>
        <v>&lt;script type="module" defer src="./js/main.js"&gt;&lt;/script&gt;</v>
      </c>
      <c r="C51" s="17"/>
      <c r="D51" s="17" t="s">
        <v>2</v>
      </c>
      <c r="XFD51" s="10"/>
    </row>
    <row r="52" spans="2:16384">
      <c r="B52" s="17" t="s">
        <v>35</v>
      </c>
      <c r="C52" s="17"/>
      <c r="D52" s="17" t="s">
        <v>2</v>
      </c>
      <c r="XFD52" s="10"/>
    </row>
    <row r="53" spans="1:16384">
      <c r="A53" s="10" t="s">
        <v>60</v>
      </c>
      <c r="B53" s="17" t="str">
        <f>A53</f>
        <v>&lt;meta name="google-site-verification" content="2H5ZMCD1_xl7oxaiqnopfdQBnIXVIOfmW0UBSa5sQJc"/&gt;</v>
      </c>
      <c r="C53" s="17"/>
      <c r="D53" s="17" t="s">
        <v>2</v>
      </c>
      <c r="XFD53" s="10"/>
    </row>
    <row r="54" spans="1:16384">
      <c r="A54" s="10" t="s">
        <v>61</v>
      </c>
      <c r="B54" s="17" t="str">
        <f>A54</f>
        <v>&lt;/head&gt;</v>
      </c>
      <c r="C54" s="17"/>
      <c r="D54" s="17" t="s">
        <v>2</v>
      </c>
      <c r="XFD54" s="10"/>
    </row>
    <row r="55" spans="16384:16384">
      <c r="XFD55" s="10"/>
    </row>
  </sheetData>
  <hyperlinks>
    <hyperlink ref="C2" r:id="rId1" display="https://eduardoherreraf.github.io/photoshop@trabajo_con_capas.html" tooltip="https://eduardoherreraf.github.io/photoshop@trabajo_con_capas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topLeftCell="B1" workbookViewId="0">
      <pane ySplit="1" topLeftCell="A25" activePane="bottomLeft" state="frozen"/>
      <selection/>
      <selection pane="bottomLeft" activeCell="C31" sqref="C31:C35"/>
    </sheetView>
  </sheetViews>
  <sheetFormatPr defaultColWidth="9" defaultRowHeight="15"/>
  <cols>
    <col min="1" max="1" width="15.75" style="18" customWidth="1"/>
    <col min="2" max="2" width="0.158333333333333" style="18" customWidth="1"/>
    <col min="3" max="3" width="50.75" style="19" customWidth="1"/>
    <col min="4" max="4" width="0.158333333333333" style="19" customWidth="1"/>
    <col min="5" max="5" width="104.5" style="20" customWidth="1"/>
    <col min="6" max="6" width="0.158333333333333" style="18" customWidth="1"/>
    <col min="7" max="7" width="94.625" style="18" customWidth="1"/>
    <col min="8" max="16384" width="9" style="18"/>
  </cols>
  <sheetData>
    <row r="1" spans="3:8">
      <c r="C1" s="18"/>
      <c r="D1" s="18"/>
      <c r="E1" s="20" t="s">
        <v>65</v>
      </c>
      <c r="G1" s="20" t="s">
        <v>66</v>
      </c>
      <c r="H1" s="18" t="s">
        <v>67</v>
      </c>
    </row>
    <row r="2" spans="3:4">
      <c r="C2" s="18"/>
      <c r="D2" s="18"/>
    </row>
    <row r="3" spans="3:5">
      <c r="C3" s="18"/>
      <c r="D3" s="18"/>
      <c r="E3" s="21" t="s">
        <v>68</v>
      </c>
    </row>
    <row r="4" spans="3:5">
      <c r="C4" s="18"/>
      <c r="D4" s="18"/>
      <c r="E4" s="21" t="s">
        <v>69</v>
      </c>
    </row>
    <row r="5" spans="3:5">
      <c r="C5" s="18"/>
      <c r="D5" s="18"/>
      <c r="E5" s="20" t="s">
        <v>70</v>
      </c>
    </row>
    <row r="6" spans="3:5">
      <c r="C6" s="18"/>
      <c r="D6" s="18"/>
      <c r="E6" s="20" t="str">
        <f>CONCATENATE("&lt;!--  ",$C$9,"  --&gt;")</f>
        <v>&lt;!--  Filtros Neurales  --&gt;</v>
      </c>
    </row>
    <row r="7" spans="3:5">
      <c r="C7" s="18"/>
      <c r="D7" s="18"/>
      <c r="E7" s="20" t="s">
        <v>71</v>
      </c>
    </row>
    <row r="8" spans="3:5">
      <c r="C8" s="18"/>
      <c r="D8" s="18"/>
      <c r="E8" s="20" t="s">
        <v>72</v>
      </c>
    </row>
    <row r="9" spans="1:5">
      <c r="A9" s="18" t="s">
        <v>73</v>
      </c>
      <c r="B9" s="18" t="s">
        <v>2</v>
      </c>
      <c r="C9" s="22" t="s">
        <v>74</v>
      </c>
      <c r="D9" s="34" t="s">
        <v>75</v>
      </c>
      <c r="E9" s="20" t="str">
        <f>CONCATENATE("&lt;h1&gt;",C9,"&lt;/h1&gt;")</f>
        <v>&lt;h1&gt;Filtros Neurales&lt;/h1&gt;</v>
      </c>
    </row>
    <row r="10" spans="3:6">
      <c r="C10" s="18"/>
      <c r="D10" s="18"/>
      <c r="F10" s="18" t="s">
        <v>2</v>
      </c>
    </row>
    <row r="11" s="18" customFormat="1" spans="1:6">
      <c r="A11" s="18" t="s">
        <v>76</v>
      </c>
      <c r="B11" s="18" t="s">
        <v>2</v>
      </c>
      <c r="C11" s="23" t="s">
        <v>77</v>
      </c>
      <c r="D11" s="35" t="s">
        <v>75</v>
      </c>
      <c r="E11" s="20" t="str">
        <f t="shared" ref="E11:E18" si="0">IF(C11&lt;&gt;"",CONCATENATE("&lt;p&gt;",C11,"&lt;/p&gt;"),"")</f>
        <v>&lt;p&gt;Los filtros neurales en Photoshop son una herramienta que permite aplicar efectos avanzados de inteligencia artificial (IA) a las imágenes de manera sencilla. Estos filtros utilizan redes neuronales para realizar tareas complejas de edición de fotos que antes requerían mucho tiempo o conocimientos técnicos avanzados. Algunos de los filtros más destacados incluyen:&lt;/p&gt;</v>
      </c>
      <c r="F11" s="18" t="s">
        <v>2</v>
      </c>
    </row>
    <row r="12" spans="1:6">
      <c r="A12" s="18" t="s">
        <v>78</v>
      </c>
      <c r="C12" s="23"/>
      <c r="D12" s="35" t="s">
        <v>75</v>
      </c>
      <c r="E12" s="20" t="str">
        <f t="shared" si="0"/>
        <v/>
      </c>
      <c r="F12" s="18" t="s">
        <v>2</v>
      </c>
    </row>
    <row r="13" spans="1:6">
      <c r="A13" s="18" t="s">
        <v>79</v>
      </c>
      <c r="C13" s="23"/>
      <c r="D13" s="35" t="s">
        <v>75</v>
      </c>
      <c r="E13" s="20" t="str">
        <f t="shared" si="0"/>
        <v/>
      </c>
      <c r="F13" s="18" t="s">
        <v>2</v>
      </c>
    </row>
    <row r="14" spans="1:6">
      <c r="A14" s="18" t="s">
        <v>80</v>
      </c>
      <c r="C14" s="23"/>
      <c r="D14" s="35" t="s">
        <v>75</v>
      </c>
      <c r="E14" s="20" t="str">
        <f t="shared" si="0"/>
        <v/>
      </c>
      <c r="F14" s="18" t="s">
        <v>2</v>
      </c>
    </row>
    <row r="15" spans="1:6">
      <c r="A15" s="18" t="s">
        <v>81</v>
      </c>
      <c r="B15" s="18" t="s">
        <v>2</v>
      </c>
      <c r="C15" s="23"/>
      <c r="D15" s="35" t="s">
        <v>75</v>
      </c>
      <c r="E15" s="20" t="str">
        <f t="shared" si="0"/>
        <v/>
      </c>
      <c r="F15" s="18" t="s">
        <v>2</v>
      </c>
    </row>
    <row r="16" spans="1:6">
      <c r="A16" s="18" t="s">
        <v>82</v>
      </c>
      <c r="B16" s="18" t="s">
        <v>2</v>
      </c>
      <c r="C16" s="23"/>
      <c r="D16" s="35" t="s">
        <v>75</v>
      </c>
      <c r="E16" s="20" t="str">
        <f t="shared" si="0"/>
        <v/>
      </c>
      <c r="F16" s="18" t="s">
        <v>2</v>
      </c>
    </row>
    <row r="17" spans="1:6">
      <c r="A17" s="18" t="s">
        <v>83</v>
      </c>
      <c r="B17" s="18" t="s">
        <v>2</v>
      </c>
      <c r="C17" s="23"/>
      <c r="D17" s="35" t="s">
        <v>75</v>
      </c>
      <c r="E17" s="20" t="str">
        <f t="shared" si="0"/>
        <v/>
      </c>
      <c r="F17" s="18" t="s">
        <v>2</v>
      </c>
    </row>
    <row r="18" spans="1:6">
      <c r="A18" s="18" t="s">
        <v>84</v>
      </c>
      <c r="B18" s="18" t="s">
        <v>2</v>
      </c>
      <c r="C18" s="23"/>
      <c r="D18" s="35" t="s">
        <v>75</v>
      </c>
      <c r="E18" s="20" t="str">
        <f t="shared" si="0"/>
        <v/>
      </c>
      <c r="F18" s="18" t="s">
        <v>2</v>
      </c>
    </row>
    <row r="19" spans="2:4">
      <c r="B19" s="18" t="s">
        <v>2</v>
      </c>
      <c r="C19" s="18"/>
      <c r="D19" s="18"/>
    </row>
    <row r="20" spans="1:5">
      <c r="A20" s="18" t="s">
        <v>85</v>
      </c>
      <c r="B20" s="18" t="s">
        <v>2</v>
      </c>
      <c r="C20" s="23" t="s">
        <v>86</v>
      </c>
      <c r="D20" s="23"/>
      <c r="E20" s="20" t="str">
        <f>IF(C21="si",CONCATENATE("&lt;!-- ",C20," --&gt;"),"")</f>
        <v/>
      </c>
    </row>
    <row r="21" spans="2:5">
      <c r="B21" s="18" t="s">
        <v>2</v>
      </c>
      <c r="C21" s="24"/>
      <c r="D21" s="18"/>
      <c r="E21" s="25" t="str">
        <f>IF(C21="si","&lt;div","")</f>
        <v/>
      </c>
    </row>
    <row r="22" spans="1:5">
      <c r="A22" s="18" t="s">
        <v>87</v>
      </c>
      <c r="B22" s="18" t="s">
        <v>2</v>
      </c>
      <c r="C22" s="23" t="s">
        <v>88</v>
      </c>
      <c r="D22" s="23"/>
      <c r="E22" s="20" t="str">
        <f>IF(C21="si",CONCATENATE("id=",Comillas,C22,Comillas),"")</f>
        <v/>
      </c>
    </row>
    <row r="23" spans="2:5">
      <c r="B23" s="18" t="s">
        <v>2</v>
      </c>
      <c r="C23" s="18"/>
      <c r="D23" s="18"/>
      <c r="E23" s="20" t="str">
        <f>IF(C21="si",$F$34,"")</f>
        <v/>
      </c>
    </row>
    <row r="24" spans="2:5">
      <c r="B24" s="18" t="s">
        <v>2</v>
      </c>
      <c r="C24" s="18"/>
      <c r="D24" s="18"/>
      <c r="E24" s="20" t="str">
        <f>IF(C21="si",CONCATENATE("&lt;h2 class=",Comillas,"mt-1",Comillas,"&gt;",C20,"&lt;/h2&gt;"),"")</f>
        <v/>
      </c>
    </row>
    <row r="25" spans="2:7">
      <c r="B25" s="18" t="s">
        <v>2</v>
      </c>
      <c r="C25" s="18"/>
      <c r="D25" s="18"/>
      <c r="E25" s="25" t="str">
        <f>IF(C21="si","&lt;/div&gt;","")</f>
        <v/>
      </c>
      <c r="G25" s="18" t="s">
        <v>2</v>
      </c>
    </row>
    <row r="26" spans="1:7">
      <c r="A26" s="18" t="s">
        <v>89</v>
      </c>
      <c r="B26" s="18" t="s">
        <v>2</v>
      </c>
      <c r="C26" s="23" t="s">
        <v>74</v>
      </c>
      <c r="D26" s="23"/>
      <c r="E26" s="20" t="str">
        <f>IF(C26&lt;&gt;"",CONCATENATE("&lt;!-- ",C26," --&gt;"),"")</f>
        <v>&lt;!-- Filtros Neurales --&gt;</v>
      </c>
      <c r="G26" s="18" t="s">
        <v>2</v>
      </c>
    </row>
    <row r="27" spans="2:7">
      <c r="B27" s="18" t="s">
        <v>2</v>
      </c>
      <c r="C27" s="18"/>
      <c r="D27" s="18"/>
      <c r="E27" s="25" t="str">
        <f>IF(C26&lt;&gt;"","&lt;div","")</f>
        <v>&lt;div</v>
      </c>
      <c r="G27" s="18" t="s">
        <v>2</v>
      </c>
    </row>
    <row r="28" spans="1:7">
      <c r="A28" s="18" t="s">
        <v>90</v>
      </c>
      <c r="B28" s="18" t="s">
        <v>2</v>
      </c>
      <c r="C28" s="23" t="s">
        <v>91</v>
      </c>
      <c r="D28" s="23"/>
      <c r="E28" s="20" t="str">
        <f>IF(C26&lt;&gt;"",CONCATENATE("id=",Comillas,C28,Comillas),"")</f>
        <v>id="filtrosNeurales"</v>
      </c>
      <c r="G28" s="18" t="s">
        <v>2</v>
      </c>
    </row>
    <row r="29" spans="2:7">
      <c r="B29" s="18" t="s">
        <v>2</v>
      </c>
      <c r="C29" s="18"/>
      <c r="D29" s="18"/>
      <c r="E29" s="20" t="str">
        <f>IF(C26&lt;&gt;"",$F$34,"")</f>
        <v>class="mt-5 pt-5 "&gt;</v>
      </c>
      <c r="G29" s="18" t="s">
        <v>2</v>
      </c>
    </row>
    <row r="30" spans="2:7">
      <c r="B30" s="18" t="s">
        <v>2</v>
      </c>
      <c r="C30" s="18"/>
      <c r="D30" s="18"/>
      <c r="E30" s="20" t="str">
        <f>IF(C26&lt;&gt;"",CONCATENATE("&lt;h2 class=",Comillas,"mt-1",Comillas,"&gt;",C26,"&lt;/h2&gt;"),"")</f>
        <v>&lt;h2 class="mt-1"&gt;Filtros Neurales&lt;/h2&gt;</v>
      </c>
      <c r="G30" s="18" t="s">
        <v>2</v>
      </c>
    </row>
    <row r="31" spans="2:7">
      <c r="B31" s="18" t="s">
        <v>2</v>
      </c>
      <c r="C31" s="18"/>
      <c r="D31" s="18"/>
      <c r="E31" s="25" t="str">
        <f>IF(C26&lt;&gt;"","&lt;/div&gt;","")</f>
        <v>&lt;/div&gt;</v>
      </c>
      <c r="G31" s="18" t="s">
        <v>2</v>
      </c>
    </row>
    <row r="32" spans="1:7">
      <c r="A32" s="18" t="s">
        <v>92</v>
      </c>
      <c r="B32" s="18" t="s">
        <v>2</v>
      </c>
      <c r="C32" s="23"/>
      <c r="D32" s="23"/>
      <c r="E32" s="20" t="str">
        <f>IF(C32&lt;&gt;"",CONCATENATE("&lt;!-- ",C32," --&gt;"),"")</f>
        <v/>
      </c>
      <c r="G32" s="18" t="s">
        <v>2</v>
      </c>
    </row>
    <row r="33" spans="2:7">
      <c r="B33" s="18" t="s">
        <v>2</v>
      </c>
      <c r="C33" s="18"/>
      <c r="D33" s="18"/>
      <c r="E33" s="25" t="str">
        <f>IF(C32&lt;&gt;"","&lt;div","")</f>
        <v/>
      </c>
      <c r="G33" s="18" t="s">
        <v>2</v>
      </c>
    </row>
    <row r="34" spans="1:7">
      <c r="A34" s="18" t="s">
        <v>93</v>
      </c>
      <c r="B34" s="18" t="s">
        <v>2</v>
      </c>
      <c r="C34" s="23"/>
      <c r="D34" s="23"/>
      <c r="E34" s="20" t="str">
        <f>IF(C32&lt;&gt;"",CONCATENATE("id=",Comillas,C34,Comillas),"")</f>
        <v/>
      </c>
      <c r="F34" s="18" t="s">
        <v>94</v>
      </c>
      <c r="G34" s="18" t="s">
        <v>2</v>
      </c>
    </row>
    <row r="35" spans="2:7">
      <c r="B35" s="18" t="s">
        <v>2</v>
      </c>
      <c r="C35" s="18"/>
      <c r="D35" s="18"/>
      <c r="E35" s="20" t="str">
        <f>IF(C32&lt;&gt;"",$F$34,"")</f>
        <v/>
      </c>
      <c r="G35" s="18" t="s">
        <v>2</v>
      </c>
    </row>
    <row r="36" spans="2:7">
      <c r="B36" s="18" t="s">
        <v>2</v>
      </c>
      <c r="C36" s="18"/>
      <c r="D36" s="18"/>
      <c r="E36" s="20" t="str">
        <f>IF(C32&lt;&gt;"",CONCATENATE("&lt;h2 class=",Comillas,"mt-1",Comillas,"&gt;",C32,"&lt;/h2&gt;"),"")</f>
        <v/>
      </c>
      <c r="G36" s="18" t="s">
        <v>2</v>
      </c>
    </row>
    <row r="37" spans="2:7">
      <c r="B37" s="18" t="s">
        <v>2</v>
      </c>
      <c r="C37" s="18"/>
      <c r="D37" s="18"/>
      <c r="E37" s="25" t="str">
        <f>IF(C32&lt;&gt;"","&lt;/div&gt;","")</f>
        <v/>
      </c>
      <c r="G37" s="18" t="s">
        <v>2</v>
      </c>
    </row>
    <row r="38" spans="1:7">
      <c r="A38" s="18" t="s">
        <v>95</v>
      </c>
      <c r="B38" s="18" t="s">
        <v>2</v>
      </c>
      <c r="C38" s="23"/>
      <c r="D38" s="23"/>
      <c r="E38" s="20" t="str">
        <f>IF(C38&lt;&gt;"",CONCATENATE("&lt;!-- ",C38," --&gt;"),"")</f>
        <v/>
      </c>
      <c r="G38" s="18" t="s">
        <v>2</v>
      </c>
    </row>
    <row r="39" spans="2:7">
      <c r="B39" s="18" t="s">
        <v>2</v>
      </c>
      <c r="C39" s="18"/>
      <c r="D39" s="18"/>
      <c r="E39" s="25" t="str">
        <f>IF(C38&lt;&gt;"","&lt;div","")</f>
        <v/>
      </c>
      <c r="G39" s="18" t="s">
        <v>2</v>
      </c>
    </row>
    <row r="40" spans="1:7">
      <c r="A40" s="18" t="s">
        <v>96</v>
      </c>
      <c r="B40" s="18" t="s">
        <v>2</v>
      </c>
      <c r="C40" s="23"/>
      <c r="D40" s="23"/>
      <c r="E40" s="20" t="str">
        <f>IF(C38&lt;&gt;"",CONCATENATE("id=",Comillas,C40,Comillas),"")</f>
        <v/>
      </c>
      <c r="F40" s="18" t="s">
        <v>94</v>
      </c>
      <c r="G40" s="18" t="s">
        <v>2</v>
      </c>
    </row>
    <row r="41" spans="2:7">
      <c r="B41" s="18" t="s">
        <v>2</v>
      </c>
      <c r="C41" s="18"/>
      <c r="D41" s="18"/>
      <c r="E41" s="20" t="str">
        <f>IF(C38&lt;&gt;"",$F$34,"")</f>
        <v/>
      </c>
      <c r="G41" s="18" t="s">
        <v>2</v>
      </c>
    </row>
    <row r="42" spans="2:7">
      <c r="B42" s="18" t="s">
        <v>2</v>
      </c>
      <c r="C42" s="18"/>
      <c r="D42" s="18"/>
      <c r="E42" s="20" t="str">
        <f>IF(C38&lt;&gt;"",CONCATENATE("&lt;h2 class=",Comillas,"mt-1",Comillas,"&gt;",C38,"&lt;/h2&gt;"),"")</f>
        <v/>
      </c>
      <c r="F42" s="18" t="s">
        <v>2</v>
      </c>
      <c r="G42" s="18" t="s">
        <v>2</v>
      </c>
    </row>
    <row r="43" spans="2:7">
      <c r="B43" s="18" t="s">
        <v>2</v>
      </c>
      <c r="C43" s="18"/>
      <c r="D43" s="18"/>
      <c r="E43" s="25" t="str">
        <f>IF(C38&lt;&gt;"","&lt;/div&gt;","")</f>
        <v/>
      </c>
      <c r="G43" s="18" t="s">
        <v>2</v>
      </c>
    </row>
    <row r="44" spans="1:7">
      <c r="A44" s="18" t="s">
        <v>95</v>
      </c>
      <c r="B44" s="18" t="s">
        <v>2</v>
      </c>
      <c r="C44" s="23"/>
      <c r="D44" s="23"/>
      <c r="E44" s="20" t="str">
        <f>IF(C44&lt;&gt;"",CONCATENATE("&lt;!-- ",C44," --&gt;"),"")</f>
        <v/>
      </c>
      <c r="G44" s="18" t="s">
        <v>2</v>
      </c>
    </row>
    <row r="45" spans="2:7">
      <c r="B45" s="18" t="s">
        <v>2</v>
      </c>
      <c r="C45" s="18"/>
      <c r="D45" s="18"/>
      <c r="E45" s="25" t="str">
        <f>IF(C44&lt;&gt;"","&lt;div","")</f>
        <v/>
      </c>
      <c r="G45" s="18" t="s">
        <v>2</v>
      </c>
    </row>
    <row r="46" spans="1:7">
      <c r="A46" s="18" t="s">
        <v>96</v>
      </c>
      <c r="B46" s="18" t="s">
        <v>2</v>
      </c>
      <c r="C46" s="23"/>
      <c r="D46" s="23"/>
      <c r="E46" s="20" t="str">
        <f>IF(C44&lt;&gt;"",CONCATENATE("id=",Comillas,C46,Comillas),"")</f>
        <v/>
      </c>
      <c r="F46" s="18" t="s">
        <v>94</v>
      </c>
      <c r="G46" s="18" t="s">
        <v>2</v>
      </c>
    </row>
    <row r="47" spans="2:7">
      <c r="B47" s="18" t="s">
        <v>2</v>
      </c>
      <c r="C47" s="18"/>
      <c r="D47" s="18"/>
      <c r="E47" s="20" t="str">
        <f>IF(C44&lt;&gt;"",$F$34,"")</f>
        <v/>
      </c>
      <c r="G47" s="18" t="s">
        <v>2</v>
      </c>
    </row>
    <row r="48" spans="2:7">
      <c r="B48" s="18" t="s">
        <v>2</v>
      </c>
      <c r="C48" s="18"/>
      <c r="D48" s="18"/>
      <c r="E48" s="20" t="str">
        <f>IF(C44&lt;&gt;"",CONCATENATE("&lt;h2 class=",Comillas,"mt-1",Comillas,"&gt;",C44,"&lt;/h2&gt;"),"")</f>
        <v/>
      </c>
      <c r="F48" s="18" t="s">
        <v>2</v>
      </c>
      <c r="G48" s="18" t="s">
        <v>2</v>
      </c>
    </row>
    <row r="49" spans="2:7">
      <c r="B49" s="18" t="s">
        <v>2</v>
      </c>
      <c r="C49" s="18"/>
      <c r="D49" s="18"/>
      <c r="E49" s="25" t="str">
        <f>IF(C44&lt;&gt;"","&lt;/div&gt;","")</f>
        <v/>
      </c>
      <c r="G49" s="18" t="s">
        <v>2</v>
      </c>
    </row>
    <row r="50" spans="1:7">
      <c r="A50" s="18" t="s">
        <v>97</v>
      </c>
      <c r="B50" s="18" t="s">
        <v>2</v>
      </c>
      <c r="C50" s="23"/>
      <c r="D50" s="23"/>
      <c r="E50" s="20" t="str">
        <f>IF(C50&lt;&gt;"",CONCATENATE("&lt;!-- ",C50," --&gt;"),"")</f>
        <v/>
      </c>
      <c r="F50" s="18" t="s">
        <v>2</v>
      </c>
      <c r="G50" s="18" t="s">
        <v>2</v>
      </c>
    </row>
    <row r="51" spans="2:7">
      <c r="B51" s="18" t="s">
        <v>2</v>
      </c>
      <c r="C51" s="18"/>
      <c r="D51" s="18"/>
      <c r="E51" s="25" t="str">
        <f>IF(C50&lt;&gt;"","&lt;div","")</f>
        <v/>
      </c>
      <c r="F51" s="18" t="s">
        <v>2</v>
      </c>
      <c r="G51" s="18" t="s">
        <v>2</v>
      </c>
    </row>
    <row r="52" spans="1:7">
      <c r="A52" s="18" t="s">
        <v>98</v>
      </c>
      <c r="B52" s="18" t="s">
        <v>2</v>
      </c>
      <c r="C52" s="23"/>
      <c r="D52" s="23"/>
      <c r="E52" s="20" t="str">
        <f>IF(C50&lt;&gt;"",CONCATENATE("id=",Comillas,C52,Comillas),"")</f>
        <v/>
      </c>
      <c r="F52" s="18" t="s">
        <v>94</v>
      </c>
      <c r="G52" s="18" t="s">
        <v>2</v>
      </c>
    </row>
    <row r="53" spans="2:7">
      <c r="B53" s="18" t="s">
        <v>2</v>
      </c>
      <c r="E53" s="20" t="str">
        <f>IF(C50&lt;&gt;"",$F$34,"")</f>
        <v/>
      </c>
      <c r="G53" s="18" t="s">
        <v>2</v>
      </c>
    </row>
    <row r="54" spans="2:7">
      <c r="B54" s="18" t="s">
        <v>2</v>
      </c>
      <c r="E54" s="20" t="str">
        <f>IF(C50&lt;&gt;"",CONCATENATE("&lt;h2 class=",Comillas,"mt-1",Comillas,"&gt;",C50,"&lt;/h2&gt;"),"")</f>
        <v/>
      </c>
      <c r="G54" s="18" t="s">
        <v>2</v>
      </c>
    </row>
    <row r="55" spans="2:7">
      <c r="B55" s="18" t="s">
        <v>2</v>
      </c>
      <c r="E55" s="25" t="str">
        <f>IF(C50&lt;&gt;"","&lt;/div&gt;","")</f>
        <v/>
      </c>
      <c r="G55" s="18" t="s">
        <v>2</v>
      </c>
    </row>
    <row r="56" spans="1:7">
      <c r="A56" s="18" t="s">
        <v>95</v>
      </c>
      <c r="B56" s="18" t="s">
        <v>2</v>
      </c>
      <c r="C56" s="23"/>
      <c r="D56" s="23"/>
      <c r="E56" s="20" t="str">
        <f>IF(C56&lt;&gt;"",CONCATENATE("&lt;!-- ",C56," --&gt;"),"")</f>
        <v/>
      </c>
      <c r="G56" s="18" t="s">
        <v>2</v>
      </c>
    </row>
    <row r="57" spans="2:7">
      <c r="B57" s="18" t="s">
        <v>2</v>
      </c>
      <c r="C57" s="18"/>
      <c r="D57" s="18"/>
      <c r="E57" s="25" t="str">
        <f>IF(C56&lt;&gt;"","&lt;div","")</f>
        <v/>
      </c>
      <c r="G57" s="18" t="s">
        <v>2</v>
      </c>
    </row>
    <row r="58" spans="1:7">
      <c r="A58" s="18" t="s">
        <v>96</v>
      </c>
      <c r="B58" s="18" t="s">
        <v>2</v>
      </c>
      <c r="C58" s="23"/>
      <c r="D58" s="23"/>
      <c r="E58" s="20" t="str">
        <f>IF(C56&lt;&gt;"",CONCATENATE("id=",Comillas,C58,Comillas),"")</f>
        <v/>
      </c>
      <c r="F58" s="18" t="s">
        <v>94</v>
      </c>
      <c r="G58" s="18" t="s">
        <v>2</v>
      </c>
    </row>
    <row r="59" spans="2:7">
      <c r="B59" s="18" t="s">
        <v>2</v>
      </c>
      <c r="C59" s="18"/>
      <c r="D59" s="18"/>
      <c r="E59" s="20" t="str">
        <f>IF(C56&lt;&gt;"",$F$34,"")</f>
        <v/>
      </c>
      <c r="G59" s="18" t="s">
        <v>2</v>
      </c>
    </row>
    <row r="60" spans="2:7">
      <c r="B60" s="18" t="s">
        <v>2</v>
      </c>
      <c r="C60" s="18"/>
      <c r="D60" s="18"/>
      <c r="E60" s="20" t="str">
        <f>IF(C56&lt;&gt;"",CONCATENATE("&lt;h2 class=",Comillas,"mt-1",Comillas,"&gt;",C56,"&lt;/h2&gt;"),"")</f>
        <v/>
      </c>
      <c r="F60" s="18" t="s">
        <v>2</v>
      </c>
      <c r="G60" s="18" t="s">
        <v>2</v>
      </c>
    </row>
    <row r="61" spans="2:7">
      <c r="B61" s="18" t="s">
        <v>2</v>
      </c>
      <c r="C61" s="18"/>
      <c r="D61" s="18"/>
      <c r="E61" s="25" t="str">
        <f>IF(C56&lt;&gt;"","&lt;/div&gt;","")</f>
        <v/>
      </c>
      <c r="G61" s="18" t="s">
        <v>2</v>
      </c>
    </row>
    <row r="62" spans="2:7">
      <c r="B62" s="18" t="s">
        <v>2</v>
      </c>
      <c r="E62" s="26" t="s">
        <v>99</v>
      </c>
      <c r="G62" s="18" t="s">
        <v>2</v>
      </c>
    </row>
    <row r="63" spans="2:7">
      <c r="B63" s="18" t="s">
        <v>2</v>
      </c>
      <c r="E63" s="27" t="s">
        <v>100</v>
      </c>
      <c r="G63" s="18" t="s">
        <v>2</v>
      </c>
    </row>
    <row r="64" spans="2:7">
      <c r="B64" s="18" t="s">
        <v>2</v>
      </c>
      <c r="E64" s="20" t="str">
        <f>CONCATENATE("&lt;!--  ",$C$9,"  --&gt;")</f>
        <v>&lt;!--  Filtros Neurales  --&gt;</v>
      </c>
      <c r="G64" s="18" t="s">
        <v>2</v>
      </c>
    </row>
    <row r="65" spans="2:6">
      <c r="B65" s="18" t="s">
        <v>2</v>
      </c>
      <c r="E65" s="20" t="s">
        <v>101</v>
      </c>
      <c r="F65" s="18" t="s">
        <v>94</v>
      </c>
    </row>
    <row r="66" spans="2:7">
      <c r="B66" s="18" t="s">
        <v>2</v>
      </c>
      <c r="E66" s="18" t="s">
        <v>102</v>
      </c>
      <c r="G66" s="28"/>
    </row>
    <row r="67" spans="2:7">
      <c r="B67" s="18" t="s">
        <v>2</v>
      </c>
      <c r="E67" s="18" t="s">
        <v>103</v>
      </c>
      <c r="G67" s="29"/>
    </row>
    <row r="68" spans="2:5">
      <c r="B68" s="18" t="s">
        <v>2</v>
      </c>
      <c r="E68" s="18" t="s">
        <v>104</v>
      </c>
    </row>
    <row r="69" spans="2:5">
      <c r="B69" s="18" t="s">
        <v>2</v>
      </c>
      <c r="E69" s="18"/>
    </row>
    <row r="70" spans="2:6">
      <c r="B70" s="18" t="s">
        <v>2</v>
      </c>
      <c r="E70" s="18" t="s">
        <v>105</v>
      </c>
      <c r="F70" s="18" t="s">
        <v>35</v>
      </c>
    </row>
    <row r="71" spans="5:5">
      <c r="E71" s="18" t="s">
        <v>106</v>
      </c>
    </row>
    <row r="72" spans="5:5">
      <c r="E72" s="18" t="str">
        <f>IF(C$26&lt;&gt;"","&lt;li&gt;","")</f>
        <v>&lt;li&gt;</v>
      </c>
    </row>
    <row r="73" spans="5:5">
      <c r="E73" s="18" t="str">
        <f>IF(C20&lt;&gt;"",CONCATENATE("&lt;a href=",Comillas,"#",C22,Comillas,"&gt;",C20,"&lt;/a&gt;"),"")</f>
        <v>&lt;a href="#conceptosBasicos"&gt;Conceptos Básicos&lt;/a&gt;</v>
      </c>
    </row>
    <row r="74" spans="2:6">
      <c r="B74" s="18" t="s">
        <v>2</v>
      </c>
      <c r="E74" s="18" t="str">
        <f>IF($C$26&lt;&gt;"","&lt;/li&gt;","")</f>
        <v>&lt;/li&gt;</v>
      </c>
      <c r="F74" s="18" t="s">
        <v>2</v>
      </c>
    </row>
    <row r="75" spans="2:5">
      <c r="B75" s="18" t="s">
        <v>2</v>
      </c>
      <c r="E75" s="18" t="str">
        <f>IF(C$26&lt;&gt;"","&lt;li&gt;","")</f>
        <v>&lt;li&gt;</v>
      </c>
    </row>
    <row r="76" spans="2:5">
      <c r="B76" s="18" t="s">
        <v>2</v>
      </c>
      <c r="E76" s="18" t="str">
        <f>IF(C26&lt;&gt;"",CONCATENATE("&lt;a href=",Comillas,"#",C28,Comillas,"&gt;",C26,"&lt;/a&gt;"),"")</f>
        <v>&lt;a href="#filtrosNeurales"&gt;Filtros Neurales&lt;/a&gt;</v>
      </c>
    </row>
    <row r="77" spans="5:5">
      <c r="E77" s="18" t="str">
        <f>IF($C$26&lt;&gt;"","&lt;/li&gt;","")</f>
        <v>&lt;/li&gt;</v>
      </c>
    </row>
    <row r="78" spans="5:5">
      <c r="E78" s="18" t="str">
        <f>IF(C32&lt;&gt;"","&lt;li&gt;","")</f>
        <v/>
      </c>
    </row>
    <row r="79" spans="5:5">
      <c r="E79" s="18" t="str">
        <f>IF(C32&lt;&gt;"",CONCATENATE("&lt;a href=",Comillas,"#",C34,Comillas,"&gt;",C32,"&lt;/a&gt;"),"")</f>
        <v/>
      </c>
    </row>
    <row r="80" spans="5:5">
      <c r="E80" s="18" t="str">
        <f>IF(C32&lt;&gt;"","&lt;/li&gt;","")</f>
        <v/>
      </c>
    </row>
    <row r="81" spans="5:5">
      <c r="E81" s="18" t="str">
        <f>IF($C$38&lt;&gt;"","&lt;li&gt;","")</f>
        <v/>
      </c>
    </row>
    <row r="82" spans="5:5">
      <c r="E82" s="18" t="str">
        <f>IF($C$38&lt;&gt;"",CONCATENATE("&lt;a href=",Comillas,"#",C40,Comillas,"&gt;",C38,"&lt;/a&gt;"),"")</f>
        <v/>
      </c>
    </row>
    <row r="83" spans="5:5">
      <c r="E83" s="18" t="str">
        <f>IF($C$38&lt;&gt;"","&lt;/li&gt;","")</f>
        <v/>
      </c>
    </row>
    <row r="84" spans="5:5">
      <c r="E84" s="18" t="str">
        <f>IF(C$44&lt;&gt;"","&lt;li&gt;","")</f>
        <v/>
      </c>
    </row>
    <row r="85" spans="5:5">
      <c r="E85" s="18" t="str">
        <f>IF(C$44&lt;&gt;"",CONCATENATE("&lt;a href=",Comillas,"#",C46,Comillas,"&gt;",C44,"&lt;/a&gt;"),"")</f>
        <v/>
      </c>
    </row>
    <row r="86" spans="5:5">
      <c r="E86" s="18" t="str">
        <f>IF($C$44&lt;&gt;"","&lt;/li&gt;","")</f>
        <v/>
      </c>
    </row>
    <row r="87" spans="5:5">
      <c r="E87" s="18" t="str">
        <f>IF(C50&lt;&gt;"","&lt;li&gt;","")</f>
        <v/>
      </c>
    </row>
    <row r="88" spans="5:5">
      <c r="E88" s="18" t="str">
        <f>IF(C$50&lt;&gt;"",CONCATENATE("&lt;a href=",Comillas,"#",C52,Comillas,"&gt;",C50,"&lt;/a&gt;"),"")</f>
        <v/>
      </c>
    </row>
    <row r="89" spans="5:5">
      <c r="E89" s="18" t="str">
        <f>IF(C50&lt;&gt;"","&lt;/li&gt;","")</f>
        <v/>
      </c>
    </row>
    <row r="90" spans="5:11">
      <c r="E90" s="18" t="str">
        <f>IF(C56&lt;&gt;"","&lt;li&gt;","")</f>
        <v/>
      </c>
      <c r="H90" s="30"/>
      <c r="I90" s="30"/>
      <c r="J90" s="30"/>
      <c r="K90" s="30"/>
    </row>
    <row r="91" spans="5:5">
      <c r="E91" s="18" t="str">
        <f>IF(C$56&lt;&gt;"",CONCATENATE("&lt;a href=",Comillas,"#",C58,Comillas,"&gt;",C56,"&lt;/a&gt;"),"")</f>
        <v/>
      </c>
    </row>
    <row r="92" spans="5:5">
      <c r="E92" s="18" t="str">
        <f>IF(C56&lt;&gt;"","&lt;/li&gt;","")</f>
        <v/>
      </c>
    </row>
    <row r="93" spans="1:7">
      <c r="A93" s="30"/>
      <c r="B93" s="30"/>
      <c r="C93" s="30"/>
      <c r="D93" s="30"/>
      <c r="E93" s="18" t="s">
        <v>107</v>
      </c>
      <c r="F93" s="30"/>
      <c r="G93" s="30"/>
    </row>
    <row r="94" spans="5:5">
      <c r="E94" s="18" t="s">
        <v>108</v>
      </c>
    </row>
    <row r="95" spans="5:5">
      <c r="E95" s="18" t="s">
        <v>109</v>
      </c>
    </row>
    <row r="96" spans="5:5">
      <c r="E96" s="21" t="s">
        <v>99</v>
      </c>
    </row>
    <row r="97" spans="5:5">
      <c r="E97" s="31" t="s">
        <v>110</v>
      </c>
    </row>
    <row r="99" spans="5:5">
      <c r="E99" s="30"/>
    </row>
  </sheetData>
  <conditionalFormatting sqref="D12">
    <cfRule type="duplicateValues" dxfId="0" priority="5"/>
  </conditionalFormatting>
  <conditionalFormatting sqref="D13">
    <cfRule type="duplicateValues" dxfId="0" priority="13"/>
  </conditionalFormatting>
  <conditionalFormatting sqref="D14">
    <cfRule type="duplicateValues" dxfId="0" priority="12"/>
  </conditionalFormatting>
  <conditionalFormatting sqref="C$1:C$1048576">
    <cfRule type="duplicateValues" dxfId="0" priority="1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0" customWidth="1"/>
    <col min="2" max="2" width="11" style="10"/>
    <col min="3" max="3" width="139.991666666667" style="10" customWidth="1"/>
    <col min="4" max="4" width="11" style="10"/>
    <col min="5" max="5" width="35" style="10" customWidth="1"/>
    <col min="6" max="16383" width="11" style="10"/>
    <col min="16384" max="16384" width="11" style="11"/>
  </cols>
  <sheetData>
    <row r="1" spans="2:16384">
      <c r="B1" s="12" t="s">
        <v>0</v>
      </c>
      <c r="C1" t="s">
        <v>111</v>
      </c>
      <c r="D1" s="10" t="s">
        <v>2</v>
      </c>
      <c r="XFD1" s="10"/>
    </row>
    <row r="2" spans="2:16384">
      <c r="B2" s="13" t="s">
        <v>3</v>
      </c>
      <c r="C2" s="14" t="s">
        <v>112</v>
      </c>
      <c r="D2" s="10" t="s">
        <v>2</v>
      </c>
      <c r="XFD2" s="10"/>
    </row>
    <row r="3" spans="2:16384">
      <c r="B3" s="15" t="s">
        <v>5</v>
      </c>
      <c r="C3" s="10" t="s">
        <v>113</v>
      </c>
      <c r="D3" s="10" t="s">
        <v>2</v>
      </c>
      <c r="XFD3" s="10"/>
    </row>
    <row r="4" ht="6" customHeight="1" spans="2:16384">
      <c r="B4" s="16"/>
      <c r="XFD4" s="10"/>
    </row>
    <row r="5" spans="1:16384">
      <c r="A5" s="10" t="s">
        <v>7</v>
      </c>
      <c r="B5" s="17" t="str">
        <f t="shared" ref="B5:B8" si="0">A5</f>
        <v>&lt;head&gt;</v>
      </c>
      <c r="C5" s="17"/>
      <c r="D5" s="17" t="s">
        <v>2</v>
      </c>
      <c r="XFD5" s="10"/>
    </row>
    <row r="6" spans="1:16384">
      <c r="A6" s="10" t="s">
        <v>8</v>
      </c>
      <c r="B6" s="17" t="str">
        <f t="shared" si="0"/>
        <v>&lt;!-- Metaetiquetas --&gt;</v>
      </c>
      <c r="C6" s="17"/>
      <c r="D6" s="17" t="s">
        <v>2</v>
      </c>
      <c r="XFD6" s="10"/>
    </row>
    <row r="7" spans="1:16384">
      <c r="A7" s="10" t="s">
        <v>9</v>
      </c>
      <c r="B7" s="17" t="str">
        <f t="shared" si="0"/>
        <v>&lt;meta charset="utf-8" /&gt;</v>
      </c>
      <c r="C7" s="17"/>
      <c r="D7" s="17" t="s">
        <v>2</v>
      </c>
      <c r="XFD7" s="10"/>
    </row>
    <row r="8" spans="1:16384">
      <c r="A8" s="10" t="s">
        <v>10</v>
      </c>
      <c r="B8" s="17" t="str">
        <f t="shared" si="0"/>
        <v>&lt;meta name="viewport" content="width=device-width, initial-scale=1" /&gt;</v>
      </c>
      <c r="C8" s="17"/>
      <c r="D8" s="17" t="s">
        <v>2</v>
      </c>
      <c r="XFD8" s="10"/>
    </row>
    <row r="9" spans="1:16384">
      <c r="A9" s="12" t="s">
        <v>11</v>
      </c>
      <c r="B9" s="17" t="str">
        <f>CONCATENATE(E9,$C$3,F9)</f>
        <v>&lt;meta name="description" content="Índice de todos los artículos publicados en este sitio web sobre el programa de edición de imágenes Adobe Photoshop" /&gt;</v>
      </c>
      <c r="C9" s="17"/>
      <c r="D9" s="17" t="s">
        <v>2</v>
      </c>
      <c r="E9" s="10" t="s">
        <v>12</v>
      </c>
      <c r="F9" s="10" t="s">
        <v>13</v>
      </c>
      <c r="XFD9" s="10"/>
    </row>
    <row r="10" spans="1:16384">
      <c r="A10" s="10" t="s">
        <v>14</v>
      </c>
      <c r="B10" s="17" t="str">
        <f>A10</f>
        <v>&lt;meta name="author" content="Ing. Eduardo Herrera Forero" /&gt;</v>
      </c>
      <c r="C10" s="17"/>
      <c r="D10" s="17" t="s">
        <v>2</v>
      </c>
      <c r="XFD10" s="10"/>
    </row>
    <row r="11" spans="1:16384">
      <c r="A11" s="10" t="s">
        <v>15</v>
      </c>
      <c r="B11" s="17" t="str">
        <f>A11</f>
        <v>&lt;meta name="application-name" content="EHF" /&gt;</v>
      </c>
      <c r="C11" s="17"/>
      <c r="D11" s="17" t="s">
        <v>2</v>
      </c>
      <c r="XFD11" s="10"/>
    </row>
    <row r="12" spans="1:16384">
      <c r="A12" s="10" t="s">
        <v>114</v>
      </c>
      <c r="B12" s="17" t="str">
        <f>A12</f>
        <v>&lt;meta name="robots" content="noindex, follow" /&gt;</v>
      </c>
      <c r="C12" s="17"/>
      <c r="D12" s="17" t="s">
        <v>2</v>
      </c>
      <c r="XFD12" s="10"/>
    </row>
    <row r="13" spans="1:16384">
      <c r="A13" s="10" t="s">
        <v>17</v>
      </c>
      <c r="B13" s="17" t="str">
        <f>A13</f>
        <v>&lt;meta name="google" content="notranslate" /&gt;</v>
      </c>
      <c r="C13" s="17"/>
      <c r="D13" s="17" t="s">
        <v>2</v>
      </c>
      <c r="XFD13" s="10"/>
    </row>
    <row r="14" spans="1:16384">
      <c r="A14" s="13" t="s">
        <v>19</v>
      </c>
      <c r="B14" s="17" t="str">
        <f>CONCATENATE(E14,$C$2,$F$9)</f>
        <v>&lt;link rel="canonical" href="https://eduardoherreraf.github.io/photoshop.html" /&gt;</v>
      </c>
      <c r="C14" s="17"/>
      <c r="D14" s="17" t="s">
        <v>2</v>
      </c>
      <c r="E14" s="10" t="s">
        <v>20</v>
      </c>
      <c r="XFD14" s="10"/>
    </row>
    <row r="15" spans="1:16384">
      <c r="A15" s="10" t="s">
        <v>21</v>
      </c>
      <c r="B15" s="17" t="str">
        <f t="shared" ref="B15:B18" si="1">A15</f>
        <v>&lt;!-- Fin Metaetiquetas --&gt;</v>
      </c>
      <c r="C15" s="17"/>
      <c r="D15" s="17" t="s">
        <v>2</v>
      </c>
      <c r="XFD15" s="10"/>
    </row>
    <row r="16" spans="2:16384">
      <c r="B16" s="17" t="s">
        <v>22</v>
      </c>
      <c r="C16" s="17"/>
      <c r="D16" s="17" t="s">
        <v>2</v>
      </c>
      <c r="XFD16" s="10"/>
    </row>
    <row r="17" spans="1:16384">
      <c r="A17" s="10" t="s">
        <v>23</v>
      </c>
      <c r="B17" s="17" t="str">
        <f t="shared" si="1"/>
        <v>&lt;!-- Open Graph data --&gt;</v>
      </c>
      <c r="C17" s="17"/>
      <c r="D17" s="17" t="s">
        <v>2</v>
      </c>
      <c r="XFD17" s="10"/>
    </row>
    <row r="18" spans="1:16384">
      <c r="A18" s="10" t="s">
        <v>24</v>
      </c>
      <c r="B18" s="17" t="str">
        <f t="shared" si="1"/>
        <v>&lt;meta property="og:type" content="website" /&gt;</v>
      </c>
      <c r="C18" s="17"/>
      <c r="D18" s="17" t="s">
        <v>2</v>
      </c>
      <c r="XFD18" s="10"/>
    </row>
    <row r="19" spans="1:16384">
      <c r="A19" s="12" t="s">
        <v>25</v>
      </c>
      <c r="B19" s="17" t="str">
        <f>CONCATENATE(E19,$C$1,F9)</f>
        <v>&lt;meta property="og:title" content="Índice de Adobe Photoshop - Ing. Eduardo Herrera Forero." /&gt;</v>
      </c>
      <c r="C19" s="17"/>
      <c r="D19" s="17" t="s">
        <v>2</v>
      </c>
      <c r="E19" s="10" t="s">
        <v>26</v>
      </c>
      <c r="XFD19" s="10"/>
    </row>
    <row r="20" spans="1:16384">
      <c r="A20" s="15" t="s">
        <v>27</v>
      </c>
      <c r="B20" s="17" t="str">
        <f>CONCATENATE(E20,$C$3,$F$9)</f>
        <v>&lt;meta property="og:description" content="Índice de todos los artículos publicados en este sitio web sobre el programa de edición de imágenes Adobe Photoshop" /&gt;</v>
      </c>
      <c r="C20" s="17"/>
      <c r="D20" s="17" t="s">
        <v>2</v>
      </c>
      <c r="E20" s="10" t="s">
        <v>28</v>
      </c>
      <c r="XFD20" s="10"/>
    </row>
    <row r="21" spans="1:16384">
      <c r="A21" s="10" t="s">
        <v>29</v>
      </c>
      <c r="B21" s="17" t="str">
        <f t="shared" ref="B21:B25" si="2">A21</f>
        <v>&lt;meta property="og:image" content="https://i.imgur.com/JKbKYrO.png" /&gt;</v>
      </c>
      <c r="C21" s="17"/>
      <c r="D21" s="17" t="s">
        <v>2</v>
      </c>
      <c r="XFD21" s="10"/>
    </row>
    <row r="22" spans="1:16384">
      <c r="A22" s="10" t="s">
        <v>30</v>
      </c>
      <c r="B22" s="17" t="str">
        <f t="shared" si="2"/>
        <v>&lt;meta property="og:image:alt" content="Logo del ingeniero Eduardo Herrera Forero"/&gt;</v>
      </c>
      <c r="C22" s="17"/>
      <c r="D22" s="17" t="s">
        <v>2</v>
      </c>
      <c r="XFD22" s="10"/>
    </row>
    <row r="23" spans="1:16384">
      <c r="A23" s="13" t="s">
        <v>31</v>
      </c>
      <c r="B23" s="17" t="str">
        <f>CONCATENATE(E23,$C$2,$F$9)</f>
        <v>&lt;meta property="og:url" content="https://eduardoherreraf.github.io/photoshop.html" /&gt;</v>
      </c>
      <c r="C23" s="17"/>
      <c r="D23" s="17" t="s">
        <v>2</v>
      </c>
      <c r="E23" s="10" t="s">
        <v>32</v>
      </c>
      <c r="XFD23" s="10"/>
    </row>
    <row r="24" spans="1:16384">
      <c r="A24" s="10" t="s">
        <v>33</v>
      </c>
      <c r="B24" s="17" t="str">
        <f t="shared" si="2"/>
        <v>&lt;meta property="og:locale" content="es_CO" /&gt;</v>
      </c>
      <c r="C24" s="17"/>
      <c r="D24" s="17" t="s">
        <v>2</v>
      </c>
      <c r="XFD24" s="10"/>
    </row>
    <row r="25" spans="1:16384">
      <c r="A25" s="10" t="s">
        <v>34</v>
      </c>
      <c r="B25" s="17" t="str">
        <f t="shared" si="2"/>
        <v>&lt;!-- fin Open Graph data --&gt;</v>
      </c>
      <c r="C25" s="17"/>
      <c r="D25" s="17" t="s">
        <v>2</v>
      </c>
      <c r="XFD25" s="10"/>
    </row>
    <row r="26" spans="2:16384">
      <c r="B26" s="17" t="s">
        <v>35</v>
      </c>
      <c r="C26" s="17"/>
      <c r="D26" s="17" t="s">
        <v>2</v>
      </c>
      <c r="XFD26" s="10"/>
    </row>
    <row r="27" spans="1:16384">
      <c r="A27" s="10" t="s">
        <v>36</v>
      </c>
      <c r="B27" s="17" t="str">
        <f t="shared" ref="B27:B29" si="3">A27</f>
        <v>&lt;!-- Twitter cards --&gt;</v>
      </c>
      <c r="C27" s="17"/>
      <c r="D27" s="17" t="s">
        <v>2</v>
      </c>
      <c r="XFD27" s="10"/>
    </row>
    <row r="28" spans="1:16384">
      <c r="A28" s="10" t="s">
        <v>37</v>
      </c>
      <c r="B28" s="17" t="str">
        <f t="shared" si="3"/>
        <v>&lt;meta name="twitter:card" content="summary" /&gt;</v>
      </c>
      <c r="C28" s="17"/>
      <c r="D28" s="17" t="s">
        <v>2</v>
      </c>
      <c r="XFD28" s="10"/>
    </row>
    <row r="29" spans="1:16384">
      <c r="A29" s="10" t="s">
        <v>38</v>
      </c>
      <c r="B29" s="17" t="str">
        <f t="shared" si="3"/>
        <v>&lt;meta name="twitter:site" content="@ehfeduardo" /&gt;</v>
      </c>
      <c r="C29" s="17"/>
      <c r="D29" s="17" t="s">
        <v>2</v>
      </c>
      <c r="XFD29" s="10"/>
    </row>
    <row r="30" spans="1:16384">
      <c r="A30" s="12" t="s">
        <v>39</v>
      </c>
      <c r="B30" s="17" t="str">
        <f>CONCATENATE(E30,$C$1,$F$9)</f>
        <v>&lt;meta name="twitter:title" content="Índice de Adobe Photoshop - Ing. Eduardo Herrera Forero." /&gt;</v>
      </c>
      <c r="C30" s="17"/>
      <c r="D30" s="17" t="s">
        <v>2</v>
      </c>
      <c r="E30" s="10" t="s">
        <v>40</v>
      </c>
      <c r="XFD30" s="10"/>
    </row>
    <row r="31" spans="1:16384">
      <c r="A31" s="15" t="s">
        <v>41</v>
      </c>
      <c r="B31" s="17" t="str">
        <f>CONCATENATE(E31,$C$3,$F$9)</f>
        <v>&lt;meta name="twitter:description" content="Índice de todos los artículos publicados en este sitio web sobre el programa de edición de imágenes Adobe Photoshop" /&gt;</v>
      </c>
      <c r="C31" s="17"/>
      <c r="D31" s="17" t="s">
        <v>2</v>
      </c>
      <c r="E31" s="10" t="s">
        <v>42</v>
      </c>
      <c r="XFD31" s="10"/>
    </row>
    <row r="32" spans="1:16384">
      <c r="A32" s="10" t="s">
        <v>43</v>
      </c>
      <c r="B32" s="17" t="str">
        <f t="shared" ref="B32:B34" si="4">A32</f>
        <v>&lt;meta name="twitter:image" content="https://i.imgur.com/JKbKYrO.png" /&gt;</v>
      </c>
      <c r="C32" s="17"/>
      <c r="D32" s="17" t="s">
        <v>2</v>
      </c>
      <c r="XFD32" s="10"/>
    </row>
    <row r="33" spans="1:16384">
      <c r="A33" s="10" t="s">
        <v>44</v>
      </c>
      <c r="B33" s="17" t="str">
        <f t="shared" si="4"/>
        <v>&lt;meta name="twitter:image:alt" content="Logo del ingeniero Eduardo Herrera Forero"&gt;</v>
      </c>
      <c r="C33" s="17"/>
      <c r="D33" s="17" t="s">
        <v>2</v>
      </c>
      <c r="XFD33" s="10"/>
    </row>
    <row r="34" spans="1:16384">
      <c r="A34" s="10" t="s">
        <v>45</v>
      </c>
      <c r="B34" s="17" t="str">
        <f t="shared" si="4"/>
        <v>&lt;!-- Fin Twitter cards --&gt;</v>
      </c>
      <c r="C34" s="17"/>
      <c r="D34" s="17" t="s">
        <v>2</v>
      </c>
      <c r="XFD34" s="10"/>
    </row>
    <row r="35" spans="2:16384">
      <c r="B35" s="17" t="s">
        <v>35</v>
      </c>
      <c r="C35" s="17"/>
      <c r="D35" s="17" t="s">
        <v>2</v>
      </c>
      <c r="XFD35" s="10"/>
    </row>
    <row r="36" spans="1:16384">
      <c r="A36" s="10" t="s">
        <v>46</v>
      </c>
      <c r="B36" s="17" t="str">
        <f t="shared" ref="B36:B45" si="5">A36</f>
        <v>&lt;!-- iconos --&gt;</v>
      </c>
      <c r="C36" s="17"/>
      <c r="D36" s="17" t="s">
        <v>2</v>
      </c>
      <c r="XFD36" s="10"/>
    </row>
    <row r="37" spans="1:16384">
      <c r="A37" s="10" t="s">
        <v>47</v>
      </c>
      <c r="B37" s="17" t="str">
        <f t="shared" si="5"/>
        <v>&lt;link rel="apple-touch-icon" sizes="180x180" href="apple-touch-icon.png" /&gt;</v>
      </c>
      <c r="C37" s="17"/>
      <c r="D37" s="17" t="s">
        <v>2</v>
      </c>
      <c r="XFD37" s="10"/>
    </row>
    <row r="38" spans="1:16384">
      <c r="A38" s="10" t="s">
        <v>48</v>
      </c>
      <c r="B38" s="17" t="str">
        <f t="shared" si="5"/>
        <v>&lt;link rel="icon" type="image/png" sizes="32x32" href="favicon-32x32.png" /&gt;</v>
      </c>
      <c r="C38" s="17"/>
      <c r="D38" s="17" t="s">
        <v>2</v>
      </c>
      <c r="XFD38" s="10"/>
    </row>
    <row r="39" spans="1:16384">
      <c r="A39" s="10" t="s">
        <v>49</v>
      </c>
      <c r="B39" s="17" t="str">
        <f t="shared" si="5"/>
        <v>&lt;link rel="icon" type="image/png" sizes="192x192" href="android-chrome-192x192.png"/&gt;</v>
      </c>
      <c r="C39" s="17"/>
      <c r="D39" s="17" t="s">
        <v>2</v>
      </c>
      <c r="XFD39" s="10"/>
    </row>
    <row r="40" spans="1:16384">
      <c r="A40" s="10" t="s">
        <v>50</v>
      </c>
      <c r="B40" s="17" t="str">
        <f t="shared" si="5"/>
        <v>&lt;link rel="icon" type="image/png" sizes="16x16" href="favicon-16x16.png" /&gt;</v>
      </c>
      <c r="C40" s="17"/>
      <c r="D40" s="17" t="s">
        <v>2</v>
      </c>
      <c r="XFD40" s="10"/>
    </row>
    <row r="41" spans="1:16384">
      <c r="A41" s="10" t="s">
        <v>51</v>
      </c>
      <c r="B41" s="17" t="str">
        <f t="shared" si="5"/>
        <v>&lt;link rel="manifest" href="site.webmanifest" /&gt;</v>
      </c>
      <c r="C41" s="17"/>
      <c r="D41" s="17" t="s">
        <v>2</v>
      </c>
      <c r="XFD41" s="10"/>
    </row>
    <row r="42" spans="1:16384">
      <c r="A42" s="10" t="s">
        <v>52</v>
      </c>
      <c r="B42" s="17" t="str">
        <f t="shared" si="5"/>
        <v>&lt;link rel="mask-icon" href="safari-pinned-tab.svg" color="#5bbad5" /&gt;</v>
      </c>
      <c r="C42" s="17"/>
      <c r="D42" s="17" t="s">
        <v>2</v>
      </c>
      <c r="XFD42" s="10"/>
    </row>
    <row r="43" spans="1:16384">
      <c r="A43" s="10" t="s">
        <v>53</v>
      </c>
      <c r="B43" s="17" t="str">
        <f t="shared" si="5"/>
        <v>&lt;meta name="msapplication-TileColor" content="#da532c" /&gt;</v>
      </c>
      <c r="C43" s="17"/>
      <c r="D43" s="17" t="s">
        <v>2</v>
      </c>
      <c r="XFD43" s="10"/>
    </row>
    <row r="44" spans="1:16384">
      <c r="A44" s="10" t="s">
        <v>54</v>
      </c>
      <c r="B44" s="17" t="str">
        <f t="shared" si="5"/>
        <v>&lt;meta name="theme-color" content="#ffffff" /&gt;</v>
      </c>
      <c r="C44" s="17"/>
      <c r="D44" s="17" t="s">
        <v>2</v>
      </c>
      <c r="XFD44" s="10"/>
    </row>
    <row r="45" spans="1:16384">
      <c r="A45" s="10" t="s">
        <v>55</v>
      </c>
      <c r="B45" s="17" t="str">
        <f t="shared" si="5"/>
        <v>&lt;!-- fin iconos --&gt;</v>
      </c>
      <c r="C45" s="17"/>
      <c r="D45" s="17" t="s">
        <v>2</v>
      </c>
      <c r="XFD45" s="10"/>
    </row>
    <row r="46" spans="2:16384">
      <c r="B46" s="17" t="s">
        <v>35</v>
      </c>
      <c r="C46" s="17"/>
      <c r="D46" s="17" t="s">
        <v>2</v>
      </c>
      <c r="XFD46" s="10"/>
    </row>
    <row r="47" spans="1:16384">
      <c r="A47" s="10" t="s">
        <v>56</v>
      </c>
      <c r="B47" s="17" t="str">
        <f t="shared" ref="B47:B51" si="6">A47</f>
        <v>&lt;title&gt;</v>
      </c>
      <c r="C47" s="17"/>
      <c r="D47" s="17" t="s">
        <v>2</v>
      </c>
      <c r="XFD47" s="10"/>
    </row>
    <row r="48" spans="1:16384">
      <c r="A48" s="12" t="s">
        <v>57</v>
      </c>
      <c r="B48" s="17" t="str">
        <f>C1</f>
        <v>Índice de Adobe Photoshop - Ing. Eduardo Herrera Forero.</v>
      </c>
      <c r="C48" s="17"/>
      <c r="D48" s="17" t="s">
        <v>2</v>
      </c>
      <c r="XFD48" s="10"/>
    </row>
    <row r="49" spans="1:16384">
      <c r="A49" s="10" t="s">
        <v>58</v>
      </c>
      <c r="B49" s="17" t="str">
        <f t="shared" si="6"/>
        <v>&lt;/title&gt;</v>
      </c>
      <c r="C49" s="17"/>
      <c r="D49" s="17" t="s">
        <v>2</v>
      </c>
      <c r="XFD49" s="10"/>
    </row>
    <row r="50" spans="2:16384">
      <c r="B50" s="17" t="s">
        <v>35</v>
      </c>
      <c r="C50" s="17"/>
      <c r="D50" s="17" t="s">
        <v>2</v>
      </c>
      <c r="XFD50" s="10"/>
    </row>
    <row r="51" spans="1:16384">
      <c r="A51" s="10" t="s">
        <v>59</v>
      </c>
      <c r="B51" s="17" t="str">
        <f t="shared" si="6"/>
        <v>&lt;script type="module" defer src="./js/main.js"&gt;&lt;/script&gt;</v>
      </c>
      <c r="C51" s="17"/>
      <c r="D51" s="17" t="s">
        <v>2</v>
      </c>
      <c r="XFD51" s="10"/>
    </row>
    <row r="52" spans="2:16384">
      <c r="B52" s="17" t="s">
        <v>35</v>
      </c>
      <c r="C52" s="17"/>
      <c r="D52" s="17" t="s">
        <v>2</v>
      </c>
      <c r="XFD52" s="10"/>
    </row>
    <row r="53" spans="1:16384">
      <c r="A53" s="10" t="s">
        <v>60</v>
      </c>
      <c r="B53" s="17" t="str">
        <f>A53</f>
        <v>&lt;meta name="google-site-verification" content="2H5ZMCD1_xl7oxaiqnopfdQBnIXVIOfmW0UBSa5sQJc"/&gt;</v>
      </c>
      <c r="C53" s="17"/>
      <c r="D53" s="17" t="s">
        <v>2</v>
      </c>
      <c r="XFD53" s="10"/>
    </row>
    <row r="54" spans="1:16384">
      <c r="A54" s="10" t="s">
        <v>61</v>
      </c>
      <c r="B54" s="17" t="str">
        <f>A54</f>
        <v>&lt;/head&gt;</v>
      </c>
      <c r="C54" s="17"/>
      <c r="D54" s="17" t="s">
        <v>2</v>
      </c>
      <c r="XFD54" s="10"/>
    </row>
    <row r="55" spans="16384:16384">
      <c r="XFD55" s="10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4.25"/>
  <cols>
    <col min="1" max="1" width="0.158333333333333" style="10" customWidth="1"/>
    <col min="2" max="2" width="11" style="10"/>
    <col min="3" max="3" width="139.991666666667" style="10" customWidth="1"/>
    <col min="4" max="4" width="11" style="10"/>
    <col min="5" max="5" width="35" style="10" customWidth="1"/>
    <col min="6" max="16383" width="11" style="10"/>
    <col min="16384" max="16384" width="11" style="11"/>
  </cols>
  <sheetData>
    <row r="1" spans="2:16384">
      <c r="B1" s="12" t="s">
        <v>0</v>
      </c>
      <c r="C1" t="s">
        <v>115</v>
      </c>
      <c r="D1" s="10" t="s">
        <v>2</v>
      </c>
      <c r="XFD1" s="10"/>
    </row>
    <row r="2" spans="2:16384">
      <c r="B2" s="13" t="s">
        <v>3</v>
      </c>
      <c r="C2" s="14" t="s">
        <v>116</v>
      </c>
      <c r="D2" s="10" t="s">
        <v>2</v>
      </c>
      <c r="XFD2" s="10"/>
    </row>
    <row r="3" spans="2:16384">
      <c r="B3" s="15" t="s">
        <v>5</v>
      </c>
      <c r="C3" s="10" t="s">
        <v>117</v>
      </c>
      <c r="D3" s="10" t="s">
        <v>2</v>
      </c>
      <c r="XFD3" s="10"/>
    </row>
    <row r="4" ht="6" customHeight="1" spans="2:16384">
      <c r="B4" s="16"/>
      <c r="XFD4" s="10"/>
    </row>
    <row r="5" spans="1:16384">
      <c r="A5" s="10" t="s">
        <v>7</v>
      </c>
      <c r="B5" s="17" t="str">
        <f t="shared" ref="B5:B8" si="0">A5</f>
        <v>&lt;head&gt;</v>
      </c>
      <c r="C5" s="17"/>
      <c r="D5" s="17" t="s">
        <v>2</v>
      </c>
      <c r="XFD5" s="10"/>
    </row>
    <row r="6" spans="1:16384">
      <c r="A6" s="10" t="s">
        <v>8</v>
      </c>
      <c r="B6" s="17" t="str">
        <f t="shared" si="0"/>
        <v>&lt;!-- Metaetiquetas --&gt;</v>
      </c>
      <c r="C6" s="17"/>
      <c r="D6" s="17" t="s">
        <v>2</v>
      </c>
      <c r="XFD6" s="10"/>
    </row>
    <row r="7" spans="1:16384">
      <c r="A7" s="10" t="s">
        <v>9</v>
      </c>
      <c r="B7" s="17" t="str">
        <f t="shared" si="0"/>
        <v>&lt;meta charset="utf-8" /&gt;</v>
      </c>
      <c r="C7" s="17"/>
      <c r="D7" s="17" t="s">
        <v>2</v>
      </c>
      <c r="XFD7" s="10"/>
    </row>
    <row r="8" spans="1:16384">
      <c r="A8" s="10" t="s">
        <v>10</v>
      </c>
      <c r="B8" s="17" t="str">
        <f t="shared" si="0"/>
        <v>&lt;meta name="viewport" content="width=device-width, initial-scale=1" /&gt;</v>
      </c>
      <c r="C8" s="17"/>
      <c r="D8" s="17" t="s">
        <v>2</v>
      </c>
      <c r="XFD8" s="10"/>
    </row>
    <row r="9" spans="1:16384">
      <c r="A9" s="12" t="s">
        <v>11</v>
      </c>
      <c r="B9" s="17" t="str">
        <f>CONCATENATE(E9,$C$1,F9)</f>
        <v>&lt;meta name="description" content="Índice de Git / Github - Ing. Eduardo Herrera Forero." /&gt;</v>
      </c>
      <c r="C9" s="17"/>
      <c r="D9" s="17" t="s">
        <v>2</v>
      </c>
      <c r="E9" s="10" t="s">
        <v>12</v>
      </c>
      <c r="F9" s="10" t="s">
        <v>13</v>
      </c>
      <c r="XFD9" s="10"/>
    </row>
    <row r="10" spans="1:16384">
      <c r="A10" s="10" t="s">
        <v>14</v>
      </c>
      <c r="B10" s="17" t="str">
        <f t="shared" ref="B10:B13" si="1">A10</f>
        <v>&lt;meta name="author" content="Ing. Eduardo Herrera Forero" /&gt;</v>
      </c>
      <c r="C10" s="17"/>
      <c r="D10" s="17" t="s">
        <v>2</v>
      </c>
      <c r="XFD10" s="10"/>
    </row>
    <row r="11" spans="1:16384">
      <c r="A11" s="10" t="s">
        <v>15</v>
      </c>
      <c r="B11" s="17" t="str">
        <f t="shared" si="1"/>
        <v>&lt;meta name="application-name" content="EHF" /&gt;</v>
      </c>
      <c r="C11" s="17"/>
      <c r="D11" s="17" t="s">
        <v>2</v>
      </c>
      <c r="XFD11" s="10"/>
    </row>
    <row r="12" spans="1:16384">
      <c r="A12" s="10" t="s">
        <v>114</v>
      </c>
      <c r="B12" s="17" t="str">
        <f t="shared" si="1"/>
        <v>&lt;meta name="robots" content="noindex, follow" /&gt;</v>
      </c>
      <c r="C12" s="17"/>
      <c r="D12" s="17" t="s">
        <v>2</v>
      </c>
      <c r="XFD12" s="10"/>
    </row>
    <row r="13" spans="1:16384">
      <c r="A13" s="10" t="s">
        <v>17</v>
      </c>
      <c r="B13" s="17" t="str">
        <f t="shared" si="1"/>
        <v>&lt;meta name="google" content="notranslate" /&gt;</v>
      </c>
      <c r="C13" s="17"/>
      <c r="D13" s="17" t="s">
        <v>2</v>
      </c>
      <c r="XFD13" s="10"/>
    </row>
    <row r="14" spans="1:16384">
      <c r="A14" s="13" t="s">
        <v>19</v>
      </c>
      <c r="B14" s="17" t="str">
        <f>CONCATENATE(E14,$C$2,$F$9)</f>
        <v>&lt;link rel="canonical" href="https://eduardoherreraf.github.io/git.htmll" /&gt;</v>
      </c>
      <c r="C14" s="17"/>
      <c r="D14" s="17" t="s">
        <v>2</v>
      </c>
      <c r="E14" s="10" t="s">
        <v>20</v>
      </c>
      <c r="XFD14" s="10"/>
    </row>
    <row r="15" spans="1:16384">
      <c r="A15" s="10" t="s">
        <v>21</v>
      </c>
      <c r="B15" s="17" t="str">
        <f t="shared" ref="B15:B18" si="2">A15</f>
        <v>&lt;!-- Fin Metaetiquetas --&gt;</v>
      </c>
      <c r="C15" s="17"/>
      <c r="D15" s="17" t="s">
        <v>2</v>
      </c>
      <c r="XFD15" s="10"/>
    </row>
    <row r="16" spans="2:16384">
      <c r="B16" s="17" t="s">
        <v>22</v>
      </c>
      <c r="C16" s="17"/>
      <c r="D16" s="17" t="s">
        <v>2</v>
      </c>
      <c r="XFD16" s="10"/>
    </row>
    <row r="17" spans="1:16384">
      <c r="A17" s="10" t="s">
        <v>23</v>
      </c>
      <c r="B17" s="17" t="str">
        <f t="shared" si="2"/>
        <v>&lt;!-- Open Graph data --&gt;</v>
      </c>
      <c r="C17" s="17"/>
      <c r="D17" s="17" t="s">
        <v>2</v>
      </c>
      <c r="XFD17" s="10"/>
    </row>
    <row r="18" spans="1:16384">
      <c r="A18" s="10" t="s">
        <v>24</v>
      </c>
      <c r="B18" s="17" t="str">
        <f t="shared" si="2"/>
        <v>&lt;meta property="og:type" content="website" /&gt;</v>
      </c>
      <c r="C18" s="17"/>
      <c r="D18" s="17" t="s">
        <v>2</v>
      </c>
      <c r="XFD18" s="10"/>
    </row>
    <row r="19" spans="1:16384">
      <c r="A19" s="12" t="s">
        <v>25</v>
      </c>
      <c r="B19" s="17" t="str">
        <f>CONCATENATE(E19,$C$1,F9)</f>
        <v>&lt;meta property="og:title" content="Índice de Git / Github - Ing. Eduardo Herrera Forero." /&gt;</v>
      </c>
      <c r="C19" s="17"/>
      <c r="D19" s="17" t="s">
        <v>2</v>
      </c>
      <c r="E19" s="10" t="s">
        <v>26</v>
      </c>
      <c r="XFD19" s="10"/>
    </row>
    <row r="20" spans="1:16384">
      <c r="A20" s="15" t="s">
        <v>27</v>
      </c>
      <c r="B20" s="17" t="str">
        <f>CONCATENATE(E20,$C$3,$F$9)</f>
        <v>&lt;meta property="og:description" content="Este es el índice en donde se encontraran todos los artículos del Sistema de Control de Versiones  GIT / GITHUB que se han publicado en este sitio web." /&gt;</v>
      </c>
      <c r="C20" s="17"/>
      <c r="D20" s="17" t="s">
        <v>2</v>
      </c>
      <c r="E20" s="10" t="s">
        <v>28</v>
      </c>
      <c r="XFD20" s="10"/>
    </row>
    <row r="21" spans="1:16384">
      <c r="A21" s="10" t="s">
        <v>29</v>
      </c>
      <c r="B21" s="17" t="str">
        <f t="shared" ref="B21:B25" si="3">A21</f>
        <v>&lt;meta property="og:image" content="https://i.imgur.com/JKbKYrO.png" /&gt;</v>
      </c>
      <c r="C21" s="17"/>
      <c r="D21" s="17" t="s">
        <v>2</v>
      </c>
      <c r="XFD21" s="10"/>
    </row>
    <row r="22" spans="1:16384">
      <c r="A22" s="10" t="s">
        <v>30</v>
      </c>
      <c r="B22" s="17" t="str">
        <f t="shared" si="3"/>
        <v>&lt;meta property="og:image:alt" content="Logo del ingeniero Eduardo Herrera Forero"/&gt;</v>
      </c>
      <c r="C22" s="17"/>
      <c r="D22" s="17" t="s">
        <v>2</v>
      </c>
      <c r="XFD22" s="10"/>
    </row>
    <row r="23" spans="1:16384">
      <c r="A23" s="13" t="s">
        <v>31</v>
      </c>
      <c r="B23" s="17" t="str">
        <f>CONCATENATE(E23,$C$2,$F$9)</f>
        <v>&lt;meta property="og:url" content="https://eduardoherreraf.github.io/git.htmll" /&gt;</v>
      </c>
      <c r="C23" s="17"/>
      <c r="D23" s="17" t="s">
        <v>2</v>
      </c>
      <c r="E23" s="10" t="s">
        <v>32</v>
      </c>
      <c r="XFD23" s="10"/>
    </row>
    <row r="24" spans="1:16384">
      <c r="A24" s="10" t="s">
        <v>33</v>
      </c>
      <c r="B24" s="17" t="str">
        <f t="shared" si="3"/>
        <v>&lt;meta property="og:locale" content="es_CO" /&gt;</v>
      </c>
      <c r="C24" s="17"/>
      <c r="D24" s="17" t="s">
        <v>2</v>
      </c>
      <c r="XFD24" s="10"/>
    </row>
    <row r="25" spans="1:16384">
      <c r="A25" s="10" t="s">
        <v>34</v>
      </c>
      <c r="B25" s="17" t="str">
        <f t="shared" si="3"/>
        <v>&lt;!-- fin Open Graph data --&gt;</v>
      </c>
      <c r="C25" s="17"/>
      <c r="D25" s="17" t="s">
        <v>2</v>
      </c>
      <c r="XFD25" s="10"/>
    </row>
    <row r="26" spans="2:16384">
      <c r="B26" s="17" t="s">
        <v>35</v>
      </c>
      <c r="C26" s="17"/>
      <c r="D26" s="17" t="s">
        <v>2</v>
      </c>
      <c r="XFD26" s="10"/>
    </row>
    <row r="27" spans="1:16384">
      <c r="A27" s="10" t="s">
        <v>36</v>
      </c>
      <c r="B27" s="17" t="str">
        <f t="shared" ref="B27:B29" si="4">A27</f>
        <v>&lt;!-- Twitter cards --&gt;</v>
      </c>
      <c r="C27" s="17"/>
      <c r="D27" s="17" t="s">
        <v>2</v>
      </c>
      <c r="XFD27" s="10"/>
    </row>
    <row r="28" spans="1:16384">
      <c r="A28" s="10" t="s">
        <v>37</v>
      </c>
      <c r="B28" s="17" t="str">
        <f t="shared" si="4"/>
        <v>&lt;meta name="twitter:card" content="summary" /&gt;</v>
      </c>
      <c r="C28" s="17"/>
      <c r="D28" s="17" t="s">
        <v>2</v>
      </c>
      <c r="XFD28" s="10"/>
    </row>
    <row r="29" spans="1:16384">
      <c r="A29" s="10" t="s">
        <v>38</v>
      </c>
      <c r="B29" s="17" t="str">
        <f t="shared" si="4"/>
        <v>&lt;meta name="twitter:site" content="@ehfeduardo" /&gt;</v>
      </c>
      <c r="C29" s="17"/>
      <c r="D29" s="17" t="s">
        <v>2</v>
      </c>
      <c r="XFD29" s="10"/>
    </row>
    <row r="30" spans="1:16384">
      <c r="A30" s="12" t="s">
        <v>39</v>
      </c>
      <c r="B30" s="17" t="str">
        <f>CONCATENATE(E30,$C$1,$F$9)</f>
        <v>&lt;meta name="twitter:title" content="Índice de Git / Github - Ing. Eduardo Herrera Forero." /&gt;</v>
      </c>
      <c r="C30" s="17"/>
      <c r="D30" s="17" t="s">
        <v>2</v>
      </c>
      <c r="E30" s="10" t="s">
        <v>40</v>
      </c>
      <c r="XFD30" s="10"/>
    </row>
    <row r="31" spans="1:16384">
      <c r="A31" s="15" t="s">
        <v>41</v>
      </c>
      <c r="B31" s="17" t="str">
        <f>CONCATENATE(E31,$C$3,$F$9)</f>
        <v>&lt;meta name="twitter:description" content="Este es el índice en donde se encontraran todos los artículos del Sistema de Control de Versiones  GIT / GITHUB que se han publicado en este sitio web." /&gt;</v>
      </c>
      <c r="C31" s="17"/>
      <c r="D31" s="17" t="s">
        <v>2</v>
      </c>
      <c r="E31" s="10" t="s">
        <v>42</v>
      </c>
      <c r="XFD31" s="10"/>
    </row>
    <row r="32" spans="1:16384">
      <c r="A32" s="10" t="s">
        <v>43</v>
      </c>
      <c r="B32" s="17" t="str">
        <f t="shared" ref="B32:B34" si="5">A32</f>
        <v>&lt;meta name="twitter:image" content="https://i.imgur.com/JKbKYrO.png" /&gt;</v>
      </c>
      <c r="C32" s="17"/>
      <c r="D32" s="17" t="s">
        <v>2</v>
      </c>
      <c r="XFD32" s="10"/>
    </row>
    <row r="33" spans="1:16384">
      <c r="A33" s="10" t="s">
        <v>44</v>
      </c>
      <c r="B33" s="17" t="str">
        <f t="shared" si="5"/>
        <v>&lt;meta name="twitter:image:alt" content="Logo del ingeniero Eduardo Herrera Forero"&gt;</v>
      </c>
      <c r="C33" s="17"/>
      <c r="D33" s="17" t="s">
        <v>2</v>
      </c>
      <c r="XFD33" s="10"/>
    </row>
    <row r="34" spans="1:16384">
      <c r="A34" s="10" t="s">
        <v>45</v>
      </c>
      <c r="B34" s="17" t="str">
        <f t="shared" si="5"/>
        <v>&lt;!-- Fin Twitter cards --&gt;</v>
      </c>
      <c r="C34" s="17"/>
      <c r="D34" s="17" t="s">
        <v>2</v>
      </c>
      <c r="XFD34" s="10"/>
    </row>
    <row r="35" spans="2:16384">
      <c r="B35" s="17" t="s">
        <v>35</v>
      </c>
      <c r="C35" s="17"/>
      <c r="D35" s="17" t="s">
        <v>2</v>
      </c>
      <c r="XFD35" s="10"/>
    </row>
    <row r="36" spans="1:16384">
      <c r="A36" s="10" t="s">
        <v>46</v>
      </c>
      <c r="B36" s="17" t="str">
        <f t="shared" ref="B36:B45" si="6">A36</f>
        <v>&lt;!-- iconos --&gt;</v>
      </c>
      <c r="C36" s="17"/>
      <c r="D36" s="17" t="s">
        <v>2</v>
      </c>
      <c r="XFD36" s="10"/>
    </row>
    <row r="37" spans="1:16384">
      <c r="A37" s="10" t="s">
        <v>47</v>
      </c>
      <c r="B37" s="17" t="str">
        <f t="shared" si="6"/>
        <v>&lt;link rel="apple-touch-icon" sizes="180x180" href="apple-touch-icon.png" /&gt;</v>
      </c>
      <c r="C37" s="17"/>
      <c r="D37" s="17" t="s">
        <v>2</v>
      </c>
      <c r="XFD37" s="10"/>
    </row>
    <row r="38" spans="1:16384">
      <c r="A38" s="10" t="s">
        <v>48</v>
      </c>
      <c r="B38" s="17" t="str">
        <f t="shared" si="6"/>
        <v>&lt;link rel="icon" type="image/png" sizes="32x32" href="favicon-32x32.png" /&gt;</v>
      </c>
      <c r="C38" s="17"/>
      <c r="D38" s="17" t="s">
        <v>2</v>
      </c>
      <c r="XFD38" s="10"/>
    </row>
    <row r="39" spans="1:16384">
      <c r="A39" s="10" t="s">
        <v>49</v>
      </c>
      <c r="B39" s="17" t="str">
        <f t="shared" si="6"/>
        <v>&lt;link rel="icon" type="image/png" sizes="192x192" href="android-chrome-192x192.png"/&gt;</v>
      </c>
      <c r="C39" s="17"/>
      <c r="D39" s="17" t="s">
        <v>2</v>
      </c>
      <c r="XFD39" s="10"/>
    </row>
    <row r="40" spans="1:16384">
      <c r="A40" s="10" t="s">
        <v>50</v>
      </c>
      <c r="B40" s="17" t="str">
        <f t="shared" si="6"/>
        <v>&lt;link rel="icon" type="image/png" sizes="16x16" href="favicon-16x16.png" /&gt;</v>
      </c>
      <c r="C40" s="17"/>
      <c r="D40" s="17" t="s">
        <v>2</v>
      </c>
      <c r="XFD40" s="10"/>
    </row>
    <row r="41" spans="1:16384">
      <c r="A41" s="10" t="s">
        <v>51</v>
      </c>
      <c r="B41" s="17" t="str">
        <f t="shared" si="6"/>
        <v>&lt;link rel="manifest" href="site.webmanifest" /&gt;</v>
      </c>
      <c r="C41" s="17"/>
      <c r="D41" s="17" t="s">
        <v>2</v>
      </c>
      <c r="XFD41" s="10"/>
    </row>
    <row r="42" spans="1:16384">
      <c r="A42" s="10" t="s">
        <v>52</v>
      </c>
      <c r="B42" s="17" t="str">
        <f t="shared" si="6"/>
        <v>&lt;link rel="mask-icon" href="safari-pinned-tab.svg" color="#5bbad5" /&gt;</v>
      </c>
      <c r="C42" s="17"/>
      <c r="D42" s="17" t="s">
        <v>2</v>
      </c>
      <c r="XFD42" s="10"/>
    </row>
    <row r="43" spans="1:16384">
      <c r="A43" s="10" t="s">
        <v>53</v>
      </c>
      <c r="B43" s="17" t="str">
        <f t="shared" si="6"/>
        <v>&lt;meta name="msapplication-TileColor" content="#da532c" /&gt;</v>
      </c>
      <c r="C43" s="17"/>
      <c r="D43" s="17" t="s">
        <v>2</v>
      </c>
      <c r="XFD43" s="10"/>
    </row>
    <row r="44" spans="1:16384">
      <c r="A44" s="10" t="s">
        <v>54</v>
      </c>
      <c r="B44" s="17" t="str">
        <f t="shared" si="6"/>
        <v>&lt;meta name="theme-color" content="#ffffff" /&gt;</v>
      </c>
      <c r="C44" s="17"/>
      <c r="D44" s="17" t="s">
        <v>2</v>
      </c>
      <c r="XFD44" s="10"/>
    </row>
    <row r="45" spans="1:16384">
      <c r="A45" s="10" t="s">
        <v>55</v>
      </c>
      <c r="B45" s="17" t="str">
        <f t="shared" si="6"/>
        <v>&lt;!-- fin iconos --&gt;</v>
      </c>
      <c r="C45" s="17"/>
      <c r="D45" s="17" t="s">
        <v>2</v>
      </c>
      <c r="XFD45" s="10"/>
    </row>
    <row r="46" spans="2:16384">
      <c r="B46" s="17" t="s">
        <v>35</v>
      </c>
      <c r="C46" s="17"/>
      <c r="D46" s="17" t="s">
        <v>2</v>
      </c>
      <c r="XFD46" s="10"/>
    </row>
    <row r="47" spans="1:16384">
      <c r="A47" s="10" t="s">
        <v>56</v>
      </c>
      <c r="B47" s="17" t="str">
        <f t="shared" ref="B47:B51" si="7">A47</f>
        <v>&lt;title&gt;</v>
      </c>
      <c r="C47" s="17"/>
      <c r="D47" s="17" t="s">
        <v>2</v>
      </c>
      <c r="XFD47" s="10"/>
    </row>
    <row r="48" spans="1:16384">
      <c r="A48" s="12" t="s">
        <v>57</v>
      </c>
      <c r="B48" s="17" t="str">
        <f>C1</f>
        <v>Índice de Git / Github - Ing. Eduardo Herrera Forero.</v>
      </c>
      <c r="C48" s="17"/>
      <c r="D48" s="17" t="s">
        <v>2</v>
      </c>
      <c r="XFD48" s="10"/>
    </row>
    <row r="49" spans="1:16384">
      <c r="A49" s="10" t="s">
        <v>58</v>
      </c>
      <c r="B49" s="17" t="str">
        <f t="shared" si="7"/>
        <v>&lt;/title&gt;</v>
      </c>
      <c r="C49" s="17"/>
      <c r="D49" s="17" t="s">
        <v>2</v>
      </c>
      <c r="XFD49" s="10"/>
    </row>
    <row r="50" spans="2:16384">
      <c r="B50" s="17" t="s">
        <v>35</v>
      </c>
      <c r="C50" s="17"/>
      <c r="D50" s="17" t="s">
        <v>2</v>
      </c>
      <c r="XFD50" s="10"/>
    </row>
    <row r="51" spans="1:16384">
      <c r="A51" s="10" t="s">
        <v>59</v>
      </c>
      <c r="B51" s="17" t="str">
        <f t="shared" si="7"/>
        <v>&lt;script type="module" defer src="./js/main.js"&gt;&lt;/script&gt;</v>
      </c>
      <c r="C51" s="17"/>
      <c r="D51" s="17" t="s">
        <v>2</v>
      </c>
      <c r="XFD51" s="10"/>
    </row>
    <row r="52" spans="2:16384">
      <c r="B52" s="17" t="s">
        <v>35</v>
      </c>
      <c r="C52" s="17"/>
      <c r="D52" s="17" t="s">
        <v>2</v>
      </c>
      <c r="XFD52" s="10"/>
    </row>
    <row r="53" spans="1:16384">
      <c r="A53" s="10" t="s">
        <v>60</v>
      </c>
      <c r="B53" s="17" t="str">
        <f>A53</f>
        <v>&lt;meta name="google-site-verification" content="2H5ZMCD1_xl7oxaiqnopfdQBnIXVIOfmW0UBSa5sQJc"/&gt;</v>
      </c>
      <c r="C53" s="17"/>
      <c r="D53" s="17" t="s">
        <v>2</v>
      </c>
      <c r="XFD53" s="10"/>
    </row>
    <row r="54" spans="1:16384">
      <c r="A54" s="10" t="s">
        <v>61</v>
      </c>
      <c r="B54" s="17" t="str">
        <f>A54</f>
        <v>&lt;/head&gt;</v>
      </c>
      <c r="C54" s="17"/>
      <c r="D54" s="17" t="s">
        <v>2</v>
      </c>
      <c r="XFD54" s="10"/>
    </row>
  </sheetData>
  <hyperlinks>
    <hyperlink ref="C2" r:id="rId1" display="https://eduardoherreraf.github.io/git.htmll" tooltip="https://eduardoherreraf.github.io/git.htmll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9" t="s">
        <v>118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1" sqref="A1"/>
    </sheetView>
  </sheetViews>
  <sheetFormatPr defaultColWidth="9" defaultRowHeight="15"/>
  <cols>
    <col min="1" max="16384" width="9" style="8"/>
  </cols>
  <sheetData>
    <row r="1" spans="1:1">
      <c r="A1" s="8" t="s">
        <v>119</v>
      </c>
    </row>
    <row r="3" spans="1:1">
      <c r="A3" s="8" t="s">
        <v>120</v>
      </c>
    </row>
    <row r="5" spans="1:1">
      <c r="A5" s="8" t="s">
        <v>121</v>
      </c>
    </row>
    <row r="7" spans="1:1">
      <c r="A7" s="8" t="s">
        <v>122</v>
      </c>
    </row>
    <row r="8" spans="1:1">
      <c r="A8" s="8" t="s">
        <v>123</v>
      </c>
    </row>
    <row r="9" spans="1:1">
      <c r="A9" s="8" t="s">
        <v>124</v>
      </c>
    </row>
    <row r="11" spans="1:1">
      <c r="A11" s="8" t="s">
        <v>125</v>
      </c>
    </row>
    <row r="13" spans="1:1">
      <c r="A13" s="8" t="s">
        <v>126</v>
      </c>
    </row>
    <row r="15" spans="1:1">
      <c r="A15" s="8" t="s">
        <v>127</v>
      </c>
    </row>
    <row r="17" spans="1:1">
      <c r="A17" s="8" t="s">
        <v>128</v>
      </c>
    </row>
    <row r="19" spans="1:1">
      <c r="A19" s="8" t="s">
        <v>129</v>
      </c>
    </row>
    <row r="21" spans="1:1">
      <c r="A21" s="8" t="s">
        <v>130</v>
      </c>
    </row>
    <row r="22" spans="1:1">
      <c r="A22" s="8" t="s">
        <v>131</v>
      </c>
    </row>
    <row r="23" spans="1:1">
      <c r="A23" s="8" t="s">
        <v>132</v>
      </c>
    </row>
    <row r="24" spans="1:1">
      <c r="A24" s="8" t="s">
        <v>133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G31" sqref="G31:G33"/>
    </sheetView>
  </sheetViews>
  <sheetFormatPr defaultColWidth="9" defaultRowHeight="14.25" outlineLevelCol="6"/>
  <cols>
    <col min="1" max="1" width="52.25" customWidth="1"/>
    <col min="2" max="5" width="5.625" hidden="1" customWidth="1"/>
    <col min="6" max="6" width="0.325" hidden="1" customWidth="1"/>
    <col min="7" max="7" width="51.625" style="2" customWidth="1"/>
  </cols>
  <sheetData>
    <row r="1" spans="7:7">
      <c r="G1" s="2" t="s">
        <v>134</v>
      </c>
    </row>
    <row r="2" ht="15" spans="2:7">
      <c r="B2" t="s">
        <v>135</v>
      </c>
      <c r="G2" s="2" t="str">
        <f>B2</f>
        <v>&lt;ul&gt;</v>
      </c>
    </row>
    <row r="3" spans="1:7">
      <c r="A3" s="3" t="s">
        <v>136</v>
      </c>
      <c r="B3" t="str">
        <f t="shared" ref="B3:B13" si="0">IF(A3&lt;&gt;"",$C$14,"")</f>
        <v>&lt;li&gt;&lt;span class="fw-bold"&gt;</v>
      </c>
      <c r="C3" t="str">
        <f t="shared" ref="C3:C13" si="1">IF(A3&lt;&gt;"",LEFT(A3,FIND(":",A3,1)-1),"")</f>
        <v>Abrir una imagen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Primero, se debe abrir la imagen sobre la que se desea aplicar un filtro neural.</v>
      </c>
      <c r="F3" t="str">
        <f t="shared" ref="F3:F13" si="4">IF(A3&lt;&gt;"","&lt;/li&gt;","")</f>
        <v>&lt;/li&gt;</v>
      </c>
      <c r="G3" s="2" t="str">
        <f t="shared" ref="G3:G7" si="5">IF(A3&lt;&gt;"",CONCATENATE(B3,C3,D3,":",E3,F3),IF(A2&lt;&gt;"",$B$14,""))</f>
        <v>&lt;li&gt;&lt;span class="fw-bold"&gt;Abrir una imagen&lt;/span&gt;: Primero, se debe abrir la imagen sobre la que se desea aplicar un filtro neural.&lt;/li&gt;</v>
      </c>
    </row>
    <row r="4" spans="1:7">
      <c r="A4" s="4" t="s">
        <v>137</v>
      </c>
      <c r="B4" t="str">
        <f t="shared" si="0"/>
        <v>&lt;li&gt;&lt;span class="fw-bold"&gt;</v>
      </c>
      <c r="C4" t="str">
        <f t="shared" si="1"/>
        <v>Acceder a los Filtros Neurales</v>
      </c>
      <c r="D4" t="str">
        <f t="shared" si="2"/>
        <v>&lt;/span&gt;</v>
      </c>
      <c r="E4" t="str">
        <f t="shared" si="3"/>
        <v> Ir a la barra de menú superior y seleccionar:</v>
      </c>
      <c r="F4" t="str">
        <f t="shared" si="4"/>
        <v>&lt;/li&gt;</v>
      </c>
      <c r="G4" s="2" t="str">
        <f t="shared" si="5"/>
        <v>&lt;li&gt;&lt;span class="fw-bold"&gt;Acceder a los Filtros Neurales&lt;/span&gt;: Ir a la barra de menú superior y seleccionar:&lt;/li&gt;</v>
      </c>
    </row>
    <row r="5" spans="1:7">
      <c r="A5" s="4" t="s">
        <v>138</v>
      </c>
      <c r="B5" t="str">
        <f t="shared" si="0"/>
        <v>&lt;li&gt;&lt;span class="fw-bold"&gt;</v>
      </c>
      <c r="C5" t="str">
        <f t="shared" si="1"/>
        <v>Descargar los Filtros (si es necesario)</v>
      </c>
      <c r="D5" t="str">
        <f t="shared" si="2"/>
        <v>&lt;/span&gt;</v>
      </c>
      <c r="E5" t="str">
        <f t="shared" si="3"/>
        <v> Algunos filtros neurales pueden no estar instalados por defecto. Si aparece un ícono de nube al lado del filtro, se debe hacer clic en él para descargarlo e instalarlo antes de usarlo.</v>
      </c>
      <c r="F5" t="str">
        <f t="shared" si="4"/>
        <v>&lt;/li&gt;</v>
      </c>
      <c r="G5" s="2" t="str">
        <f t="shared" si="5"/>
        <v>&lt;li&gt;&lt;span class="fw-bold"&gt;Descargar los Filtros (si es necesario)&lt;/span&gt;: Algunos filtros neurales pueden no estar instalados por defecto. Si aparece un ícono de nube al lado del filtro, se debe hacer clic en él para descargarlo e instalarlo antes de usarlo.&lt;/li&gt;</v>
      </c>
    </row>
    <row r="6" spans="1:7">
      <c r="A6" s="4" t="s">
        <v>139</v>
      </c>
      <c r="B6" t="str">
        <f t="shared" si="0"/>
        <v>&lt;li&gt;&lt;span class="fw-bold"&gt;</v>
      </c>
      <c r="C6" t="str">
        <f t="shared" si="1"/>
        <v>Seleccionar un Filtro</v>
      </c>
      <c r="D6" t="str">
        <f t="shared" si="2"/>
        <v>&lt;/span&gt;</v>
      </c>
      <c r="E6" t="str">
        <f t="shared" si="3"/>
        <v> Los filtros se dividen en categorías, como:</v>
      </c>
      <c r="F6" t="str">
        <f t="shared" si="4"/>
        <v>&lt;/li&gt;</v>
      </c>
      <c r="G6" s="2" t="str">
        <f t="shared" si="5"/>
        <v>&lt;li&gt;&lt;span class="fw-bold"&gt;Seleccionar un Filtro&lt;/span&gt;: Los filtros se dividen en categorías, como:&lt;/li&gt;</v>
      </c>
    </row>
    <row r="7" spans="1:7">
      <c r="A7" s="4" t="s">
        <v>140</v>
      </c>
      <c r="B7" t="str">
        <f t="shared" si="0"/>
        <v>&lt;li&gt;&lt;span class="fw-bold"&gt;</v>
      </c>
      <c r="C7" t="str">
        <f t="shared" si="1"/>
        <v>Ajustar los Parámetros</v>
      </c>
      <c r="D7" t="str">
        <f t="shared" si="2"/>
        <v>&lt;/span&gt;</v>
      </c>
      <c r="E7" t="str">
        <f t="shared" si="3"/>
        <v> Una vez seleccionado el filtro, se pueden ajustar sus parámetros mediante controles deslizantes. Cada filtro ofrece diferentes opciones de ajuste, como la intensidad, la dirección o la escala de los efectos.</v>
      </c>
      <c r="F7" t="str">
        <f t="shared" si="4"/>
        <v>&lt;/li&gt;</v>
      </c>
      <c r="G7" s="2" t="str">
        <f t="shared" si="5"/>
        <v>&lt;li&gt;&lt;span class="fw-bold"&gt;Ajustar los Parámetros&lt;/span&gt;: Una vez seleccionado el filtro, se pueden ajustar sus parámetros mediante controles deslizantes. Cada filtro ofrece diferentes opciones de ajuste, como la intensidad, la dirección o la escala de los efectos.&lt;/li&gt;</v>
      </c>
    </row>
    <row r="8" spans="1:7">
      <c r="A8" s="4" t="s">
        <v>141</v>
      </c>
      <c r="B8" t="str">
        <f t="shared" si="0"/>
        <v>&lt;li&gt;&lt;span class="fw-bold"&gt;</v>
      </c>
      <c r="C8" t="str">
        <f t="shared" si="1"/>
        <v>Vista previa en tiempo real</v>
      </c>
      <c r="D8" t="str">
        <f t="shared" si="2"/>
        <v>&lt;/span&gt;</v>
      </c>
      <c r="E8" t="str">
        <f t="shared" si="3"/>
        <v> Photoshop permite ver cómo los cambios afectarán a la imagen en tiempo real mientras se ajustan los parámetros del filtro.</v>
      </c>
      <c r="F8" t="str">
        <f t="shared" si="4"/>
        <v>&lt;/li&gt;</v>
      </c>
      <c r="G8" s="2" t="str">
        <f t="shared" ref="G8:G13" si="6">IF(A8&lt;&gt;"",CONCATENATE(B8,C8,D8,":",E8,F8),IF(A7&lt;&gt;"",$B$14,""))</f>
        <v>&lt;li&gt;&lt;span class="fw-bold"&gt;Vista previa en tiempo real&lt;/span&gt;: Photoshop permite ver cómo los cambios afectarán a la imagen en tiempo real mientras se ajustan los parámetros del filtro.&lt;/li&gt;</v>
      </c>
    </row>
    <row r="9" spans="1:7">
      <c r="A9" s="4" t="s">
        <v>142</v>
      </c>
      <c r="B9" t="str">
        <f t="shared" si="0"/>
        <v>&lt;li&gt;&lt;span class="fw-bold"&gt;</v>
      </c>
      <c r="C9" t="str">
        <f t="shared" si="1"/>
        <v>Aplicar el Filtro</v>
      </c>
      <c r="D9" t="str">
        <f t="shared" si="2"/>
        <v>&lt;/span&gt;</v>
      </c>
      <c r="E9" t="str">
        <f t="shared" si="3"/>
        <v> Después de ajustar el filtro a satisfacción, se puede hacer clic en Aceptar para aplicarlo a la imagen. Si se desea mantener la imagen original intacta, es recomendable trabajar con capas duplicadas.</v>
      </c>
      <c r="F9" t="str">
        <f t="shared" si="4"/>
        <v>&lt;/li&gt;</v>
      </c>
      <c r="G9" s="2" t="str">
        <f t="shared" si="6"/>
        <v>&lt;li&gt;&lt;span class="fw-bold"&gt;Aplicar el Filtro&lt;/span&gt;: Después de ajustar el filtro a satisfacción, se puede hacer clic en Aceptar para aplicarlo a la imagen. Si se desea mantener la imagen original intacta, es recomendable trabajar con capas duplicadas.&lt;/li&gt;</v>
      </c>
    </row>
    <row r="10" spans="1:7">
      <c r="A10" s="4" t="s">
        <v>143</v>
      </c>
      <c r="B10" t="str">
        <f t="shared" si="0"/>
        <v>&lt;li&gt;&lt;span class="fw-bold"&gt;</v>
      </c>
      <c r="C10" t="str">
        <f t="shared" si="1"/>
        <v>Guardar la imagen</v>
      </c>
      <c r="D10" t="str">
        <f t="shared" si="2"/>
        <v>&lt;/span&gt;</v>
      </c>
      <c r="E10" t="str">
        <f t="shared" si="3"/>
        <v> Una vez aplicado el filtro, se puede guardar la imagen editada en el formato deseado.</v>
      </c>
      <c r="F10" t="str">
        <f t="shared" si="4"/>
        <v>&lt;/li&gt;</v>
      </c>
      <c r="G10" s="2" t="str">
        <f t="shared" si="6"/>
        <v>&lt;li&gt;&lt;span class="fw-bold"&gt;Guardar la imagen&lt;/span&gt;: Una vez aplicado el filtro, se puede guardar la imagen editada en el formato deseado.&lt;/li&gt;</v>
      </c>
    </row>
    <row r="11" spans="1:7">
      <c r="A11" s="4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2" t="str">
        <f t="shared" si="6"/>
        <v>&lt;/ul&gt;</v>
      </c>
    </row>
    <row r="12" spans="1:7">
      <c r="A12" s="4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2" t="str">
        <f t="shared" si="6"/>
        <v/>
      </c>
    </row>
    <row r="13" ht="15" spans="1:7">
      <c r="A13" s="5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2" t="str">
        <f t="shared" si="6"/>
        <v/>
      </c>
    </row>
    <row r="14" spans="2:7">
      <c r="B14" t="s">
        <v>107</v>
      </c>
      <c r="C14" t="s">
        <v>144</v>
      </c>
      <c r="G14" s="2" t="str">
        <f>IF(A14&lt;&gt;"",CONCATENATE(B14,#REF!,D14,":",E14,F14),$B$14)</f>
        <v>&lt;/ul&gt;</v>
      </c>
    </row>
    <row r="16" spans="7:7">
      <c r="G16" s="2" t="s">
        <v>134</v>
      </c>
    </row>
    <row r="17" ht="15" spans="2:7">
      <c r="B17" t="s">
        <v>135</v>
      </c>
      <c r="G17" s="2" t="str">
        <f>B17</f>
        <v>&lt;ul&gt;</v>
      </c>
    </row>
    <row r="18" spans="1:7">
      <c r="A18" s="3" t="s">
        <v>145</v>
      </c>
      <c r="B18" t="str">
        <f t="shared" ref="B18:B28" si="7">IF(A18&lt;&gt;"","&lt;li&gt;","")</f>
        <v>&lt;li&gt;</v>
      </c>
      <c r="F18" t="str">
        <f t="shared" ref="F18:F28" si="8">IF(A18&lt;&gt;"","&lt;/li&gt;","")</f>
        <v>&lt;/li&gt;</v>
      </c>
      <c r="G18" s="2" t="str">
        <f>IF(A18&lt;&gt;"",CONCATENATE(B18,A18,F18),$D$29)</f>
        <v>&lt;li&gt;Hacer clic derecho sobre la capa seleccionada y elijir la opción "Convertir en Objeto Inteligente".&lt;/li&gt;</v>
      </c>
    </row>
    <row r="19" spans="1:7">
      <c r="A19" s="4" t="s">
        <v>146</v>
      </c>
      <c r="B19" t="str">
        <f t="shared" si="7"/>
        <v>&lt;li&gt;</v>
      </c>
      <c r="F19" t="str">
        <f t="shared" si="8"/>
        <v>&lt;/li&gt;</v>
      </c>
      <c r="G19" s="2" t="str">
        <f>IF(A19&lt;&gt;"",CONCATENATE(B19,A19,F19),$D$29)</f>
        <v>&lt;li&gt;Alternativamente, se puede ir al menú superior y seleccionar Capa  &gt; Objetos inteligentes &gt; Convertir en objeto inteligente &gt;.&lt;/li&gt;</v>
      </c>
    </row>
    <row r="20" spans="1:7">
      <c r="A20" s="4" t="s">
        <v>147</v>
      </c>
      <c r="B20" t="str">
        <f t="shared" si="7"/>
        <v>&lt;li&gt;</v>
      </c>
      <c r="C20" t="e">
        <f t="shared" ref="C18:C28" si="9">IF(A20&lt;&gt;"",LEFT(A20,FIND(":",A20,1)-1),"")</f>
        <v>#VALUE!</v>
      </c>
      <c r="D20" t="str">
        <f t="shared" ref="D18:D28" si="10">IF(A20&lt;&gt;"","&lt;/span&gt;","")</f>
        <v>&lt;/span&gt;</v>
      </c>
      <c r="E20" t="e">
        <f t="shared" ref="E18:E28" si="11">IF(A20&lt;&gt;"",RIGHT(A20,LEN(A20)-FIND(":",A20,1)),"")</f>
        <v>#VALUE!</v>
      </c>
      <c r="F20" t="str">
        <f t="shared" si="8"/>
        <v>&lt;/li&gt;</v>
      </c>
      <c r="G20" s="2" t="str">
        <f t="shared" ref="G20:G28" si="12">IF(A20&lt;&gt;"",CONCATENATE(B20,A20,F20),IF(A19&lt;&gt;"",$D$29,""))</f>
        <v>&lt;li&gt;Una vez convertida, verá un pequeño icono en la esquina inferior derecha de la miniatura de la capa, lo que indica que ahora es un Objeto Inteligente.&lt;/li&gt;</v>
      </c>
    </row>
    <row r="21" spans="1:7">
      <c r="A21" s="4"/>
      <c r="B21" t="str">
        <f t="shared" si="7"/>
        <v/>
      </c>
      <c r="C21" t="str">
        <f t="shared" si="9"/>
        <v/>
      </c>
      <c r="D21" t="str">
        <f t="shared" si="10"/>
        <v/>
      </c>
      <c r="E21" t="str">
        <f t="shared" si="11"/>
        <v/>
      </c>
      <c r="F21" t="str">
        <f t="shared" si="8"/>
        <v/>
      </c>
      <c r="G21" s="2" t="str">
        <f t="shared" si="12"/>
        <v>&lt;/ul&gt;</v>
      </c>
    </row>
    <row r="22" spans="1:7">
      <c r="A22" s="4"/>
      <c r="B22" t="str">
        <f t="shared" si="7"/>
        <v/>
      </c>
      <c r="C22" t="str">
        <f t="shared" si="9"/>
        <v/>
      </c>
      <c r="D22" t="str">
        <f t="shared" si="10"/>
        <v/>
      </c>
      <c r="E22" t="str">
        <f t="shared" si="11"/>
        <v/>
      </c>
      <c r="F22" t="str">
        <f t="shared" si="8"/>
        <v/>
      </c>
      <c r="G22" s="2" t="str">
        <f t="shared" si="12"/>
        <v/>
      </c>
    </row>
    <row r="23" spans="1:7">
      <c r="A23" s="4"/>
      <c r="B23" t="str">
        <f t="shared" si="7"/>
        <v/>
      </c>
      <c r="C23" t="str">
        <f t="shared" si="9"/>
        <v/>
      </c>
      <c r="D23" t="str">
        <f t="shared" si="10"/>
        <v/>
      </c>
      <c r="E23" t="str">
        <f t="shared" si="11"/>
        <v/>
      </c>
      <c r="F23" t="str">
        <f t="shared" si="8"/>
        <v/>
      </c>
      <c r="G23" s="2" t="str">
        <f t="shared" si="12"/>
        <v/>
      </c>
    </row>
    <row r="24" spans="1:7">
      <c r="A24" s="4"/>
      <c r="B24" t="str">
        <f t="shared" si="7"/>
        <v/>
      </c>
      <c r="C24" t="str">
        <f t="shared" si="9"/>
        <v/>
      </c>
      <c r="D24" t="str">
        <f t="shared" si="10"/>
        <v/>
      </c>
      <c r="E24" t="str">
        <f t="shared" si="11"/>
        <v/>
      </c>
      <c r="F24" t="str">
        <f t="shared" si="8"/>
        <v/>
      </c>
      <c r="G24" s="2" t="str">
        <f t="shared" si="12"/>
        <v/>
      </c>
    </row>
    <row r="25" spans="1:7">
      <c r="A25" s="4"/>
      <c r="B25" t="str">
        <f t="shared" si="7"/>
        <v/>
      </c>
      <c r="C25" t="str">
        <f t="shared" si="9"/>
        <v/>
      </c>
      <c r="D25" t="str">
        <f t="shared" si="10"/>
        <v/>
      </c>
      <c r="E25" t="str">
        <f t="shared" si="11"/>
        <v/>
      </c>
      <c r="F25" t="str">
        <f t="shared" si="8"/>
        <v/>
      </c>
      <c r="G25" s="2" t="str">
        <f t="shared" si="12"/>
        <v/>
      </c>
    </row>
    <row r="26" spans="1:7">
      <c r="A26" s="4"/>
      <c r="B26" t="str">
        <f t="shared" si="7"/>
        <v/>
      </c>
      <c r="C26" t="str">
        <f t="shared" si="9"/>
        <v/>
      </c>
      <c r="D26" t="str">
        <f t="shared" si="10"/>
        <v/>
      </c>
      <c r="E26" t="str">
        <f t="shared" si="11"/>
        <v/>
      </c>
      <c r="F26" t="str">
        <f t="shared" si="8"/>
        <v/>
      </c>
      <c r="G26" s="2" t="str">
        <f t="shared" si="12"/>
        <v/>
      </c>
    </row>
    <row r="27" spans="1:7">
      <c r="A27" s="4"/>
      <c r="B27" t="str">
        <f t="shared" si="7"/>
        <v/>
      </c>
      <c r="C27" t="str">
        <f t="shared" si="9"/>
        <v/>
      </c>
      <c r="D27" t="str">
        <f t="shared" si="10"/>
        <v/>
      </c>
      <c r="E27" t="str">
        <f t="shared" si="11"/>
        <v/>
      </c>
      <c r="F27" t="str">
        <f t="shared" si="8"/>
        <v/>
      </c>
      <c r="G27" s="2" t="str">
        <f t="shared" si="12"/>
        <v/>
      </c>
    </row>
    <row r="28" ht="15" spans="1:7">
      <c r="A28" s="5"/>
      <c r="B28" t="str">
        <f t="shared" si="7"/>
        <v/>
      </c>
      <c r="C28" t="str">
        <f t="shared" si="9"/>
        <v/>
      </c>
      <c r="D28" t="str">
        <f t="shared" si="10"/>
        <v/>
      </c>
      <c r="E28" t="str">
        <f t="shared" si="11"/>
        <v/>
      </c>
      <c r="F28" t="str">
        <f t="shared" si="8"/>
        <v/>
      </c>
      <c r="G28" s="2" t="str">
        <f t="shared" si="12"/>
        <v/>
      </c>
    </row>
    <row r="29" spans="2:4">
      <c r="B29" t="s">
        <v>107</v>
      </c>
      <c r="C29" t="s">
        <v>144</v>
      </c>
      <c r="D29" t="str">
        <f>IF(A29&lt;&gt;"",CONCATENATE(B29,#REF!,#REF!,":",E29,F29),$B$14)</f>
        <v>&lt;/ul&gt;</v>
      </c>
    </row>
    <row r="30" ht="15"/>
    <row r="31" s="1" customFormat="1" ht="15" spans="1:7">
      <c r="A31" s="6" t="s">
        <v>148</v>
      </c>
      <c r="C31" s="1" t="s">
        <v>2</v>
      </c>
      <c r="G31" s="7" t="s">
        <v>149</v>
      </c>
    </row>
    <row r="32" spans="1:7">
      <c r="A32" t="s">
        <v>150</v>
      </c>
      <c r="B32" s="1" t="s">
        <v>151</v>
      </c>
      <c r="C32" s="1" t="s">
        <v>152</v>
      </c>
      <c r="D32" s="1" t="s">
        <v>153</v>
      </c>
      <c r="E32" s="1"/>
      <c r="G32" s="7" t="str">
        <f>CONCATENATE(B32,A31,C32,A32,D32)</f>
        <v>&lt;img src="./images/ps@filtroNeuralColorizerGuerzarNuevaCapaFinal.jpg" class="img-fluid" alt="Filtro Neural Colorizer  Nueva Capa Final"&gt;</v>
      </c>
    </row>
    <row r="33" spans="7:7">
      <c r="G33" s="7" t="s">
        <v>99</v>
      </c>
    </row>
    <row r="37" spans="1:1">
      <c r="A37" t="s">
        <v>154</v>
      </c>
    </row>
  </sheetData>
  <conditionalFormatting sqref="A$1:A$1048576">
    <cfRule type="duplicateValues" dxfId="0" priority="1"/>
  </conditionalFormatting>
  <hyperlinks>
    <hyperlink ref="A31" r:id="rId1" display="ps@filtroNeuralColorizerGuerzarNuevaCapaFinal.jpg" tooltip="mailto:ps@filtroNeuralColorizerGuerzarNuevaCapaFinal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&lt;head&gt;</vt:lpstr>
      <vt:lpstr>&lt;main&gt;</vt:lpstr>
      <vt:lpstr>BootstrapTABLE</vt:lpstr>
      <vt:lpstr>GittTABLE</vt:lpstr>
      <vt:lpstr>script</vt:lpstr>
      <vt:lpstr>Estructura tools ps</vt:lpstr>
      <vt:lpstr>plantilla &lt;ul&gt;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2024-09-12T20:06:57Z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2058-12.2.0.18165</vt:lpwstr>
  </property>
</Properties>
</file>