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450" activeTab="5"/>
  </bookViews>
  <sheets>
    <sheet name="&lt;head&gt;Index" sheetId="13" r:id="rId1"/>
    <sheet name="index" sheetId="5" r:id="rId2"/>
    <sheet name="&lt;head&gt;" sheetId="7" r:id="rId3"/>
    <sheet name="&lt;main&gt;" sheetId="9" r:id="rId4"/>
    <sheet name="&lt;h3&gt;" sheetId="14" r:id="rId5"/>
    <sheet name="&lt;ul&gt;" sheetId="11" r:id="rId6"/>
    <sheet name="script" sheetId="8" r:id="rId7"/>
    <sheet name="sitemap.xml" sheetId="12" r:id="rId8"/>
    <sheet name="Plantillas" sheetId="15" r:id="rId9"/>
  </sheets>
  <definedNames>
    <definedName name="Comillas">'&lt;main&gt;'!$H$1</definedName>
    <definedName name="titulo">'&lt;head&gt;Index'!$C$1</definedName>
    <definedName name="li">'&lt;main&gt;'!$H$2</definedName>
    <definedName name="lis">'&lt;main&gt;'!$H$2</definedName>
    <definedName name="liss">'&lt;main&gt;'!$H$2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<sst xmlns="http://schemas.openxmlformats.org/spreadsheetml/2006/main" count="1030" uniqueCount="269">
  <si>
    <t>Título</t>
  </si>
  <si>
    <t>Sentencia if de Control de Flujos en Python- Ing. Eduardo Herrera Forero.</t>
  </si>
  <si>
    <t xml:space="preserve"> </t>
  </si>
  <si>
    <t>Canonical</t>
  </si>
  <si>
    <t>https://eduardoherreraf.github.io/otrosTemas.html</t>
  </si>
  <si>
    <t>Descripción</t>
  </si>
  <si>
    <t>Aprende a utilizar las sentencias if en Python para controlar el flujo de tu programa. Incluye ejemplos prácticos de if, elif, else y operadores de comparación para tomar decisiones en tu código.</t>
  </si>
  <si>
    <t>&lt;head&gt;</t>
  </si>
  <si>
    <t>&lt;!-- Metaetiquetas --&gt;</t>
  </si>
  <si>
    <t>&lt;meta charset="utf-8" /&gt;</t>
  </si>
  <si>
    <t>&lt;meta name="viewport" content="width=device-width, initial-scale=1" /&gt;</t>
  </si>
  <si>
    <t>&lt;meta name="description" content="Instalación de Bootstrap V5.3 con NPM y VITE  - Ing. Eduardo Herrera Forero." /&gt;</t>
  </si>
  <si>
    <t>&lt;meta name="description" content="</t>
  </si>
  <si>
    <t>" /&gt;</t>
  </si>
  <si>
    <t>&lt;meta name="tittle" content="</t>
  </si>
  <si>
    <t>&lt;meta name="author" content="Ing. Eduardo Herrera Forero" /&gt;</t>
  </si>
  <si>
    <t>&lt;meta name="application-name" content="EHF" /&gt;</t>
  </si>
  <si>
    <t>&lt;meta name="robots" content="index, follow" /&gt;</t>
  </si>
  <si>
    <t>&lt;link rel="canonical" href="https://eduardoherreraf.github.io/instalacion_de_bootstrap_v53_con_npm_y_vite.html" /&gt;</t>
  </si>
  <si>
    <t>&lt;link rel="canonical" href="</t>
  </si>
  <si>
    <t>&lt;!-- Fin Metaetiquetas --&gt;</t>
  </si>
  <si>
    <t xml:space="preserve">   </t>
  </si>
  <si>
    <t>&lt;!-- Open Graph data --&gt;</t>
  </si>
  <si>
    <t>&lt;meta property="og:type" content="website" /&gt;</t>
  </si>
  <si>
    <t>&lt;meta property="og:title" content="Instalación de Bootstrap V5.3 con NPM y VITE  - Ing. Eduardo Herrera Forero." /&gt;</t>
  </si>
  <si>
    <t>&lt;meta property="og:title" content="</t>
  </si>
  <si>
    <t>&lt;meta property="og:description" content="Se muestra el proceso de configurar una plantilla HTML con la librería de Bootstrap v5 con el manejador de  paquetes NPM y VITE." /&gt;</t>
  </si>
  <si>
    <t>&lt;meta property="og:description" content="</t>
  </si>
  <si>
    <t>&lt;meta property="og:image" content="https://i.imgur.com/JKbKYrO.png" /&gt;</t>
  </si>
  <si>
    <t>&lt;meta property="og:image:alt" content="Logo del ingeniero Eduardo Herrera Forero"/&gt;</t>
  </si>
  <si>
    <t>&lt;meta property="og:url" content="https://eduardoherreraf.github.io/instalacion_de_bootstrap_v53_con_npm_y_vite.html" /&gt;</t>
  </si>
  <si>
    <t>&lt;meta property="og:url" content="</t>
  </si>
  <si>
    <t>&lt;meta property="og:locale" content="es_CO" /&gt;</t>
  </si>
  <si>
    <t>&lt;!-- fin Open Graph data --&gt;</t>
  </si>
  <si>
    <t xml:space="preserve">  </t>
  </si>
  <si>
    <t>&lt;!-- Twitter cards --&gt;</t>
  </si>
  <si>
    <t>&lt;meta name="twitter:card" content="summary_large_image" /&gt;</t>
  </si>
  <si>
    <t>&lt;meta name="twitter:site" content="@ehfeduardo" /&gt;</t>
  </si>
  <si>
    <t>&lt;meta name="twitter:title" content="Instalación de Bootstrap V5.3 con NPM y VITE  - Ing. Eduardo Herrera Forero." /&gt;</t>
  </si>
  <si>
    <t>&lt;meta name="twitter:url" content="</t>
  </si>
  <si>
    <t>&lt;meta name="twitter:title" content="</t>
  </si>
  <si>
    <t>&lt;meta name="twitter:description" content="Se muestra el proceso de configurar una plantilla HTML con la librería de Bootstrap v5 con el manejador de  paquetes NPM y VITE." /&gt;</t>
  </si>
  <si>
    <t>&lt;meta name="twitter:description" content="</t>
  </si>
  <si>
    <t>&lt;meta name="twitter:image" content="https://i.imgur.com/JKbKYrO.png" /&gt;</t>
  </si>
  <si>
    <t>&lt;meta name="twitter:image:alt" content="Logo del ingeniero Eduardo Herrera Forero"&gt;</t>
  </si>
  <si>
    <t>&lt;!-- Fin Twitter cards --&gt;</t>
  </si>
  <si>
    <t>&lt;!-- iconos --&gt;</t>
  </si>
  <si>
    <t>&lt;link rel="apple-touch-icon" sizes="180x180" href="apple-touch-icon.png" /&gt;</t>
  </si>
  <si>
    <t>&lt;link rel="icon" type="image/png" sizes="32x32" href="favicon-32x32.png" /&gt;</t>
  </si>
  <si>
    <t>&lt;link rel="icon" type="image/png" sizes="192x192" href="android-chrome-192x192.png"/&gt;</t>
  </si>
  <si>
    <t>&lt;link rel="icon" type="image/png" sizes="16x16" href="favicon-16x16.png" /&gt;</t>
  </si>
  <si>
    <t>&lt;link rel="manifest" href="site.webmanifest" /&gt;</t>
  </si>
  <si>
    <t>&lt;link rel="mask-icon" href="safari-pinned-tab.svg" color="#5bbad5" /&gt;</t>
  </si>
  <si>
    <t>&lt;meta name="msapplication-TileColor" content="#da532c" /&gt;</t>
  </si>
  <si>
    <t>&lt;meta name="theme-color" content="#ffffff" /&gt;</t>
  </si>
  <si>
    <t>&lt;!-- fin iconos --&gt;</t>
  </si>
  <si>
    <t>&lt;title&gt;</t>
  </si>
  <si>
    <t>Instalación de Bootstrap V5.3 con NPM y VITE - Ing. Eduardo Herrera Forero.</t>
  </si>
  <si>
    <t>&lt;/title&gt;</t>
  </si>
  <si>
    <t>&lt;script type="module" defer src="./js/main.js"&gt;&lt;/script&gt;</t>
  </si>
  <si>
    <t>&lt;meta name="google-site-verification" content="2H5ZMCD1_xl7oxaiqnopfdQBnIXVIOfmW0UBSa5sQJc"/&gt;</t>
  </si>
  <si>
    <t>&lt;/head&gt;</t>
  </si>
  <si>
    <t>Ing. Eduardo Herrera Forero.</t>
  </si>
  <si>
    <t>https://eduardoherreraf.github.io/bootstrap.html</t>
  </si>
  <si>
    <t>Esta es la Página Web del ingeniero Eduardo Herrera Forero y sus publicaciones.</t>
  </si>
  <si>
    <t>&lt;meta name="twitter:card" content="summary" /&gt;</t>
  </si>
  <si>
    <t>Instalador de Paquetes de Python (PIP)  - Ing. Eduardo Herrera Forero.</t>
  </si>
  <si>
    <t>https://eduardoherreraf.github.io/cursoPython3@0505_instalador_de_paquetes_PIP.html</t>
  </si>
  <si>
    <t>Descubre PIP: la herramienta esencial para instalar, gestionar y administrar paquetes de Python con facilidad y eficiencia.</t>
  </si>
  <si>
    <t>Comillas</t>
  </si>
  <si>
    <t>"</t>
  </si>
  <si>
    <t>&lt;!--  Principal  --&gt;</t>
  </si>
  <si>
    <r>
      <rPr>
        <sz val="10.5"/>
        <color rgb="FF808080"/>
        <rFont val="Consolas"/>
        <charset val="134"/>
      </rPr>
      <t>&lt;</t>
    </r>
    <r>
      <rPr>
        <sz val="10.5"/>
        <color rgb="FF569CD6"/>
        <rFont val="Consolas"/>
        <charset val="134"/>
      </rPr>
      <t>li</t>
    </r>
    <r>
      <rPr>
        <sz val="10.5"/>
        <color rgb="FFCCCCCC"/>
        <rFont val="Consolas"/>
        <charset val="134"/>
      </rPr>
      <t xml:space="preserve"> </t>
    </r>
    <r>
      <rPr>
        <sz val="10.5"/>
        <color rgb="FF9CDCFE"/>
        <rFont val="Consolas"/>
        <charset val="134"/>
      </rPr>
      <t>class</t>
    </r>
    <r>
      <rPr>
        <sz val="10.5"/>
        <color rgb="FFCCCCCC"/>
        <rFont val="Consolas"/>
        <charset val="134"/>
      </rPr>
      <t>=</t>
    </r>
    <r>
      <rPr>
        <sz val="10.5"/>
        <color rgb="FFCE9178"/>
        <rFont val="Consolas"/>
        <charset val="134"/>
      </rPr>
      <t>"list-group-item"</t>
    </r>
    <r>
      <rPr>
        <sz val="10.5"/>
        <color rgb="FF808080"/>
        <rFont val="Consolas"/>
        <charset val="134"/>
      </rPr>
      <t>&gt;</t>
    </r>
  </si>
  <si>
    <t>&lt;div class="row col"&gt;</t>
  </si>
  <si>
    <t>&lt;main class="pt-5 col-lg-9"&gt;</t>
  </si>
  <si>
    <t>&lt;article class="row border-1 border-bottom pb-3"&gt;</t>
  </si>
  <si>
    <t>&lt;div&gt;</t>
  </si>
  <si>
    <t>titulo 1</t>
  </si>
  <si>
    <t/>
  </si>
  <si>
    <t>Parrafo 1</t>
  </si>
  <si>
    <t>El Instalador de Paquetes de Python (PIP) es una herramienta que permite instalar, actualizar y gestionar paquetes y bibliotecas de Python de manera sencilla. PIP es esencial para trabajar con Python, ya que facilita la incorporación de funcionalidades adicionales desarrolladas por la comunidad, disponibles en el repositorio PyPI (Python Package Index).</t>
  </si>
  <si>
    <t>Parrafo 2</t>
  </si>
  <si>
    <t>&lt;div class="text-center imagen"&gt;</t>
  </si>
  <si>
    <t>&lt;picture&gt;</t>
  </si>
  <si>
    <t>&lt;img</t>
  </si>
  <si>
    <t>https://images2.imgbox.com/4b/dc/zk5ccDOb_o.png</t>
  </si>
  <si>
    <t>class="img-fluid"</t>
  </si>
  <si>
    <t>width="80%"</t>
  </si>
  <si>
    <t>title=""</t>
  </si>
  <si>
    <t>Instalador de Paquetes PIP en Python: Guía Completa de Gestión de Bibliotecas</t>
  </si>
  <si>
    <t>/&gt;</t>
  </si>
  <si>
    <t>&lt;/picture&gt;</t>
  </si>
  <si>
    <t>&lt;/div&gt;</t>
  </si>
  <si>
    <t>Area de trabajo 1</t>
  </si>
  <si>
    <t>¿Qué es PIP?</t>
  </si>
  <si>
    <t>areaDeTrabajo1</t>
  </si>
  <si>
    <t>queEsPip</t>
  </si>
  <si>
    <t>li</t>
  </si>
  <si>
    <t>Area de trabajo 2</t>
  </si>
  <si>
    <t>Características Principales de PIP</t>
  </si>
  <si>
    <t>areaDeTrabajo2</t>
  </si>
  <si>
    <t>caracteristicasPrincipalesDePip</t>
  </si>
  <si>
    <t>Area de trabajo 3</t>
  </si>
  <si>
    <t>¿Qué es el ecosistema de paquetes de Python?</t>
  </si>
  <si>
    <t>areaDeTrabajo3</t>
  </si>
  <si>
    <t>queEsElEcosistemaDePaquetesDePython</t>
  </si>
  <si>
    <t>class="mt-5 pt-5 "&gt;</t>
  </si>
  <si>
    <t>Area de trabajo 4</t>
  </si>
  <si>
    <t>El Repositorio de PyPI</t>
  </si>
  <si>
    <t>areaDeTrabajo4</t>
  </si>
  <si>
    <t>elRepositorioDePypi</t>
  </si>
  <si>
    <t>Area de trabajo 5</t>
  </si>
  <si>
    <t>Instalación de PIP</t>
  </si>
  <si>
    <t>areaDeTrabajo5</t>
  </si>
  <si>
    <t>instalacionDePip</t>
  </si>
  <si>
    <t>Area de trabajo 6</t>
  </si>
  <si>
    <t>Dependencias</t>
  </si>
  <si>
    <t>areaDeTrabajo6</t>
  </si>
  <si>
    <t>dependencias</t>
  </si>
  <si>
    <t>Area de trabajo 7</t>
  </si>
  <si>
    <t>Cómo Usar PIP</t>
  </si>
  <si>
    <t>areaDeTrabajo7</t>
  </si>
  <si>
    <t>comoUsarPip</t>
  </si>
  <si>
    <t>Area de trabajo 8</t>
  </si>
  <si>
    <t>Ejemplo</t>
  </si>
  <si>
    <t>areaDeTrabajo8</t>
  </si>
  <si>
    <t>ejemplo</t>
  </si>
  <si>
    <t>&lt;/article&gt;</t>
  </si>
  <si>
    <t>&lt;/main&gt;</t>
  </si>
  <si>
    <t>&lt;!-- -------------------------------- fin principal -------------------------------- --&gt;</t>
  </si>
  <si>
    <t>&lt;!-- -------------------------------- barra lateral -------------------------------- --&gt;</t>
  </si>
  <si>
    <t>&lt;aside class="col-lg-3 d-none d-lg-block pt-5"&gt;</t>
  </si>
  <si>
    <t>&lt;h1&gt;Índice&lt;/h1&gt;</t>
  </si>
  <si>
    <t>&lt;ul class="list-group"&gt;</t>
  </si>
  <si>
    <t>&lt;/ul&gt;</t>
  </si>
  <si>
    <t>&lt;/aside&gt;</t>
  </si>
  <si>
    <t>&lt;!-- -------------------------------- fin barra lateral -------------------------------- --&gt;</t>
  </si>
  <si>
    <t>&lt;!--  Principal Fin  --&gt;</t>
  </si>
  <si>
    <t xml:space="preserve">Título 1 </t>
  </si>
  <si>
    <t>Verificar si PIP ya Está Instalado</t>
  </si>
  <si>
    <t>Plantilla para requirements.txt</t>
  </si>
  <si>
    <t>id</t>
  </si>
  <si>
    <r>
      <rPr>
        <sz val="11"/>
        <color theme="1"/>
        <rFont val="Aptos Narrow"/>
        <charset val="134"/>
        <scheme val="minor"/>
      </rPr>
      <t>&lt;</t>
    </r>
    <r>
      <rPr>
        <sz val="10.5"/>
        <color rgb="FF569CD6"/>
        <rFont val="Consolas"/>
        <charset val="134"/>
      </rPr>
      <t>div</t>
    </r>
    <r>
      <rPr>
        <sz val="10.5"/>
        <color rgb="FFCCCCCC"/>
        <rFont val="Consolas"/>
        <charset val="134"/>
      </rPr>
      <t xml:space="preserve"> </t>
    </r>
  </si>
  <si>
    <t>&gt;</t>
  </si>
  <si>
    <t>content</t>
  </si>
  <si>
    <t>Este archivo contiene las dependencias del proyecto de Python. En el formato más simple, se listan los paquetes y sus versiones, o solo los nombres de los paquetes si no se especifica la versión.</t>
  </si>
  <si>
    <t>Título 2</t>
  </si>
  <si>
    <t>Instalación de PIP Según el Sistema ooperativo</t>
  </si>
  <si>
    <t>Plantilla para Pipfile</t>
  </si>
  <si>
    <t>El archivo Pipfile es utilizado por pipenv para gestionar las dependencias de manera más estructurada. Este archivo también incluye la versión de Python que se debe usar para el entorno. A continuación se muestra una plantilla básica:</t>
  </si>
  <si>
    <t>Título 3</t>
  </si>
  <si>
    <t>Solucionar Posibles Problemas</t>
  </si>
  <si>
    <t>Título 6</t>
  </si>
  <si>
    <t>Título 4</t>
  </si>
  <si>
    <t>Actualizar PIP</t>
  </si>
  <si>
    <t>Título 5</t>
  </si>
  <si>
    <t>Configuración Adicional</t>
  </si>
  <si>
    <t>Título 7</t>
  </si>
  <si>
    <t>Título 8</t>
  </si>
  <si>
    <t>Título 9</t>
  </si>
  <si>
    <t>Título 10</t>
  </si>
  <si>
    <t>Título 11</t>
  </si>
  <si>
    <t>Respueta</t>
  </si>
  <si>
    <t>&lt;ul&gt;</t>
  </si>
  <si>
    <t>pip help operación_o_comando: muestra una breve descripción de pip.</t>
  </si>
  <si>
    <t>pip list: muestra una lista de los paquetes instalados actualmente.</t>
  </si>
  <si>
    <t>pip show nombre_del_paquete: muestra información que incluyen las dependencias del paquete.</t>
  </si>
  <si>
    <t>pip search cadena: busca en los directorios de PyPI para encontrar paquetes cuyos nombres contengan cadena.</t>
  </si>
  <si>
    <t>pip install nombre: instala el paquete nombre en todo el sistema (espera problemas cuando no tengas privilegios de administrador).</t>
  </si>
  <si>
    <t>pip install --user nombre: instala nombre solo para ti; ningún otro usuario de la plataforma podrá utilizarlo.</t>
  </si>
  <si>
    <t>pip install -U nombre: actualiza un paquete previamente instalado.</t>
  </si>
  <si>
    <t>pip uninstall nombre: desinstala un paquete previamente instalado.</t>
  </si>
  <si>
    <t>&lt;li&gt;&lt;span class="fw-bold"&gt;</t>
  </si>
  <si>
    <t>Descargar el archivo get-pip.py desde https://bootstrap.pypa.io/get-pip.py.</t>
  </si>
  <si>
    <t>Ejecutar el archivo con Python:</t>
  </si>
  <si>
    <t>&lt;li&gt;</t>
  </si>
  <si>
    <t>Cuando el sistema está funcionando bien y estable: Si no ha habido problemas recientes y el sistema está estable, puede ser seguro borrar los puntos antiguos.</t>
  </si>
  <si>
    <t>Para liberar espacio en disco: Si necesitas espacio y no te preocupa la posibilidad de restaurar el sistema a un estado anterior, borrar los puntos de restauración puede ser una opción válida.</t>
  </si>
  <si>
    <t>&lt;script&gt;let tema = localStorage.getItem("theme") || "dark";window.onload = function () {if (tema === "dark") temaOscuro();if (tema === "light") temaClaro();};const cambiarTema = () =&gt; {const temaActual = localStorage.getItem("theme") || "dark";if (temaActual === "dark") {temaClaro();} else{temaOscuro();}};const temaOscuro = () =&gt; {document.querySelector("body").setAttribute("data-bs-theme", "dark");document.querySelector("#dl-icon").setAttribute("class","btn text-center d-flex bg-body-tertiary text-light");localStorage.setItem("theme", "dark");};const temaClaro = () =&gt; {document.querySelector("body").setAttribute("data-bs-theme", "light");document.querySelector("#dl-icon").setAttribute("class", "btn text-center d-flex bg-light text-dark");localStorage.setItem("theme", "light");};&lt;/script&gt;&lt;/html&gt;</t>
  </si>
  <si>
    <t>Fecha</t>
  </si>
  <si>
    <t>2024-10-22T15:08:11-05:00</t>
  </si>
  <si>
    <t>&lt;?xml version='1.0' encoding='UTF-8'?&gt;</t>
  </si>
  <si>
    <t>&lt;urlset xmlns='https://www.sitemaps.org/schemas/sitemap/0.9'
        xmlns:xhtml='https://www.w3.org/1999/xhtml'&gt;</t>
  </si>
  <si>
    <t xml:space="preserve">  xmlns:xhtml='https://www.w3.org/1999/xhtml'&gt;</t>
  </si>
  <si>
    <t>&lt;url&gt;</t>
  </si>
  <si>
    <t>https://eduardoherreraf.github.io</t>
  </si>
  <si>
    <t>weekly</t>
  </si>
  <si>
    <t>1.0</t>
  </si>
  <si>
    <t>&lt;/url&gt;</t>
  </si>
  <si>
    <t>&lt;!-- Páginas Índice --&gt;</t>
  </si>
  <si>
    <t>monthly</t>
  </si>
  <si>
    <t>0.7</t>
  </si>
  <si>
    <t>https://eduardoherreraf.github.io/git.html</t>
  </si>
  <si>
    <t>https://eduardoherreraf.github.io/javascript.html</t>
  </si>
  <si>
    <t>https://eduardoherreraf.github.io/photoshop.html</t>
  </si>
  <si>
    <t>https://eduardoherreraf.github.io/cursoPython3.html</t>
  </si>
  <si>
    <t>&lt;!-- Bootstrap --&gt;</t>
  </si>
  <si>
    <t>https://eduardoherreraf.github.io/bootstrap@instalacion_de_bootstrap_v5_con_npm_y_parcel.html</t>
  </si>
  <si>
    <t>yearly</t>
  </si>
  <si>
    <t>0.6</t>
  </si>
  <si>
    <t>https://eduardoherreraf.github.io/bootstrap@instalacion_de_bootstrap_v5_con_npm_y_vite.html</t>
  </si>
  <si>
    <t>&lt;!-- Git / Github --&gt;</t>
  </si>
  <si>
    <t>https://eduardoherreraf.github.io/git@configuracion_inicial_GIT.html</t>
  </si>
  <si>
    <t>https://eduardoherreraf.github.io/git@introduccion_de_git_para_windows.html</t>
  </si>
  <si>
    <t>https://eduardoherreraf.github.io/git@comandos_basicos_de_consola-Terminal_CLI_para_windows.html</t>
  </si>
  <si>
    <t>https://eduardoherreraf.github.io/git@como_eliminar_el_ultimo_commit_de_git.html</t>
  </si>
  <si>
    <t>&lt;!-- Javascript --&gt;</t>
  </si>
  <si>
    <t>https://eduardoherreraf.github.io/js@como_ejecutar_un_codigo_javascript.html</t>
  </si>
  <si>
    <t>https://eduardoherreraf.github.io/js@configurar_el_entorno_de_trabajo_Javascript.html</t>
  </si>
  <si>
    <t>&lt;!-- Photoshop --&gt;</t>
  </si>
  <si>
    <t>https://eduardoherreraf.github.io/photoshop@metadata_y_exportacion.html</t>
  </si>
  <si>
    <t>https://eduardoherreraf.github.io/photoshop@filtros_licuar.html</t>
  </si>
  <si>
    <t>https://eduardoherreraf.github.io/photoshop@filtros_neurales.html</t>
  </si>
  <si>
    <t>https://eduardoherreraf.github.io/photoshop@filtros.html</t>
  </si>
  <si>
    <t>https://eduardoherreraf.github.io/photoshop@formas_y_capas.html</t>
  </si>
  <si>
    <t>https://eduardoherreraf.github.io/photoshop@textos.html</t>
  </si>
  <si>
    <t>https://eduardoherreraf.github.io/photoshop@color_y_degradados.html</t>
  </si>
  <si>
    <t>https://eduardoherreraf.github.io/photoshop@uso_de_pinceles.html</t>
  </si>
  <si>
    <t>https://eduardoherreraf.github.io/photoshop@agregar_y_quitar_objetos.html</t>
  </si>
  <si>
    <t>https://eduardoherreraf.github.io/photoshop@herramientas_de_seleccion.html</t>
  </si>
  <si>
    <t>https://eduardoherreraf.github.io/photoshop@ajuste_tono_brillo_y_saturacion.html</t>
  </si>
  <si>
    <t>https://eduardoherreraf.github.io/photoshop@trabajo_con_capas.html</t>
  </si>
  <si>
    <t>https://eduardoherreraf.github.io/photoshop@ajuste_lienzo_resolucion.html</t>
  </si>
  <si>
    <t>https://eduardoherreraf.github.io/photoshop@compartir_y_editar_archivos.html</t>
  </si>
  <si>
    <t>https://eduardoherreraf.github.io/photoshop@interfaz_y_area_de_trabajo.html</t>
  </si>
  <si>
    <t>https://eduardoherreraf.github.io/photoshop@comenzando_un_proyecto.html</t>
  </si>
  <si>
    <t>&lt;!-- Otros Temas --&gt;</t>
  </si>
  <si>
    <t>https://eduardoherreraf.github.io/otrosTemas@como_aprender_cualquier_habilidad_facilmente_con_chatgpt.html</t>
  </si>
  <si>
    <t>&lt;!-- Python --&gt;</t>
  </si>
  <si>
    <t>https://eduardoherreraf.github.io/cursoPython3@07_interaccion_con_el_usuario.html</t>
  </si>
  <si>
    <t>https://eduardoherreraf.github.io/cursoPython3@06_comentarios.html</t>
  </si>
  <si>
    <t>https://eduardoherreraf.github.io/cursoPython3@05_variables.html</t>
  </si>
  <si>
    <t>https://eduardoherreraf.github.io/cursoPython3@04_operadores.html</t>
  </si>
  <si>
    <t>https://eduardoherreraf.github.io/cursoPython3@03_literales.html</t>
  </si>
  <si>
    <t>https://eduardoherreraf.github.io/cursoPython3@02_funcion_print.html</t>
  </si>
  <si>
    <t>https://eduardoherreraf.github.io/cursoPython3@01_introduccion.html</t>
  </si>
  <si>
    <t>&lt;/urlset&gt;</t>
  </si>
  <si>
    <t>formulas</t>
  </si>
  <si>
    <t>imagenes</t>
  </si>
  <si>
    <t>to top</t>
  </si>
  <si>
    <t xml:space="preserve">            &lt;!-- Go to top --&gt;</t>
  </si>
  <si>
    <t>&lt;pre class="line-numbers" data-src-status="loaded" tabindex="0"&gt;</t>
  </si>
  <si>
    <t xml:space="preserve">            &lt;div class="text-center mt-5"&gt;</t>
  </si>
  <si>
    <t xml:space="preserve">    &lt;code class="language-python" data-prismjs-copy="Copy"&gt;</t>
  </si>
  <si>
    <t xml:space="preserve">              &lt;a href="#" id="myBtnScroll2" title="Go to top"&gt;</t>
  </si>
  <si>
    <t>src="https://i.postimg.cc/rpGnh8cm/curso-Python3-operadorese-Comparacion.png"</t>
  </si>
  <si>
    <t xml:space="preserve">                &lt;svg</t>
  </si>
  <si>
    <t xml:space="preserve">    &lt;/code&gt;</t>
  </si>
  <si>
    <t xml:space="preserve">                  xmlns="http://www.w3.org/2000/svg"</t>
  </si>
  <si>
    <t>&lt;/pre&gt;</t>
  </si>
  <si>
    <t>width="50%"</t>
  </si>
  <si>
    <t xml:space="preserve">                  width="32"</t>
  </si>
  <si>
    <t>alt="Operadores de Comparación en Python"</t>
  </si>
  <si>
    <t xml:space="preserve">                  height="32"</t>
  </si>
  <si>
    <t>title="En este artículo se explicará los seis operadores de comparación que tiene Python"</t>
  </si>
  <si>
    <t xml:space="preserve">                  fill="currentColor"</t>
  </si>
  <si>
    <t xml:space="preserve">                  class="bi bi-arrow-bar-up"</t>
  </si>
  <si>
    <t>&lt;figcaption&gt;Operadores de Comparación en Python&lt;/figcaption&gt;</t>
  </si>
  <si>
    <t xml:space="preserve">                  viewBox="0 0 16 16"</t>
  </si>
  <si>
    <t xml:space="preserve">                  style="margin-left: -2px"</t>
  </si>
  <si>
    <t xml:space="preserve">                &gt;</t>
  </si>
  <si>
    <t xml:space="preserve">                  &lt;path</t>
  </si>
  <si>
    <t xml:space="preserve">                    fill-rule="evenodd"</t>
  </si>
  <si>
    <t xml:space="preserve">                    d="M8 10a.5.5 0 0 0 .5-.5V3.707l2.146 2.147a.5.5 0 0 0 .708-.708l-3-3a.5.5 0 0 0-.708 0l-3 3a.5.5 0 1 0 .708.708L7.5 3.707V9.5a.5.5 0 0 0 .5.5m-7 2.5a.5.5 0 0 1 .5-.5h13a.5.5 0 0 1 0 1h-13a.5.5 0 0 1-.5-.5"</t>
  </si>
  <si>
    <t xml:space="preserve">                  /&gt;</t>
  </si>
  <si>
    <t xml:space="preserve">                &lt;/svg&gt;</t>
  </si>
  <si>
    <t xml:space="preserve">              &lt;/a&gt;</t>
  </si>
  <si>
    <t xml:space="preserve">            &lt;/div&gt;</t>
  </si>
  <si>
    <t xml:space="preserve">            &lt;!-- Go to top Fin--&gt;</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</si>
</sst>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_ "/>
  </numFmts>
  <fonts count="38">
    <font>
      <sz val="11"/>
      <color theme="1"/>
      <name val="Aptos Narrow"/>
      <charset val="134"/>
      <scheme val="minor"/>
    </font>
    <font>
      <sz val="12"/>
      <color theme="1"/>
      <name val="Arial"/>
      <charset val="134"/>
    </font>
    <font>
      <sz val="12"/>
      <name val="Arial"/>
      <charset val="134"/>
    </font>
    <font>
      <sz val="12"/>
      <name val="Verdana"/>
      <charset val="134"/>
    </font>
    <font>
      <u/>
      <sz val="12"/>
      <name val="Verdana"/>
      <charset val="0"/>
    </font>
    <font>
      <u/>
      <sz val="12"/>
      <color rgb="FF0000FF"/>
      <name val="Verdana"/>
      <charset val="0"/>
    </font>
    <font>
      <u/>
      <sz val="12"/>
      <color rgb="FF800080"/>
      <name val="Verdana"/>
      <charset val="0"/>
    </font>
    <font>
      <u/>
      <sz val="11"/>
      <color rgb="FF0000FF"/>
      <name val="Aptos Narrow"/>
      <charset val="0"/>
      <scheme val="minor"/>
    </font>
    <font>
      <sz val="10.5"/>
      <name val="Consolas"/>
      <charset val="134"/>
    </font>
    <font>
      <b/>
      <sz val="11"/>
      <color theme="1"/>
      <name val="Aptos Narrow"/>
      <charset val="134"/>
      <scheme val="minor"/>
    </font>
    <font>
      <sz val="10.5"/>
      <color rgb="FF808080"/>
      <name val="Consolas"/>
      <charset val="134"/>
    </font>
    <font>
      <b/>
      <sz val="12"/>
      <color theme="0"/>
      <name val="Verdana"/>
      <charset val="134"/>
    </font>
    <font>
      <sz val="12"/>
      <color rgb="FF6A9955"/>
      <name val="Verdana"/>
      <charset val="134"/>
    </font>
    <font>
      <sz val="12"/>
      <color rgb="FFCCCCCC"/>
      <name val="Verdana"/>
      <charset val="134"/>
    </font>
    <font>
      <sz val="11"/>
      <color rgb="FF000000"/>
      <name val="Verdana"/>
      <charset val="134"/>
    </font>
    <font>
      <sz val="11"/>
      <color theme="1"/>
      <name val="Tahoma"/>
      <charset val="134"/>
    </font>
    <font>
      <u/>
      <sz val="11"/>
      <color rgb="FF800080"/>
      <name val="Aptos Narrow"/>
      <charset val="0"/>
      <scheme val="minor"/>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0"/>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
      <sz val="10.5"/>
      <color rgb="FF569CD6"/>
      <name val="Consolas"/>
      <charset val="134"/>
    </font>
    <font>
      <sz val="10.5"/>
      <color rgb="FFCCCCCC"/>
      <name val="Consolas"/>
      <charset val="134"/>
    </font>
    <font>
      <sz val="10.5"/>
      <color rgb="FF9CDCFE"/>
      <name val="Consolas"/>
      <charset val="134"/>
    </font>
    <font>
      <sz val="10.5"/>
      <color rgb="FFCE9178"/>
      <name val="Consolas"/>
      <charset val="134"/>
    </font>
  </fonts>
  <fills count="43">
    <fill>
      <patternFill patternType="none"/>
    </fill>
    <fill>
      <patternFill patternType="gray125"/>
    </fill>
    <fill>
      <patternFill patternType="solid">
        <fgColor theme="9" tint="0.8"/>
        <bgColor indexed="64"/>
      </patternFill>
    </fill>
    <fill>
      <patternFill patternType="solid">
        <fgColor theme="5" tint="0.8"/>
        <bgColor indexed="64"/>
      </patternFill>
    </fill>
    <fill>
      <patternFill patternType="solid">
        <fgColor theme="3" tint="0.9"/>
        <bgColor indexed="64"/>
      </patternFill>
    </fill>
    <fill>
      <patternFill patternType="solid">
        <fgColor theme="7" tint="0.6"/>
        <bgColor indexed="64"/>
      </patternFill>
    </fill>
    <fill>
      <patternFill patternType="solid">
        <fgColor theme="4" tint="0.4"/>
        <bgColor indexed="64"/>
      </patternFill>
    </fill>
    <fill>
      <patternFill patternType="solid">
        <fgColor theme="9" tint="0.6"/>
        <bgColor indexed="64"/>
      </patternFill>
    </fill>
    <fill>
      <patternFill patternType="solid">
        <fgColor theme="5" tint="0.6"/>
        <bgColor indexed="64"/>
      </patternFill>
    </fill>
    <fill>
      <patternFill patternType="solid">
        <fgColor theme="5" tint="0.4"/>
        <bgColor indexed="64"/>
      </patternFill>
    </fill>
    <fill>
      <patternFill patternType="solid">
        <fgColor theme="7"/>
        <bgColor indexed="64"/>
      </patternFill>
    </fill>
    <fill>
      <patternFill patternType="solid">
        <fgColor rgb="FFFFFF00"/>
        <bgColor indexed="64"/>
      </patternFill>
    </fill>
    <fill>
      <patternFill patternType="solid">
        <fgColor theme="3" tint="0.499984740745262"/>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s>
  <borders count="20">
    <border>
      <left/>
      <right/>
      <top/>
      <bottom/>
      <diagonal/>
    </border>
    <border>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style="medium">
        <color auto="1"/>
      </left>
      <right style="medium">
        <color auto="1"/>
      </right>
      <top style="medium">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0" fillId="15" borderId="12"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13" applyNumberFormat="0" applyFill="0" applyAlignment="0" applyProtection="0">
      <alignment vertical="center"/>
    </xf>
    <xf numFmtId="0" fontId="21" fillId="0" borderId="13" applyNumberFormat="0" applyFill="0" applyAlignment="0" applyProtection="0">
      <alignment vertical="center"/>
    </xf>
    <xf numFmtId="0" fontId="22" fillId="0" borderId="14" applyNumberFormat="0" applyFill="0" applyAlignment="0" applyProtection="0">
      <alignment vertical="center"/>
    </xf>
    <xf numFmtId="0" fontId="22" fillId="0" borderId="0" applyNumberFormat="0" applyFill="0" applyBorder="0" applyAlignment="0" applyProtection="0">
      <alignment vertical="center"/>
    </xf>
    <xf numFmtId="0" fontId="23" fillId="16" borderId="15" applyNumberFormat="0" applyAlignment="0" applyProtection="0">
      <alignment vertical="center"/>
    </xf>
    <xf numFmtId="0" fontId="24" fillId="17" borderId="16" applyNumberFormat="0" applyAlignment="0" applyProtection="0">
      <alignment vertical="center"/>
    </xf>
    <xf numFmtId="0" fontId="25" fillId="17" borderId="15" applyNumberFormat="0" applyAlignment="0" applyProtection="0">
      <alignment vertical="center"/>
    </xf>
    <xf numFmtId="0" fontId="26" fillId="18" borderId="17" applyNumberFormat="0" applyAlignment="0" applyProtection="0">
      <alignment vertical="center"/>
    </xf>
    <xf numFmtId="0" fontId="27" fillId="0" borderId="18" applyNumberFormat="0" applyFill="0" applyAlignment="0" applyProtection="0">
      <alignment vertical="center"/>
    </xf>
    <xf numFmtId="0" fontId="28" fillId="0" borderId="19" applyNumberFormat="0" applyFill="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1" fillId="21" borderId="0" applyNumberFormat="0" applyBorder="0" applyAlignment="0" applyProtection="0">
      <alignment vertical="center"/>
    </xf>
    <xf numFmtId="0" fontId="32" fillId="22" borderId="0" applyNumberFormat="0" applyBorder="0" applyAlignment="0" applyProtection="0">
      <alignment vertical="center"/>
    </xf>
    <xf numFmtId="0" fontId="33" fillId="23" borderId="0" applyNumberFormat="0" applyBorder="0" applyAlignment="0" applyProtection="0">
      <alignment vertical="center"/>
    </xf>
    <xf numFmtId="0" fontId="33" fillId="24" borderId="0" applyNumberFormat="0" applyBorder="0" applyAlignment="0" applyProtection="0">
      <alignment vertical="center"/>
    </xf>
    <xf numFmtId="0" fontId="32" fillId="25" borderId="0" applyNumberFormat="0" applyBorder="0" applyAlignment="0" applyProtection="0">
      <alignment vertical="center"/>
    </xf>
    <xf numFmtId="0" fontId="32" fillId="26" borderId="0" applyNumberFormat="0" applyBorder="0" applyAlignment="0" applyProtection="0">
      <alignment vertical="center"/>
    </xf>
    <xf numFmtId="0" fontId="33" fillId="27" borderId="0" applyNumberFormat="0" applyBorder="0" applyAlignment="0" applyProtection="0">
      <alignment vertical="center"/>
    </xf>
    <xf numFmtId="0" fontId="33" fillId="28" borderId="0" applyNumberFormat="0" applyBorder="0" applyAlignment="0" applyProtection="0">
      <alignment vertical="center"/>
    </xf>
    <xf numFmtId="0" fontId="32" fillId="29" borderId="0" applyNumberFormat="0" applyBorder="0" applyAlignment="0" applyProtection="0">
      <alignment vertical="center"/>
    </xf>
    <xf numFmtId="0" fontId="32" fillId="30" borderId="0" applyNumberFormat="0" applyBorder="0" applyAlignment="0" applyProtection="0">
      <alignment vertical="center"/>
    </xf>
    <xf numFmtId="0" fontId="33" fillId="31" borderId="0" applyNumberFormat="0" applyBorder="0" applyAlignment="0" applyProtection="0">
      <alignment vertical="center"/>
    </xf>
    <xf numFmtId="0" fontId="33" fillId="32" borderId="0" applyNumberFormat="0" applyBorder="0" applyAlignment="0" applyProtection="0">
      <alignment vertical="center"/>
    </xf>
    <xf numFmtId="0" fontId="32" fillId="33" borderId="0" applyNumberFormat="0" applyBorder="0" applyAlignment="0" applyProtection="0">
      <alignment vertical="center"/>
    </xf>
    <xf numFmtId="0" fontId="32" fillId="10"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32" fillId="36" borderId="0" applyNumberFormat="0" applyBorder="0" applyAlignment="0" applyProtection="0">
      <alignment vertical="center"/>
    </xf>
    <xf numFmtId="0" fontId="32" fillId="37" borderId="0" applyNumberFormat="0" applyBorder="0" applyAlignment="0" applyProtection="0">
      <alignment vertical="center"/>
    </xf>
    <xf numFmtId="0" fontId="33" fillId="38" borderId="0" applyNumberFormat="0" applyBorder="0" applyAlignment="0" applyProtection="0">
      <alignment vertical="center"/>
    </xf>
    <xf numFmtId="0" fontId="33" fillId="39" borderId="0" applyNumberFormat="0" applyBorder="0" applyAlignment="0" applyProtection="0">
      <alignment vertical="center"/>
    </xf>
    <xf numFmtId="0" fontId="32" fillId="13" borderId="0" applyNumberFormat="0" applyBorder="0" applyAlignment="0" applyProtection="0">
      <alignment vertical="center"/>
    </xf>
    <xf numFmtId="0" fontId="32" fillId="40" borderId="0" applyNumberFormat="0" applyBorder="0" applyAlignment="0" applyProtection="0">
      <alignment vertical="center"/>
    </xf>
    <xf numFmtId="0" fontId="33" fillId="41" borderId="0" applyNumberFormat="0" applyBorder="0" applyAlignment="0" applyProtection="0">
      <alignment vertical="center"/>
    </xf>
    <xf numFmtId="0" fontId="33" fillId="14" borderId="0" applyNumberFormat="0" applyBorder="0" applyAlignment="0" applyProtection="0">
      <alignment vertical="center"/>
    </xf>
    <xf numFmtId="0" fontId="32" fillId="42" borderId="0" applyNumberFormat="0" applyBorder="0" applyAlignment="0" applyProtection="0">
      <alignment vertical="center"/>
    </xf>
  </cellStyleXfs>
  <cellXfs count="85">
    <xf numFmtId="0" fontId="0" fillId="0" borderId="0" xfId="0"/>
    <xf numFmtId="0" fontId="1" fillId="0" borderId="0" xfId="0" applyFont="1"/>
    <xf numFmtId="0" fontId="2" fillId="0" borderId="0" xfId="0" applyFont="1" applyAlignment="1">
      <alignment wrapText="1"/>
    </xf>
    <xf numFmtId="0" fontId="1" fillId="0" borderId="0" xfId="0" applyFont="1" applyAlignment="1">
      <alignment wrapText="1"/>
    </xf>
    <xf numFmtId="0" fontId="1" fillId="0" borderId="0" xfId="0" applyFont="1" applyAlignment="1"/>
    <xf numFmtId="0" fontId="3" fillId="0" borderId="0" xfId="0" applyNumberFormat="1" applyFont="1" applyAlignment="1">
      <alignment wrapText="1"/>
    </xf>
    <xf numFmtId="0" fontId="3" fillId="0" borderId="0" xfId="0" applyNumberFormat="1" applyFont="1" applyAlignment="1"/>
    <xf numFmtId="0" fontId="3" fillId="0" borderId="0" xfId="0" applyNumberFormat="1" applyFont="1"/>
    <xf numFmtId="0" fontId="3" fillId="2" borderId="1" xfId="0" applyNumberFormat="1" applyFont="1" applyFill="1" applyBorder="1" applyAlignment="1">
      <alignment wrapText="1"/>
    </xf>
    <xf numFmtId="0" fontId="3" fillId="0" borderId="2" xfId="0" applyNumberFormat="1" applyFont="1" applyBorder="1" applyAlignment="1">
      <alignment wrapText="1"/>
    </xf>
    <xf numFmtId="0" fontId="3" fillId="0" borderId="3" xfId="0" applyNumberFormat="1" applyFont="1" applyBorder="1" applyAlignment="1">
      <alignment wrapText="1"/>
    </xf>
    <xf numFmtId="0" fontId="3" fillId="0" borderId="4" xfId="0" applyNumberFormat="1" applyFont="1" applyBorder="1" applyAlignment="1">
      <alignment wrapText="1"/>
    </xf>
    <xf numFmtId="0" fontId="3" fillId="0" borderId="1" xfId="0" applyNumberFormat="1" applyFont="1" applyBorder="1" applyAlignment="1">
      <alignment wrapText="1"/>
    </xf>
    <xf numFmtId="0" fontId="3" fillId="0" borderId="5" xfId="0" applyNumberFormat="1" applyFont="1" applyBorder="1" applyAlignment="1">
      <alignment wrapText="1"/>
    </xf>
    <xf numFmtId="0" fontId="3" fillId="0" borderId="6" xfId="0" applyNumberFormat="1" applyFont="1" applyBorder="1" applyAlignment="1">
      <alignment wrapText="1"/>
    </xf>
    <xf numFmtId="0" fontId="3" fillId="3" borderId="0" xfId="0" applyNumberFormat="1" applyFont="1" applyFill="1" applyAlignment="1">
      <alignment wrapText="1"/>
    </xf>
    <xf numFmtId="0" fontId="3" fillId="0" borderId="0" xfId="0" applyFont="1" applyAlignment="1"/>
    <xf numFmtId="0" fontId="4" fillId="0" borderId="1" xfId="6" applyNumberFormat="1" applyFont="1" applyBorder="1" applyAlignment="1"/>
    <xf numFmtId="0" fontId="5" fillId="2" borderId="0" xfId="6" applyFont="1" applyFill="1" applyAlignment="1"/>
    <xf numFmtId="0" fontId="6" fillId="2" borderId="0" xfId="6" applyFont="1" applyFill="1" applyAlignment="1"/>
    <xf numFmtId="0" fontId="7" fillId="2" borderId="0" xfId="6" applyFill="1" applyAlignment="1"/>
    <xf numFmtId="0" fontId="8" fillId="0" borderId="0" xfId="0" applyFont="1" applyAlignment="1"/>
    <xf numFmtId="0" fontId="0" fillId="0" borderId="0" xfId="0" applyAlignment="1"/>
    <xf numFmtId="0" fontId="0" fillId="4" borderId="0" xfId="0" applyFill="1" applyAlignment="1"/>
    <xf numFmtId="0" fontId="0" fillId="2" borderId="7" xfId="0" applyFill="1" applyBorder="1" applyAlignment="1"/>
    <xf numFmtId="0" fontId="0" fillId="2" borderId="8" xfId="0" applyFill="1" applyBorder="1" applyAlignment="1"/>
    <xf numFmtId="0" fontId="9" fillId="0" borderId="0" xfId="0" applyFont="1" applyAlignment="1"/>
    <xf numFmtId="0" fontId="0" fillId="0" borderId="0" xfId="0" applyAlignment="1">
      <alignment horizontal="left"/>
    </xf>
    <xf numFmtId="0" fontId="0" fillId="0" borderId="0" xfId="0" applyAlignment="1">
      <alignment horizontal="left" indent="1"/>
    </xf>
    <xf numFmtId="0" fontId="0" fillId="0" borderId="9" xfId="0" applyBorder="1"/>
    <xf numFmtId="0" fontId="0" fillId="0" borderId="2" xfId="0" applyBorder="1"/>
    <xf numFmtId="0" fontId="0" fillId="0" borderId="10" xfId="0" applyBorder="1"/>
    <xf numFmtId="0" fontId="0" fillId="5" borderId="10" xfId="0" applyFill="1" applyBorder="1"/>
    <xf numFmtId="0" fontId="0" fillId="0" borderId="3" xfId="0" applyBorder="1"/>
    <xf numFmtId="0" fontId="0" fillId="0" borderId="4" xfId="0" applyBorder="1"/>
    <xf numFmtId="0" fontId="0" fillId="0" borderId="0" xfId="0" applyFont="1"/>
    <xf numFmtId="0" fontId="10" fillId="0" borderId="0" xfId="0" applyFont="1"/>
    <xf numFmtId="0" fontId="0" fillId="0" borderId="1" xfId="0" applyBorder="1"/>
    <xf numFmtId="0" fontId="0" fillId="5" borderId="0" xfId="0" applyFill="1"/>
    <xf numFmtId="0" fontId="0" fillId="0" borderId="5" xfId="0" applyBorder="1"/>
    <xf numFmtId="0" fontId="0" fillId="0" borderId="6" xfId="0" applyBorder="1"/>
    <xf numFmtId="0" fontId="0" fillId="0" borderId="10" xfId="0" applyFill="1" applyBorder="1"/>
    <xf numFmtId="0" fontId="3" fillId="0" borderId="0" xfId="0" applyFont="1" applyFill="1" applyAlignment="1"/>
    <xf numFmtId="178" fontId="3" fillId="0" borderId="0" xfId="0" applyNumberFormat="1" applyFont="1" applyAlignment="1"/>
    <xf numFmtId="0" fontId="10" fillId="0" borderId="0" xfId="0" applyFont="1" applyAlignment="1">
      <alignment wrapText="1"/>
    </xf>
    <xf numFmtId="0" fontId="3" fillId="0" borderId="0" xfId="0" applyFont="1" applyAlignment="1">
      <alignment wrapText="1"/>
    </xf>
    <xf numFmtId="0" fontId="10" fillId="0" borderId="0" xfId="0" applyFont="1" applyAlignment="1"/>
    <xf numFmtId="0" fontId="11" fillId="6" borderId="0" xfId="0" applyFont="1" applyFill="1" applyAlignment="1">
      <alignment wrapText="1"/>
    </xf>
    <xf numFmtId="0" fontId="11" fillId="6" borderId="0" xfId="0" applyFont="1" applyFill="1" applyAlignment="1"/>
    <xf numFmtId="0" fontId="3" fillId="7" borderId="0" xfId="0" applyFont="1" applyFill="1" applyAlignment="1"/>
    <xf numFmtId="0" fontId="3" fillId="8" borderId="0" xfId="0" applyFont="1" applyFill="1" applyAlignment="1">
      <alignment wrapText="1"/>
    </xf>
    <xf numFmtId="0" fontId="7" fillId="7" borderId="0" xfId="6" applyFill="1" applyAlignment="1"/>
    <xf numFmtId="0" fontId="3" fillId="0" borderId="2" xfId="0" applyFont="1" applyBorder="1" applyAlignment="1"/>
    <xf numFmtId="0" fontId="3" fillId="0" borderId="10" xfId="0" applyFont="1" applyBorder="1" applyAlignment="1"/>
    <xf numFmtId="0" fontId="3" fillId="0" borderId="10" xfId="0" applyFont="1" applyFill="1" applyBorder="1" applyAlignment="1"/>
    <xf numFmtId="178" fontId="3" fillId="0" borderId="3" xfId="0" applyNumberFormat="1" applyFont="1" applyBorder="1" applyAlignment="1"/>
    <xf numFmtId="0" fontId="3" fillId="0" borderId="4" xfId="0" applyFont="1" applyBorder="1" applyAlignment="1"/>
    <xf numFmtId="178" fontId="3" fillId="9" borderId="1" xfId="0" applyNumberFormat="1" applyFont="1" applyFill="1" applyBorder="1" applyAlignment="1"/>
    <xf numFmtId="178" fontId="3" fillId="0" borderId="1" xfId="0" applyNumberFormat="1" applyFont="1" applyBorder="1" applyAlignment="1"/>
    <xf numFmtId="0" fontId="3" fillId="0" borderId="5" xfId="0" applyFont="1" applyBorder="1" applyAlignment="1"/>
    <xf numFmtId="0" fontId="3" fillId="0" borderId="9" xfId="0" applyFont="1" applyBorder="1" applyAlignment="1"/>
    <xf numFmtId="0" fontId="3" fillId="7" borderId="9" xfId="0" applyFont="1" applyFill="1" applyBorder="1" applyAlignment="1"/>
    <xf numFmtId="178" fontId="3" fillId="0" borderId="6" xfId="0" applyNumberFormat="1" applyFont="1" applyBorder="1" applyAlignment="1"/>
    <xf numFmtId="0" fontId="3" fillId="0" borderId="0" xfId="0" applyFont="1" applyBorder="1" applyAlignment="1"/>
    <xf numFmtId="0" fontId="3" fillId="7" borderId="0" xfId="0" applyFont="1" applyFill="1" applyBorder="1" applyAlignment="1"/>
    <xf numFmtId="0" fontId="3" fillId="7" borderId="0" xfId="0" applyFont="1" applyFill="1" applyAlignment="1">
      <alignment wrapText="1"/>
    </xf>
    <xf numFmtId="178" fontId="3" fillId="10" borderId="0" xfId="0" applyNumberFormat="1" applyFont="1" applyFill="1" applyAlignment="1"/>
    <xf numFmtId="178" fontId="3" fillId="11" borderId="0" xfId="0" applyNumberFormat="1" applyFont="1" applyFill="1" applyAlignment="1"/>
    <xf numFmtId="0" fontId="12" fillId="0" borderId="0" xfId="0" applyFont="1" applyAlignment="1"/>
    <xf numFmtId="0" fontId="13" fillId="0" borderId="0" xfId="0" applyFont="1" applyAlignment="1"/>
    <xf numFmtId="0" fontId="3" fillId="0" borderId="11" xfId="0" applyFont="1" applyBorder="1" applyAlignment="1"/>
    <xf numFmtId="0" fontId="3" fillId="0" borderId="7" xfId="0" applyFont="1" applyBorder="1" applyAlignment="1"/>
    <xf numFmtId="0" fontId="3" fillId="0" borderId="8" xfId="0" applyFont="1" applyBorder="1" applyAlignment="1"/>
    <xf numFmtId="0" fontId="3" fillId="0" borderId="0" xfId="0" applyFont="1" applyAlignment="1">
      <alignment horizontal="center"/>
    </xf>
    <xf numFmtId="0" fontId="14" fillId="0" borderId="0" xfId="0" applyFont="1" applyAlignment="1">
      <alignment wrapText="1"/>
    </xf>
    <xf numFmtId="0" fontId="15" fillId="0" borderId="0" xfId="0" applyFont="1"/>
    <xf numFmtId="0" fontId="15" fillId="12" borderId="0" xfId="0" applyFont="1" applyFill="1"/>
    <xf numFmtId="0" fontId="15" fillId="13" borderId="0" xfId="0" applyFont="1" applyFill="1"/>
    <xf numFmtId="0" fontId="16" fillId="0" borderId="0" xfId="6" applyFont="1" applyAlignment="1"/>
    <xf numFmtId="0" fontId="15" fillId="14" borderId="0" xfId="0" applyFont="1" applyFill="1"/>
    <xf numFmtId="0" fontId="0" fillId="0" borderId="0" xfId="0" applyAlignment="1">
      <alignment wrapText="1"/>
    </xf>
    <xf numFmtId="0" fontId="15" fillId="0" borderId="0" xfId="0" applyFont="1" applyFill="1"/>
    <xf numFmtId="0" fontId="15" fillId="0" borderId="0" xfId="0" applyFont="1" applyFill="1" applyAlignment="1"/>
    <xf numFmtId="0" fontId="7" fillId="0" borderId="0" xfId="6" applyAlignment="1"/>
    <xf numFmtId="0" fontId="15" fillId="0" borderId="0" xfId="0" applyFont="1" applyAlignment="1">
      <alignment wrapText="1"/>
    </xf>
    <xf numFmtId="0" fontId="11" fillId="6" borderId="0" xfId="0" applyFont="1" applyFill="1" applyAlignment="1" quotePrefix="1"/>
    <xf numFmtId="0" fontId="3" fillId="7" borderId="0" xfId="0" applyFont="1" applyFill="1" applyAlignment="1" quotePrefix="1"/>
  </cellXfs>
  <cellStyles count="49">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eduardoherreraf.github.io/otrosTema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duardoherreraf.github.io/bootstrap.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eduardoherreraf.github.io/cursoPython3@0505_instalador_de_paquetes_PIP.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images2.imgbox.com/4b/dc/zk5ccDOb_o.png" TargetMode="External"/></Relationships>
</file>

<file path=xl/worksheets/_rels/sheet8.xml.rels><?xml version="1.0" encoding="UTF-8" standalone="yes"?>
<Relationships xmlns="http://schemas.openxmlformats.org/package/2006/relationships"><Relationship Id="rId9" Type="http://schemas.openxmlformats.org/officeDocument/2006/relationships/hyperlink" Target="https://eduardoherreraf.github.io/photoshop@textos.html" TargetMode="External"/><Relationship Id="rId8" Type="http://schemas.openxmlformats.org/officeDocument/2006/relationships/hyperlink" Target="https://eduardoherreraf.github.io/photoshop@formas_y_capas.html" TargetMode="External"/><Relationship Id="rId7" Type="http://schemas.openxmlformats.org/officeDocument/2006/relationships/hyperlink" Target="https://eduardoherreraf.github.io/photoshop@filtros.html" TargetMode="External"/><Relationship Id="rId6" Type="http://schemas.openxmlformats.org/officeDocument/2006/relationships/hyperlink" Target="https://eduardoherreraf.github.io/photoshop@filtros_neurales.html" TargetMode="External"/><Relationship Id="rId5" Type="http://schemas.openxmlformats.org/officeDocument/2006/relationships/hyperlink" Target="https://eduardoherreraf.github.io/photoshop@metadata_y_exportacion.html" TargetMode="External"/><Relationship Id="rId4" Type="http://schemas.openxmlformats.org/officeDocument/2006/relationships/hyperlink" Target="https://eduardoherreraf.github.io/git@como_eliminar_el_ultimo_commit_de_git.html" TargetMode="External"/><Relationship Id="rId3" Type="http://schemas.openxmlformats.org/officeDocument/2006/relationships/hyperlink" Target="https://eduardoherreraf.github.io/git@comandos_basicos_de_consola-Terminal_CLI_para_windows.html" TargetMode="External"/><Relationship Id="rId20" Type="http://schemas.openxmlformats.org/officeDocument/2006/relationships/hyperlink" Target="https://eduardoherreraf.github.io/cursoPython3@06_comentarios.html" TargetMode="External"/><Relationship Id="rId2" Type="http://schemas.openxmlformats.org/officeDocument/2006/relationships/hyperlink" Target="https://eduardoherreraf.github.io/git@introduccion_de_git_para_windows.html" TargetMode="External"/><Relationship Id="rId19" Type="http://schemas.openxmlformats.org/officeDocument/2006/relationships/hyperlink" Target="https://eduardoherreraf.github.io/cursoPython3@07_interaccion_con_el_usuario.html" TargetMode="External"/><Relationship Id="rId18" Type="http://schemas.openxmlformats.org/officeDocument/2006/relationships/hyperlink" Target="https://eduardoherreraf.github.io/cursoPython3@01_introduccion.html" TargetMode="External"/><Relationship Id="rId17" Type="http://schemas.openxmlformats.org/officeDocument/2006/relationships/hyperlink" Target="https://eduardoherreraf.github.io/cursoPython3@02_funcion_print.html" TargetMode="External"/><Relationship Id="rId16" Type="http://schemas.openxmlformats.org/officeDocument/2006/relationships/hyperlink" Target="https://eduardoherreraf.github.io/cursoPython3@03_literales.html" TargetMode="External"/><Relationship Id="rId15" Type="http://schemas.openxmlformats.org/officeDocument/2006/relationships/hyperlink" Target="https://eduardoherreraf.github.io/cursoPython3@04_operadores.html" TargetMode="External"/><Relationship Id="rId14" Type="http://schemas.openxmlformats.org/officeDocument/2006/relationships/hyperlink" Target="https://eduardoherreraf.github.io/cursoPython3@05_variables.html" TargetMode="External"/><Relationship Id="rId13" Type="http://schemas.openxmlformats.org/officeDocument/2006/relationships/hyperlink" Target="https://eduardoherreraf.github.io/otrosTemas@como_aprender_cualquier_habilidad_facilmente_con_chatgpt.html" TargetMode="External"/><Relationship Id="rId12" Type="http://schemas.openxmlformats.org/officeDocument/2006/relationships/hyperlink" Target="https://eduardoherreraf.github.io/photoshop@trabajo_con_capas.html" TargetMode="External"/><Relationship Id="rId11" Type="http://schemas.openxmlformats.org/officeDocument/2006/relationships/hyperlink" Target="https://eduardoherreraf.github.io/photoshop@agregar_y_quitar_objetos.html" TargetMode="External"/><Relationship Id="rId10" Type="http://schemas.openxmlformats.org/officeDocument/2006/relationships/hyperlink" Target="https://eduardoherreraf.github.io/photoshop@interfaz_y_area_de_trabajo.html" TargetMode="External"/><Relationship Id="rId1" Type="http://schemas.openxmlformats.org/officeDocument/2006/relationships/hyperlink" Target="https://eduardoherreraf.github.io/git@configuracion_inicial_GIT.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6"/>
  </sheetPr>
  <dimension ref="A1:XFD56"/>
  <sheetViews>
    <sheetView zoomScale="120" zoomScaleNormal="120" workbookViewId="0">
      <pane xSplit="1" ySplit="3" topLeftCell="B27" activePane="bottomRight" state="frozen"/>
      <selection/>
      <selection pane="topRight"/>
      <selection pane="bottomLeft"/>
      <selection pane="bottomRight" activeCell="C75" sqref="C75"/>
    </sheetView>
  </sheetViews>
  <sheetFormatPr defaultColWidth="11" defaultRowHeight="14.25"/>
  <cols>
    <col min="1" max="1" width="0.158333333333333" style="75" customWidth="1"/>
    <col min="2" max="2" width="11" style="75"/>
    <col min="3" max="3" width="139.991666666667" style="75" customWidth="1"/>
    <col min="4" max="4" width="11" style="75"/>
    <col min="5" max="5" width="35" style="75" customWidth="1"/>
    <col min="6" max="16383" width="11" style="75"/>
    <col min="16384" max="16384" width="11" style="35"/>
  </cols>
  <sheetData>
    <row r="1" spans="2:16384">
      <c r="B1" s="76" t="s">
        <v>0</v>
      </c>
      <c r="C1" t="s">
        <v>1</v>
      </c>
      <c r="D1" s="75" t="s">
        <v>2</v>
      </c>
      <c r="XFD1" s="75"/>
    </row>
    <row r="2" spans="2:16384">
      <c r="B2" s="77" t="s">
        <v>3</v>
      </c>
      <c r="C2" s="83" t="s">
        <v>4</v>
      </c>
      <c r="D2" s="75" t="s">
        <v>2</v>
      </c>
      <c r="XFD2" s="75"/>
    </row>
    <row r="3" ht="28.5" spans="2:16384">
      <c r="B3" s="79" t="s">
        <v>5</v>
      </c>
      <c r="C3" s="84" t="s">
        <v>6</v>
      </c>
      <c r="D3" s="75" t="s">
        <v>2</v>
      </c>
      <c r="XFD3" s="75"/>
    </row>
    <row r="4" ht="6" customHeight="1" spans="2:16384">
      <c r="B4" s="81"/>
      <c r="XFD4" s="75"/>
    </row>
    <row r="5" spans="1:16384">
      <c r="A5" s="75" t="s">
        <v>7</v>
      </c>
      <c r="B5" s="82" t="str">
        <f t="shared" ref="B5:B8" si="0">A5</f>
        <v>&lt;head&gt;</v>
      </c>
      <c r="C5" s="82"/>
      <c r="D5" s="82" t="s">
        <v>2</v>
      </c>
      <c r="XFD5" s="75"/>
    </row>
    <row r="6" spans="1:16384">
      <c r="A6" s="75" t="s">
        <v>8</v>
      </c>
      <c r="B6" s="82" t="str">
        <f t="shared" si="0"/>
        <v>&lt;!-- Metaetiquetas --&gt;</v>
      </c>
      <c r="C6" s="82"/>
      <c r="D6" s="82" t="s">
        <v>2</v>
      </c>
      <c r="XFD6" s="75"/>
    </row>
    <row r="7" spans="1:16384">
      <c r="A7" s="75" t="s">
        <v>9</v>
      </c>
      <c r="B7" s="82" t="str">
        <f t="shared" si="0"/>
        <v>&lt;meta charset="utf-8" /&gt;</v>
      </c>
      <c r="C7" s="82"/>
      <c r="D7" s="82" t="s">
        <v>2</v>
      </c>
      <c r="XFD7" s="75"/>
    </row>
    <row r="8" spans="1:16384">
      <c r="A8" s="75" t="s">
        <v>10</v>
      </c>
      <c r="B8" s="82" t="str">
        <f t="shared" si="0"/>
        <v>&lt;meta name="viewport" content="width=device-width, initial-scale=1" /&gt;</v>
      </c>
      <c r="C8" s="82"/>
      <c r="D8" s="82" t="s">
        <v>2</v>
      </c>
      <c r="XFD8" s="75"/>
    </row>
    <row r="9" spans="1:16384">
      <c r="A9" s="76" t="s">
        <v>11</v>
      </c>
      <c r="B9" s="82" t="str">
        <f>CONCATENATE(E9,$C$3,F9)</f>
        <v>&lt;meta name="description" content="Aprende a utilizar las sentencias if en Python para controlar el flujo de tu programa. Incluye ejemplos prácticos de if, elif, else y operadores de comparación para tomar decisiones en tu código." /&gt;</v>
      </c>
      <c r="C9" s="82"/>
      <c r="D9" s="82" t="s">
        <v>2</v>
      </c>
      <c r="E9" s="75" t="s">
        <v>12</v>
      </c>
      <c r="F9" s="75" t="s">
        <v>13</v>
      </c>
      <c r="XFD9" s="75"/>
    </row>
    <row r="10" spans="1:16384">
      <c r="A10" s="76" t="s">
        <v>11</v>
      </c>
      <c r="B10" s="82" t="str">
        <f>CONCATENATE(E10,$C$1,F10)</f>
        <v>&lt;meta name="tittle" content="Sentencia if de Control de Flujos en Python- Ing. Eduardo Herrera Forero." /&gt;</v>
      </c>
      <c r="C10" s="82"/>
      <c r="D10" s="82" t="s">
        <v>2</v>
      </c>
      <c r="E10" s="75" t="s">
        <v>14</v>
      </c>
      <c r="F10" s="75" t="s">
        <v>13</v>
      </c>
      <c r="XFD10" s="75"/>
    </row>
    <row r="11" spans="1:16384">
      <c r="A11" s="75" t="s">
        <v>15</v>
      </c>
      <c r="B11" s="82" t="str">
        <f>A11</f>
        <v>&lt;meta name="author" content="Ing. Eduardo Herrera Forero" /&gt;</v>
      </c>
      <c r="C11" s="82"/>
      <c r="D11" s="82" t="s">
        <v>2</v>
      </c>
      <c r="XFD11" s="75"/>
    </row>
    <row r="12" spans="1:16384">
      <c r="A12" s="75" t="s">
        <v>16</v>
      </c>
      <c r="B12" s="82" t="str">
        <f>A12</f>
        <v>&lt;meta name="application-name" content="EHF" /&gt;</v>
      </c>
      <c r="C12" s="82"/>
      <c r="D12" s="82" t="s">
        <v>2</v>
      </c>
      <c r="XFD12" s="75"/>
    </row>
    <row r="13" spans="1:16384">
      <c r="A13" s="75" t="s">
        <v>17</v>
      </c>
      <c r="B13" s="82" t="str">
        <f>A13</f>
        <v>&lt;meta name="robots" content="index, follow" /&gt;</v>
      </c>
      <c r="C13" s="82"/>
      <c r="D13" s="82" t="s">
        <v>2</v>
      </c>
      <c r="XFD13" s="75"/>
    </row>
    <row r="14" spans="1:16384">
      <c r="A14" s="77" t="s">
        <v>18</v>
      </c>
      <c r="B14" s="82" t="str">
        <f>CONCATENATE(E14,$C$2,$F$9)</f>
        <v>&lt;link rel="canonical" href="https://eduardoherreraf.github.io/otrosTemas.html" /&gt;</v>
      </c>
      <c r="C14" s="82"/>
      <c r="D14" s="82" t="s">
        <v>2</v>
      </c>
      <c r="E14" s="75" t="s">
        <v>19</v>
      </c>
      <c r="XFD14" s="75"/>
    </row>
    <row r="15" spans="1:16384">
      <c r="A15" s="75" t="s">
        <v>20</v>
      </c>
      <c r="B15" s="82" t="str">
        <f t="shared" ref="B15:B18" si="1">A15</f>
        <v>&lt;!-- Fin Metaetiquetas --&gt;</v>
      </c>
      <c r="C15" s="82"/>
      <c r="D15" s="82" t="s">
        <v>2</v>
      </c>
      <c r="XFD15" s="75"/>
    </row>
    <row r="16" spans="2:16384">
      <c r="B16" s="82" t="s">
        <v>21</v>
      </c>
      <c r="C16" s="82"/>
      <c r="D16" s="82" t="s">
        <v>2</v>
      </c>
      <c r="XFD16" s="75"/>
    </row>
    <row r="17" spans="1:16384">
      <c r="A17" s="75" t="s">
        <v>22</v>
      </c>
      <c r="B17" s="82" t="str">
        <f t="shared" si="1"/>
        <v>&lt;!-- Open Graph data --&gt;</v>
      </c>
      <c r="C17" s="82"/>
      <c r="D17" s="82" t="s">
        <v>2</v>
      </c>
      <c r="XFD17" s="75"/>
    </row>
    <row r="18" spans="1:16384">
      <c r="A18" s="75" t="s">
        <v>23</v>
      </c>
      <c r="B18" s="82" t="str">
        <f t="shared" si="1"/>
        <v>&lt;meta property="og:type" content="website" /&gt;</v>
      </c>
      <c r="C18" s="82"/>
      <c r="D18" s="82" t="s">
        <v>2</v>
      </c>
      <c r="XFD18" s="75"/>
    </row>
    <row r="19" spans="1:16384">
      <c r="A19" s="76" t="s">
        <v>24</v>
      </c>
      <c r="B19" s="82" t="str">
        <f>CONCATENATE(E19,$C$1,F9)</f>
        <v>&lt;meta property="og:title" content="Sentencia if de Control de Flujos en Python- Ing. Eduardo Herrera Forero." /&gt;</v>
      </c>
      <c r="C19" s="82"/>
      <c r="D19" s="82" t="s">
        <v>2</v>
      </c>
      <c r="E19" s="75" t="s">
        <v>25</v>
      </c>
      <c r="XFD19" s="75"/>
    </row>
    <row r="20" spans="1:16384">
      <c r="A20" s="79" t="s">
        <v>26</v>
      </c>
      <c r="B20" s="82" t="str">
        <f>CONCATENATE(E20,$C$3,$F$9)</f>
        <v>&lt;meta property="og:description" content="Aprende a utilizar las sentencias if en Python para controlar el flujo de tu programa. Incluye ejemplos prácticos de if, elif, else y operadores de comparación para tomar decisiones en tu código." /&gt;</v>
      </c>
      <c r="C20" s="82"/>
      <c r="D20" s="82" t="s">
        <v>2</v>
      </c>
      <c r="E20" s="75" t="s">
        <v>27</v>
      </c>
      <c r="XFD20" s="75"/>
    </row>
    <row r="21" spans="1:16384">
      <c r="A21" s="75" t="s">
        <v>28</v>
      </c>
      <c r="B21" s="82" t="str">
        <f t="shared" ref="B21:B25" si="2">A21</f>
        <v>&lt;meta property="og:image" content="https://i.imgur.com/JKbKYrO.png" /&gt;</v>
      </c>
      <c r="C21" s="82"/>
      <c r="D21" s="82" t="s">
        <v>2</v>
      </c>
      <c r="XFD21" s="75"/>
    </row>
    <row r="22" spans="1:16384">
      <c r="A22" s="75" t="s">
        <v>29</v>
      </c>
      <c r="B22" s="82" t="str">
        <f t="shared" si="2"/>
        <v>&lt;meta property="og:image:alt" content="Logo del ingeniero Eduardo Herrera Forero"/&gt;</v>
      </c>
      <c r="C22" s="82"/>
      <c r="D22" s="82" t="s">
        <v>2</v>
      </c>
      <c r="XFD22" s="75"/>
    </row>
    <row r="23" spans="1:16384">
      <c r="A23" s="77" t="s">
        <v>30</v>
      </c>
      <c r="B23" s="82" t="str">
        <f>CONCATENATE(E23,$C$2,$F$9)</f>
        <v>&lt;meta property="og:url" content="https://eduardoherreraf.github.io/otrosTemas.html" /&gt;</v>
      </c>
      <c r="C23" s="82"/>
      <c r="D23" s="82" t="s">
        <v>2</v>
      </c>
      <c r="E23" s="75" t="s">
        <v>31</v>
      </c>
      <c r="XFD23" s="75"/>
    </row>
    <row r="24" spans="1:16384">
      <c r="A24" s="75" t="s">
        <v>32</v>
      </c>
      <c r="B24" s="82" t="str">
        <f t="shared" si="2"/>
        <v>&lt;meta property="og:locale" content="es_CO" /&gt;</v>
      </c>
      <c r="C24" s="82"/>
      <c r="D24" s="82" t="s">
        <v>2</v>
      </c>
      <c r="XFD24" s="75"/>
    </row>
    <row r="25" spans="1:16384">
      <c r="A25" s="75" t="s">
        <v>33</v>
      </c>
      <c r="B25" s="82" t="str">
        <f t="shared" si="2"/>
        <v>&lt;!-- fin Open Graph data --&gt;</v>
      </c>
      <c r="C25" s="82"/>
      <c r="D25" s="82" t="s">
        <v>2</v>
      </c>
      <c r="XFD25" s="75"/>
    </row>
    <row r="26" spans="2:16384">
      <c r="B26" s="82" t="s">
        <v>34</v>
      </c>
      <c r="C26" s="82"/>
      <c r="D26" s="82" t="s">
        <v>2</v>
      </c>
      <c r="XFD26" s="75"/>
    </row>
    <row r="27" spans="1:16384">
      <c r="A27" s="75" t="s">
        <v>35</v>
      </c>
      <c r="B27" s="82" t="str">
        <f t="shared" ref="B27:B29" si="3">A27</f>
        <v>&lt;!-- Twitter cards --&gt;</v>
      </c>
      <c r="C27" s="82"/>
      <c r="D27" s="82" t="s">
        <v>2</v>
      </c>
      <c r="XFD27" s="75"/>
    </row>
    <row r="28" spans="1:16384">
      <c r="A28" s="75" t="s">
        <v>36</v>
      </c>
      <c r="B28" s="82" t="str">
        <f t="shared" si="3"/>
        <v>&lt;meta name="twitter:card" content="summary_large_image" /&gt;</v>
      </c>
      <c r="C28" s="82"/>
      <c r="D28" s="82" t="s">
        <v>2</v>
      </c>
      <c r="XFD28" s="75"/>
    </row>
    <row r="29" spans="1:16384">
      <c r="A29" s="75" t="s">
        <v>37</v>
      </c>
      <c r="B29" s="82" t="str">
        <f t="shared" si="3"/>
        <v>&lt;meta name="twitter:site" content="@ehfeduardo" /&gt;</v>
      </c>
      <c r="C29" s="82"/>
      <c r="D29" s="82" t="s">
        <v>2</v>
      </c>
      <c r="XFD29" s="75"/>
    </row>
    <row r="30" spans="1:16384">
      <c r="A30" s="76" t="s">
        <v>38</v>
      </c>
      <c r="B30" s="82" t="str">
        <f>CONCATENATE(E30,$C$1,$F$9)</f>
        <v>&lt;meta name="twitter:url" content="Sentencia if de Control de Flujos en Python- Ing. Eduardo Herrera Forero." /&gt;</v>
      </c>
      <c r="C30" s="82"/>
      <c r="D30" s="82" t="s">
        <v>2</v>
      </c>
      <c r="E30" s="75" t="s">
        <v>39</v>
      </c>
      <c r="XFD30" s="75"/>
    </row>
    <row r="31" spans="1:16384">
      <c r="A31" s="76" t="s">
        <v>38</v>
      </c>
      <c r="B31" s="82" t="str">
        <f>CONCATENATE(E31,$C$2,$F$9)</f>
        <v>&lt;meta name="twitter:title" content="https://eduardoherreraf.github.io/otrosTemas.html" /&gt;</v>
      </c>
      <c r="C31" s="82"/>
      <c r="D31" s="82" t="s">
        <v>2</v>
      </c>
      <c r="E31" s="75" t="s">
        <v>40</v>
      </c>
      <c r="XFD31" s="75"/>
    </row>
    <row r="32" spans="1:16384">
      <c r="A32" s="79" t="s">
        <v>41</v>
      </c>
      <c r="B32" s="82" t="str">
        <f>CONCATENATE(E32,$C$3,$F$9)</f>
        <v>&lt;meta name="twitter:description" content="Aprende a utilizar las sentencias if en Python para controlar el flujo de tu programa. Incluye ejemplos prácticos de if, elif, else y operadores de comparación para tomar decisiones en tu código." /&gt;</v>
      </c>
      <c r="C32" s="82"/>
      <c r="D32" s="82" t="s">
        <v>2</v>
      </c>
      <c r="E32" s="75" t="s">
        <v>42</v>
      </c>
      <c r="XFD32" s="75"/>
    </row>
    <row r="33" spans="1:16384">
      <c r="A33" s="75" t="s">
        <v>43</v>
      </c>
      <c r="B33" s="82" t="str">
        <f t="shared" ref="B33:B35" si="4">A33</f>
        <v>&lt;meta name="twitter:image" content="https://i.imgur.com/JKbKYrO.png" /&gt;</v>
      </c>
      <c r="C33" s="82"/>
      <c r="D33" s="82" t="s">
        <v>2</v>
      </c>
      <c r="XFD33" s="75"/>
    </row>
    <row r="34" spans="1:16384">
      <c r="A34" s="75" t="s">
        <v>44</v>
      </c>
      <c r="B34" s="82" t="str">
        <f t="shared" si="4"/>
        <v>&lt;meta name="twitter:image:alt" content="Logo del ingeniero Eduardo Herrera Forero"&gt;</v>
      </c>
      <c r="C34" s="82"/>
      <c r="D34" s="82" t="s">
        <v>2</v>
      </c>
      <c r="XFD34" s="75"/>
    </row>
    <row r="35" spans="1:16384">
      <c r="A35" s="75" t="s">
        <v>45</v>
      </c>
      <c r="B35" s="82" t="str">
        <f t="shared" si="4"/>
        <v>&lt;!-- Fin Twitter cards --&gt;</v>
      </c>
      <c r="C35" s="82"/>
      <c r="D35" s="82" t="s">
        <v>2</v>
      </c>
      <c r="XFD35" s="75"/>
    </row>
    <row r="36" spans="2:16384">
      <c r="B36" s="82" t="s">
        <v>34</v>
      </c>
      <c r="C36" s="82"/>
      <c r="D36" s="82" t="s">
        <v>2</v>
      </c>
      <c r="XFD36" s="75"/>
    </row>
    <row r="37" spans="1:16384">
      <c r="A37" s="75" t="s">
        <v>46</v>
      </c>
      <c r="B37" s="82" t="str">
        <f t="shared" ref="B37:B46" si="5">A37</f>
        <v>&lt;!-- iconos --&gt;</v>
      </c>
      <c r="C37" s="82"/>
      <c r="D37" s="82" t="s">
        <v>2</v>
      </c>
      <c r="XFD37" s="75"/>
    </row>
    <row r="38" spans="1:16384">
      <c r="A38" s="75" t="s">
        <v>47</v>
      </c>
      <c r="B38" s="82" t="str">
        <f t="shared" si="5"/>
        <v>&lt;link rel="apple-touch-icon" sizes="180x180" href="apple-touch-icon.png" /&gt;</v>
      </c>
      <c r="C38" s="82"/>
      <c r="D38" s="82" t="s">
        <v>2</v>
      </c>
      <c r="XFD38" s="75"/>
    </row>
    <row r="39" spans="1:16384">
      <c r="A39" s="75" t="s">
        <v>48</v>
      </c>
      <c r="B39" s="82" t="str">
        <f t="shared" si="5"/>
        <v>&lt;link rel="icon" type="image/png" sizes="32x32" href="favicon-32x32.png" /&gt;</v>
      </c>
      <c r="C39" s="82"/>
      <c r="D39" s="82" t="s">
        <v>2</v>
      </c>
      <c r="XFD39" s="75"/>
    </row>
    <row r="40" spans="1:16384">
      <c r="A40" s="75" t="s">
        <v>49</v>
      </c>
      <c r="B40" s="82" t="str">
        <f t="shared" si="5"/>
        <v>&lt;link rel="icon" type="image/png" sizes="192x192" href="android-chrome-192x192.png"/&gt;</v>
      </c>
      <c r="C40" s="82"/>
      <c r="D40" s="82" t="s">
        <v>2</v>
      </c>
      <c r="XFD40" s="75"/>
    </row>
    <row r="41" spans="1:16384">
      <c r="A41" s="75" t="s">
        <v>50</v>
      </c>
      <c r="B41" s="82" t="str">
        <f t="shared" si="5"/>
        <v>&lt;link rel="icon" type="image/png" sizes="16x16" href="favicon-16x16.png" /&gt;</v>
      </c>
      <c r="C41" s="82"/>
      <c r="D41" s="82" t="s">
        <v>2</v>
      </c>
      <c r="XFD41" s="75"/>
    </row>
    <row r="42" spans="1:16384">
      <c r="A42" s="75" t="s">
        <v>51</v>
      </c>
      <c r="B42" s="82" t="str">
        <f t="shared" si="5"/>
        <v>&lt;link rel="manifest" href="site.webmanifest" /&gt;</v>
      </c>
      <c r="C42" s="82"/>
      <c r="D42" s="82" t="s">
        <v>2</v>
      </c>
      <c r="XFD42" s="75"/>
    </row>
    <row r="43" spans="1:16384">
      <c r="A43" s="75" t="s">
        <v>52</v>
      </c>
      <c r="B43" s="82" t="str">
        <f t="shared" si="5"/>
        <v>&lt;link rel="mask-icon" href="safari-pinned-tab.svg" color="#5bbad5" /&gt;</v>
      </c>
      <c r="C43" s="82"/>
      <c r="D43" s="82" t="s">
        <v>2</v>
      </c>
      <c r="XFD43" s="75"/>
    </row>
    <row r="44" spans="1:16384">
      <c r="A44" s="75" t="s">
        <v>53</v>
      </c>
      <c r="B44" s="82" t="str">
        <f t="shared" si="5"/>
        <v>&lt;meta name="msapplication-TileColor" content="#da532c" /&gt;</v>
      </c>
      <c r="C44" s="82"/>
      <c r="D44" s="82" t="s">
        <v>2</v>
      </c>
      <c r="XFD44" s="75"/>
    </row>
    <row r="45" spans="1:16384">
      <c r="A45" s="75" t="s">
        <v>54</v>
      </c>
      <c r="B45" s="82" t="str">
        <f t="shared" si="5"/>
        <v>&lt;meta name="theme-color" content="#ffffff" /&gt;</v>
      </c>
      <c r="C45" s="82"/>
      <c r="D45" s="82" t="s">
        <v>2</v>
      </c>
      <c r="XFD45" s="75"/>
    </row>
    <row r="46" spans="1:16384">
      <c r="A46" s="75" t="s">
        <v>55</v>
      </c>
      <c r="B46" s="82" t="str">
        <f t="shared" si="5"/>
        <v>&lt;!-- fin iconos --&gt;</v>
      </c>
      <c r="C46" s="82"/>
      <c r="D46" s="82" t="s">
        <v>2</v>
      </c>
      <c r="XFD46" s="75"/>
    </row>
    <row r="47" spans="2:16384">
      <c r="B47" s="82" t="s">
        <v>34</v>
      </c>
      <c r="C47" s="82"/>
      <c r="D47" s="82" t="s">
        <v>2</v>
      </c>
      <c r="XFD47" s="75"/>
    </row>
    <row r="48" spans="1:16384">
      <c r="A48" s="75" t="s">
        <v>56</v>
      </c>
      <c r="B48" s="82" t="str">
        <f t="shared" ref="B48:B52" si="6">A48</f>
        <v>&lt;title&gt;</v>
      </c>
      <c r="C48" s="82"/>
      <c r="D48" s="82" t="s">
        <v>2</v>
      </c>
      <c r="XFD48" s="75"/>
    </row>
    <row r="49" spans="1:16384">
      <c r="A49" s="76" t="s">
        <v>57</v>
      </c>
      <c r="B49" s="82" t="str">
        <f>C1</f>
        <v>Sentencia if de Control de Flujos en Python- Ing. Eduardo Herrera Forero.</v>
      </c>
      <c r="C49" s="82"/>
      <c r="D49" s="82" t="s">
        <v>2</v>
      </c>
      <c r="XFD49" s="75"/>
    </row>
    <row r="50" spans="1:16384">
      <c r="A50" s="75" t="s">
        <v>58</v>
      </c>
      <c r="B50" s="82" t="str">
        <f t="shared" si="6"/>
        <v>&lt;/title&gt;</v>
      </c>
      <c r="C50" s="82"/>
      <c r="D50" s="82" t="s">
        <v>2</v>
      </c>
      <c r="XFD50" s="75"/>
    </row>
    <row r="51" spans="2:16384">
      <c r="B51" s="82" t="s">
        <v>34</v>
      </c>
      <c r="C51" s="82"/>
      <c r="D51" s="82" t="s">
        <v>2</v>
      </c>
      <c r="XFD51" s="75"/>
    </row>
    <row r="52" spans="1:16384">
      <c r="A52" s="75" t="s">
        <v>59</v>
      </c>
      <c r="B52" s="82" t="str">
        <f t="shared" si="6"/>
        <v>&lt;script type="module" defer src="./js/main.js"&gt;&lt;/script&gt;</v>
      </c>
      <c r="C52" s="82"/>
      <c r="D52" s="82" t="s">
        <v>2</v>
      </c>
      <c r="XFD52" s="75"/>
    </row>
    <row r="53" spans="2:16384">
      <c r="B53" s="82" t="s">
        <v>34</v>
      </c>
      <c r="C53" s="82"/>
      <c r="D53" s="82" t="s">
        <v>2</v>
      </c>
      <c r="XFD53" s="75"/>
    </row>
    <row r="54" spans="1:16384">
      <c r="A54" s="75" t="s">
        <v>60</v>
      </c>
      <c r="B54" s="82" t="str">
        <f>A54</f>
        <v>&lt;meta name="google-site-verification" content="2H5ZMCD1_xl7oxaiqnopfdQBnIXVIOfmW0UBSa5sQJc"/&gt;</v>
      </c>
      <c r="C54" s="82"/>
      <c r="D54" s="82" t="s">
        <v>2</v>
      </c>
      <c r="XFD54" s="75"/>
    </row>
    <row r="55" spans="1:16384">
      <c r="A55" s="75" t="s">
        <v>61</v>
      </c>
      <c r="B55" s="82" t="str">
        <f>A55</f>
        <v>&lt;/head&gt;</v>
      </c>
      <c r="C55" s="82"/>
      <c r="D55" s="82" t="s">
        <v>2</v>
      </c>
      <c r="XFD55" s="75"/>
    </row>
    <row r="56" spans="16384:16384">
      <c r="XFD56" s="75"/>
    </row>
  </sheetData>
  <hyperlinks>
    <hyperlink ref="C2" r:id="rId1" display="https://eduardoherreraf.github.io/otrosTemas.html" tooltip="https://eduardoherreraf.github.io/otrosTemas.html"/>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6"/>
  </sheetPr>
  <dimension ref="A1:XFD54"/>
  <sheetViews>
    <sheetView zoomScale="120" zoomScaleNormal="120" workbookViewId="0">
      <pane xSplit="1" ySplit="3" topLeftCell="B4" activePane="bottomRight" state="frozen"/>
      <selection/>
      <selection pane="topRight"/>
      <selection pane="bottomLeft"/>
      <selection pane="bottomRight" activeCell="C75" sqref="C75"/>
    </sheetView>
  </sheetViews>
  <sheetFormatPr defaultColWidth="11" defaultRowHeight="14.25"/>
  <cols>
    <col min="1" max="1" width="0.158333333333333" style="75" customWidth="1"/>
    <col min="2" max="2" width="11" style="75"/>
    <col min="3" max="3" width="139.991666666667" style="75" customWidth="1"/>
    <col min="4" max="4" width="11" style="75"/>
    <col min="5" max="5" width="35" style="75" customWidth="1"/>
    <col min="6" max="16383" width="11" style="75"/>
    <col min="16384" max="16384" width="11" style="35"/>
  </cols>
  <sheetData>
    <row r="1" spans="2:16384">
      <c r="B1" s="76" t="s">
        <v>0</v>
      </c>
      <c r="C1" t="s">
        <v>62</v>
      </c>
      <c r="D1" s="75" t="s">
        <v>2</v>
      </c>
      <c r="XFD1" s="75"/>
    </row>
    <row r="2" spans="2:16384">
      <c r="B2" s="77" t="s">
        <v>3</v>
      </c>
      <c r="C2" s="83" t="s">
        <v>63</v>
      </c>
      <c r="D2" s="75" t="s">
        <v>2</v>
      </c>
      <c r="XFD2" s="75"/>
    </row>
    <row r="3" spans="2:16384">
      <c r="B3" s="79" t="s">
        <v>5</v>
      </c>
      <c r="C3" t="s">
        <v>64</v>
      </c>
      <c r="D3" s="75" t="s">
        <v>2</v>
      </c>
      <c r="XFD3" s="75"/>
    </row>
    <row r="4" ht="6" customHeight="1" spans="2:16384">
      <c r="B4" s="81"/>
      <c r="XFD4" s="75"/>
    </row>
    <row r="5" spans="1:16384">
      <c r="A5" s="75" t="s">
        <v>7</v>
      </c>
      <c r="B5" s="82" t="str">
        <f t="shared" ref="B5:B8" si="0">A5</f>
        <v>&lt;head&gt;</v>
      </c>
      <c r="C5" s="82"/>
      <c r="D5" s="82" t="s">
        <v>2</v>
      </c>
      <c r="XFD5" s="75"/>
    </row>
    <row r="6" spans="1:16384">
      <c r="A6" s="75" t="s">
        <v>8</v>
      </c>
      <c r="B6" s="82" t="str">
        <f t="shared" si="0"/>
        <v>&lt;!-- Metaetiquetas --&gt;</v>
      </c>
      <c r="C6" s="82"/>
      <c r="D6" s="82" t="s">
        <v>2</v>
      </c>
      <c r="XFD6" s="75"/>
    </row>
    <row r="7" spans="1:16384">
      <c r="A7" s="75" t="s">
        <v>9</v>
      </c>
      <c r="B7" s="82" t="str">
        <f t="shared" si="0"/>
        <v>&lt;meta charset="utf-8" /&gt;</v>
      </c>
      <c r="C7" s="82"/>
      <c r="D7" s="82" t="s">
        <v>2</v>
      </c>
      <c r="XFD7" s="75"/>
    </row>
    <row r="8" spans="1:16384">
      <c r="A8" s="75" t="s">
        <v>10</v>
      </c>
      <c r="B8" s="82" t="str">
        <f t="shared" si="0"/>
        <v>&lt;meta name="viewport" content="width=device-width, initial-scale=1" /&gt;</v>
      </c>
      <c r="C8" s="82"/>
      <c r="D8" s="82" t="s">
        <v>2</v>
      </c>
      <c r="XFD8" s="75"/>
    </row>
    <row r="9" spans="1:16384">
      <c r="A9" s="76" t="s">
        <v>11</v>
      </c>
      <c r="B9" s="82" t="str">
        <f>CONCATENATE(E9,$C$1,F9)</f>
        <v>&lt;meta name="description" content="Ing. Eduardo Herrera Forero." /&gt;</v>
      </c>
      <c r="C9" s="82"/>
      <c r="D9" s="82" t="s">
        <v>2</v>
      </c>
      <c r="E9" s="75" t="s">
        <v>12</v>
      </c>
      <c r="F9" s="75" t="s">
        <v>13</v>
      </c>
      <c r="XFD9" s="75"/>
    </row>
    <row r="10" spans="1:16384">
      <c r="A10" s="75" t="s">
        <v>15</v>
      </c>
      <c r="B10" s="82" t="str">
        <f>A10</f>
        <v>&lt;meta name="author" content="Ing. Eduardo Herrera Forero" /&gt;</v>
      </c>
      <c r="C10" s="82"/>
      <c r="D10" s="82" t="s">
        <v>2</v>
      </c>
      <c r="XFD10" s="75"/>
    </row>
    <row r="11" spans="1:16384">
      <c r="A11" s="75" t="s">
        <v>16</v>
      </c>
      <c r="B11" s="82" t="str">
        <f>A11</f>
        <v>&lt;meta name="application-name" content="EHF" /&gt;</v>
      </c>
      <c r="C11" s="82"/>
      <c r="D11" s="82" t="s">
        <v>2</v>
      </c>
      <c r="XFD11" s="75"/>
    </row>
    <row r="12" spans="1:16384">
      <c r="A12" s="75" t="s">
        <v>17</v>
      </c>
      <c r="B12" s="82" t="str">
        <f>A12</f>
        <v>&lt;meta name="robots" content="index, follow" /&gt;</v>
      </c>
      <c r="C12" s="82"/>
      <c r="D12" s="82" t="s">
        <v>2</v>
      </c>
      <c r="XFD12" s="75"/>
    </row>
    <row r="13" spans="1:16384">
      <c r="A13" s="77" t="s">
        <v>18</v>
      </c>
      <c r="B13" s="82" t="str">
        <f>CONCATENATE(E13,$C$2,$F$9)</f>
        <v>&lt;link rel="canonical" href="https://eduardoherreraf.github.io/bootstrap.html" /&gt;</v>
      </c>
      <c r="C13" s="82"/>
      <c r="D13" s="82" t="s">
        <v>2</v>
      </c>
      <c r="E13" s="75" t="s">
        <v>19</v>
      </c>
      <c r="XFD13" s="75"/>
    </row>
    <row r="14" spans="1:16384">
      <c r="A14" s="75" t="s">
        <v>20</v>
      </c>
      <c r="B14" s="82" t="str">
        <f t="shared" ref="B14:B17" si="1">A14</f>
        <v>&lt;!-- Fin Metaetiquetas --&gt;</v>
      </c>
      <c r="C14" s="82"/>
      <c r="D14" s="82" t="s">
        <v>2</v>
      </c>
      <c r="XFD14" s="75"/>
    </row>
    <row r="15" spans="2:16384">
      <c r="B15" s="82" t="s">
        <v>21</v>
      </c>
      <c r="C15" s="82"/>
      <c r="D15" s="82" t="s">
        <v>2</v>
      </c>
      <c r="XFD15" s="75"/>
    </row>
    <row r="16" spans="1:16384">
      <c r="A16" s="75" t="s">
        <v>22</v>
      </c>
      <c r="B16" s="82" t="str">
        <f t="shared" si="1"/>
        <v>&lt;!-- Open Graph data --&gt;</v>
      </c>
      <c r="C16" s="82"/>
      <c r="D16" s="82" t="s">
        <v>2</v>
      </c>
      <c r="XFD16" s="75"/>
    </row>
    <row r="17" spans="1:16384">
      <c r="A17" s="75" t="s">
        <v>23</v>
      </c>
      <c r="B17" s="82" t="str">
        <f t="shared" si="1"/>
        <v>&lt;meta property="og:type" content="website" /&gt;</v>
      </c>
      <c r="C17" s="82"/>
      <c r="D17" s="82" t="s">
        <v>2</v>
      </c>
      <c r="XFD17" s="75"/>
    </row>
    <row r="18" spans="1:16384">
      <c r="A18" s="76" t="s">
        <v>24</v>
      </c>
      <c r="B18" s="82" t="str">
        <f>CONCATENATE(E18,$C$1,F9)</f>
        <v>&lt;meta property="og:title" content="Ing. Eduardo Herrera Forero." /&gt;</v>
      </c>
      <c r="C18" s="82"/>
      <c r="D18" s="82" t="s">
        <v>2</v>
      </c>
      <c r="E18" s="75" t="s">
        <v>25</v>
      </c>
      <c r="XFD18" s="75"/>
    </row>
    <row r="19" spans="1:16384">
      <c r="A19" s="79" t="s">
        <v>26</v>
      </c>
      <c r="B19" s="82" t="str">
        <f>CONCATENATE(E19,$C$3,$F$9)</f>
        <v>&lt;meta property="og:description" content="Esta es la Página Web del ingeniero Eduardo Herrera Forero y sus publicaciones." /&gt;</v>
      </c>
      <c r="C19" s="82"/>
      <c r="D19" s="82" t="s">
        <v>2</v>
      </c>
      <c r="E19" s="75" t="s">
        <v>27</v>
      </c>
      <c r="XFD19" s="75"/>
    </row>
    <row r="20" spans="1:16384">
      <c r="A20" s="75" t="s">
        <v>28</v>
      </c>
      <c r="B20" s="82" t="str">
        <f t="shared" ref="B20:B24" si="2">A20</f>
        <v>&lt;meta property="og:image" content="https://i.imgur.com/JKbKYrO.png" /&gt;</v>
      </c>
      <c r="C20" s="82"/>
      <c r="D20" s="82" t="s">
        <v>2</v>
      </c>
      <c r="XFD20" s="75"/>
    </row>
    <row r="21" spans="1:16384">
      <c r="A21" s="75" t="s">
        <v>29</v>
      </c>
      <c r="B21" s="82" t="str">
        <f t="shared" si="2"/>
        <v>&lt;meta property="og:image:alt" content="Logo del ingeniero Eduardo Herrera Forero"/&gt;</v>
      </c>
      <c r="C21" s="82"/>
      <c r="D21" s="82" t="s">
        <v>2</v>
      </c>
      <c r="XFD21" s="75"/>
    </row>
    <row r="22" spans="1:16384">
      <c r="A22" s="77" t="s">
        <v>30</v>
      </c>
      <c r="B22" s="82" t="str">
        <f>CONCATENATE(E22,$C$2,$F$9)</f>
        <v>&lt;meta property="og:url" content="https://eduardoherreraf.github.io/bootstrap.html" /&gt;</v>
      </c>
      <c r="C22" s="82"/>
      <c r="D22" s="82" t="s">
        <v>2</v>
      </c>
      <c r="E22" s="75" t="s">
        <v>31</v>
      </c>
      <c r="XFD22" s="75"/>
    </row>
    <row r="23" spans="1:16384">
      <c r="A23" s="75" t="s">
        <v>32</v>
      </c>
      <c r="B23" s="82" t="str">
        <f t="shared" si="2"/>
        <v>&lt;meta property="og:locale" content="es_CO" /&gt;</v>
      </c>
      <c r="C23" s="82"/>
      <c r="D23" s="82" t="s">
        <v>2</v>
      </c>
      <c r="XFD23" s="75"/>
    </row>
    <row r="24" spans="1:16384">
      <c r="A24" s="75" t="s">
        <v>33</v>
      </c>
      <c r="B24" s="82" t="str">
        <f t="shared" si="2"/>
        <v>&lt;!-- fin Open Graph data --&gt;</v>
      </c>
      <c r="C24" s="82"/>
      <c r="D24" s="82" t="s">
        <v>2</v>
      </c>
      <c r="XFD24" s="75"/>
    </row>
    <row r="25" spans="2:16384">
      <c r="B25" s="82" t="s">
        <v>34</v>
      </c>
      <c r="C25" s="82"/>
      <c r="D25" s="82" t="s">
        <v>2</v>
      </c>
      <c r="XFD25" s="75"/>
    </row>
    <row r="26" spans="1:16384">
      <c r="A26" s="75" t="s">
        <v>35</v>
      </c>
      <c r="B26" s="82" t="str">
        <f t="shared" ref="B26:B28" si="3">A26</f>
        <v>&lt;!-- Twitter cards --&gt;</v>
      </c>
      <c r="C26" s="82"/>
      <c r="D26" s="82" t="s">
        <v>2</v>
      </c>
      <c r="XFD26" s="75"/>
    </row>
    <row r="27" spans="1:16384">
      <c r="A27" s="75" t="s">
        <v>65</v>
      </c>
      <c r="B27" s="82" t="str">
        <f t="shared" si="3"/>
        <v>&lt;meta name="twitter:card" content="summary" /&gt;</v>
      </c>
      <c r="C27" s="82"/>
      <c r="D27" s="82" t="s">
        <v>2</v>
      </c>
      <c r="XFD27" s="75"/>
    </row>
    <row r="28" spans="1:16384">
      <c r="A28" s="75" t="s">
        <v>37</v>
      </c>
      <c r="B28" s="82" t="str">
        <f t="shared" si="3"/>
        <v>&lt;meta name="twitter:site" content="@ehfeduardo" /&gt;</v>
      </c>
      <c r="C28" s="82"/>
      <c r="D28" s="82" t="s">
        <v>2</v>
      </c>
      <c r="XFD28" s="75"/>
    </row>
    <row r="29" spans="1:16384">
      <c r="A29" s="76" t="s">
        <v>38</v>
      </c>
      <c r="B29" s="82" t="str">
        <f>CONCATENATE(E29,$C$1,$F$9)</f>
        <v>&lt;meta name="twitter:title" content="Ing. Eduardo Herrera Forero." /&gt;</v>
      </c>
      <c r="C29" s="82"/>
      <c r="D29" s="82" t="s">
        <v>2</v>
      </c>
      <c r="E29" s="75" t="s">
        <v>40</v>
      </c>
      <c r="XFD29" s="75"/>
    </row>
    <row r="30" spans="1:16384">
      <c r="A30" s="79" t="s">
        <v>41</v>
      </c>
      <c r="B30" s="82" t="str">
        <f>CONCATENATE(E30,$C$3,$F$9)</f>
        <v>&lt;meta name="twitter:description" content="Esta es la Página Web del ingeniero Eduardo Herrera Forero y sus publicaciones." /&gt;</v>
      </c>
      <c r="C30" s="82"/>
      <c r="D30" s="82" t="s">
        <v>2</v>
      </c>
      <c r="E30" s="75" t="s">
        <v>42</v>
      </c>
      <c r="XFD30" s="75"/>
    </row>
    <row r="31" spans="1:16384">
      <c r="A31" s="75" t="s">
        <v>43</v>
      </c>
      <c r="B31" s="82" t="str">
        <f t="shared" ref="B31:B33" si="4">A31</f>
        <v>&lt;meta name="twitter:image" content="https://i.imgur.com/JKbKYrO.png" /&gt;</v>
      </c>
      <c r="C31" s="82"/>
      <c r="D31" s="82" t="s">
        <v>2</v>
      </c>
      <c r="XFD31" s="75"/>
    </row>
    <row r="32" spans="1:16384">
      <c r="A32" s="75" t="s">
        <v>44</v>
      </c>
      <c r="B32" s="82" t="str">
        <f t="shared" si="4"/>
        <v>&lt;meta name="twitter:image:alt" content="Logo del ingeniero Eduardo Herrera Forero"&gt;</v>
      </c>
      <c r="C32" s="82"/>
      <c r="D32" s="82" t="s">
        <v>2</v>
      </c>
      <c r="XFD32" s="75"/>
    </row>
    <row r="33" spans="1:16384">
      <c r="A33" s="75" t="s">
        <v>45</v>
      </c>
      <c r="B33" s="82" t="str">
        <f t="shared" si="4"/>
        <v>&lt;!-- Fin Twitter cards --&gt;</v>
      </c>
      <c r="C33" s="82"/>
      <c r="D33" s="82" t="s">
        <v>2</v>
      </c>
      <c r="XFD33" s="75"/>
    </row>
    <row r="34" spans="2:16384">
      <c r="B34" s="82" t="s">
        <v>34</v>
      </c>
      <c r="C34" s="82"/>
      <c r="D34" s="82" t="s">
        <v>2</v>
      </c>
      <c r="XFD34" s="75"/>
    </row>
    <row r="35" spans="1:16384">
      <c r="A35" s="75" t="s">
        <v>46</v>
      </c>
      <c r="B35" s="82" t="str">
        <f t="shared" ref="B35:B44" si="5">A35</f>
        <v>&lt;!-- iconos --&gt;</v>
      </c>
      <c r="C35" s="82"/>
      <c r="D35" s="82" t="s">
        <v>2</v>
      </c>
      <c r="XFD35" s="75"/>
    </row>
    <row r="36" spans="1:16384">
      <c r="A36" s="75" t="s">
        <v>47</v>
      </c>
      <c r="B36" s="82" t="str">
        <f t="shared" si="5"/>
        <v>&lt;link rel="apple-touch-icon" sizes="180x180" href="apple-touch-icon.png" /&gt;</v>
      </c>
      <c r="C36" s="82"/>
      <c r="D36" s="82" t="s">
        <v>2</v>
      </c>
      <c r="XFD36" s="75"/>
    </row>
    <row r="37" spans="1:16384">
      <c r="A37" s="75" t="s">
        <v>48</v>
      </c>
      <c r="B37" s="82" t="str">
        <f t="shared" si="5"/>
        <v>&lt;link rel="icon" type="image/png" sizes="32x32" href="favicon-32x32.png" /&gt;</v>
      </c>
      <c r="C37" s="82"/>
      <c r="D37" s="82" t="s">
        <v>2</v>
      </c>
      <c r="XFD37" s="75"/>
    </row>
    <row r="38" spans="1:16384">
      <c r="A38" s="75" t="s">
        <v>49</v>
      </c>
      <c r="B38" s="82" t="str">
        <f t="shared" si="5"/>
        <v>&lt;link rel="icon" type="image/png" sizes="192x192" href="android-chrome-192x192.png"/&gt;</v>
      </c>
      <c r="C38" s="82"/>
      <c r="D38" s="82" t="s">
        <v>2</v>
      </c>
      <c r="XFD38" s="75"/>
    </row>
    <row r="39" spans="1:16384">
      <c r="A39" s="75" t="s">
        <v>50</v>
      </c>
      <c r="B39" s="82" t="str">
        <f t="shared" si="5"/>
        <v>&lt;link rel="icon" type="image/png" sizes="16x16" href="favicon-16x16.png" /&gt;</v>
      </c>
      <c r="C39" s="82"/>
      <c r="D39" s="82" t="s">
        <v>2</v>
      </c>
      <c r="XFD39" s="75"/>
    </row>
    <row r="40" spans="1:16384">
      <c r="A40" s="75" t="s">
        <v>51</v>
      </c>
      <c r="B40" s="82" t="str">
        <f t="shared" si="5"/>
        <v>&lt;link rel="manifest" href="site.webmanifest" /&gt;</v>
      </c>
      <c r="C40" s="82"/>
      <c r="D40" s="82" t="s">
        <v>2</v>
      </c>
      <c r="XFD40" s="75"/>
    </row>
    <row r="41" spans="1:16384">
      <c r="A41" s="75" t="s">
        <v>52</v>
      </c>
      <c r="B41" s="82" t="str">
        <f t="shared" si="5"/>
        <v>&lt;link rel="mask-icon" href="safari-pinned-tab.svg" color="#5bbad5" /&gt;</v>
      </c>
      <c r="C41" s="82"/>
      <c r="D41" s="82" t="s">
        <v>2</v>
      </c>
      <c r="XFD41" s="75"/>
    </row>
    <row r="42" spans="1:16384">
      <c r="A42" s="75" t="s">
        <v>53</v>
      </c>
      <c r="B42" s="82" t="str">
        <f t="shared" si="5"/>
        <v>&lt;meta name="msapplication-TileColor" content="#da532c" /&gt;</v>
      </c>
      <c r="C42" s="82"/>
      <c r="D42" s="82" t="s">
        <v>2</v>
      </c>
      <c r="XFD42" s="75"/>
    </row>
    <row r="43" spans="1:16384">
      <c r="A43" s="75" t="s">
        <v>54</v>
      </c>
      <c r="B43" s="82" t="str">
        <f t="shared" si="5"/>
        <v>&lt;meta name="theme-color" content="#ffffff" /&gt;</v>
      </c>
      <c r="C43" s="82"/>
      <c r="D43" s="82" t="s">
        <v>2</v>
      </c>
      <c r="XFD43" s="75"/>
    </row>
    <row r="44" spans="1:16384">
      <c r="A44" s="75" t="s">
        <v>55</v>
      </c>
      <c r="B44" s="82" t="str">
        <f t="shared" si="5"/>
        <v>&lt;!-- fin iconos --&gt;</v>
      </c>
      <c r="C44" s="82"/>
      <c r="D44" s="82" t="s">
        <v>2</v>
      </c>
      <c r="XFD44" s="75"/>
    </row>
    <row r="45" spans="2:16384">
      <c r="B45" s="82" t="s">
        <v>34</v>
      </c>
      <c r="C45" s="82"/>
      <c r="D45" s="82" t="s">
        <v>2</v>
      </c>
      <c r="XFD45" s="75"/>
    </row>
    <row r="46" spans="1:16384">
      <c r="A46" s="75" t="s">
        <v>56</v>
      </c>
      <c r="B46" s="82" t="str">
        <f t="shared" ref="B46:B50" si="6">A46</f>
        <v>&lt;title&gt;</v>
      </c>
      <c r="C46" s="82"/>
      <c r="D46" s="82" t="s">
        <v>2</v>
      </c>
      <c r="XFD46" s="75"/>
    </row>
    <row r="47" spans="1:16384">
      <c r="A47" s="76" t="s">
        <v>57</v>
      </c>
      <c r="B47" s="82" t="str">
        <f>C1</f>
        <v>Ing. Eduardo Herrera Forero.</v>
      </c>
      <c r="C47" s="82"/>
      <c r="D47" s="82" t="s">
        <v>2</v>
      </c>
      <c r="XFD47" s="75"/>
    </row>
    <row r="48" spans="1:16384">
      <c r="A48" s="75" t="s">
        <v>58</v>
      </c>
      <c r="B48" s="82" t="str">
        <f t="shared" si="6"/>
        <v>&lt;/title&gt;</v>
      </c>
      <c r="C48" s="82"/>
      <c r="D48" s="82" t="s">
        <v>2</v>
      </c>
      <c r="XFD48" s="75"/>
    </row>
    <row r="49" spans="2:16384">
      <c r="B49" s="82" t="s">
        <v>34</v>
      </c>
      <c r="C49" s="82"/>
      <c r="D49" s="82" t="s">
        <v>2</v>
      </c>
      <c r="XFD49" s="75"/>
    </row>
    <row r="50" spans="1:16384">
      <c r="A50" s="75" t="s">
        <v>59</v>
      </c>
      <c r="B50" s="82" t="str">
        <f t="shared" si="6"/>
        <v>&lt;script type="module" defer src="./js/main.js"&gt;&lt;/script&gt;</v>
      </c>
      <c r="C50" s="82"/>
      <c r="D50" s="82" t="s">
        <v>2</v>
      </c>
      <c r="XFD50" s="75"/>
    </row>
    <row r="51" spans="2:16384">
      <c r="B51" s="82" t="s">
        <v>34</v>
      </c>
      <c r="C51" s="82"/>
      <c r="D51" s="82" t="s">
        <v>2</v>
      </c>
      <c r="XFD51" s="75"/>
    </row>
    <row r="52" spans="1:16384">
      <c r="A52" s="75" t="s">
        <v>60</v>
      </c>
      <c r="B52" s="82" t="str">
        <f>A52</f>
        <v>&lt;meta name="google-site-verification" content="2H5ZMCD1_xl7oxaiqnopfdQBnIXVIOfmW0UBSa5sQJc"/&gt;</v>
      </c>
      <c r="C52" s="82"/>
      <c r="D52" s="82" t="s">
        <v>2</v>
      </c>
      <c r="XFD52" s="75"/>
    </row>
    <row r="53" spans="1:16384">
      <c r="A53" s="75" t="s">
        <v>61</v>
      </c>
      <c r="B53" s="82" t="str">
        <f>A53</f>
        <v>&lt;/head&gt;</v>
      </c>
      <c r="C53" s="82"/>
      <c r="D53" s="82" t="s">
        <v>2</v>
      </c>
      <c r="XFD53" s="75"/>
    </row>
    <row r="54" spans="16384:16384">
      <c r="XFD54" s="75"/>
    </row>
  </sheetData>
  <hyperlinks>
    <hyperlink ref="C2" r:id="rId1" display="https://eduardoherreraf.github.io/bootstrap.html"/>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56"/>
  <sheetViews>
    <sheetView zoomScale="120" zoomScaleNormal="120" workbookViewId="0">
      <pane xSplit="1" ySplit="3" topLeftCell="B26" activePane="bottomRight" state="frozen"/>
      <selection/>
      <selection pane="topRight"/>
      <selection pane="bottomLeft"/>
      <selection pane="bottomRight" activeCell="B5" sqref="B5:B55"/>
    </sheetView>
  </sheetViews>
  <sheetFormatPr defaultColWidth="11" defaultRowHeight="14.25"/>
  <cols>
    <col min="1" max="1" width="0.158333333333333" style="75" customWidth="1"/>
    <col min="2" max="2" width="11" style="75"/>
    <col min="3" max="3" width="139.991666666667" style="75" customWidth="1"/>
    <col min="4" max="4" width="11" style="75"/>
    <col min="5" max="5" width="35" style="75" customWidth="1"/>
    <col min="6" max="16383" width="11" style="75"/>
    <col min="16384" max="16384" width="11" style="35"/>
  </cols>
  <sheetData>
    <row r="1" spans="2:16384">
      <c r="B1" s="76" t="s">
        <v>0</v>
      </c>
      <c r="C1" t="s">
        <v>66</v>
      </c>
      <c r="D1" s="75" t="s">
        <v>2</v>
      </c>
      <c r="XFD1" s="75"/>
    </row>
    <row r="2" spans="2:16384">
      <c r="B2" s="77" t="s">
        <v>3</v>
      </c>
      <c r="C2" s="78" t="s">
        <v>67</v>
      </c>
      <c r="D2" s="75" t="s">
        <v>2</v>
      </c>
      <c r="XFD2" s="75"/>
    </row>
    <row r="3" spans="2:16384">
      <c r="B3" s="79" t="s">
        <v>5</v>
      </c>
      <c r="C3" s="80" t="s">
        <v>68</v>
      </c>
      <c r="D3" s="75" t="s">
        <v>2</v>
      </c>
      <c r="XFD3" s="75"/>
    </row>
    <row r="4" ht="6" customHeight="1" spans="2:16384">
      <c r="B4" s="81"/>
      <c r="XFD4" s="75"/>
    </row>
    <row r="5" spans="1:16384">
      <c r="A5" s="75" t="s">
        <v>7</v>
      </c>
      <c r="B5" s="82" t="str">
        <f t="shared" ref="B5:B8" si="0">A5</f>
        <v>&lt;head&gt;</v>
      </c>
      <c r="C5" s="82"/>
      <c r="D5" s="82" t="s">
        <v>2</v>
      </c>
      <c r="XFD5" s="75"/>
    </row>
    <row r="6" spans="1:16384">
      <c r="A6" s="75" t="s">
        <v>8</v>
      </c>
      <c r="B6" s="82" t="str">
        <f t="shared" si="0"/>
        <v>&lt;!-- Metaetiquetas --&gt;</v>
      </c>
      <c r="C6" s="82"/>
      <c r="D6" s="82" t="s">
        <v>2</v>
      </c>
      <c r="XFD6" s="75"/>
    </row>
    <row r="7" spans="1:16384">
      <c r="A7" s="75" t="s">
        <v>9</v>
      </c>
      <c r="B7" s="82" t="str">
        <f t="shared" si="0"/>
        <v>&lt;meta charset="utf-8" /&gt;</v>
      </c>
      <c r="C7" s="82"/>
      <c r="D7" s="82" t="s">
        <v>2</v>
      </c>
      <c r="XFD7" s="75"/>
    </row>
    <row r="8" spans="1:16384">
      <c r="A8" s="75" t="s">
        <v>10</v>
      </c>
      <c r="B8" s="82" t="str">
        <f t="shared" si="0"/>
        <v>&lt;meta name="viewport" content="width=device-width, initial-scale=1" /&gt;</v>
      </c>
      <c r="C8" s="82"/>
      <c r="D8" s="82" t="s">
        <v>2</v>
      </c>
      <c r="XFD8" s="75"/>
    </row>
    <row r="9" spans="1:16384">
      <c r="A9" s="76" t="s">
        <v>11</v>
      </c>
      <c r="B9" s="82" t="str">
        <f>CONCATENATE(E9,$C$3,F9)</f>
        <v>&lt;meta name="description" content="Descubre PIP: la herramienta esencial para instalar, gestionar y administrar paquetes de Python con facilidad y eficiencia." /&gt;</v>
      </c>
      <c r="C9" s="82"/>
      <c r="D9" s="82" t="s">
        <v>2</v>
      </c>
      <c r="E9" s="75" t="s">
        <v>12</v>
      </c>
      <c r="F9" s="75" t="s">
        <v>13</v>
      </c>
      <c r="XFD9" s="75"/>
    </row>
    <row r="10" spans="1:16384">
      <c r="A10" s="76" t="s">
        <v>11</v>
      </c>
      <c r="B10" s="82" t="str">
        <f>CONCATENATE(E10,$C$1,F10)</f>
        <v>&lt;meta name="tittle" content="Instalador de Paquetes de Python (PIP)  - Ing. Eduardo Herrera Forero." /&gt;</v>
      </c>
      <c r="C10" s="82"/>
      <c r="D10" s="82" t="s">
        <v>2</v>
      </c>
      <c r="E10" s="75" t="s">
        <v>14</v>
      </c>
      <c r="F10" s="75" t="s">
        <v>13</v>
      </c>
      <c r="XFD10" s="75"/>
    </row>
    <row r="11" spans="1:16384">
      <c r="A11" s="75" t="s">
        <v>15</v>
      </c>
      <c r="B11" s="82" t="str">
        <f>A11</f>
        <v>&lt;meta name="author" content="Ing. Eduardo Herrera Forero" /&gt;</v>
      </c>
      <c r="C11" s="82"/>
      <c r="D11" s="82" t="s">
        <v>2</v>
      </c>
      <c r="XFD11" s="75"/>
    </row>
    <row r="12" spans="1:16384">
      <c r="A12" s="75" t="s">
        <v>16</v>
      </c>
      <c r="B12" s="82" t="str">
        <f>A12</f>
        <v>&lt;meta name="application-name" content="EHF" /&gt;</v>
      </c>
      <c r="C12" s="82"/>
      <c r="D12" s="82" t="s">
        <v>2</v>
      </c>
      <c r="XFD12" s="75"/>
    </row>
    <row r="13" spans="1:16384">
      <c r="A13" s="75" t="s">
        <v>17</v>
      </c>
      <c r="B13" s="82" t="str">
        <f>A13</f>
        <v>&lt;meta name="robots" content="index, follow" /&gt;</v>
      </c>
      <c r="C13" s="82"/>
      <c r="D13" s="82" t="s">
        <v>2</v>
      </c>
      <c r="XFD13" s="75"/>
    </row>
    <row r="14" spans="1:16384">
      <c r="A14" s="77" t="s">
        <v>18</v>
      </c>
      <c r="B14" s="82" t="str">
        <f>CONCATENATE(E14,$C$2,$F$9)</f>
        <v>&lt;link rel="canonical" href="https://eduardoherreraf.github.io/cursoPython3@0505_instalador_de_paquetes_PIP.html" /&gt;</v>
      </c>
      <c r="C14" s="82"/>
      <c r="D14" s="82" t="s">
        <v>2</v>
      </c>
      <c r="E14" s="75" t="s">
        <v>19</v>
      </c>
      <c r="XFD14" s="75"/>
    </row>
    <row r="15" spans="1:16384">
      <c r="A15" s="75" t="s">
        <v>20</v>
      </c>
      <c r="B15" s="82" t="str">
        <f t="shared" ref="B15:B18" si="1">A15</f>
        <v>&lt;!-- Fin Metaetiquetas --&gt;</v>
      </c>
      <c r="C15" s="82"/>
      <c r="D15" s="82" t="s">
        <v>2</v>
      </c>
      <c r="XFD15" s="75"/>
    </row>
    <row r="16" spans="2:16384">
      <c r="B16" s="82" t="s">
        <v>21</v>
      </c>
      <c r="C16" s="82"/>
      <c r="D16" s="82" t="s">
        <v>2</v>
      </c>
      <c r="XFD16" s="75"/>
    </row>
    <row r="17" spans="1:16384">
      <c r="A17" s="75" t="s">
        <v>22</v>
      </c>
      <c r="B17" s="82" t="str">
        <f t="shared" si="1"/>
        <v>&lt;!-- Open Graph data --&gt;</v>
      </c>
      <c r="C17" s="82"/>
      <c r="D17" s="82" t="s">
        <v>2</v>
      </c>
      <c r="XFD17" s="75"/>
    </row>
    <row r="18" spans="1:16384">
      <c r="A18" s="75" t="s">
        <v>23</v>
      </c>
      <c r="B18" s="82" t="str">
        <f t="shared" si="1"/>
        <v>&lt;meta property="og:type" content="website" /&gt;</v>
      </c>
      <c r="C18" s="82"/>
      <c r="D18" s="82" t="s">
        <v>2</v>
      </c>
      <c r="XFD18" s="75"/>
    </row>
    <row r="19" spans="1:16384">
      <c r="A19" s="76" t="s">
        <v>24</v>
      </c>
      <c r="B19" s="82" t="str">
        <f>CONCATENATE(E19,$C$1,F9)</f>
        <v>&lt;meta property="og:title" content="Instalador de Paquetes de Python (PIP)  - Ing. Eduardo Herrera Forero." /&gt;</v>
      </c>
      <c r="C19" s="82"/>
      <c r="D19" s="82" t="s">
        <v>2</v>
      </c>
      <c r="E19" s="75" t="s">
        <v>25</v>
      </c>
      <c r="XFD19" s="75"/>
    </row>
    <row r="20" spans="1:16384">
      <c r="A20" s="79" t="s">
        <v>26</v>
      </c>
      <c r="B20" s="82" t="str">
        <f>CONCATENATE(E20,$C$3,$F$9)</f>
        <v>&lt;meta property="og:description" content="Descubre PIP: la herramienta esencial para instalar, gestionar y administrar paquetes de Python con facilidad y eficiencia." /&gt;</v>
      </c>
      <c r="C20" s="82"/>
      <c r="D20" s="82" t="s">
        <v>2</v>
      </c>
      <c r="E20" s="75" t="s">
        <v>27</v>
      </c>
      <c r="XFD20" s="75"/>
    </row>
    <row r="21" spans="1:16384">
      <c r="A21" s="75" t="s">
        <v>28</v>
      </c>
      <c r="B21" s="82" t="str">
        <f t="shared" ref="B21:B25" si="2">A21</f>
        <v>&lt;meta property="og:image" content="https://i.imgur.com/JKbKYrO.png" /&gt;</v>
      </c>
      <c r="C21" s="82"/>
      <c r="D21" s="82" t="s">
        <v>2</v>
      </c>
      <c r="XFD21" s="75"/>
    </row>
    <row r="22" spans="1:16384">
      <c r="A22" s="75" t="s">
        <v>29</v>
      </c>
      <c r="B22" s="82" t="str">
        <f t="shared" si="2"/>
        <v>&lt;meta property="og:image:alt" content="Logo del ingeniero Eduardo Herrera Forero"/&gt;</v>
      </c>
      <c r="C22" s="82"/>
      <c r="D22" s="82" t="s">
        <v>2</v>
      </c>
      <c r="XFD22" s="75"/>
    </row>
    <row r="23" spans="1:16384">
      <c r="A23" s="77" t="s">
        <v>30</v>
      </c>
      <c r="B23" s="82" t="str">
        <f>CONCATENATE(E23,$C$2,$F$9)</f>
        <v>&lt;meta property="og:url" content="https://eduardoherreraf.github.io/cursoPython3@0505_instalador_de_paquetes_PIP.html" /&gt;</v>
      </c>
      <c r="C23" s="82"/>
      <c r="D23" s="82" t="s">
        <v>2</v>
      </c>
      <c r="E23" s="75" t="s">
        <v>31</v>
      </c>
      <c r="XFD23" s="75"/>
    </row>
    <row r="24" spans="1:16384">
      <c r="A24" s="75" t="s">
        <v>32</v>
      </c>
      <c r="B24" s="82" t="str">
        <f t="shared" si="2"/>
        <v>&lt;meta property="og:locale" content="es_CO" /&gt;</v>
      </c>
      <c r="C24" s="82"/>
      <c r="D24" s="82" t="s">
        <v>2</v>
      </c>
      <c r="XFD24" s="75"/>
    </row>
    <row r="25" spans="1:16384">
      <c r="A25" s="75" t="s">
        <v>33</v>
      </c>
      <c r="B25" s="82" t="str">
        <f t="shared" si="2"/>
        <v>&lt;!-- fin Open Graph data --&gt;</v>
      </c>
      <c r="C25" s="82"/>
      <c r="D25" s="82" t="s">
        <v>2</v>
      </c>
      <c r="XFD25" s="75"/>
    </row>
    <row r="26" spans="2:16384">
      <c r="B26" s="82" t="s">
        <v>34</v>
      </c>
      <c r="C26" s="82"/>
      <c r="D26" s="82" t="s">
        <v>2</v>
      </c>
      <c r="XFD26" s="75"/>
    </row>
    <row r="27" spans="1:16384">
      <c r="A27" s="75" t="s">
        <v>35</v>
      </c>
      <c r="B27" s="82" t="str">
        <f>A27</f>
        <v>&lt;!-- Twitter cards --&gt;</v>
      </c>
      <c r="C27" s="82"/>
      <c r="D27" s="82" t="s">
        <v>2</v>
      </c>
      <c r="XFD27" s="75"/>
    </row>
    <row r="28" spans="1:16384">
      <c r="A28" s="75" t="s">
        <v>36</v>
      </c>
      <c r="B28" s="82" t="str">
        <f>A28</f>
        <v>&lt;meta name="twitter:card" content="summary_large_image" /&gt;</v>
      </c>
      <c r="C28" s="82"/>
      <c r="D28" s="82" t="s">
        <v>2</v>
      </c>
      <c r="XFD28" s="75"/>
    </row>
    <row r="29" spans="1:16384">
      <c r="A29" s="75" t="s">
        <v>37</v>
      </c>
      <c r="B29" s="82" t="str">
        <f>A29</f>
        <v>&lt;meta name="twitter:site" content="@ehfeduardo" /&gt;</v>
      </c>
      <c r="C29" s="82"/>
      <c r="D29" s="82" t="s">
        <v>2</v>
      </c>
      <c r="XFD29" s="75"/>
    </row>
    <row r="30" spans="1:16384">
      <c r="A30" s="76" t="s">
        <v>38</v>
      </c>
      <c r="B30" s="82" t="str">
        <f>CONCATENATE(E30,$C$1,$F$9)</f>
        <v>&lt;meta name="twitter:url" content="Instalador de Paquetes de Python (PIP)  - Ing. Eduardo Herrera Forero." /&gt;</v>
      </c>
      <c r="C30" s="82"/>
      <c r="D30" s="82" t="s">
        <v>2</v>
      </c>
      <c r="E30" s="75" t="s">
        <v>39</v>
      </c>
      <c r="XFD30" s="75"/>
    </row>
    <row r="31" spans="1:16384">
      <c r="A31" s="76" t="s">
        <v>38</v>
      </c>
      <c r="B31" s="82" t="str">
        <f>CONCATENATE(E31,$C$2,$F$9)</f>
        <v>&lt;meta name="twitter:title" content="https://eduardoherreraf.github.io/cursoPython3@0505_instalador_de_paquetes_PIP.html" /&gt;</v>
      </c>
      <c r="C31" s="82"/>
      <c r="D31" s="82" t="s">
        <v>2</v>
      </c>
      <c r="E31" s="75" t="s">
        <v>40</v>
      </c>
      <c r="XFD31" s="75"/>
    </row>
    <row r="32" spans="1:16384">
      <c r="A32" s="79" t="s">
        <v>41</v>
      </c>
      <c r="B32" s="82" t="str">
        <f>CONCATENATE(E32,$C$3,$F$9)</f>
        <v>&lt;meta name="twitter:description" content="Descubre PIP: la herramienta esencial para instalar, gestionar y administrar paquetes de Python con facilidad y eficiencia." /&gt;</v>
      </c>
      <c r="C32" s="82"/>
      <c r="D32" s="82" t="s">
        <v>2</v>
      </c>
      <c r="E32" s="75" t="s">
        <v>42</v>
      </c>
      <c r="XFD32" s="75"/>
    </row>
    <row r="33" spans="1:16384">
      <c r="A33" s="75" t="s">
        <v>43</v>
      </c>
      <c r="B33" s="82" t="str">
        <f t="shared" ref="B33:B35" si="3">A33</f>
        <v>&lt;meta name="twitter:image" content="https://i.imgur.com/JKbKYrO.png" /&gt;</v>
      </c>
      <c r="C33" s="82"/>
      <c r="D33" s="82" t="s">
        <v>2</v>
      </c>
      <c r="XFD33" s="75"/>
    </row>
    <row r="34" spans="1:16384">
      <c r="A34" s="75" t="s">
        <v>44</v>
      </c>
      <c r="B34" s="82" t="str">
        <f t="shared" si="3"/>
        <v>&lt;meta name="twitter:image:alt" content="Logo del ingeniero Eduardo Herrera Forero"&gt;</v>
      </c>
      <c r="C34" s="82"/>
      <c r="D34" s="82" t="s">
        <v>2</v>
      </c>
      <c r="XFD34" s="75"/>
    </row>
    <row r="35" spans="1:16384">
      <c r="A35" s="75" t="s">
        <v>45</v>
      </c>
      <c r="B35" s="82" t="str">
        <f t="shared" si="3"/>
        <v>&lt;!-- Fin Twitter cards --&gt;</v>
      </c>
      <c r="C35" s="82"/>
      <c r="D35" s="82" t="s">
        <v>2</v>
      </c>
      <c r="XFD35" s="75"/>
    </row>
    <row r="36" spans="2:16384">
      <c r="B36" s="82" t="s">
        <v>34</v>
      </c>
      <c r="C36" s="82"/>
      <c r="D36" s="82" t="s">
        <v>2</v>
      </c>
      <c r="XFD36" s="75"/>
    </row>
    <row r="37" spans="1:16384">
      <c r="A37" s="75" t="s">
        <v>46</v>
      </c>
      <c r="B37" s="82" t="str">
        <f t="shared" ref="B37:B46" si="4">A37</f>
        <v>&lt;!-- iconos --&gt;</v>
      </c>
      <c r="C37" s="82"/>
      <c r="D37" s="82" t="s">
        <v>2</v>
      </c>
      <c r="XFD37" s="75"/>
    </row>
    <row r="38" spans="1:16384">
      <c r="A38" s="75" t="s">
        <v>47</v>
      </c>
      <c r="B38" s="82" t="str">
        <f t="shared" si="4"/>
        <v>&lt;link rel="apple-touch-icon" sizes="180x180" href="apple-touch-icon.png" /&gt;</v>
      </c>
      <c r="C38" s="82"/>
      <c r="D38" s="82" t="s">
        <v>2</v>
      </c>
      <c r="XFD38" s="75"/>
    </row>
    <row r="39" spans="1:16384">
      <c r="A39" s="75" t="s">
        <v>48</v>
      </c>
      <c r="B39" s="82" t="str">
        <f t="shared" si="4"/>
        <v>&lt;link rel="icon" type="image/png" sizes="32x32" href="favicon-32x32.png" /&gt;</v>
      </c>
      <c r="C39" s="82"/>
      <c r="D39" s="82" t="s">
        <v>2</v>
      </c>
      <c r="XFD39" s="75"/>
    </row>
    <row r="40" spans="1:16384">
      <c r="A40" s="75" t="s">
        <v>49</v>
      </c>
      <c r="B40" s="82" t="str">
        <f t="shared" si="4"/>
        <v>&lt;link rel="icon" type="image/png" sizes="192x192" href="android-chrome-192x192.png"/&gt;</v>
      </c>
      <c r="C40" s="82"/>
      <c r="D40" s="82" t="s">
        <v>2</v>
      </c>
      <c r="XFD40" s="75"/>
    </row>
    <row r="41" spans="1:16384">
      <c r="A41" s="75" t="s">
        <v>50</v>
      </c>
      <c r="B41" s="82" t="str">
        <f t="shared" si="4"/>
        <v>&lt;link rel="icon" type="image/png" sizes="16x16" href="favicon-16x16.png" /&gt;</v>
      </c>
      <c r="C41" s="82"/>
      <c r="D41" s="82" t="s">
        <v>2</v>
      </c>
      <c r="XFD41" s="75"/>
    </row>
    <row r="42" spans="1:16384">
      <c r="A42" s="75" t="s">
        <v>51</v>
      </c>
      <c r="B42" s="82" t="str">
        <f t="shared" si="4"/>
        <v>&lt;link rel="manifest" href="site.webmanifest" /&gt;</v>
      </c>
      <c r="C42" s="82"/>
      <c r="D42" s="82" t="s">
        <v>2</v>
      </c>
      <c r="XFD42" s="75"/>
    </row>
    <row r="43" spans="1:16384">
      <c r="A43" s="75" t="s">
        <v>52</v>
      </c>
      <c r="B43" s="82" t="str">
        <f t="shared" si="4"/>
        <v>&lt;link rel="mask-icon" href="safari-pinned-tab.svg" color="#5bbad5" /&gt;</v>
      </c>
      <c r="C43" s="82"/>
      <c r="D43" s="82" t="s">
        <v>2</v>
      </c>
      <c r="XFD43" s="75"/>
    </row>
    <row r="44" spans="1:16384">
      <c r="A44" s="75" t="s">
        <v>53</v>
      </c>
      <c r="B44" s="82" t="str">
        <f t="shared" si="4"/>
        <v>&lt;meta name="msapplication-TileColor" content="#da532c" /&gt;</v>
      </c>
      <c r="C44" s="82"/>
      <c r="D44" s="82" t="s">
        <v>2</v>
      </c>
      <c r="XFD44" s="75"/>
    </row>
    <row r="45" spans="1:16384">
      <c r="A45" s="75" t="s">
        <v>54</v>
      </c>
      <c r="B45" s="82" t="str">
        <f t="shared" si="4"/>
        <v>&lt;meta name="theme-color" content="#ffffff" /&gt;</v>
      </c>
      <c r="C45" s="82"/>
      <c r="D45" s="82" t="s">
        <v>2</v>
      </c>
      <c r="XFD45" s="75"/>
    </row>
    <row r="46" spans="1:16384">
      <c r="A46" s="75" t="s">
        <v>55</v>
      </c>
      <c r="B46" s="82" t="str">
        <f t="shared" si="4"/>
        <v>&lt;!-- fin iconos --&gt;</v>
      </c>
      <c r="C46" s="82"/>
      <c r="D46" s="82" t="s">
        <v>2</v>
      </c>
      <c r="XFD46" s="75"/>
    </row>
    <row r="47" spans="2:16384">
      <c r="B47" s="82" t="s">
        <v>34</v>
      </c>
      <c r="C47" s="82"/>
      <c r="D47" s="82" t="s">
        <v>2</v>
      </c>
      <c r="XFD47" s="75"/>
    </row>
    <row r="48" spans="1:16384">
      <c r="A48" s="75" t="s">
        <v>56</v>
      </c>
      <c r="B48" s="82" t="str">
        <f t="shared" ref="B48:B52" si="5">A48</f>
        <v>&lt;title&gt;</v>
      </c>
      <c r="C48" s="82"/>
      <c r="D48" s="82" t="s">
        <v>2</v>
      </c>
      <c r="XFD48" s="75"/>
    </row>
    <row r="49" spans="1:16384">
      <c r="A49" s="76" t="s">
        <v>57</v>
      </c>
      <c r="B49" s="82" t="str">
        <f>C1</f>
        <v>Instalador de Paquetes de Python (PIP)  - Ing. Eduardo Herrera Forero.</v>
      </c>
      <c r="C49" s="82"/>
      <c r="D49" s="82" t="s">
        <v>2</v>
      </c>
      <c r="XFD49" s="75"/>
    </row>
    <row r="50" spans="1:16384">
      <c r="A50" s="75" t="s">
        <v>58</v>
      </c>
      <c r="B50" s="82" t="str">
        <f t="shared" si="5"/>
        <v>&lt;/title&gt;</v>
      </c>
      <c r="C50" s="82"/>
      <c r="D50" s="82" t="s">
        <v>2</v>
      </c>
      <c r="XFD50" s="75"/>
    </row>
    <row r="51" spans="2:16384">
      <c r="B51" s="82" t="s">
        <v>34</v>
      </c>
      <c r="C51" s="82"/>
      <c r="D51" s="82" t="s">
        <v>2</v>
      </c>
      <c r="XFD51" s="75"/>
    </row>
    <row r="52" spans="1:16384">
      <c r="A52" s="75" t="s">
        <v>59</v>
      </c>
      <c r="B52" s="82" t="str">
        <f t="shared" si="5"/>
        <v>&lt;script type="module" defer src="./js/main.js"&gt;&lt;/script&gt;</v>
      </c>
      <c r="C52" s="82"/>
      <c r="D52" s="82" t="s">
        <v>2</v>
      </c>
      <c r="XFD52" s="75"/>
    </row>
    <row r="53" spans="2:16384">
      <c r="B53" s="82" t="s">
        <v>34</v>
      </c>
      <c r="C53" s="82"/>
      <c r="D53" s="82" t="s">
        <v>2</v>
      </c>
      <c r="XFD53" s="75"/>
    </row>
    <row r="54" spans="1:16384">
      <c r="A54" s="75" t="s">
        <v>60</v>
      </c>
      <c r="B54" s="82" t="str">
        <f>A54</f>
        <v>&lt;meta name="google-site-verification" content="2H5ZMCD1_xl7oxaiqnopfdQBnIXVIOfmW0UBSa5sQJc"/&gt;</v>
      </c>
      <c r="C54" s="82"/>
      <c r="D54" s="82" t="s">
        <v>2</v>
      </c>
      <c r="XFD54" s="75"/>
    </row>
    <row r="55" spans="1:16384">
      <c r="A55" s="75" t="s">
        <v>61</v>
      </c>
      <c r="B55" s="82" t="str">
        <f>A55</f>
        <v>&lt;/head&gt;</v>
      </c>
      <c r="C55" s="82"/>
      <c r="D55" s="82" t="s">
        <v>2</v>
      </c>
      <c r="XFD55" s="75"/>
    </row>
    <row r="56" spans="16384:16384">
      <c r="XFD56" s="75"/>
    </row>
  </sheetData>
  <hyperlinks>
    <hyperlink ref="C2" r:id="rId1" display="https://eduardoherreraf.github.io/cursoPython3@0505_instalador_de_paquetes_PIP.html" tooltip="https://eduardoherreraf.github.io/cursoPython3@0505_instalador_de_paquetes_PIP.html"/>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23"/>
  <sheetViews>
    <sheetView workbookViewId="0">
      <pane ySplit="1" topLeftCell="A85" activePane="bottomLeft" state="frozen"/>
      <selection/>
      <selection pane="bottomLeft" activeCell="E2" sqref="E2:E121"/>
    </sheetView>
  </sheetViews>
  <sheetFormatPr defaultColWidth="9" defaultRowHeight="15"/>
  <cols>
    <col min="1" max="1" width="19.375" style="16" customWidth="1"/>
    <col min="2" max="2" width="0.158333333333333" style="16" customWidth="1"/>
    <col min="3" max="3" width="63.875" style="42" customWidth="1"/>
    <col min="4" max="4" width="0.158333333333333" style="42" customWidth="1"/>
    <col min="5" max="5" width="104.5" style="43" customWidth="1"/>
    <col min="6" max="6" width="0.158333333333333" style="16" customWidth="1"/>
    <col min="7" max="7" width="41.625" style="16" customWidth="1"/>
    <col min="8" max="16384" width="9" style="16"/>
  </cols>
  <sheetData>
    <row r="1" spans="3:8">
      <c r="C1" s="16"/>
      <c r="D1" s="16"/>
      <c r="E1" s="44"/>
      <c r="G1" s="43" t="s">
        <v>69</v>
      </c>
      <c r="H1" s="16" t="s">
        <v>70</v>
      </c>
    </row>
    <row r="2" spans="3:8">
      <c r="C2" s="16"/>
      <c r="D2" s="16"/>
      <c r="E2" s="45" t="s">
        <v>71</v>
      </c>
      <c r="H2" s="46" t="s">
        <v>72</v>
      </c>
    </row>
    <row r="3" spans="3:5">
      <c r="C3" s="16"/>
      <c r="D3" s="16"/>
      <c r="E3" s="45" t="s">
        <v>73</v>
      </c>
    </row>
    <row r="4" spans="3:5">
      <c r="C4" s="16"/>
      <c r="D4" s="16"/>
      <c r="E4" s="43" t="s">
        <v>74</v>
      </c>
    </row>
    <row r="5" spans="3:5">
      <c r="C5" s="16"/>
      <c r="D5" s="16"/>
      <c r="E5" s="43" t="str">
        <f>CONCATENATE("&lt;!--  ",$C$8,"--&gt;")</f>
        <v>&lt;!--  Instalador de Paquetes de Python (PIP)  --&gt;</v>
      </c>
    </row>
    <row r="6" spans="3:5">
      <c r="C6" s="16"/>
      <c r="D6" s="16"/>
      <c r="E6" s="43" t="s">
        <v>75</v>
      </c>
    </row>
    <row r="7" spans="3:5">
      <c r="C7" s="16"/>
      <c r="D7" s="16"/>
      <c r="E7" s="43" t="s">
        <v>76</v>
      </c>
    </row>
    <row r="8" spans="1:5">
      <c r="A8" s="16" t="s">
        <v>77</v>
      </c>
      <c r="B8" s="16" t="s">
        <v>2</v>
      </c>
      <c r="C8" s="47" t="str">
        <f>LEFT('&lt;head&gt;'!C1,FIND("-",'&lt;head&gt;'!C1)-1)</f>
        <v>Instalador de Paquetes de Python (PIP)  </v>
      </c>
      <c r="D8" s="85" t="s">
        <v>78</v>
      </c>
      <c r="E8" s="43" t="str">
        <f>CONCATENATE("&lt;header&gt;&lt;h1&gt;",C8,"&lt;/h1&gt;&lt;/header&gt;")</f>
        <v>&lt;header&gt;&lt;h1&gt;Instalador de Paquetes de Python (PIP)  &lt;/h1&gt;&lt;/header&gt;</v>
      </c>
    </row>
    <row r="9" spans="3:6">
      <c r="C9" s="16"/>
      <c r="D9" s="16"/>
      <c r="F9" s="16" t="s">
        <v>2</v>
      </c>
    </row>
    <row r="10" spans="1:6">
      <c r="A10" s="16" t="s">
        <v>79</v>
      </c>
      <c r="B10" s="16" t="s">
        <v>2</v>
      </c>
      <c r="C10" s="49" t="s">
        <v>80</v>
      </c>
      <c r="D10" s="86" t="s">
        <v>78</v>
      </c>
      <c r="E10" s="43" t="str">
        <f>IF(C10&lt;&gt;"",CONCATENATE("&lt;p&gt;",C10,"&lt;/p&gt;"),"")</f>
        <v>&lt;p&gt;El Instalador de Paquetes de Python (PIP) es una herramienta que permite instalar, actualizar y gestionar paquetes y bibliotecas de Python de manera sencilla. PIP es esencial para trabajar con Python, ya que facilita la incorporación de funcionalidades adicionales desarrolladas por la comunidad, disponibles en el repositorio PyPI (Python Package Index).&lt;/p&gt;</v>
      </c>
      <c r="F10" s="16" t="s">
        <v>2</v>
      </c>
    </row>
    <row r="11" s="16" customFormat="1" spans="1:6">
      <c r="A11" s="16" t="s">
        <v>81</v>
      </c>
      <c r="B11" s="16" t="s">
        <v>2</v>
      </c>
      <c r="C11" s="49"/>
      <c r="D11" s="86" t="s">
        <v>78</v>
      </c>
      <c r="E11" s="43" t="str">
        <f>IF(C11&lt;&gt;"",CONCATENATE("&lt;p&gt;",C11,"&lt;/p&gt;"),"")</f>
        <v/>
      </c>
      <c r="F11" s="16" t="s">
        <v>2</v>
      </c>
    </row>
    <row r="12" s="16" customFormat="1" spans="4:5">
      <c r="D12" s="49"/>
      <c r="E12" s="43" t="s">
        <v>82</v>
      </c>
    </row>
    <row r="13" s="16" customFormat="1" spans="4:5">
      <c r="D13" s="49"/>
      <c r="E13" s="50" t="s">
        <v>83</v>
      </c>
    </row>
    <row r="14" spans="3:5">
      <c r="C14" s="16"/>
      <c r="D14" s="49"/>
      <c r="E14" s="50" t="s">
        <v>84</v>
      </c>
    </row>
    <row r="15" spans="3:7">
      <c r="C15" s="51" t="s">
        <v>85</v>
      </c>
      <c r="D15" s="49"/>
      <c r="E15" s="50" t="str">
        <f>CONCATENATE("src=",Comillas,C15,Comillas)</f>
        <v>src="https://images2.imgbox.com/4b/dc/zk5ccDOb_o.png"</v>
      </c>
      <c r="G15" s="16" t="str">
        <f>E14</f>
        <v>&lt;img</v>
      </c>
    </row>
    <row r="16" spans="3:7">
      <c r="C16" s="16"/>
      <c r="D16" s="49"/>
      <c r="E16" s="50" t="s">
        <v>86</v>
      </c>
      <c r="G16" s="16" t="str">
        <f>E18</f>
        <v>alt="Instalador de Paquetes de Python (PIP)  "</v>
      </c>
    </row>
    <row r="17" spans="3:7">
      <c r="C17" s="16"/>
      <c r="D17" s="49"/>
      <c r="E17" s="50" t="s">
        <v>87</v>
      </c>
      <c r="G17" s="16" t="s">
        <v>88</v>
      </c>
    </row>
    <row r="18" spans="3:7">
      <c r="C18" s="16"/>
      <c r="D18" s="49"/>
      <c r="E18" s="50" t="str">
        <f>CONCATENATE("alt=",Comillas,C8,Comillas)</f>
        <v>alt="Instalador de Paquetes de Python (PIP)  "</v>
      </c>
      <c r="G18" s="16" t="str">
        <f>E20</f>
        <v>/&gt;</v>
      </c>
    </row>
    <row r="19" spans="3:5">
      <c r="C19" s="49" t="s">
        <v>89</v>
      </c>
      <c r="D19" s="49"/>
      <c r="E19" s="50" t="str">
        <f>CONCATENATE("title=",Comillas,C19,Comillas)</f>
        <v>title="Instalador de Paquetes PIP en Python: Guía Completa de Gestión de Bibliotecas"</v>
      </c>
    </row>
    <row r="20" spans="3:5">
      <c r="C20" s="16"/>
      <c r="D20" s="49"/>
      <c r="E20" s="50" t="s">
        <v>90</v>
      </c>
    </row>
    <row r="21" spans="3:5">
      <c r="C21" s="16"/>
      <c r="D21" s="49"/>
      <c r="E21" s="50" t="str">
        <f>CONCATENATE("&lt;figcaption&gt;",C8,"&lt;/figcaption&gt;")</f>
        <v>&lt;figcaption&gt;Instalador de Paquetes de Python (PIP)  &lt;/figcaption&gt;</v>
      </c>
    </row>
    <row r="22" spans="3:5">
      <c r="C22" s="16"/>
      <c r="D22" s="49"/>
      <c r="E22" s="50" t="s">
        <v>91</v>
      </c>
    </row>
    <row r="23" ht="15.75" spans="3:5">
      <c r="C23" s="16"/>
      <c r="D23" s="49"/>
      <c r="E23" s="50" t="s">
        <v>92</v>
      </c>
    </row>
    <row r="24" spans="1:5">
      <c r="A24" s="52"/>
      <c r="B24" s="53"/>
      <c r="C24" s="54"/>
      <c r="D24" s="54"/>
      <c r="E24" s="55" t="str">
        <f>IF(C25&lt;&gt;"",CONCATENATE("&lt;!-- ",C25," --&gt;"),"")</f>
        <v>&lt;!-- ¿Qué es PIP? --&gt;</v>
      </c>
    </row>
    <row r="25" spans="1:5">
      <c r="A25" s="56" t="s">
        <v>93</v>
      </c>
      <c r="B25" s="16" t="s">
        <v>2</v>
      </c>
      <c r="C25" s="49" t="s">
        <v>94</v>
      </c>
      <c r="D25" s="49"/>
      <c r="E25" s="57" t="str">
        <f>IF(C25&lt;&gt;"","&lt;div","")</f>
        <v>&lt;div</v>
      </c>
    </row>
    <row r="26" spans="1:5">
      <c r="A26" s="56" t="s">
        <v>95</v>
      </c>
      <c r="B26" s="16" t="s">
        <v>2</v>
      </c>
      <c r="C26" s="49" t="s">
        <v>96</v>
      </c>
      <c r="D26" s="49"/>
      <c r="E26" s="58" t="str">
        <f>IF(C25&lt;&gt;"",CONCATENATE("id=",Comillas,C26,Comillas),"")</f>
        <v>id="queEsPip"</v>
      </c>
    </row>
    <row r="27" spans="1:5">
      <c r="A27" s="56"/>
      <c r="B27" s="16" t="s">
        <v>2</v>
      </c>
      <c r="C27" s="16"/>
      <c r="D27" s="16"/>
      <c r="E27" s="58" t="str">
        <f>IF(C25&lt;&gt;"",$F$42,"")</f>
        <v>class="mt-5 pt-5 "&gt;</v>
      </c>
    </row>
    <row r="28" spans="1:5">
      <c r="A28" s="56"/>
      <c r="B28" s="16" t="s">
        <v>2</v>
      </c>
      <c r="C28" s="16"/>
      <c r="D28" s="16"/>
      <c r="E28" s="58" t="str">
        <f>IF(C25&lt;&gt;"",CONCATENATE("&lt;h2 class=",Comillas,"mt-1",Comillas,"&gt;",C25,"&lt;/h2&gt;"),"")</f>
        <v>&lt;h2 class="mt-1"&gt;¿Qué es PIP?&lt;/h2&gt;</v>
      </c>
    </row>
    <row r="29" spans="1:5">
      <c r="A29" s="56"/>
      <c r="B29" s="16" t="s">
        <v>2</v>
      </c>
      <c r="C29" s="16"/>
      <c r="D29" s="16"/>
      <c r="E29" s="57" t="str">
        <f>IF(C25&lt;&gt;"","&lt;/div&gt;","")</f>
        <v>&lt;/div&gt;</v>
      </c>
    </row>
    <row r="30" ht="15.75" spans="1:7">
      <c r="A30" s="59"/>
      <c r="B30" s="60" t="s">
        <v>2</v>
      </c>
      <c r="C30" s="60"/>
      <c r="D30" s="61"/>
      <c r="E30" s="62" t="str">
        <f>IF(C25&lt;&gt;"",CONCATENATE("&lt;!-- ",C25," Fin --&gt;"),"")</f>
        <v>&lt;!-- ¿Qué es PIP? Fin --&gt;</v>
      </c>
      <c r="G30" s="16" t="s">
        <v>97</v>
      </c>
    </row>
    <row r="31" ht="15.75" spans="1:7">
      <c r="A31" s="56"/>
      <c r="B31" s="63"/>
      <c r="C31" s="63"/>
      <c r="D31" s="64"/>
      <c r="E31" s="58" t="str">
        <f>""</f>
        <v/>
      </c>
      <c r="G31" s="16" t="s">
        <v>2</v>
      </c>
    </row>
    <row r="32" spans="1:5">
      <c r="A32" s="52"/>
      <c r="B32" s="53"/>
      <c r="C32" s="54"/>
      <c r="D32" s="54"/>
      <c r="E32" s="55" t="str">
        <f>IF(C33&lt;&gt;"",CONCATENATE("&lt;!-- ",C33," --&gt;"),"")</f>
        <v>&lt;!-- Características Principales de PIP --&gt;</v>
      </c>
    </row>
    <row r="33" spans="1:7">
      <c r="A33" s="56" t="s">
        <v>98</v>
      </c>
      <c r="B33" s="16" t="s">
        <v>2</v>
      </c>
      <c r="C33" s="49" t="s">
        <v>99</v>
      </c>
      <c r="D33" s="49"/>
      <c r="E33" s="57" t="str">
        <f>IF(C33&lt;&gt;"","&lt;div","")</f>
        <v>&lt;div</v>
      </c>
      <c r="G33" s="16" t="s">
        <v>2</v>
      </c>
    </row>
    <row r="34" spans="1:7">
      <c r="A34" s="56" t="s">
        <v>100</v>
      </c>
      <c r="B34" s="16" t="s">
        <v>2</v>
      </c>
      <c r="C34" s="49" t="s">
        <v>101</v>
      </c>
      <c r="D34" s="49"/>
      <c r="E34" s="58" t="str">
        <f>IF(C33&lt;&gt;"",CONCATENATE("id=",Comillas,C34,Comillas),"")</f>
        <v>id="caracteristicasPrincipalesDePip"</v>
      </c>
      <c r="G34" s="16" t="s">
        <v>2</v>
      </c>
    </row>
    <row r="35" spans="1:7">
      <c r="A35" s="56"/>
      <c r="B35" s="16" t="s">
        <v>2</v>
      </c>
      <c r="C35" s="16"/>
      <c r="D35" s="16"/>
      <c r="E35" s="58" t="str">
        <f>IF(C33&lt;&gt;"",$F$42,"")</f>
        <v>class="mt-5 pt-5 "&gt;</v>
      </c>
      <c r="G35" s="16" t="s">
        <v>2</v>
      </c>
    </row>
    <row r="36" spans="1:7">
      <c r="A36" s="56"/>
      <c r="B36" s="16" t="s">
        <v>2</v>
      </c>
      <c r="C36" s="16"/>
      <c r="D36" s="16"/>
      <c r="E36" s="58" t="str">
        <f>IF(C33&lt;&gt;"",CONCATENATE("&lt;h2 class=",Comillas,"mt-1",Comillas,"&gt;",C33,"&lt;/h2&gt;"),"")</f>
        <v>&lt;h2 class="mt-1"&gt;Características Principales de PIP&lt;/h2&gt;</v>
      </c>
      <c r="G36" s="16" t="s">
        <v>2</v>
      </c>
    </row>
    <row r="37" spans="1:7">
      <c r="A37" s="56"/>
      <c r="B37" s="16" t="s">
        <v>2</v>
      </c>
      <c r="C37" s="16"/>
      <c r="D37" s="16"/>
      <c r="E37" s="57" t="str">
        <f>IF(C33&lt;&gt;"","&lt;/div&gt;","")</f>
        <v>&lt;/div&gt;</v>
      </c>
      <c r="G37" s="16" t="s">
        <v>2</v>
      </c>
    </row>
    <row r="38" ht="15.75" spans="1:7">
      <c r="A38" s="59"/>
      <c r="B38" s="60" t="s">
        <v>2</v>
      </c>
      <c r="C38" s="60"/>
      <c r="D38" s="61"/>
      <c r="E38" s="62" t="str">
        <f>IF(C33&lt;&gt;"",CONCATENATE("&lt;!-- ",C33," Fin --&gt;"),"")</f>
        <v>&lt;!-- Características Principales de PIP Fin --&gt;</v>
      </c>
      <c r="G38" s="16" t="s">
        <v>2</v>
      </c>
    </row>
    <row r="39" ht="15.75" spans="1:7">
      <c r="A39" s="56"/>
      <c r="B39" s="63"/>
      <c r="C39" s="63"/>
      <c r="D39" s="64"/>
      <c r="E39" s="58" t="str">
        <f>""</f>
        <v/>
      </c>
      <c r="G39" s="16" t="s">
        <v>2</v>
      </c>
    </row>
    <row r="40" spans="1:5">
      <c r="A40" s="52"/>
      <c r="B40" s="53"/>
      <c r="C40" s="54"/>
      <c r="D40" s="54"/>
      <c r="E40" s="55" t="str">
        <f>IF(C41&lt;&gt;"",CONCATENATE("&lt;!-- ",C41," --&gt;"),"")</f>
        <v>&lt;!-- ¿Qué es el ecosistema de paquetes de Python? --&gt;</v>
      </c>
    </row>
    <row r="41" spans="1:7">
      <c r="A41" s="56" t="s">
        <v>102</v>
      </c>
      <c r="B41" s="16" t="s">
        <v>2</v>
      </c>
      <c r="C41" s="65" t="s">
        <v>103</v>
      </c>
      <c r="D41" s="49"/>
      <c r="E41" s="57" t="str">
        <f>IF(C41&lt;&gt;"","&lt;div","")</f>
        <v>&lt;div</v>
      </c>
      <c r="G41" s="16" t="s">
        <v>2</v>
      </c>
    </row>
    <row r="42" spans="1:7">
      <c r="A42" s="56" t="s">
        <v>104</v>
      </c>
      <c r="B42" s="16" t="s">
        <v>2</v>
      </c>
      <c r="C42" s="49" t="s">
        <v>105</v>
      </c>
      <c r="D42" s="49"/>
      <c r="E42" s="58" t="str">
        <f>IF(C41&lt;&gt;"",CONCATENATE("id=",Comillas,C42,Comillas),"")</f>
        <v>id="queEsElEcosistemaDePaquetesDePython"</v>
      </c>
      <c r="F42" s="16" t="s">
        <v>106</v>
      </c>
      <c r="G42" s="16" t="s">
        <v>2</v>
      </c>
    </row>
    <row r="43" spans="1:7">
      <c r="A43" s="56"/>
      <c r="B43" s="16" t="s">
        <v>2</v>
      </c>
      <c r="C43" s="16"/>
      <c r="D43" s="16"/>
      <c r="E43" s="58" t="str">
        <f>IF(C41&lt;&gt;"",$F$42,"")</f>
        <v>class="mt-5 pt-5 "&gt;</v>
      </c>
      <c r="G43" s="16" t="s">
        <v>2</v>
      </c>
    </row>
    <row r="44" spans="1:7">
      <c r="A44" s="56"/>
      <c r="B44" s="16" t="s">
        <v>2</v>
      </c>
      <c r="C44" s="16"/>
      <c r="D44" s="16"/>
      <c r="E44" s="58" t="str">
        <f>IF(C41&lt;&gt;"",CONCATENATE("&lt;h2 class=",Comillas,"mt-1",Comillas,"&gt;",C41,"&lt;/h2&gt;"),"")</f>
        <v>&lt;h2 class="mt-1"&gt;¿Qué es el ecosistema de paquetes de Python?&lt;/h2&gt;</v>
      </c>
      <c r="G44" s="16" t="s">
        <v>2</v>
      </c>
    </row>
    <row r="45" spans="1:7">
      <c r="A45" s="56"/>
      <c r="B45" s="16" t="s">
        <v>2</v>
      </c>
      <c r="C45" s="16"/>
      <c r="D45" s="16"/>
      <c r="E45" s="57" t="str">
        <f>IF(C41&lt;&gt;"","&lt;/div&gt;","")</f>
        <v>&lt;/div&gt;</v>
      </c>
      <c r="G45" s="16" t="s">
        <v>2</v>
      </c>
    </row>
    <row r="46" ht="15.75" spans="1:7">
      <c r="A46" s="59"/>
      <c r="B46" s="60" t="s">
        <v>2</v>
      </c>
      <c r="C46" s="60"/>
      <c r="D46" s="61"/>
      <c r="E46" s="62" t="str">
        <f>IF(C41&lt;&gt;"",CONCATENATE("&lt;!-- ",C41," Fin --&gt;"),"")</f>
        <v>&lt;!-- ¿Qué es el ecosistema de paquetes de Python? Fin --&gt;</v>
      </c>
      <c r="G46" s="16" t="s">
        <v>2</v>
      </c>
    </row>
    <row r="47" ht="15.75" spans="1:7">
      <c r="A47" s="56"/>
      <c r="B47" s="63"/>
      <c r="C47" s="63"/>
      <c r="D47" s="64"/>
      <c r="E47" s="58" t="str">
        <f>""</f>
        <v/>
      </c>
      <c r="G47" s="16" t="s">
        <v>2</v>
      </c>
    </row>
    <row r="48" spans="1:5">
      <c r="A48" s="52"/>
      <c r="B48" s="53"/>
      <c r="C48" s="54"/>
      <c r="D48" s="54"/>
      <c r="E48" s="55" t="str">
        <f>IF(C49&lt;&gt;"",CONCATENATE("&lt;!-- ",C49," --&gt;"),"")</f>
        <v>&lt;!-- El Repositorio de PyPI --&gt;</v>
      </c>
    </row>
    <row r="49" spans="1:7">
      <c r="A49" s="56" t="s">
        <v>107</v>
      </c>
      <c r="B49" s="16" t="s">
        <v>2</v>
      </c>
      <c r="C49" s="49" t="s">
        <v>108</v>
      </c>
      <c r="D49" s="49"/>
      <c r="E49" s="57" t="str">
        <f>IF(C49&lt;&gt;"","&lt;div","")</f>
        <v>&lt;div</v>
      </c>
      <c r="G49" s="16" t="s">
        <v>2</v>
      </c>
    </row>
    <row r="50" spans="1:7">
      <c r="A50" s="56" t="s">
        <v>109</v>
      </c>
      <c r="B50" s="16" t="s">
        <v>2</v>
      </c>
      <c r="C50" s="49" t="s">
        <v>110</v>
      </c>
      <c r="D50" s="49"/>
      <c r="E50" s="58" t="str">
        <f>IF(C49&lt;&gt;"",CONCATENATE("id=",Comillas,C50,Comillas),"")</f>
        <v>id="elRepositorioDePypi"</v>
      </c>
      <c r="F50" s="16" t="s">
        <v>106</v>
      </c>
      <c r="G50" s="16" t="s">
        <v>2</v>
      </c>
    </row>
    <row r="51" spans="1:7">
      <c r="A51" s="56"/>
      <c r="B51" s="16" t="s">
        <v>2</v>
      </c>
      <c r="C51" s="16"/>
      <c r="D51" s="16"/>
      <c r="E51" s="58" t="str">
        <f>IF(C49&lt;&gt;"",$F$42,"")</f>
        <v>class="mt-5 pt-5 "&gt;</v>
      </c>
      <c r="G51" s="16" t="s">
        <v>2</v>
      </c>
    </row>
    <row r="52" spans="1:7">
      <c r="A52" s="56"/>
      <c r="B52" s="16" t="s">
        <v>2</v>
      </c>
      <c r="C52" s="16"/>
      <c r="D52" s="16"/>
      <c r="E52" s="58" t="str">
        <f>IF(C49&lt;&gt;"",CONCATENATE("&lt;h2 class=",Comillas,"mt-1",Comillas,"&gt;",C49,"&lt;/h2&gt;"),"")</f>
        <v>&lt;h2 class="mt-1"&gt;El Repositorio de PyPI&lt;/h2&gt;</v>
      </c>
      <c r="F52" s="16" t="s">
        <v>2</v>
      </c>
      <c r="G52" s="16" t="s">
        <v>2</v>
      </c>
    </row>
    <row r="53" spans="1:7">
      <c r="A53" s="56"/>
      <c r="B53" s="16" t="s">
        <v>2</v>
      </c>
      <c r="C53" s="16"/>
      <c r="D53" s="16"/>
      <c r="E53" s="57" t="str">
        <f>IF(C49&lt;&gt;"","&lt;/div&gt;","")</f>
        <v>&lt;/div&gt;</v>
      </c>
      <c r="G53" s="16" t="s">
        <v>2</v>
      </c>
    </row>
    <row r="54" ht="15.75" spans="1:7">
      <c r="A54" s="59"/>
      <c r="B54" s="60" t="s">
        <v>2</v>
      </c>
      <c r="C54" s="60"/>
      <c r="D54" s="61"/>
      <c r="E54" s="62" t="str">
        <f>IF(C49&lt;&gt;"",CONCATENATE("&lt;!-- ",C49," Fin --&gt;"),"")</f>
        <v>&lt;!-- El Repositorio de PyPI Fin --&gt;</v>
      </c>
      <c r="G54" s="16" t="s">
        <v>2</v>
      </c>
    </row>
    <row r="55" spans="1:7">
      <c r="A55" s="52"/>
      <c r="B55" s="53"/>
      <c r="C55" s="54"/>
      <c r="D55" s="54"/>
      <c r="E55" s="55" t="str">
        <f>IF(C56&lt;&gt;"",CONCATENATE("&lt;!-- ",C56," --&gt;"),"")</f>
        <v>&lt;!-- Instalación de PIP --&gt;</v>
      </c>
      <c r="G55" s="16" t="s">
        <v>2</v>
      </c>
    </row>
    <row r="56" spans="1:7">
      <c r="A56" s="56" t="s">
        <v>111</v>
      </c>
      <c r="B56" s="16" t="s">
        <v>2</v>
      </c>
      <c r="C56" s="49" t="s">
        <v>112</v>
      </c>
      <c r="D56" s="49"/>
      <c r="E56" s="57" t="str">
        <f>IF(C56&lt;&gt;"","&lt;div","")</f>
        <v>&lt;div</v>
      </c>
      <c r="G56" s="16" t="s">
        <v>2</v>
      </c>
    </row>
    <row r="57" spans="1:7">
      <c r="A57" s="56" t="s">
        <v>113</v>
      </c>
      <c r="B57" s="16" t="s">
        <v>2</v>
      </c>
      <c r="C57" s="49" t="s">
        <v>114</v>
      </c>
      <c r="D57" s="49"/>
      <c r="E57" s="58" t="str">
        <f>IF(C56&lt;&gt;"",CONCATENATE("id=",Comillas,C57,Comillas),"")</f>
        <v>id="instalacionDePip"</v>
      </c>
      <c r="F57" s="16" t="s">
        <v>106</v>
      </c>
      <c r="G57" s="16" t="s">
        <v>2</v>
      </c>
    </row>
    <row r="58" spans="1:7">
      <c r="A58" s="56"/>
      <c r="B58" s="16" t="s">
        <v>2</v>
      </c>
      <c r="C58" s="16"/>
      <c r="D58" s="16"/>
      <c r="E58" s="58" t="str">
        <f>IF(C56&lt;&gt;"",$F$42,"")</f>
        <v>class="mt-5 pt-5 "&gt;</v>
      </c>
      <c r="G58" s="16" t="s">
        <v>2</v>
      </c>
    </row>
    <row r="59" spans="1:7">
      <c r="A59" s="56"/>
      <c r="B59" s="16" t="s">
        <v>2</v>
      </c>
      <c r="C59" s="16"/>
      <c r="D59" s="16"/>
      <c r="E59" s="58" t="str">
        <f>IF(C56&lt;&gt;"",CONCATENATE("&lt;h2 class=",Comillas,"mt-1",Comillas,"&gt;",C56,"&lt;/h2&gt;"),"")</f>
        <v>&lt;h2 class="mt-1"&gt;Instalación de PIP&lt;/h2&gt;</v>
      </c>
      <c r="F59" s="16" t="s">
        <v>2</v>
      </c>
      <c r="G59" s="16" t="s">
        <v>2</v>
      </c>
    </row>
    <row r="60" spans="1:7">
      <c r="A60" s="56"/>
      <c r="B60" s="16" t="s">
        <v>2</v>
      </c>
      <c r="C60" s="16"/>
      <c r="D60" s="16"/>
      <c r="E60" s="57" t="str">
        <f>IF(C56&lt;&gt;"","&lt;/div&gt;","")</f>
        <v>&lt;/div&gt;</v>
      </c>
      <c r="G60" s="16" t="s">
        <v>2</v>
      </c>
    </row>
    <row r="61" ht="15.75" spans="1:7">
      <c r="A61" s="59"/>
      <c r="B61" s="60" t="s">
        <v>2</v>
      </c>
      <c r="C61" s="60"/>
      <c r="D61" s="61"/>
      <c r="E61" s="62" t="str">
        <f>IF(C56&lt;&gt;"",CONCATENATE("&lt;!-- ",C56," Fin --&gt;"),"")</f>
        <v>&lt;!-- Instalación de PIP Fin --&gt;</v>
      </c>
      <c r="G61" s="16" t="s">
        <v>2</v>
      </c>
    </row>
    <row r="62" spans="1:7">
      <c r="A62" s="52"/>
      <c r="B62" s="53"/>
      <c r="C62" s="54"/>
      <c r="D62" s="54"/>
      <c r="E62" s="55" t="str">
        <f>IF(C63&lt;&gt;"",CONCATENATE("&lt;!-- ",C63," --&gt;"),"")</f>
        <v>&lt;!-- Dependencias --&gt;</v>
      </c>
      <c r="F62" s="16" t="s">
        <v>2</v>
      </c>
      <c r="G62" s="16" t="s">
        <v>2</v>
      </c>
    </row>
    <row r="63" spans="1:7">
      <c r="A63" s="56" t="s">
        <v>115</v>
      </c>
      <c r="B63" s="16" t="s">
        <v>2</v>
      </c>
      <c r="C63" s="65" t="s">
        <v>116</v>
      </c>
      <c r="D63" s="49"/>
      <c r="E63" s="57" t="str">
        <f>IF(C63&lt;&gt;"","&lt;div","")</f>
        <v>&lt;div</v>
      </c>
      <c r="F63" s="16" t="s">
        <v>2</v>
      </c>
      <c r="G63" s="16" t="s">
        <v>2</v>
      </c>
    </row>
    <row r="64" spans="1:7">
      <c r="A64" s="56" t="s">
        <v>117</v>
      </c>
      <c r="B64" s="16" t="s">
        <v>2</v>
      </c>
      <c r="C64" s="49" t="s">
        <v>118</v>
      </c>
      <c r="D64" s="49"/>
      <c r="E64" s="58" t="str">
        <f>IF(C63&lt;&gt;"",CONCATENATE("id=",Comillas,C64,Comillas),"")</f>
        <v>id="dependencias"</v>
      </c>
      <c r="F64" s="16" t="s">
        <v>106</v>
      </c>
      <c r="G64" s="16" t="s">
        <v>2</v>
      </c>
    </row>
    <row r="65" spans="1:7">
      <c r="A65" s="56"/>
      <c r="B65" s="16" t="s">
        <v>2</v>
      </c>
      <c r="C65" s="16"/>
      <c r="D65" s="16"/>
      <c r="E65" s="58" t="str">
        <f>IF(C63&lt;&gt;"",$F$42,"")</f>
        <v>class="mt-5 pt-5 "&gt;</v>
      </c>
      <c r="G65" s="16" t="s">
        <v>2</v>
      </c>
    </row>
    <row r="66" spans="1:7">
      <c r="A66" s="56"/>
      <c r="B66" s="16" t="s">
        <v>2</v>
      </c>
      <c r="C66" s="16"/>
      <c r="D66" s="16"/>
      <c r="E66" s="58" t="str">
        <f>IF(C63&lt;&gt;"",CONCATENATE("&lt;h2 class=",Comillas,"mt-1",Comillas,"&gt;",C63,"&lt;/h2&gt;"),"")</f>
        <v>&lt;h2 class="mt-1"&gt;Dependencias&lt;/h2&gt;</v>
      </c>
      <c r="G66" s="16" t="s">
        <v>2</v>
      </c>
    </row>
    <row r="67" spans="1:7">
      <c r="A67" s="56"/>
      <c r="B67" s="16" t="s">
        <v>2</v>
      </c>
      <c r="C67" s="16"/>
      <c r="D67" s="16"/>
      <c r="E67" s="57" t="str">
        <f>IF(C63&lt;&gt;"","&lt;/div&gt;","")</f>
        <v>&lt;/div&gt;</v>
      </c>
      <c r="G67" s="16" t="s">
        <v>2</v>
      </c>
    </row>
    <row r="68" ht="15.75" spans="1:7">
      <c r="A68" s="59"/>
      <c r="B68" s="60"/>
      <c r="C68" s="60"/>
      <c r="D68" s="61"/>
      <c r="E68" s="62" t="str">
        <f>IF(C63&lt;&gt;"",CONCATENATE("&lt;!-- ",C63," Fin --&gt;"),"")</f>
        <v>&lt;!-- Dependencias Fin --&gt;</v>
      </c>
      <c r="G68" s="16" t="s">
        <v>2</v>
      </c>
    </row>
    <row r="69" spans="1:7">
      <c r="A69" s="52"/>
      <c r="B69" s="53" t="s">
        <v>2</v>
      </c>
      <c r="C69" s="54"/>
      <c r="D69" s="54"/>
      <c r="E69" s="55" t="str">
        <f>IF(C70&lt;&gt;"",CONCATENATE("&lt;!-- ",C70," --&gt;"),"")</f>
        <v>&lt;!-- Cómo Usar PIP --&gt;</v>
      </c>
      <c r="G69" s="16" t="s">
        <v>2</v>
      </c>
    </row>
    <row r="70" spans="1:7">
      <c r="A70" s="56" t="s">
        <v>119</v>
      </c>
      <c r="B70" s="16" t="s">
        <v>2</v>
      </c>
      <c r="C70" s="49" t="s">
        <v>120</v>
      </c>
      <c r="D70" s="49"/>
      <c r="E70" s="57" t="str">
        <f>IF(C70&lt;&gt;"","&lt;div","")</f>
        <v>&lt;div</v>
      </c>
      <c r="F70" s="16" t="s">
        <v>106</v>
      </c>
      <c r="G70" s="16" t="s">
        <v>2</v>
      </c>
    </row>
    <row r="71" spans="1:7">
      <c r="A71" s="56" t="s">
        <v>121</v>
      </c>
      <c r="B71" s="16" t="s">
        <v>2</v>
      </c>
      <c r="C71" s="49" t="s">
        <v>122</v>
      </c>
      <c r="D71" s="49"/>
      <c r="E71" s="58" t="str">
        <f>IF(C70&lt;&gt;"",CONCATENATE("id=",Comillas,C71,Comillas),"")</f>
        <v>id="comoUsarPip"</v>
      </c>
      <c r="G71" s="16" t="s">
        <v>2</v>
      </c>
    </row>
    <row r="72" spans="1:7">
      <c r="A72" s="56"/>
      <c r="B72" s="16" t="s">
        <v>2</v>
      </c>
      <c r="C72" s="16"/>
      <c r="D72" s="16"/>
      <c r="E72" s="58" t="str">
        <f>IF(C70&lt;&gt;"",$F$42,"")</f>
        <v>class="mt-5 pt-5 "&gt;</v>
      </c>
      <c r="F72" s="16" t="s">
        <v>2</v>
      </c>
      <c r="G72" s="16" t="s">
        <v>2</v>
      </c>
    </row>
    <row r="73" spans="1:7">
      <c r="A73" s="56"/>
      <c r="B73" s="16" t="s">
        <v>2</v>
      </c>
      <c r="C73" s="16"/>
      <c r="D73" s="16"/>
      <c r="E73" s="58" t="str">
        <f>IF(C70&lt;&gt;"",CONCATENATE("&lt;h2 class=",Comillas,"mt-1",Comillas,"&gt;",C70,"&lt;/h2&gt;"),"")</f>
        <v>&lt;h2 class="mt-1"&gt;Cómo Usar PIP&lt;/h2&gt;</v>
      </c>
      <c r="G73" s="16" t="s">
        <v>2</v>
      </c>
    </row>
    <row r="74" spans="1:7">
      <c r="A74" s="56"/>
      <c r="B74" s="16" t="s">
        <v>2</v>
      </c>
      <c r="C74" s="16"/>
      <c r="D74" s="16"/>
      <c r="E74" s="57" t="str">
        <f>IF(C70&lt;&gt;"","&lt;/div&gt;","")</f>
        <v>&lt;/div&gt;</v>
      </c>
      <c r="G74" s="16" t="s">
        <v>2</v>
      </c>
    </row>
    <row r="75" ht="15.75" spans="1:7">
      <c r="A75" s="59"/>
      <c r="B75" s="60"/>
      <c r="C75" s="60"/>
      <c r="D75" s="61"/>
      <c r="E75" s="62" t="str">
        <f>IF(C70&lt;&gt;"",CONCATENATE("&lt;!-- ",C70," Fin --&gt;"),"")</f>
        <v>&lt;!-- Cómo Usar PIP Fin --&gt;</v>
      </c>
      <c r="G75" s="16" t="s">
        <v>2</v>
      </c>
    </row>
    <row r="76" spans="1:7">
      <c r="A76" s="52"/>
      <c r="B76" s="53" t="s">
        <v>2</v>
      </c>
      <c r="C76" s="54"/>
      <c r="D76" s="54"/>
      <c r="E76" s="55" t="str">
        <f>IF(C77&lt;&gt;"",CONCATENATE("&lt;!-- ",C77," --&gt;"),"")</f>
        <v>&lt;!-- Ejemplo --&gt;</v>
      </c>
      <c r="G76" s="16" t="s">
        <v>2</v>
      </c>
    </row>
    <row r="77" spans="1:7">
      <c r="A77" s="56" t="s">
        <v>123</v>
      </c>
      <c r="B77" s="16" t="s">
        <v>2</v>
      </c>
      <c r="C77" s="49" t="s">
        <v>124</v>
      </c>
      <c r="D77" s="49"/>
      <c r="E77" s="57" t="str">
        <f>IF(C77&lt;&gt;"","&lt;div","")</f>
        <v>&lt;div</v>
      </c>
      <c r="F77" s="16" t="s">
        <v>106</v>
      </c>
      <c r="G77" s="16" t="s">
        <v>2</v>
      </c>
    </row>
    <row r="78" spans="1:7">
      <c r="A78" s="56" t="s">
        <v>125</v>
      </c>
      <c r="B78" s="16" t="s">
        <v>2</v>
      </c>
      <c r="C78" s="49" t="s">
        <v>126</v>
      </c>
      <c r="D78" s="49"/>
      <c r="E78" s="58" t="str">
        <f>IF(C77&lt;&gt;"",CONCATENATE("id=",Comillas,C78,Comillas),"")</f>
        <v>id="ejemplo"</v>
      </c>
      <c r="G78" s="16" t="s">
        <v>2</v>
      </c>
    </row>
    <row r="79" spans="1:7">
      <c r="A79" s="56"/>
      <c r="B79" s="16" t="s">
        <v>2</v>
      </c>
      <c r="C79" s="16"/>
      <c r="D79" s="16"/>
      <c r="E79" s="58" t="str">
        <f>IF(C77&lt;&gt;"",$F$42,"")</f>
        <v>class="mt-5 pt-5 "&gt;</v>
      </c>
      <c r="F79" s="16" t="s">
        <v>2</v>
      </c>
      <c r="G79" s="16" t="s">
        <v>2</v>
      </c>
    </row>
    <row r="80" spans="1:7">
      <c r="A80" s="56"/>
      <c r="B80" s="16" t="s">
        <v>2</v>
      </c>
      <c r="C80" s="16"/>
      <c r="D80" s="16"/>
      <c r="E80" s="58" t="str">
        <f>IF(C77&lt;&gt;"",CONCATENATE("&lt;h2 class=",Comillas,"mt-1",Comillas,"&gt;",C77,"&lt;/h2&gt;"),"")</f>
        <v>&lt;h2 class="mt-1"&gt;Ejemplo&lt;/h2&gt;</v>
      </c>
      <c r="G80" s="16" t="s">
        <v>2</v>
      </c>
    </row>
    <row r="81" spans="1:7">
      <c r="A81" s="56"/>
      <c r="B81" s="16" t="s">
        <v>2</v>
      </c>
      <c r="C81" s="16"/>
      <c r="D81" s="16"/>
      <c r="E81" s="57" t="str">
        <f>IF(C77&lt;&gt;"","&lt;/div&gt;","")</f>
        <v>&lt;/div&gt;</v>
      </c>
      <c r="G81" s="16" t="s">
        <v>2</v>
      </c>
    </row>
    <row r="82" ht="15.75" spans="1:7">
      <c r="A82" s="59"/>
      <c r="B82" s="60"/>
      <c r="C82" s="60"/>
      <c r="D82" s="61"/>
      <c r="E82" s="62" t="str">
        <f>IF(C77&lt;&gt;"",CONCATENATE("&lt;!-- ",C77," Fin --&gt;"),"")</f>
        <v>&lt;!-- Ejemplo Fin --&gt;</v>
      </c>
      <c r="G82" s="16" t="s">
        <v>2</v>
      </c>
    </row>
    <row r="83" spans="2:5">
      <c r="B83" s="16" t="s">
        <v>2</v>
      </c>
      <c r="E83" s="66" t="s">
        <v>92</v>
      </c>
    </row>
    <row r="84" spans="2:7">
      <c r="B84" s="16" t="s">
        <v>2</v>
      </c>
      <c r="E84" s="67" t="s">
        <v>127</v>
      </c>
      <c r="G84" s="16" t="s">
        <v>2</v>
      </c>
    </row>
    <row r="85" spans="2:7">
      <c r="B85" s="16" t="s">
        <v>2</v>
      </c>
      <c r="E85" s="43" t="str">
        <f>CONCATENATE("&lt;!--  ",$C$8,"--&gt;")</f>
        <v>&lt;!--  Instalador de Paquetes de Python (PIP)  --&gt;</v>
      </c>
      <c r="G85" s="16" t="s">
        <v>2</v>
      </c>
    </row>
    <row r="86" spans="2:7">
      <c r="B86" s="16" t="s">
        <v>2</v>
      </c>
      <c r="E86" s="43" t="s">
        <v>128</v>
      </c>
      <c r="F86" s="16" t="s">
        <v>106</v>
      </c>
      <c r="G86" s="16" t="s">
        <v>2</v>
      </c>
    </row>
    <row r="87" spans="2:5">
      <c r="B87" s="16" t="s">
        <v>2</v>
      </c>
      <c r="E87" s="16" t="s">
        <v>129</v>
      </c>
    </row>
    <row r="88" spans="2:7">
      <c r="B88" s="16" t="s">
        <v>2</v>
      </c>
      <c r="E88" s="16" t="s">
        <v>130</v>
      </c>
      <c r="G88" s="68"/>
    </row>
    <row r="89" spans="2:7">
      <c r="B89" s="16" t="s">
        <v>2</v>
      </c>
      <c r="E89" s="16" t="s">
        <v>131</v>
      </c>
      <c r="G89" s="69"/>
    </row>
    <row r="90" spans="2:5">
      <c r="B90" s="16" t="s">
        <v>2</v>
      </c>
      <c r="E90" s="16"/>
    </row>
    <row r="91" spans="2:6">
      <c r="B91" s="16" t="s">
        <v>2</v>
      </c>
      <c r="E91" s="16" t="s">
        <v>132</v>
      </c>
      <c r="F91" s="16" t="s">
        <v>34</v>
      </c>
    </row>
    <row r="92" ht="15.75" spans="5:5">
      <c r="E92" s="16" t="s">
        <v>133</v>
      </c>
    </row>
    <row r="93" spans="5:5">
      <c r="E93" s="70" t="str">
        <f>IF($C$25&lt;&gt;"",$H$2,"")</f>
        <v>&lt;li class="list-group-item"&gt;</v>
      </c>
    </row>
    <row r="94" spans="5:5">
      <c r="E94" s="71" t="str">
        <f>IF(C25&lt;&gt;"",CONCATENATE("&lt;a href=",Comillas,"#",C26,Comillas,"&gt;",C25,"&lt;/a&gt;"),"")</f>
        <v>&lt;a href="#queEsPip"&gt;¿Qué es PIP?&lt;/a&gt;</v>
      </c>
    </row>
    <row r="95" ht="15.75" spans="2:6">
      <c r="B95" s="16" t="s">
        <v>2</v>
      </c>
      <c r="E95" s="72" t="str">
        <f>IF($C$25&lt;&gt;"","&lt;/li&gt;","")</f>
        <v>&lt;/li&gt;</v>
      </c>
      <c r="F95" s="16" t="s">
        <v>2</v>
      </c>
    </row>
    <row r="96" spans="2:6">
      <c r="B96" s="16" t="s">
        <v>2</v>
      </c>
      <c r="E96" s="70" t="str">
        <f>IF($C$33&lt;&gt;"",$H$2,"")</f>
        <v>&lt;li class="list-group-item"&gt;</v>
      </c>
      <c r="F96" s="16" t="s">
        <v>2</v>
      </c>
    </row>
    <row r="97" spans="2:5">
      <c r="B97" s="16" t="s">
        <v>2</v>
      </c>
      <c r="E97" s="71" t="str">
        <f>IF(C33&lt;&gt;"",CONCATENATE("&lt;a href=",Comillas,"#",C34,Comillas,"&gt;",C33,"&lt;/a&gt;"),"")</f>
        <v>&lt;a href="#caracteristicasPrincipalesDePip"&gt;Características Principales de PIP&lt;/a&gt;</v>
      </c>
    </row>
    <row r="98" ht="15.75" spans="2:5">
      <c r="B98" s="16" t="s">
        <v>2</v>
      </c>
      <c r="E98" s="72" t="str">
        <f>IF($C$33&lt;&gt;"","&lt;/li&gt;","")</f>
        <v>&lt;/li&gt;</v>
      </c>
    </row>
    <row r="99" spans="5:5">
      <c r="E99" s="70" t="str">
        <f>IF(C41&lt;&gt;"",$H$2,"")</f>
        <v>&lt;li class="list-group-item"&gt;</v>
      </c>
    </row>
    <row r="100" spans="5:5">
      <c r="E100" s="71" t="str">
        <f>IF(C41&lt;&gt;"",CONCATENATE("&lt;a href=",Comillas,"#",C42,Comillas,"&gt;",C41,"&lt;/a&gt;"),"")</f>
        <v>&lt;a href="#queEsElEcosistemaDePaquetesDePython"&gt;¿Qué es el ecosistema de paquetes de Python?&lt;/a&gt;</v>
      </c>
    </row>
    <row r="101" ht="15.75" spans="5:5">
      <c r="E101" s="72" t="str">
        <f>IF(C41&lt;&gt;"","&lt;/li&gt;","")</f>
        <v>&lt;/li&gt;</v>
      </c>
    </row>
    <row r="102" spans="5:5">
      <c r="E102" s="70" t="str">
        <f>IF($C49&lt;&gt;"",$H$2,"")</f>
        <v>&lt;li class="list-group-item"&gt;</v>
      </c>
    </row>
    <row r="103" spans="5:5">
      <c r="E103" s="71" t="str">
        <f>IF(C49&lt;&gt;"",CONCATENATE("&lt;a href=",Comillas,"#",C50,Comillas,"&gt;",C49,"&lt;/a&gt;"),"")</f>
        <v>&lt;a href="#elRepositorioDePypi"&gt;El Repositorio de PyPI&lt;/a&gt;</v>
      </c>
    </row>
    <row r="104" ht="15.75" spans="5:5">
      <c r="E104" s="72" t="str">
        <f>IF(C49&lt;&gt;"","&lt;/li&gt;","")</f>
        <v>&lt;/li&gt;</v>
      </c>
    </row>
    <row r="105" spans="5:5">
      <c r="E105" s="70" t="str">
        <f>IF($C56&lt;&gt;"",$H$2,"")</f>
        <v>&lt;li class="list-group-item"&gt;</v>
      </c>
    </row>
    <row r="106" spans="5:5">
      <c r="E106" s="71" t="str">
        <f>IF(C56&lt;&gt;"",CONCATENATE("&lt;a href=",Comillas,"#",C57,Comillas,"&gt;",C56,"&lt;/a&gt;"),"")</f>
        <v>&lt;a href="#instalacionDePip"&gt;Instalación de PIP&lt;/a&gt;</v>
      </c>
    </row>
    <row r="107" ht="15.75" spans="5:5">
      <c r="E107" s="72" t="str">
        <f>IF($C$56&lt;&gt;"","&lt;/li&gt;","")</f>
        <v>&lt;/li&gt;</v>
      </c>
    </row>
    <row r="108" spans="5:5">
      <c r="E108" s="70" t="str">
        <f>IF(C63&lt;&gt;"",$H$2,"")</f>
        <v>&lt;li class="list-group-item"&gt;</v>
      </c>
    </row>
    <row r="109" spans="5:9">
      <c r="E109" s="71" t="str">
        <f>IF(C63&lt;&gt;"",CONCATENATE("&lt;a href=",Comillas,"#",C64,Comillas,"&gt;",C63,"&lt;/a&gt;"),"")</f>
        <v>&lt;a href="#dependencias"&gt;Dependencias&lt;/a&gt;</v>
      </c>
      <c r="H109" s="73"/>
      <c r="I109" s="73"/>
    </row>
    <row r="110" ht="15.75" spans="5:5">
      <c r="E110" s="72" t="str">
        <f>IF(C63&lt;&gt;"","&lt;/li&gt;","")</f>
        <v>&lt;/li&gt;</v>
      </c>
    </row>
    <row r="111" spans="5:11">
      <c r="E111" s="70" t="str">
        <f>IF(C70&lt;&gt;"",$H$2,"")</f>
        <v>&lt;li class="list-group-item"&gt;</v>
      </c>
      <c r="J111" s="73"/>
      <c r="K111" s="73"/>
    </row>
    <row r="112" spans="5:5">
      <c r="E112" s="71" t="str">
        <f>IF(C70&lt;&gt;"",CONCATENATE("&lt;a href=",Comillas,"#",C71,Comillas,"&gt;",C70,"&lt;/a&gt;"),"")</f>
        <v>&lt;a href="#comoUsarPip"&gt;Cómo Usar PIP&lt;/a&gt;</v>
      </c>
    </row>
    <row r="113" ht="15.75" spans="5:5">
      <c r="E113" s="72" t="str">
        <f>IF(C70&lt;&gt;"","&lt;/li&gt;","")</f>
        <v>&lt;/li&gt;</v>
      </c>
    </row>
    <row r="114" spans="5:5">
      <c r="E114" s="70" t="str">
        <f>IF(C77&lt;&gt;"",$H$2,"")</f>
        <v>&lt;li class="list-group-item"&gt;</v>
      </c>
    </row>
    <row r="115" spans="5:5">
      <c r="E115" s="71" t="str">
        <f>IF(C77&lt;&gt;"",CONCATENATE("&lt;a href=",Comillas,"#",C78,Comillas,"&gt;",C77,"&lt;/a&gt;"),"")</f>
        <v>&lt;a href="#ejemplo"&gt;Ejemplo&lt;/a&gt;</v>
      </c>
    </row>
    <row r="116" ht="15.75" spans="5:5">
      <c r="E116" s="72" t="str">
        <f>IF(C78&lt;&gt;"","&lt;/li&gt;","")</f>
        <v>&lt;/li&gt;</v>
      </c>
    </row>
    <row r="117" spans="1:6">
      <c r="A117" s="73"/>
      <c r="B117" s="73"/>
      <c r="C117" s="73"/>
      <c r="D117" s="73"/>
      <c r="E117" s="16" t="s">
        <v>134</v>
      </c>
      <c r="F117" s="73"/>
    </row>
    <row r="118" spans="5:7">
      <c r="E118" s="16" t="s">
        <v>135</v>
      </c>
      <c r="G118" s="73"/>
    </row>
    <row r="119" spans="5:5">
      <c r="E119" s="16" t="s">
        <v>136</v>
      </c>
    </row>
    <row r="120" spans="5:5">
      <c r="E120" s="45" t="s">
        <v>92</v>
      </c>
    </row>
    <row r="121" spans="5:5">
      <c r="E121" s="74" t="s">
        <v>137</v>
      </c>
    </row>
    <row r="123" spans="5:5">
      <c r="E123" s="73"/>
    </row>
  </sheetData>
  <conditionalFormatting sqref="C$1:C$1048576">
    <cfRule type="duplicateValues" dxfId="0" priority="1"/>
  </conditionalFormatting>
  <hyperlinks>
    <hyperlink ref="C15" r:id="rId1" display="https://images2.imgbox.com/4b/dc/zk5ccDOb_o.png" tooltip="https://images2.imgbox.com/4b/dc/zk5ccDOb_o.png"/>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89"/>
  <sheetViews>
    <sheetView workbookViewId="0">
      <pane ySplit="1" topLeftCell="A20" activePane="bottomLeft" state="frozen"/>
      <selection/>
      <selection pane="bottomLeft" activeCell="N1" sqref="N1:N17"/>
    </sheetView>
  </sheetViews>
  <sheetFormatPr defaultColWidth="9" defaultRowHeight="14.25"/>
  <cols>
    <col min="4" max="4" width="18.25" customWidth="1"/>
    <col min="6" max="6" width="27.75" customWidth="1"/>
    <col min="12" max="12" width="18.25" customWidth="1"/>
    <col min="14" max="14" width="27.75" customWidth="1"/>
  </cols>
  <sheetData>
    <row r="1" ht="15" spans="6:14">
      <c r="F1" s="29" t="str">
        <f>""</f>
        <v/>
      </c>
      <c r="N1" s="29" t="str">
        <f>""</f>
        <v/>
      </c>
    </row>
    <row r="2" spans="1:15">
      <c r="A2" s="30" t="s">
        <v>138</v>
      </c>
      <c r="B2" s="31"/>
      <c r="C2" s="31"/>
      <c r="D2" s="32" t="s">
        <v>139</v>
      </c>
      <c r="E2" s="31" t="s">
        <v>2</v>
      </c>
      <c r="F2" s="31" t="str">
        <f>CONCATENATE("&lt;!-- ",D2," --&gt;")</f>
        <v>&lt;!-- Verificar si PIP ya Está Instalado --&gt;</v>
      </c>
      <c r="G2" s="33"/>
      <c r="I2" s="30" t="s">
        <v>138</v>
      </c>
      <c r="J2" s="31"/>
      <c r="K2" s="31"/>
      <c r="L2" s="32" t="s">
        <v>140</v>
      </c>
      <c r="M2" s="31"/>
      <c r="N2" s="31" t="str">
        <f>CONCATENATE("&lt;!-- ",L2," --&gt;")</f>
        <v>&lt;!-- Plantilla para requirements.txt --&gt;</v>
      </c>
      <c r="O2" s="33"/>
    </row>
    <row r="3" spans="1:15">
      <c r="A3" s="34" t="s">
        <v>141</v>
      </c>
      <c r="B3" s="35" t="s">
        <v>142</v>
      </c>
      <c r="C3" s="36" t="s">
        <v>143</v>
      </c>
      <c r="F3" t="str">
        <f>CONCATENATE(B3,D3,C3)</f>
        <v>&lt;div &gt;</v>
      </c>
      <c r="G3" s="37"/>
      <c r="I3" s="34" t="s">
        <v>141</v>
      </c>
      <c r="J3" s="35" t="s">
        <v>142</v>
      </c>
      <c r="K3" s="36" t="s">
        <v>143</v>
      </c>
      <c r="N3" t="str">
        <f>CONCATENATE(J3,L3,K3)</f>
        <v>&lt;div &gt;</v>
      </c>
      <c r="O3" s="37"/>
    </row>
    <row r="4" spans="1:15">
      <c r="A4" s="34"/>
      <c r="F4" t="str">
        <f>CONCATENATE("&lt;h3&gt;",D2,"&lt;/h3&gt;")</f>
        <v>&lt;h3&gt;Verificar si PIP ya Está Instalado&lt;/h3&gt;</v>
      </c>
      <c r="G4" s="37"/>
      <c r="I4" s="34"/>
      <c r="N4" t="str">
        <f>CONCATENATE("&lt;h4&gt;",L2,"&lt;/h4&gt;")</f>
        <v>&lt;h4&gt;Plantilla para requirements.txt&lt;/h4&gt;</v>
      </c>
      <c r="O4" s="37"/>
    </row>
    <row r="5" spans="1:15">
      <c r="A5" s="34"/>
      <c r="F5" t="str">
        <f>IF(D6&lt;&gt;"","&lt;p&gt;","")</f>
        <v/>
      </c>
      <c r="G5" s="37"/>
      <c r="I5" s="34"/>
      <c r="N5" t="str">
        <f>IF(L6&lt;&gt;"","&lt;p&gt;","")</f>
        <v>&lt;p&gt;</v>
      </c>
      <c r="O5" s="37"/>
    </row>
    <row r="6" spans="1:15">
      <c r="A6" s="34" t="s">
        <v>144</v>
      </c>
      <c r="D6" s="38"/>
      <c r="E6" t="s">
        <v>2</v>
      </c>
      <c r="F6" t="str">
        <f>IF(D6&lt;&gt;"",D6,"")</f>
        <v/>
      </c>
      <c r="G6" s="37"/>
      <c r="H6" t="s">
        <v>2</v>
      </c>
      <c r="I6" s="34" t="s">
        <v>144</v>
      </c>
      <c r="L6" s="38" t="s">
        <v>145</v>
      </c>
      <c r="M6" t="s">
        <v>2</v>
      </c>
      <c r="N6" t="str">
        <f>IF(L6&lt;&gt;"",L6,"")</f>
        <v>Este archivo contiene las dependencias del proyecto de Python. En el formato más simple, se listan los paquetes y sus versiones, o solo los nombres de los paquetes si no se especifica la versión.</v>
      </c>
      <c r="O6" s="37"/>
    </row>
    <row r="7" spans="1:15">
      <c r="A7" s="34"/>
      <c r="F7" t="s">
        <v>92</v>
      </c>
      <c r="G7" s="37"/>
      <c r="I7" s="34"/>
      <c r="N7" t="s">
        <v>92</v>
      </c>
      <c r="O7" s="37"/>
    </row>
    <row r="8" ht="15" spans="1:15">
      <c r="A8" s="39"/>
      <c r="B8" s="29"/>
      <c r="C8" s="29"/>
      <c r="D8" s="29"/>
      <c r="E8" s="29"/>
      <c r="F8" s="29" t="str">
        <f>CONCATENATE("&lt;!-- ",D2," fin --&gt;")</f>
        <v>&lt;!-- Verificar si PIP ya Está Instalado fin --&gt;</v>
      </c>
      <c r="G8" s="40"/>
      <c r="I8" s="39"/>
      <c r="J8" s="29"/>
      <c r="K8" s="29"/>
      <c r="L8" s="29"/>
      <c r="M8" s="29"/>
      <c r="N8" s="29" t="str">
        <f>CONCATENATE("&lt;!-- ",L2," fin --&gt;")</f>
        <v>&lt;!-- Plantilla para requirements.txt fin --&gt;</v>
      </c>
      <c r="O8" s="40"/>
    </row>
    <row r="9" ht="15" spans="1:14">
      <c r="A9" s="30"/>
      <c r="B9" s="31"/>
      <c r="C9" s="31"/>
      <c r="D9" s="41"/>
      <c r="E9" s="31"/>
      <c r="F9" s="29" t="str">
        <f>""</f>
        <v/>
      </c>
      <c r="I9" s="30"/>
      <c r="J9" s="31"/>
      <c r="K9" s="31"/>
      <c r="L9" s="41"/>
      <c r="M9" s="31"/>
      <c r="N9" s="29" t="str">
        <f>""</f>
        <v/>
      </c>
    </row>
    <row r="10" spans="1:15">
      <c r="A10" s="30" t="s">
        <v>146</v>
      </c>
      <c r="B10" s="31"/>
      <c r="C10" s="31"/>
      <c r="D10" s="32" t="s">
        <v>147</v>
      </c>
      <c r="E10" s="31" t="s">
        <v>2</v>
      </c>
      <c r="F10" s="31" t="str">
        <f>CONCATENATE("&lt;!-- ",D10," --&gt;")</f>
        <v>&lt;!-- Instalación de PIP Según el Sistema ooperativo --&gt;</v>
      </c>
      <c r="G10" s="33"/>
      <c r="I10" s="30" t="s">
        <v>146</v>
      </c>
      <c r="J10" s="31"/>
      <c r="K10" s="31"/>
      <c r="L10" s="32" t="s">
        <v>148</v>
      </c>
      <c r="M10" s="31" t="s">
        <v>2</v>
      </c>
      <c r="N10" s="31" t="str">
        <f>CONCATENATE("&lt;!-- ",L10," --&gt;")</f>
        <v>&lt;!-- Plantilla para Pipfile --&gt;</v>
      </c>
      <c r="O10" s="33"/>
    </row>
    <row r="11" spans="1:15">
      <c r="A11" s="34" t="s">
        <v>141</v>
      </c>
      <c r="B11" s="35" t="s">
        <v>142</v>
      </c>
      <c r="C11" s="36" t="s">
        <v>143</v>
      </c>
      <c r="F11" t="str">
        <f>CONCATENATE(B11,D11,C11)</f>
        <v>&lt;div &gt;</v>
      </c>
      <c r="G11" s="37"/>
      <c r="I11" s="34" t="s">
        <v>141</v>
      </c>
      <c r="J11" s="35" t="s">
        <v>142</v>
      </c>
      <c r="K11" s="36" t="s">
        <v>143</v>
      </c>
      <c r="N11" t="str">
        <f>CONCATENATE(J11,L11,K11)</f>
        <v>&lt;div &gt;</v>
      </c>
      <c r="O11" s="37"/>
    </row>
    <row r="12" spans="1:15">
      <c r="A12" s="34"/>
      <c r="F12" t="str">
        <f>CONCATENATE("&lt;h3&gt;",D10,"&lt;/h3&gt;")</f>
        <v>&lt;h3&gt;Instalación de PIP Según el Sistema ooperativo&lt;/h3&gt;</v>
      </c>
      <c r="G12" s="37"/>
      <c r="I12" s="34"/>
      <c r="N12" t="str">
        <f>CONCATENATE("&lt;h4&gt;",L10,"&lt;/h4&gt;")</f>
        <v>&lt;h4&gt;Plantilla para Pipfile&lt;/h4&gt;</v>
      </c>
      <c r="O12" s="37"/>
    </row>
    <row r="13" spans="1:15">
      <c r="A13" s="34"/>
      <c r="F13" t="str">
        <f>IF(D14&lt;&gt;"","&lt;p&gt;","")</f>
        <v/>
      </c>
      <c r="G13" s="37"/>
      <c r="I13" s="34"/>
      <c r="N13" t="str">
        <f>IF(L14&lt;&gt;"","&lt;p&gt;","")</f>
        <v>&lt;p&gt;</v>
      </c>
      <c r="O13" s="37"/>
    </row>
    <row r="14" spans="1:15">
      <c r="A14" s="34" t="s">
        <v>144</v>
      </c>
      <c r="D14" s="38"/>
      <c r="E14" t="s">
        <v>2</v>
      </c>
      <c r="F14" t="str">
        <f>IF(D14&lt;&gt;"",D14,"")</f>
        <v/>
      </c>
      <c r="G14" s="37"/>
      <c r="H14" t="s">
        <v>2</v>
      </c>
      <c r="I14" s="34" t="s">
        <v>144</v>
      </c>
      <c r="L14" s="38" t="s">
        <v>149</v>
      </c>
      <c r="M14" t="s">
        <v>2</v>
      </c>
      <c r="N14" t="str">
        <f>IF(L14&lt;&gt;"",L14,"")</f>
        <v>El archivo Pipfile es utilizado por pipenv para gestionar las dependencias de manera más estructurada. Este archivo también incluye la versión de Python que se debe usar para el entorno. A continuación se muestra una plantilla básica:</v>
      </c>
      <c r="O14" s="37"/>
    </row>
    <row r="15" spans="1:15">
      <c r="A15" s="34"/>
      <c r="F15" t="s">
        <v>92</v>
      </c>
      <c r="G15" s="37"/>
      <c r="I15" s="34"/>
      <c r="N15" t="s">
        <v>92</v>
      </c>
      <c r="O15" s="37"/>
    </row>
    <row r="16" ht="15" spans="1:15">
      <c r="A16" s="39"/>
      <c r="B16" s="29"/>
      <c r="C16" s="29"/>
      <c r="D16" s="29"/>
      <c r="E16" s="29"/>
      <c r="F16" s="29" t="str">
        <f>CONCATENATE("&lt;!-- ",D10," fin --&gt;")</f>
        <v>&lt;!-- Instalación de PIP Según el Sistema ooperativo fin --&gt;</v>
      </c>
      <c r="G16" s="40"/>
      <c r="I16" s="39"/>
      <c r="J16" s="29"/>
      <c r="K16" s="29"/>
      <c r="L16" s="29"/>
      <c r="M16" s="29"/>
      <c r="N16" s="29" t="str">
        <f>CONCATENATE("&lt;!-- ",L10," fin --&gt;")</f>
        <v>&lt;!-- Plantilla para Pipfile fin --&gt;</v>
      </c>
      <c r="O16" s="40"/>
    </row>
    <row r="17" ht="15" spans="1:14">
      <c r="A17" s="30"/>
      <c r="B17" s="31"/>
      <c r="C17" s="31"/>
      <c r="D17" s="41"/>
      <c r="E17" s="31"/>
      <c r="F17" s="29" t="str">
        <f>""</f>
        <v/>
      </c>
      <c r="I17" s="30"/>
      <c r="J17" s="31"/>
      <c r="K17" s="31"/>
      <c r="L17" s="41"/>
      <c r="M17" s="31"/>
      <c r="N17" s="29" t="str">
        <f>""</f>
        <v/>
      </c>
    </row>
    <row r="18" spans="1:15">
      <c r="A18" s="30" t="s">
        <v>150</v>
      </c>
      <c r="B18" s="31"/>
      <c r="C18" s="31"/>
      <c r="D18" s="32" t="s">
        <v>151</v>
      </c>
      <c r="E18" s="31"/>
      <c r="F18" s="31" t="str">
        <f>CONCATENATE("&lt;!-- ",D18," --&gt;")</f>
        <v>&lt;!-- Solucionar Posibles Problemas --&gt;</v>
      </c>
      <c r="G18" s="33"/>
      <c r="I18" s="30" t="s">
        <v>152</v>
      </c>
      <c r="J18" s="31"/>
      <c r="K18" s="31"/>
      <c r="L18" s="32"/>
      <c r="M18" s="31"/>
      <c r="N18" s="31" t="str">
        <f>CONCATENATE("&lt;!-- ",L18," --&gt;")</f>
        <v>&lt;!--  --&gt;</v>
      </c>
      <c r="O18" s="33"/>
    </row>
    <row r="19" customFormat="1" spans="1:15">
      <c r="A19" s="34" t="s">
        <v>141</v>
      </c>
      <c r="B19" s="35" t="s">
        <v>142</v>
      </c>
      <c r="C19" s="36" t="s">
        <v>143</v>
      </c>
      <c r="F19" t="str">
        <f>CONCATENATE(B19,D19,C19)</f>
        <v>&lt;div &gt;</v>
      </c>
      <c r="G19" s="37"/>
      <c r="I19" s="34" t="s">
        <v>141</v>
      </c>
      <c r="J19" s="35" t="s">
        <v>142</v>
      </c>
      <c r="K19" s="36" t="s">
        <v>143</v>
      </c>
      <c r="N19" t="str">
        <f>CONCATENATE(J19,L19,K19)</f>
        <v>&lt;div &gt;</v>
      </c>
      <c r="O19" s="37"/>
    </row>
    <row r="20" customFormat="1" spans="1:15">
      <c r="A20" s="34"/>
      <c r="F20" t="str">
        <f>CONCATENATE("&lt;h3&gt;",D18,"&lt;/h3&gt;")</f>
        <v>&lt;h3&gt;Solucionar Posibles Problemas&lt;/h3&gt;</v>
      </c>
      <c r="G20" s="37"/>
      <c r="I20" s="34"/>
      <c r="N20" t="str">
        <f>CONCATENATE("&lt;h4&gt;",L18,"&lt;/h4&gt;")</f>
        <v>&lt;h4&gt;&lt;/h4&gt;</v>
      </c>
      <c r="O20" s="37"/>
    </row>
    <row r="21" customFormat="1" spans="1:15">
      <c r="A21" s="34"/>
      <c r="F21" t="str">
        <f>IF(D22&lt;&gt;"","&lt;p&gt;","")</f>
        <v/>
      </c>
      <c r="G21" s="37"/>
      <c r="I21" s="34"/>
      <c r="N21" t="str">
        <f>IF(L22&lt;&gt;"","&lt;p&gt;","")</f>
        <v/>
      </c>
      <c r="O21" s="37"/>
    </row>
    <row r="22" customFormat="1" spans="1:15">
      <c r="A22" s="34" t="s">
        <v>144</v>
      </c>
      <c r="D22" s="38"/>
      <c r="E22" t="s">
        <v>2</v>
      </c>
      <c r="F22" t="str">
        <f>IF(D22&lt;&gt;"",D22,"")</f>
        <v/>
      </c>
      <c r="G22" s="37"/>
      <c r="I22" s="34" t="s">
        <v>144</v>
      </c>
      <c r="L22" s="38"/>
      <c r="M22" t="s">
        <v>2</v>
      </c>
      <c r="N22" t="str">
        <f>IF(L22&lt;&gt;"",L22,"")</f>
        <v/>
      </c>
      <c r="O22" s="37"/>
    </row>
    <row r="23" customFormat="1" spans="1:15">
      <c r="A23" s="34"/>
      <c r="F23" t="s">
        <v>92</v>
      </c>
      <c r="G23" s="37"/>
      <c r="I23" s="34"/>
      <c r="N23" t="s">
        <v>92</v>
      </c>
      <c r="O23" s="37"/>
    </row>
    <row r="24" ht="15" spans="1:15">
      <c r="A24" s="39"/>
      <c r="B24" s="29"/>
      <c r="C24" s="29"/>
      <c r="D24" s="29"/>
      <c r="E24" s="29"/>
      <c r="F24" s="29" t="str">
        <f>CONCATENATE("&lt;!-- ",D18," fin --&gt;")</f>
        <v>&lt;!-- Solucionar Posibles Problemas fin --&gt;</v>
      </c>
      <c r="G24" s="40"/>
      <c r="I24" s="39"/>
      <c r="J24" s="29"/>
      <c r="K24" s="29"/>
      <c r="L24" s="29"/>
      <c r="M24" s="29"/>
      <c r="N24" s="29" t="str">
        <f>CONCATENATE("&lt;!-- ",L18," fin --&gt;")</f>
        <v>&lt;!--  fin --&gt;</v>
      </c>
      <c r="O24" s="40"/>
    </row>
    <row r="25" ht="15" spans="1:14">
      <c r="A25" s="30"/>
      <c r="B25" s="31"/>
      <c r="C25" s="31"/>
      <c r="D25" s="41"/>
      <c r="E25" s="31"/>
      <c r="F25" s="29" t="str">
        <f>""</f>
        <v/>
      </c>
      <c r="I25" s="30"/>
      <c r="J25" s="31"/>
      <c r="K25" s="31"/>
      <c r="L25" s="41"/>
      <c r="M25" s="31"/>
      <c r="N25" s="29" t="str">
        <f>""</f>
        <v/>
      </c>
    </row>
    <row r="26" spans="1:15">
      <c r="A26" s="30" t="s">
        <v>153</v>
      </c>
      <c r="B26" s="31"/>
      <c r="C26" s="31"/>
      <c r="D26" s="32" t="s">
        <v>154</v>
      </c>
      <c r="E26" s="31"/>
      <c r="F26" s="31" t="str">
        <f>CONCATENATE("&lt;!-- ",D26," --&gt;")</f>
        <v>&lt;!-- Actualizar PIP --&gt;</v>
      </c>
      <c r="G26" s="33"/>
      <c r="I26" s="30" t="s">
        <v>150</v>
      </c>
      <c r="J26" s="31"/>
      <c r="K26" s="31"/>
      <c r="L26" s="32"/>
      <c r="M26" s="31"/>
      <c r="N26" s="31" t="str">
        <f>CONCATENATE("&lt;!-- ",L26," --&gt;")</f>
        <v>&lt;!--  --&gt;</v>
      </c>
      <c r="O26" s="33"/>
    </row>
    <row r="27" spans="1:15">
      <c r="A27" s="34" t="s">
        <v>141</v>
      </c>
      <c r="B27" s="35" t="s">
        <v>142</v>
      </c>
      <c r="C27" s="36" t="s">
        <v>143</v>
      </c>
      <c r="F27" t="str">
        <f>CONCATENATE(B27,D27,C27)</f>
        <v>&lt;div &gt;</v>
      </c>
      <c r="G27" s="37"/>
      <c r="I27" s="34" t="s">
        <v>141</v>
      </c>
      <c r="J27" s="35" t="s">
        <v>142</v>
      </c>
      <c r="K27" s="36" t="s">
        <v>143</v>
      </c>
      <c r="N27" t="str">
        <f>CONCATENATE(J27,L27,K27)</f>
        <v>&lt;div &gt;</v>
      </c>
      <c r="O27" s="37"/>
    </row>
    <row r="28" spans="1:15">
      <c r="A28" s="34"/>
      <c r="F28" t="str">
        <f>CONCATENATE("&lt;h3&gt;",D26,"&lt;/h3&gt;")</f>
        <v>&lt;h3&gt;Actualizar PIP&lt;/h3&gt;</v>
      </c>
      <c r="G28" s="37"/>
      <c r="I28" s="34"/>
      <c r="N28" t="str">
        <f>CONCATENATE("&lt;h4&gt;",L26,"&lt;/h4&gt;")</f>
        <v>&lt;h4&gt;&lt;/h4&gt;</v>
      </c>
      <c r="O28" s="37"/>
    </row>
    <row r="29" spans="1:15">
      <c r="A29" s="34"/>
      <c r="F29" t="str">
        <f>IF(D30&lt;&gt;"","&lt;p&gt;","")</f>
        <v/>
      </c>
      <c r="G29" s="37"/>
      <c r="I29" s="34"/>
      <c r="N29" t="str">
        <f>IF(L30&lt;&gt;"","&lt;p&gt;","")</f>
        <v/>
      </c>
      <c r="O29" s="37"/>
    </row>
    <row r="30" spans="1:15">
      <c r="A30" s="34" t="s">
        <v>144</v>
      </c>
      <c r="D30" s="38"/>
      <c r="E30" t="s">
        <v>2</v>
      </c>
      <c r="F30" t="str">
        <f>IF(D30&lt;&gt;"",D30,"")</f>
        <v/>
      </c>
      <c r="G30" s="37"/>
      <c r="H30" t="s">
        <v>2</v>
      </c>
      <c r="I30" s="34" t="s">
        <v>144</v>
      </c>
      <c r="L30" s="38"/>
      <c r="M30" t="s">
        <v>2</v>
      </c>
      <c r="N30" t="str">
        <f>IF(L30&lt;&gt;"",L30,"")</f>
        <v/>
      </c>
      <c r="O30" s="37"/>
    </row>
    <row r="31" spans="1:15">
      <c r="A31" s="34"/>
      <c r="F31" t="s">
        <v>92</v>
      </c>
      <c r="G31" s="37"/>
      <c r="I31" s="34"/>
      <c r="N31" t="s">
        <v>92</v>
      </c>
      <c r="O31" s="37"/>
    </row>
    <row r="32" ht="15" spans="1:15">
      <c r="A32" s="39"/>
      <c r="B32" s="29"/>
      <c r="C32" s="29"/>
      <c r="D32" s="29"/>
      <c r="E32" s="29"/>
      <c r="F32" s="29" t="str">
        <f>CONCATENATE("&lt;!-- ",D26," fin --&gt;")</f>
        <v>&lt;!-- Actualizar PIP fin --&gt;</v>
      </c>
      <c r="G32" s="40"/>
      <c r="I32" s="39"/>
      <c r="J32" s="29"/>
      <c r="K32" s="29"/>
      <c r="L32" s="29"/>
      <c r="M32" s="29"/>
      <c r="N32" s="29" t="str">
        <f>CONCATENATE("&lt;!-- ",L26," fin --&gt;")</f>
        <v>&lt;!--  fin --&gt;</v>
      </c>
      <c r="O32" s="40"/>
    </row>
    <row r="33" ht="15" spans="1:14">
      <c r="A33" s="30"/>
      <c r="B33" s="31"/>
      <c r="C33" s="31"/>
      <c r="D33" s="41"/>
      <c r="E33" s="31"/>
      <c r="F33" s="29" t="str">
        <f>""</f>
        <v/>
      </c>
      <c r="I33" s="30"/>
      <c r="J33" s="31"/>
      <c r="K33" s="31"/>
      <c r="L33" s="41"/>
      <c r="M33" s="31"/>
      <c r="N33" s="29" t="str">
        <f>""</f>
        <v/>
      </c>
    </row>
    <row r="34" spans="1:15">
      <c r="A34" s="30" t="s">
        <v>155</v>
      </c>
      <c r="B34" s="31"/>
      <c r="C34" s="31"/>
      <c r="D34" s="32" t="s">
        <v>156</v>
      </c>
      <c r="E34" s="31"/>
      <c r="F34" s="31" t="str">
        <f>CONCATENATE("&lt;!-- ",D34," --&gt;")</f>
        <v>&lt;!-- Configuración Adicional --&gt;</v>
      </c>
      <c r="G34" s="33"/>
      <c r="I34" s="30" t="s">
        <v>153</v>
      </c>
      <c r="J34" s="31"/>
      <c r="K34" s="31"/>
      <c r="L34" s="32"/>
      <c r="M34" s="31"/>
      <c r="N34" s="31" t="str">
        <f>CONCATENATE("&lt;!-- ",L34," --&gt;")</f>
        <v>&lt;!--  --&gt;</v>
      </c>
      <c r="O34" s="33"/>
    </row>
    <row r="35" spans="1:15">
      <c r="A35" s="34" t="s">
        <v>141</v>
      </c>
      <c r="B35" s="35" t="s">
        <v>142</v>
      </c>
      <c r="C35" s="36" t="s">
        <v>143</v>
      </c>
      <c r="F35" t="str">
        <f>CONCATENATE(B35,D35,C35)</f>
        <v>&lt;div &gt;</v>
      </c>
      <c r="G35" s="37"/>
      <c r="I35" s="34" t="s">
        <v>141</v>
      </c>
      <c r="J35" s="35" t="s">
        <v>142</v>
      </c>
      <c r="K35" s="36" t="s">
        <v>143</v>
      </c>
      <c r="N35" t="str">
        <f>CONCATENATE(J35,L35,K35)</f>
        <v>&lt;div &gt;</v>
      </c>
      <c r="O35" s="37"/>
    </row>
    <row r="36" spans="1:15">
      <c r="A36" s="34"/>
      <c r="F36" t="str">
        <f>CONCATENATE("&lt;h3&gt;",D34,"&lt;/h3&gt;")</f>
        <v>&lt;h3&gt;Configuración Adicional&lt;/h3&gt;</v>
      </c>
      <c r="G36" s="37"/>
      <c r="I36" s="34"/>
      <c r="N36" t="str">
        <f>CONCATENATE("&lt;h4&gt;",L34,"&lt;/h4&gt;")</f>
        <v>&lt;h4&gt;&lt;/h4&gt;</v>
      </c>
      <c r="O36" s="37"/>
    </row>
    <row r="37" spans="1:15">
      <c r="A37" s="34"/>
      <c r="F37" t="str">
        <f>IF(D38&lt;&gt;"","&lt;p&gt;","")</f>
        <v/>
      </c>
      <c r="G37" s="37"/>
      <c r="I37" s="34"/>
      <c r="N37" t="str">
        <f>IF(L38&lt;&gt;"","&lt;p&gt;","")</f>
        <v/>
      </c>
      <c r="O37" s="37"/>
    </row>
    <row r="38" spans="1:15">
      <c r="A38" s="34" t="s">
        <v>144</v>
      </c>
      <c r="D38" s="38"/>
      <c r="E38" t="s">
        <v>2</v>
      </c>
      <c r="F38" t="str">
        <f>IF(D38&lt;&gt;"",D38,"")</f>
        <v/>
      </c>
      <c r="G38" s="37"/>
      <c r="I38" s="34" t="s">
        <v>144</v>
      </c>
      <c r="L38" s="38"/>
      <c r="M38" t="s">
        <v>2</v>
      </c>
      <c r="N38" t="str">
        <f>IF(L38&lt;&gt;"",L38,"")</f>
        <v/>
      </c>
      <c r="O38" s="37"/>
    </row>
    <row r="39" spans="1:15">
      <c r="A39" s="34"/>
      <c r="F39" t="s">
        <v>92</v>
      </c>
      <c r="G39" s="37"/>
      <c r="I39" s="34"/>
      <c r="N39" t="s">
        <v>92</v>
      </c>
      <c r="O39" s="37"/>
    </row>
    <row r="40" ht="15" spans="1:15">
      <c r="A40" s="39"/>
      <c r="B40" s="29"/>
      <c r="C40" s="29"/>
      <c r="D40" s="29"/>
      <c r="E40" s="29"/>
      <c r="F40" s="29" t="str">
        <f>CONCATENATE("&lt;!-- ",D34," fin --&gt;")</f>
        <v>&lt;!-- Configuración Adicional fin --&gt;</v>
      </c>
      <c r="G40" s="40"/>
      <c r="I40" s="39"/>
      <c r="J40" s="29"/>
      <c r="K40" s="29"/>
      <c r="L40" s="29"/>
      <c r="M40" s="29"/>
      <c r="N40" s="29" t="str">
        <f>CONCATENATE("&lt;!-- ",L34," fin --&gt;")</f>
        <v>&lt;!--  fin --&gt;</v>
      </c>
      <c r="O40" s="40"/>
    </row>
    <row r="41" ht="15" spans="1:14">
      <c r="A41" s="30"/>
      <c r="B41" s="31"/>
      <c r="C41" s="31"/>
      <c r="D41" s="41"/>
      <c r="E41" s="31"/>
      <c r="F41" s="29" t="str">
        <f>""</f>
        <v/>
      </c>
      <c r="I41" s="30"/>
      <c r="J41" s="31"/>
      <c r="K41" s="31"/>
      <c r="L41" s="41"/>
      <c r="M41" s="31"/>
      <c r="N41" s="29" t="str">
        <f>""</f>
        <v/>
      </c>
    </row>
    <row r="42" spans="1:15">
      <c r="A42" s="30" t="s">
        <v>152</v>
      </c>
      <c r="B42" s="31"/>
      <c r="C42" s="31"/>
      <c r="D42" s="32"/>
      <c r="E42" s="31"/>
      <c r="F42" s="31" t="str">
        <f>CONCATENATE("&lt;!-- ",D42," --&gt;")</f>
        <v>&lt;!--  --&gt;</v>
      </c>
      <c r="G42" s="33"/>
      <c r="I42" s="30" t="s">
        <v>155</v>
      </c>
      <c r="J42" s="31"/>
      <c r="K42" s="31"/>
      <c r="L42" s="32"/>
      <c r="M42" s="31"/>
      <c r="N42" s="31" t="str">
        <f>CONCATENATE("&lt;!-- ",L42," --&gt;")</f>
        <v>&lt;!--  --&gt;</v>
      </c>
      <c r="O42" s="33"/>
    </row>
    <row r="43" spans="1:15">
      <c r="A43" s="34" t="s">
        <v>141</v>
      </c>
      <c r="B43" s="35" t="s">
        <v>142</v>
      </c>
      <c r="C43" s="36" t="s">
        <v>143</v>
      </c>
      <c r="F43" t="str">
        <f>CONCATENATE(B43,D43,C43)</f>
        <v>&lt;div &gt;</v>
      </c>
      <c r="G43" s="37"/>
      <c r="I43" s="34" t="s">
        <v>141</v>
      </c>
      <c r="J43" s="35" t="s">
        <v>142</v>
      </c>
      <c r="K43" s="36" t="s">
        <v>143</v>
      </c>
      <c r="N43" t="str">
        <f>CONCATENATE(J43,L43,K43)</f>
        <v>&lt;div &gt;</v>
      </c>
      <c r="O43" s="37"/>
    </row>
    <row r="44" spans="1:15">
      <c r="A44" s="34"/>
      <c r="F44" t="str">
        <f>CONCATENATE("&lt;h3&gt;",D42,"&lt;/h3&gt;")</f>
        <v>&lt;h3&gt;&lt;/h3&gt;</v>
      </c>
      <c r="G44" s="37"/>
      <c r="I44" s="34"/>
      <c r="N44" t="str">
        <f>CONCATENATE("&lt;h4&gt;",L42,"&lt;/h4&gt;")</f>
        <v>&lt;h4&gt;&lt;/h4&gt;</v>
      </c>
      <c r="O44" s="37"/>
    </row>
    <row r="45" spans="1:15">
      <c r="A45" s="34"/>
      <c r="F45" t="str">
        <f>IF(D46&lt;&gt;"","&lt;p&gt;","")</f>
        <v/>
      </c>
      <c r="G45" s="37"/>
      <c r="I45" s="34"/>
      <c r="N45" t="str">
        <f>IF(L46&lt;&gt;"","&lt;p&gt;","")</f>
        <v/>
      </c>
      <c r="O45" s="37"/>
    </row>
    <row r="46" spans="1:15">
      <c r="A46" s="34" t="s">
        <v>144</v>
      </c>
      <c r="D46" s="38"/>
      <c r="E46" t="s">
        <v>2</v>
      </c>
      <c r="F46" t="str">
        <f>IF(D46&lt;&gt;"",D46,"")</f>
        <v/>
      </c>
      <c r="G46" s="37"/>
      <c r="I46" s="34" t="s">
        <v>144</v>
      </c>
      <c r="L46" s="38"/>
      <c r="M46" t="s">
        <v>2</v>
      </c>
      <c r="N46" t="str">
        <f>IF(L46&lt;&gt;"",L46,"")</f>
        <v/>
      </c>
      <c r="O46" s="37"/>
    </row>
    <row r="47" spans="1:15">
      <c r="A47" s="34"/>
      <c r="F47" t="s">
        <v>92</v>
      </c>
      <c r="G47" s="37"/>
      <c r="I47" s="34"/>
      <c r="N47" t="s">
        <v>92</v>
      </c>
      <c r="O47" s="37"/>
    </row>
    <row r="48" ht="15" spans="1:15">
      <c r="A48" s="39"/>
      <c r="B48" s="29"/>
      <c r="C48" s="29"/>
      <c r="D48" s="29"/>
      <c r="E48" s="29"/>
      <c r="F48" s="29" t="str">
        <f>CONCATENATE("&lt;!-- ",D42," fin --&gt;")</f>
        <v>&lt;!--  fin --&gt;</v>
      </c>
      <c r="G48" s="40"/>
      <c r="I48" s="39"/>
      <c r="J48" s="29"/>
      <c r="K48" s="29"/>
      <c r="L48" s="29"/>
      <c r="M48" s="29"/>
      <c r="N48" s="29" t="str">
        <f>CONCATENATE("&lt;!-- ",L42," fin --&gt;")</f>
        <v>&lt;!--  fin --&gt;</v>
      </c>
      <c r="O48" s="40"/>
    </row>
    <row r="49" ht="15" spans="1:14">
      <c r="A49" s="30"/>
      <c r="B49" s="31"/>
      <c r="C49" s="31"/>
      <c r="D49" s="41"/>
      <c r="E49" s="31"/>
      <c r="F49" s="29" t="str">
        <f>""</f>
        <v/>
      </c>
      <c r="I49" s="30"/>
      <c r="J49" s="31"/>
      <c r="K49" s="31"/>
      <c r="L49" s="41"/>
      <c r="M49" s="31"/>
      <c r="N49" s="29" t="str">
        <f>""</f>
        <v/>
      </c>
    </row>
    <row r="50" spans="1:15">
      <c r="A50" s="30" t="s">
        <v>157</v>
      </c>
      <c r="B50" s="31"/>
      <c r="C50" s="31"/>
      <c r="D50" s="32"/>
      <c r="E50" s="31"/>
      <c r="F50" s="31" t="str">
        <f>CONCATENATE("&lt;!-- ",D50," --&gt;")</f>
        <v>&lt;!--  --&gt;</v>
      </c>
      <c r="G50" s="33"/>
      <c r="I50" s="30" t="s">
        <v>152</v>
      </c>
      <c r="J50" s="31"/>
      <c r="K50" s="31"/>
      <c r="L50" s="32"/>
      <c r="M50" s="31"/>
      <c r="N50" s="31" t="str">
        <f>CONCATENATE("&lt;!-- ",L50," --&gt;")</f>
        <v>&lt;!--  --&gt;</v>
      </c>
      <c r="O50" s="33"/>
    </row>
    <row r="51" spans="1:15">
      <c r="A51" s="34" t="s">
        <v>141</v>
      </c>
      <c r="B51" s="35" t="s">
        <v>142</v>
      </c>
      <c r="C51" s="36" t="s">
        <v>143</v>
      </c>
      <c r="F51" t="str">
        <f>CONCATENATE(B51,D51,C51)</f>
        <v>&lt;div &gt;</v>
      </c>
      <c r="G51" s="37"/>
      <c r="I51" s="34" t="s">
        <v>141</v>
      </c>
      <c r="J51" s="35" t="s">
        <v>142</v>
      </c>
      <c r="K51" s="36" t="s">
        <v>143</v>
      </c>
      <c r="N51" t="str">
        <f>CONCATENATE(J51,L51,K51)</f>
        <v>&lt;div &gt;</v>
      </c>
      <c r="O51" s="37"/>
    </row>
    <row r="52" spans="1:15">
      <c r="A52" s="34"/>
      <c r="F52" t="str">
        <f>CONCATENATE("&lt;h3&gt;",D50,"&lt;/h3&gt;")</f>
        <v>&lt;h3&gt;&lt;/h3&gt;</v>
      </c>
      <c r="G52" s="37"/>
      <c r="I52" s="34"/>
      <c r="N52" t="str">
        <f>CONCATENATE("&lt;h4&gt;",L50,"&lt;/h4&gt;")</f>
        <v>&lt;h4&gt;&lt;/h4&gt;</v>
      </c>
      <c r="O52" s="37"/>
    </row>
    <row r="53" spans="1:15">
      <c r="A53" s="34"/>
      <c r="F53" t="str">
        <f>IF(D54&lt;&gt;"","&lt;p&gt;","")</f>
        <v/>
      </c>
      <c r="G53" s="37"/>
      <c r="I53" s="34"/>
      <c r="N53" t="str">
        <f>IF(L54&lt;&gt;"","&lt;p&gt;","")</f>
        <v/>
      </c>
      <c r="O53" s="37"/>
    </row>
    <row r="54" spans="1:15">
      <c r="A54" s="34" t="s">
        <v>144</v>
      </c>
      <c r="D54" s="38"/>
      <c r="E54" t="s">
        <v>2</v>
      </c>
      <c r="F54" t="str">
        <f>IF(D54&lt;&gt;"",D54,"")</f>
        <v/>
      </c>
      <c r="G54" s="37"/>
      <c r="I54" s="34" t="s">
        <v>144</v>
      </c>
      <c r="L54" s="38"/>
      <c r="M54" t="s">
        <v>2</v>
      </c>
      <c r="N54" t="str">
        <f>IF(L54&lt;&gt;"",L54,"")</f>
        <v/>
      </c>
      <c r="O54" s="37"/>
    </row>
    <row r="55" spans="1:15">
      <c r="A55" s="34"/>
      <c r="F55" t="s">
        <v>92</v>
      </c>
      <c r="G55" s="37"/>
      <c r="I55" s="34"/>
      <c r="N55" t="s">
        <v>92</v>
      </c>
      <c r="O55" s="37"/>
    </row>
    <row r="56" ht="15" spans="1:15">
      <c r="A56" s="39"/>
      <c r="B56" s="29"/>
      <c r="C56" s="29"/>
      <c r="D56" s="29"/>
      <c r="E56" s="29"/>
      <c r="F56" s="29" t="str">
        <f>CONCATENATE("&lt;!-- ",D50," fin --&gt;")</f>
        <v>&lt;!--  fin --&gt;</v>
      </c>
      <c r="G56" s="40"/>
      <c r="I56" s="39"/>
      <c r="J56" s="29"/>
      <c r="K56" s="29"/>
      <c r="L56" s="29"/>
      <c r="M56" s="29"/>
      <c r="N56" s="29" t="str">
        <f>CONCATENATE("&lt;!-- ",L50," fin --&gt;")</f>
        <v>&lt;!--  fin --&gt;</v>
      </c>
      <c r="O56" s="40"/>
    </row>
    <row r="57" ht="15" spans="1:14">
      <c r="A57" s="30"/>
      <c r="B57" s="31"/>
      <c r="C57" s="31"/>
      <c r="D57" s="41"/>
      <c r="E57" s="31"/>
      <c r="F57" s="29" t="str">
        <f>""</f>
        <v/>
      </c>
      <c r="I57" s="30"/>
      <c r="J57" s="31"/>
      <c r="K57" s="31"/>
      <c r="L57" s="41"/>
      <c r="M57" s="31"/>
      <c r="N57" s="29" t="str">
        <f>""</f>
        <v/>
      </c>
    </row>
    <row r="58" spans="1:15">
      <c r="A58" s="30" t="s">
        <v>158</v>
      </c>
      <c r="B58" s="31"/>
      <c r="C58" s="31"/>
      <c r="D58" s="32"/>
      <c r="E58" s="31"/>
      <c r="F58" s="31" t="str">
        <f>CONCATENATE("&lt;!-- ",D58," --&gt;")</f>
        <v>&lt;!--  --&gt;</v>
      </c>
      <c r="G58" s="33"/>
      <c r="I58" s="30" t="s">
        <v>157</v>
      </c>
      <c r="J58" s="31"/>
      <c r="K58" s="31"/>
      <c r="L58" s="32"/>
      <c r="M58" s="31"/>
      <c r="N58" s="31" t="str">
        <f>CONCATENATE("&lt;!-- ",L58," --&gt;")</f>
        <v>&lt;!--  --&gt;</v>
      </c>
      <c r="O58" s="33"/>
    </row>
    <row r="59" spans="1:15">
      <c r="A59" s="34" t="s">
        <v>141</v>
      </c>
      <c r="B59" s="35" t="s">
        <v>142</v>
      </c>
      <c r="C59" s="36" t="s">
        <v>143</v>
      </c>
      <c r="F59" t="str">
        <f>CONCATENATE(B59,D59,C59)</f>
        <v>&lt;div &gt;</v>
      </c>
      <c r="G59" s="37"/>
      <c r="I59" s="34" t="s">
        <v>141</v>
      </c>
      <c r="J59" s="35" t="s">
        <v>142</v>
      </c>
      <c r="K59" s="36" t="s">
        <v>143</v>
      </c>
      <c r="N59" t="str">
        <f>CONCATENATE(J59,L59,K59)</f>
        <v>&lt;div &gt;</v>
      </c>
      <c r="O59" s="37"/>
    </row>
    <row r="60" spans="1:15">
      <c r="A60" s="34"/>
      <c r="F60" t="str">
        <f>CONCATENATE("&lt;h3&gt;",D58,"&lt;/h3&gt;")</f>
        <v>&lt;h3&gt;&lt;/h3&gt;</v>
      </c>
      <c r="G60" s="37"/>
      <c r="I60" s="34"/>
      <c r="N60" t="str">
        <f>CONCATENATE("&lt;h4&gt;",L58,"&lt;/h4&gt;")</f>
        <v>&lt;h4&gt;&lt;/h4&gt;</v>
      </c>
      <c r="O60" s="37"/>
    </row>
    <row r="61" spans="1:15">
      <c r="A61" s="34"/>
      <c r="F61" t="str">
        <f>IF(D62&lt;&gt;"","&lt;p&gt;","")</f>
        <v/>
      </c>
      <c r="G61" s="37"/>
      <c r="I61" s="34"/>
      <c r="N61" t="str">
        <f>IF(L62&lt;&gt;"","&lt;p&gt;","")</f>
        <v/>
      </c>
      <c r="O61" s="37"/>
    </row>
    <row r="62" spans="1:15">
      <c r="A62" s="34" t="s">
        <v>144</v>
      </c>
      <c r="D62" s="38"/>
      <c r="E62" t="s">
        <v>2</v>
      </c>
      <c r="F62" t="str">
        <f>IF(D62&lt;&gt;"",D62,"")</f>
        <v/>
      </c>
      <c r="G62" s="37"/>
      <c r="I62" s="34" t="s">
        <v>144</v>
      </c>
      <c r="L62" s="38"/>
      <c r="M62" t="s">
        <v>2</v>
      </c>
      <c r="N62" t="str">
        <f>IF(L62&lt;&gt;"",L62,"")</f>
        <v/>
      </c>
      <c r="O62" s="37"/>
    </row>
    <row r="63" spans="1:15">
      <c r="A63" s="34"/>
      <c r="F63" t="s">
        <v>92</v>
      </c>
      <c r="G63" s="37"/>
      <c r="I63" s="34"/>
      <c r="N63" t="s">
        <v>92</v>
      </c>
      <c r="O63" s="37"/>
    </row>
    <row r="64" ht="15" spans="1:15">
      <c r="A64" s="39"/>
      <c r="B64" s="29"/>
      <c r="C64" s="29"/>
      <c r="D64" s="29"/>
      <c r="E64" s="29"/>
      <c r="F64" s="29" t="str">
        <f>CONCATENATE("&lt;!-- ",D58," fin --&gt;")</f>
        <v>&lt;!--  fin --&gt;</v>
      </c>
      <c r="G64" s="40"/>
      <c r="I64" s="39"/>
      <c r="J64" s="29"/>
      <c r="K64" s="29"/>
      <c r="L64" s="29"/>
      <c r="M64" s="29"/>
      <c r="N64" s="29" t="str">
        <f>CONCATENATE("&lt;!-- ",L58," fin --&gt;")</f>
        <v>&lt;!--  fin --&gt;</v>
      </c>
      <c r="O64" s="40"/>
    </row>
    <row r="65" ht="15" spans="1:14">
      <c r="A65" s="30"/>
      <c r="B65" s="31"/>
      <c r="C65" s="31"/>
      <c r="D65" s="41"/>
      <c r="E65" s="31"/>
      <c r="F65" s="29" t="str">
        <f>""</f>
        <v/>
      </c>
      <c r="I65" s="30"/>
      <c r="J65" s="31"/>
      <c r="K65" s="31"/>
      <c r="L65" s="41"/>
      <c r="M65" s="31"/>
      <c r="N65" s="29" t="str">
        <f>""</f>
        <v/>
      </c>
    </row>
    <row r="66" spans="1:15">
      <c r="A66" s="30" t="s">
        <v>159</v>
      </c>
      <c r="B66" s="31"/>
      <c r="C66" s="31"/>
      <c r="D66" s="32"/>
      <c r="E66" s="31"/>
      <c r="F66" s="31" t="str">
        <f>CONCATENATE("&lt;!-- ",D66," --&gt;")</f>
        <v>&lt;!--  --&gt;</v>
      </c>
      <c r="G66" s="33"/>
      <c r="I66" s="30" t="s">
        <v>158</v>
      </c>
      <c r="J66" s="31"/>
      <c r="K66" s="31"/>
      <c r="L66" s="32"/>
      <c r="M66" s="31"/>
      <c r="N66" s="31" t="str">
        <f>CONCATENATE("&lt;!-- ",L66," --&gt;")</f>
        <v>&lt;!--  --&gt;</v>
      </c>
      <c r="O66" s="33"/>
    </row>
    <row r="67" spans="1:15">
      <c r="A67" s="34" t="s">
        <v>141</v>
      </c>
      <c r="B67" s="35" t="s">
        <v>142</v>
      </c>
      <c r="C67" s="36" t="s">
        <v>143</v>
      </c>
      <c r="F67" t="str">
        <f>CONCATENATE(B67,D67,C67)</f>
        <v>&lt;div &gt;</v>
      </c>
      <c r="G67" s="37"/>
      <c r="I67" s="34" t="s">
        <v>141</v>
      </c>
      <c r="J67" s="35" t="s">
        <v>142</v>
      </c>
      <c r="K67" s="36" t="s">
        <v>143</v>
      </c>
      <c r="N67" t="str">
        <f>CONCATENATE(J67,L67,K67)</f>
        <v>&lt;div &gt;</v>
      </c>
      <c r="O67" s="37"/>
    </row>
    <row r="68" spans="1:15">
      <c r="A68" s="34"/>
      <c r="F68" t="str">
        <f>CONCATENATE("&lt;h3&gt;",D66,"&lt;/h3&gt;")</f>
        <v>&lt;h3&gt;&lt;/h3&gt;</v>
      </c>
      <c r="G68" s="37"/>
      <c r="I68" s="34"/>
      <c r="N68" t="str">
        <f>CONCATENATE("&lt;h4&gt;",L66,"&lt;/h4&gt;")</f>
        <v>&lt;h4&gt;&lt;/h4&gt;</v>
      </c>
      <c r="O68" s="37"/>
    </row>
    <row r="69" spans="1:15">
      <c r="A69" s="34"/>
      <c r="F69" t="str">
        <f>IF(D70&lt;&gt;"","&lt;p&gt;","")</f>
        <v/>
      </c>
      <c r="G69" s="37"/>
      <c r="I69" s="34"/>
      <c r="N69" t="str">
        <f>IF(L70&lt;&gt;"","&lt;p&gt;","")</f>
        <v/>
      </c>
      <c r="O69" s="37"/>
    </row>
    <row r="70" spans="1:15">
      <c r="A70" s="34" t="s">
        <v>144</v>
      </c>
      <c r="D70" s="38"/>
      <c r="E70" t="s">
        <v>2</v>
      </c>
      <c r="F70" t="str">
        <f>IF(D70&lt;&gt;"",D70,"")</f>
        <v/>
      </c>
      <c r="G70" s="37"/>
      <c r="I70" s="34" t="s">
        <v>144</v>
      </c>
      <c r="L70" s="38"/>
      <c r="M70" t="s">
        <v>2</v>
      </c>
      <c r="N70" t="str">
        <f>IF(L70&lt;&gt;"",L70,"")</f>
        <v/>
      </c>
      <c r="O70" s="37"/>
    </row>
    <row r="71" spans="1:15">
      <c r="A71" s="34"/>
      <c r="F71" t="s">
        <v>92</v>
      </c>
      <c r="G71" s="37"/>
      <c r="I71" s="34"/>
      <c r="N71" t="s">
        <v>92</v>
      </c>
      <c r="O71" s="37"/>
    </row>
    <row r="72" ht="15" spans="1:15">
      <c r="A72" s="39"/>
      <c r="B72" s="29"/>
      <c r="C72" s="29"/>
      <c r="D72" s="29"/>
      <c r="E72" s="29"/>
      <c r="F72" s="29" t="str">
        <f>CONCATENATE("&lt;!-- ",D66," fin --&gt;")</f>
        <v>&lt;!--  fin --&gt;</v>
      </c>
      <c r="G72" s="40"/>
      <c r="I72" s="39"/>
      <c r="J72" s="29"/>
      <c r="K72" s="29"/>
      <c r="L72" s="29"/>
      <c r="M72" s="29"/>
      <c r="N72" s="29" t="str">
        <f>CONCATENATE("&lt;!-- ",L66," fin --&gt;")</f>
        <v>&lt;!--  fin --&gt;</v>
      </c>
      <c r="O72" s="40"/>
    </row>
    <row r="73" ht="15" spans="1:14">
      <c r="A73" s="30"/>
      <c r="B73" s="31"/>
      <c r="C73" s="31"/>
      <c r="D73" s="41"/>
      <c r="E73" s="31"/>
      <c r="F73" s="29" t="str">
        <f>""</f>
        <v/>
      </c>
      <c r="I73" s="30"/>
      <c r="J73" s="31"/>
      <c r="K73" s="31"/>
      <c r="L73" s="41"/>
      <c r="M73" s="31"/>
      <c r="N73" s="29" t="str">
        <f>""</f>
        <v/>
      </c>
    </row>
    <row r="74" spans="1:15">
      <c r="A74" s="30" t="s">
        <v>160</v>
      </c>
      <c r="B74" s="31"/>
      <c r="C74" s="31"/>
      <c r="D74" s="32"/>
      <c r="E74" s="31"/>
      <c r="F74" s="31" t="str">
        <f>CONCATENATE("&lt;!-- ",D74," --&gt;")</f>
        <v>&lt;!--  --&gt;</v>
      </c>
      <c r="G74" s="33"/>
      <c r="I74" s="30" t="s">
        <v>159</v>
      </c>
      <c r="J74" s="31"/>
      <c r="K74" s="31"/>
      <c r="L74" s="32"/>
      <c r="M74" s="31"/>
      <c r="N74" s="31" t="str">
        <f>CONCATENATE("&lt;!-- ",L74," --&gt;")</f>
        <v>&lt;!--  --&gt;</v>
      </c>
      <c r="O74" s="33"/>
    </row>
    <row r="75" spans="1:15">
      <c r="A75" s="34" t="s">
        <v>141</v>
      </c>
      <c r="B75" s="35" t="s">
        <v>142</v>
      </c>
      <c r="C75" s="36" t="s">
        <v>143</v>
      </c>
      <c r="F75" t="str">
        <f>CONCATENATE(B75,D75,C75)</f>
        <v>&lt;div &gt;</v>
      </c>
      <c r="G75" s="37"/>
      <c r="I75" s="34" t="s">
        <v>141</v>
      </c>
      <c r="J75" s="35" t="s">
        <v>142</v>
      </c>
      <c r="K75" s="36" t="s">
        <v>143</v>
      </c>
      <c r="N75" t="str">
        <f>CONCATENATE(J75,L75,K75)</f>
        <v>&lt;div &gt;</v>
      </c>
      <c r="O75" s="37"/>
    </row>
    <row r="76" spans="1:15">
      <c r="A76" s="34"/>
      <c r="F76" t="str">
        <f>CONCATENATE("&lt;h3&gt;",D74,"&lt;/h3&gt;")</f>
        <v>&lt;h3&gt;&lt;/h3&gt;</v>
      </c>
      <c r="G76" s="37"/>
      <c r="I76" s="34"/>
      <c r="N76" t="str">
        <f>CONCATENATE("&lt;h4&gt;",L74,"&lt;/h4&gt;")</f>
        <v>&lt;h4&gt;&lt;/h4&gt;</v>
      </c>
      <c r="O76" s="37"/>
    </row>
    <row r="77" spans="1:15">
      <c r="A77" s="34"/>
      <c r="F77" t="str">
        <f>IF(D78&lt;&gt;"","&lt;p&gt;","")</f>
        <v/>
      </c>
      <c r="G77" s="37"/>
      <c r="I77" s="34"/>
      <c r="N77" t="str">
        <f>IF(L78&lt;&gt;"","&lt;p&gt;","")</f>
        <v/>
      </c>
      <c r="O77" s="37"/>
    </row>
    <row r="78" spans="1:15">
      <c r="A78" s="34" t="s">
        <v>144</v>
      </c>
      <c r="D78" s="38"/>
      <c r="E78" t="s">
        <v>2</v>
      </c>
      <c r="F78" t="str">
        <f>IF(D78&lt;&gt;"",D78,"")</f>
        <v/>
      </c>
      <c r="G78" s="37"/>
      <c r="I78" s="34" t="s">
        <v>144</v>
      </c>
      <c r="L78" s="38"/>
      <c r="M78" t="s">
        <v>2</v>
      </c>
      <c r="N78" t="str">
        <f>IF(L78&lt;&gt;"",L78,"")</f>
        <v/>
      </c>
      <c r="O78" s="37"/>
    </row>
    <row r="79" spans="1:15">
      <c r="A79" s="34"/>
      <c r="F79" t="s">
        <v>92</v>
      </c>
      <c r="G79" s="37"/>
      <c r="I79" s="34"/>
      <c r="N79" t="s">
        <v>92</v>
      </c>
      <c r="O79" s="37"/>
    </row>
    <row r="80" ht="15" spans="1:15">
      <c r="A80" s="39"/>
      <c r="B80" s="29"/>
      <c r="C80" s="29"/>
      <c r="D80" s="29"/>
      <c r="E80" s="29"/>
      <c r="F80" s="29" t="str">
        <f>CONCATENATE("&lt;!-- ",D74," fin --&gt;")</f>
        <v>&lt;!--  fin --&gt;</v>
      </c>
      <c r="G80" s="40"/>
      <c r="I80" s="39"/>
      <c r="J80" s="29"/>
      <c r="K80" s="29"/>
      <c r="L80" s="29"/>
      <c r="M80" s="29"/>
      <c r="N80" s="29" t="str">
        <f>CONCATENATE("&lt;!-- ",L74," fin --&gt;")</f>
        <v>&lt;!--  fin --&gt;</v>
      </c>
      <c r="O80" s="40"/>
    </row>
    <row r="81" ht="15" spans="1:14">
      <c r="A81" s="30"/>
      <c r="B81" s="31"/>
      <c r="C81" s="31"/>
      <c r="D81" s="41"/>
      <c r="E81" s="31"/>
      <c r="F81" s="29" t="str">
        <f>""</f>
        <v/>
      </c>
      <c r="I81" s="30"/>
      <c r="J81" s="31"/>
      <c r="K81" s="31"/>
      <c r="L81" s="41"/>
      <c r="M81" s="31"/>
      <c r="N81" s="29" t="str">
        <f>""</f>
        <v/>
      </c>
    </row>
    <row r="82" spans="1:15">
      <c r="A82" s="30" t="s">
        <v>161</v>
      </c>
      <c r="B82" s="31"/>
      <c r="C82" s="31"/>
      <c r="D82" s="32"/>
      <c r="E82" s="31"/>
      <c r="F82" s="31" t="str">
        <f>CONCATENATE("&lt;!-- ",D82," --&gt;")</f>
        <v>&lt;!--  --&gt;</v>
      </c>
      <c r="G82" s="33"/>
      <c r="I82" s="30" t="s">
        <v>160</v>
      </c>
      <c r="J82" s="31"/>
      <c r="K82" s="31"/>
      <c r="L82" s="32"/>
      <c r="M82" s="31"/>
      <c r="N82" s="31" t="str">
        <f>CONCATENATE("&lt;!-- ",L82," --&gt;")</f>
        <v>&lt;!--  --&gt;</v>
      </c>
      <c r="O82" s="33"/>
    </row>
    <row r="83" spans="1:15">
      <c r="A83" s="34" t="s">
        <v>141</v>
      </c>
      <c r="B83" s="35" t="s">
        <v>142</v>
      </c>
      <c r="C83" s="36" t="s">
        <v>143</v>
      </c>
      <c r="F83" t="str">
        <f>CONCATENATE(B83,D83,C83)</f>
        <v>&lt;div &gt;</v>
      </c>
      <c r="G83" s="37"/>
      <c r="I83" s="34" t="s">
        <v>141</v>
      </c>
      <c r="J83" s="35" t="s">
        <v>142</v>
      </c>
      <c r="K83" s="36" t="s">
        <v>143</v>
      </c>
      <c r="N83" t="str">
        <f>CONCATENATE(J83,L83,K83)</f>
        <v>&lt;div &gt;</v>
      </c>
      <c r="O83" s="37"/>
    </row>
    <row r="84" spans="1:15">
      <c r="A84" s="34"/>
      <c r="F84" t="str">
        <f>CONCATENATE("&lt;h3&gt;",D82,"&lt;/h3&gt;")</f>
        <v>&lt;h3&gt;&lt;/h3&gt;</v>
      </c>
      <c r="G84" s="37"/>
      <c r="I84" s="34"/>
      <c r="N84" t="str">
        <f>CONCATENATE("&lt;h4&gt;",L82,"&lt;/h4&gt;")</f>
        <v>&lt;h4&gt;&lt;/h4&gt;</v>
      </c>
      <c r="O84" s="37"/>
    </row>
    <row r="85" spans="1:15">
      <c r="A85" s="34"/>
      <c r="F85" t="str">
        <f>IF(D86&lt;&gt;"","&lt;p&gt;","")</f>
        <v/>
      </c>
      <c r="G85" s="37"/>
      <c r="I85" s="34"/>
      <c r="N85" t="str">
        <f>IF(L86&lt;&gt;"","&lt;p&gt;","")</f>
        <v/>
      </c>
      <c r="O85" s="37"/>
    </row>
    <row r="86" spans="1:15">
      <c r="A86" s="34" t="s">
        <v>144</v>
      </c>
      <c r="D86" s="38"/>
      <c r="E86" t="s">
        <v>2</v>
      </c>
      <c r="F86" t="str">
        <f>IF(D86&lt;&gt;"",D86,"")</f>
        <v/>
      </c>
      <c r="G86" s="37"/>
      <c r="I86" s="34" t="s">
        <v>144</v>
      </c>
      <c r="L86" s="38"/>
      <c r="M86" t="s">
        <v>2</v>
      </c>
      <c r="N86" t="str">
        <f>IF(L86&lt;&gt;"",L86,"")</f>
        <v/>
      </c>
      <c r="O86" s="37"/>
    </row>
    <row r="87" spans="1:15">
      <c r="A87" s="34"/>
      <c r="F87" t="s">
        <v>92</v>
      </c>
      <c r="G87" s="37"/>
      <c r="I87" s="34"/>
      <c r="N87" t="s">
        <v>92</v>
      </c>
      <c r="O87" s="37"/>
    </row>
    <row r="88" ht="15" spans="1:15">
      <c r="A88" s="39"/>
      <c r="B88" s="29"/>
      <c r="C88" s="29"/>
      <c r="D88" s="29"/>
      <c r="E88" s="29"/>
      <c r="F88" s="29" t="str">
        <f>CONCATENATE("&lt;!-- ",D82," fin --&gt;")</f>
        <v>&lt;!--  fin --&gt;</v>
      </c>
      <c r="G88" s="40"/>
      <c r="I88" s="39"/>
      <c r="J88" s="29"/>
      <c r="K88" s="29"/>
      <c r="L88" s="29"/>
      <c r="M88" s="29"/>
      <c r="N88" s="29" t="str">
        <f>CONCATENATE("&lt;!-- ",L82," fin --&gt;")</f>
        <v>&lt;!--  fin --&gt;</v>
      </c>
      <c r="O88" s="40"/>
    </row>
    <row r="89" ht="15" spans="1:14">
      <c r="A89" s="30"/>
      <c r="B89" s="31"/>
      <c r="C89" s="31"/>
      <c r="D89" s="41"/>
      <c r="E89" s="31"/>
      <c r="F89" s="29" t="str">
        <f>""</f>
        <v/>
      </c>
      <c r="I89" s="30"/>
      <c r="J89" s="31"/>
      <c r="K89" s="31"/>
      <c r="L89" s="41"/>
      <c r="M89" s="31"/>
      <c r="N89" s="29" t="str">
        <f>""</f>
        <v/>
      </c>
    </row>
  </sheetData>
  <conditionalFormatting sqref="L10">
    <cfRule type="duplicateValues" dxfId="0" priority="1"/>
  </conditionalFormatting>
  <conditionalFormatting sqref="D$1:D$1048576">
    <cfRule type="duplicateValues" dxfId="0" priority="3"/>
  </conditionalFormatting>
  <conditionalFormatting sqref="L1:L9;L11:L1048576">
    <cfRule type="duplicateValues" dxfId="0" priority="2"/>
  </conditionalFormatting>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63"/>
  <sheetViews>
    <sheetView tabSelected="1" workbookViewId="0">
      <selection activeCell="G2" sqref="G2:G11"/>
    </sheetView>
  </sheetViews>
  <sheetFormatPr defaultColWidth="9" defaultRowHeight="14.25"/>
  <cols>
    <col min="1" max="1" width="52.25" style="22" customWidth="1"/>
    <col min="2" max="6" width="0.158333333333333" style="22" customWidth="1"/>
    <col min="7" max="7" width="51.625" style="23" customWidth="1"/>
    <col min="8" max="16384" width="9" style="22"/>
  </cols>
  <sheetData>
    <row r="1" spans="7:7">
      <c r="G1" s="23" t="s">
        <v>162</v>
      </c>
    </row>
    <row r="2" spans="2:7">
      <c r="B2" s="22" t="s">
        <v>163</v>
      </c>
      <c r="G2" s="23" t="str">
        <f>B2</f>
        <v>&lt;ul&gt;</v>
      </c>
    </row>
    <row r="3" spans="1:15">
      <c r="A3" s="24" t="s">
        <v>164</v>
      </c>
      <c r="B3" s="22" t="str">
        <f t="shared" ref="B3:B19" si="0">IF(A3&lt;&gt;"",$B$20,"")</f>
        <v>&lt;li&gt;&lt;span class="fw-bold"&gt;</v>
      </c>
      <c r="C3" s="22" t="str">
        <f t="shared" ref="C3:C19" si="1">IF(A3&lt;&gt;"",LEFT(A3,FIND(":",A3,1)-1),"")</f>
        <v>pip help operación_o_comando</v>
      </c>
      <c r="D3" s="22" t="str">
        <f t="shared" ref="D3:D19" si="2">IF(A3&lt;&gt;"","&lt;/span&gt;","")</f>
        <v>&lt;/span&gt;</v>
      </c>
      <c r="E3" s="22" t="str">
        <f t="shared" ref="E3:E19" si="3">IF(A3&lt;&gt;"",RIGHT(A3,LEN(A3)-FIND(":",A3,1)),"")</f>
        <v> muestra una breve descripción de pip.</v>
      </c>
      <c r="F3" s="22" t="str">
        <f t="shared" ref="F3:F19" si="4">IF(A3&lt;&gt;"","&lt;/li&gt;","")</f>
        <v>&lt;/li&gt;</v>
      </c>
      <c r="G3" s="23" t="str">
        <f>IF(A3&lt;&gt;"",CONCATENATE(B3,C3,D3,":",E3,F3),IF(A2&lt;&gt;"",$B$21,""))</f>
        <v>&lt;li&gt;&lt;span class="fw-bold"&gt;pip help operación_o_comando&lt;/span&gt;: muestra una breve descripción de pip.&lt;/li&gt;</v>
      </c>
      <c r="L3"/>
      <c r="O3"/>
    </row>
    <row r="4" ht="15" spans="1:15">
      <c r="A4" s="24" t="s">
        <v>165</v>
      </c>
      <c r="B4" s="22" t="str">
        <f t="shared" si="0"/>
        <v>&lt;li&gt;&lt;span class="fw-bold"&gt;</v>
      </c>
      <c r="C4" s="22" t="str">
        <f t="shared" si="1"/>
        <v>pip list</v>
      </c>
      <c r="D4" s="22" t="str">
        <f t="shared" si="2"/>
        <v>&lt;/span&gt;</v>
      </c>
      <c r="E4" s="22" t="str">
        <f t="shared" si="3"/>
        <v> muestra una lista de los paquetes instalados actualmente.</v>
      </c>
      <c r="F4" s="22" t="str">
        <f t="shared" si="4"/>
        <v>&lt;/li&gt;</v>
      </c>
      <c r="G4" s="23" t="str">
        <f>IF(A4&lt;&gt;"",CONCATENATE(B4,C4,D4,":",E4,F4),IF(A3&lt;&gt;"",$B$21,""))</f>
        <v>&lt;li&gt;&lt;span class="fw-bold"&gt;pip list&lt;/span&gt;: muestra una lista de los paquetes instalados actualmente.&lt;/li&gt;</v>
      </c>
      <c r="M4" s="26"/>
      <c r="O4"/>
    </row>
    <row r="5" spans="1:15">
      <c r="A5" s="24" t="s">
        <v>166</v>
      </c>
      <c r="B5" s="22" t="str">
        <f t="shared" si="0"/>
        <v>&lt;li&gt;&lt;span class="fw-bold"&gt;</v>
      </c>
      <c r="C5" s="22" t="str">
        <f t="shared" si="1"/>
        <v>pip show nombre_del_paquete</v>
      </c>
      <c r="D5" s="22" t="str">
        <f t="shared" si="2"/>
        <v>&lt;/span&gt;</v>
      </c>
      <c r="E5" s="22" t="str">
        <f t="shared" si="3"/>
        <v> muestra información que incluyen las dependencias del paquete.</v>
      </c>
      <c r="F5" s="22" t="str">
        <f t="shared" si="4"/>
        <v>&lt;/li&gt;</v>
      </c>
      <c r="G5" s="23" t="str">
        <f t="shared" ref="G5:G20" si="5">IF(A5&lt;&gt;"",CONCATENATE(B5,C5,D5,":",E5,F5),IF(A4&lt;&gt;"",$B$21,""))</f>
        <v>&lt;li&gt;&lt;span class="fw-bold"&gt;pip show nombre_del_paquete&lt;/span&gt;: muestra información que incluyen las dependencias del paquete.&lt;/li&gt;</v>
      </c>
      <c r="O5"/>
    </row>
    <row r="6" ht="15" spans="1:15">
      <c r="A6" s="24" t="s">
        <v>167</v>
      </c>
      <c r="B6" s="22" t="str">
        <f t="shared" si="0"/>
        <v>&lt;li&gt;&lt;span class="fw-bold"&gt;</v>
      </c>
      <c r="C6" s="22" t="str">
        <f t="shared" si="1"/>
        <v>pip search cadena</v>
      </c>
      <c r="D6" s="22" t="str">
        <f t="shared" si="2"/>
        <v>&lt;/span&gt;</v>
      </c>
      <c r="E6" s="22" t="str">
        <f t="shared" si="3"/>
        <v> busca en los directorios de PyPI para encontrar paquetes cuyos nombres contengan cadena.</v>
      </c>
      <c r="F6" s="22" t="str">
        <f t="shared" si="4"/>
        <v>&lt;/li&gt;</v>
      </c>
      <c r="G6" s="23" t="str">
        <f t="shared" si="5"/>
        <v>&lt;li&gt;&lt;span class="fw-bold"&gt;pip search cadena&lt;/span&gt;: busca en los directorios de PyPI para encontrar paquetes cuyos nombres contengan cadena.&lt;/li&gt;</v>
      </c>
      <c r="M6" s="26"/>
      <c r="O6"/>
    </row>
    <row r="7" spans="1:15">
      <c r="A7" s="24" t="s">
        <v>168</v>
      </c>
      <c r="B7" s="22" t="str">
        <f t="shared" si="0"/>
        <v>&lt;li&gt;&lt;span class="fw-bold"&gt;</v>
      </c>
      <c r="C7" s="22" t="str">
        <f t="shared" si="1"/>
        <v>pip install nombre</v>
      </c>
      <c r="D7" s="22" t="str">
        <f t="shared" si="2"/>
        <v>&lt;/span&gt;</v>
      </c>
      <c r="E7" s="22" t="str">
        <f t="shared" si="3"/>
        <v> instala el paquete nombre en todo el sistema (espera problemas cuando no tengas privilegios de administrador).</v>
      </c>
      <c r="F7" s="22" t="str">
        <f t="shared" si="4"/>
        <v>&lt;/li&gt;</v>
      </c>
      <c r="G7" s="23" t="str">
        <f t="shared" si="5"/>
        <v>&lt;li&gt;&lt;span class="fw-bold"&gt;pip install nombre&lt;/span&gt;: instala el paquete nombre en todo el sistema (espera problemas cuando no tengas privilegios de administrador).&lt;/li&gt;</v>
      </c>
      <c r="O7"/>
    </row>
    <row r="8" ht="15" spans="1:13">
      <c r="A8" s="24" t="s">
        <v>169</v>
      </c>
      <c r="B8" s="22" t="str">
        <f t="shared" si="0"/>
        <v>&lt;li&gt;&lt;span class="fw-bold"&gt;</v>
      </c>
      <c r="C8" s="22" t="str">
        <f t="shared" si="1"/>
        <v>pip install --user nombre</v>
      </c>
      <c r="D8" s="22" t="str">
        <f t="shared" si="2"/>
        <v>&lt;/span&gt;</v>
      </c>
      <c r="E8" s="22" t="str">
        <f t="shared" si="3"/>
        <v> instala nombre solo para ti; ningún otro usuario de la plataforma podrá utilizarlo.</v>
      </c>
      <c r="F8" s="22" t="str">
        <f t="shared" si="4"/>
        <v>&lt;/li&gt;</v>
      </c>
      <c r="G8" s="23" t="str">
        <f t="shared" si="5"/>
        <v>&lt;li&gt;&lt;span class="fw-bold"&gt;pip install --user nombre&lt;/span&gt;: instala nombre solo para ti; ningún otro usuario de la plataforma podrá utilizarlo.&lt;/li&gt;</v>
      </c>
      <c r="K8" s="27"/>
      <c r="M8" s="26"/>
    </row>
    <row r="9" spans="1:11">
      <c r="A9" s="24" t="s">
        <v>170</v>
      </c>
      <c r="B9" s="22" t="str">
        <f t="shared" si="0"/>
        <v>&lt;li&gt;&lt;span class="fw-bold"&gt;</v>
      </c>
      <c r="C9" s="22" t="str">
        <f t="shared" si="1"/>
        <v>pip install -U nombre</v>
      </c>
      <c r="D9" s="22" t="str">
        <f t="shared" si="2"/>
        <v>&lt;/span&gt;</v>
      </c>
      <c r="E9" s="22" t="str">
        <f t="shared" si="3"/>
        <v> actualiza un paquete previamente instalado.</v>
      </c>
      <c r="F9" s="22" t="str">
        <f t="shared" si="4"/>
        <v>&lt;/li&gt;</v>
      </c>
      <c r="G9" s="23" t="str">
        <f t="shared" si="5"/>
        <v>&lt;li&gt;&lt;span class="fw-bold"&gt;pip install -U nombre&lt;/span&gt;: actualiza un paquete previamente instalado.&lt;/li&gt;</v>
      </c>
      <c r="K9" s="27"/>
    </row>
    <row r="10" ht="15" spans="1:13">
      <c r="A10" s="24" t="s">
        <v>171</v>
      </c>
      <c r="B10" s="22" t="str">
        <f t="shared" si="0"/>
        <v>&lt;li&gt;&lt;span class="fw-bold"&gt;</v>
      </c>
      <c r="C10" s="22" t="str">
        <f t="shared" si="1"/>
        <v>pip uninstall nombre</v>
      </c>
      <c r="D10" s="22" t="str">
        <f t="shared" si="2"/>
        <v>&lt;/span&gt;</v>
      </c>
      <c r="E10" s="22" t="str">
        <f t="shared" si="3"/>
        <v> desinstala un paquete previamente instalado.</v>
      </c>
      <c r="F10" s="22" t="str">
        <f t="shared" si="4"/>
        <v>&lt;/li&gt;</v>
      </c>
      <c r="G10" s="23" t="str">
        <f t="shared" si="5"/>
        <v>&lt;li&gt;&lt;span class="fw-bold"&gt;pip uninstall nombre&lt;/span&gt;: desinstala un paquete previamente instalado.&lt;/li&gt;</v>
      </c>
      <c r="K10" s="27"/>
      <c r="M10" s="26"/>
    </row>
    <row r="11" ht="15" spans="1:13">
      <c r="A11" s="24"/>
      <c r="B11" s="22" t="str">
        <f t="shared" si="0"/>
        <v/>
      </c>
      <c r="C11" s="22" t="str">
        <f t="shared" si="1"/>
        <v/>
      </c>
      <c r="D11" s="22" t="str">
        <f t="shared" si="2"/>
        <v/>
      </c>
      <c r="E11" s="22" t="str">
        <f t="shared" si="3"/>
        <v/>
      </c>
      <c r="F11" s="22" t="str">
        <f t="shared" si="4"/>
        <v/>
      </c>
      <c r="G11" s="23" t="str">
        <f t="shared" si="5"/>
        <v>&lt;/ul&gt;</v>
      </c>
      <c r="K11" s="27"/>
      <c r="M11" s="26"/>
    </row>
    <row r="12" ht="15" spans="1:13">
      <c r="A12" s="24"/>
      <c r="B12" s="22" t="str">
        <f t="shared" si="0"/>
        <v/>
      </c>
      <c r="C12" s="22" t="str">
        <f t="shared" si="1"/>
        <v/>
      </c>
      <c r="D12" s="22" t="str">
        <f t="shared" si="2"/>
        <v/>
      </c>
      <c r="E12" s="22" t="str">
        <f t="shared" si="3"/>
        <v/>
      </c>
      <c r="F12" s="22" t="str">
        <f t="shared" si="4"/>
        <v/>
      </c>
      <c r="G12" s="23" t="str">
        <f t="shared" si="5"/>
        <v/>
      </c>
      <c r="K12" s="27"/>
      <c r="M12" s="26"/>
    </row>
    <row r="13" ht="15" spans="1:13">
      <c r="A13" s="24"/>
      <c r="B13" s="22" t="str">
        <f t="shared" si="0"/>
        <v/>
      </c>
      <c r="C13" s="22" t="str">
        <f t="shared" si="1"/>
        <v/>
      </c>
      <c r="D13" s="22" t="str">
        <f t="shared" si="2"/>
        <v/>
      </c>
      <c r="E13" s="22" t="str">
        <f t="shared" si="3"/>
        <v/>
      </c>
      <c r="F13" s="22" t="str">
        <f t="shared" si="4"/>
        <v/>
      </c>
      <c r="G13" s="23" t="str">
        <f t="shared" si="5"/>
        <v/>
      </c>
      <c r="K13" s="27"/>
      <c r="M13" s="26"/>
    </row>
    <row r="14" ht="15" spans="1:13">
      <c r="A14" s="24"/>
      <c r="B14" s="22" t="str">
        <f t="shared" si="0"/>
        <v/>
      </c>
      <c r="C14" s="22" t="str">
        <f t="shared" si="1"/>
        <v/>
      </c>
      <c r="D14" s="22" t="str">
        <f t="shared" si="2"/>
        <v/>
      </c>
      <c r="E14" s="22" t="str">
        <f t="shared" si="3"/>
        <v/>
      </c>
      <c r="F14" s="22" t="str">
        <f t="shared" si="4"/>
        <v/>
      </c>
      <c r="G14" s="23" t="str">
        <f t="shared" si="5"/>
        <v/>
      </c>
      <c r="K14" s="27"/>
      <c r="M14" s="26"/>
    </row>
    <row r="15" ht="15" spans="1:13">
      <c r="A15" s="24"/>
      <c r="B15" s="22" t="str">
        <f t="shared" si="0"/>
        <v/>
      </c>
      <c r="C15" s="22" t="str">
        <f t="shared" si="1"/>
        <v/>
      </c>
      <c r="D15" s="22" t="str">
        <f t="shared" si="2"/>
        <v/>
      </c>
      <c r="E15" s="22" t="str">
        <f t="shared" si="3"/>
        <v/>
      </c>
      <c r="F15" s="22" t="str">
        <f t="shared" si="4"/>
        <v/>
      </c>
      <c r="G15" s="23" t="str">
        <f t="shared" si="5"/>
        <v/>
      </c>
      <c r="K15" s="27"/>
      <c r="M15" s="26"/>
    </row>
    <row r="16" ht="15" spans="1:13">
      <c r="A16" s="24"/>
      <c r="B16" s="22" t="str">
        <f t="shared" si="0"/>
        <v/>
      </c>
      <c r="C16" s="22" t="str">
        <f t="shared" si="1"/>
        <v/>
      </c>
      <c r="D16" s="22" t="str">
        <f t="shared" si="2"/>
        <v/>
      </c>
      <c r="E16" s="22" t="str">
        <f t="shared" si="3"/>
        <v/>
      </c>
      <c r="F16" s="22" t="str">
        <f t="shared" si="4"/>
        <v/>
      </c>
      <c r="G16" s="23" t="str">
        <f t="shared" si="5"/>
        <v/>
      </c>
      <c r="K16" s="27"/>
      <c r="M16" s="26"/>
    </row>
    <row r="17" spans="1:11">
      <c r="A17" s="24"/>
      <c r="B17" s="22" t="str">
        <f t="shared" si="0"/>
        <v/>
      </c>
      <c r="C17" s="22" t="str">
        <f t="shared" si="1"/>
        <v/>
      </c>
      <c r="D17" s="22" t="str">
        <f t="shared" si="2"/>
        <v/>
      </c>
      <c r="E17" s="22" t="str">
        <f t="shared" si="3"/>
        <v/>
      </c>
      <c r="F17" s="22" t="str">
        <f t="shared" si="4"/>
        <v/>
      </c>
      <c r="G17" s="23" t="str">
        <f t="shared" si="5"/>
        <v/>
      </c>
      <c r="K17" s="27"/>
    </row>
    <row r="18" ht="15" spans="1:13">
      <c r="A18" s="24"/>
      <c r="B18" s="22" t="str">
        <f t="shared" si="0"/>
        <v/>
      </c>
      <c r="C18" s="22" t="str">
        <f t="shared" si="1"/>
        <v/>
      </c>
      <c r="D18" s="22" t="str">
        <f t="shared" si="2"/>
        <v/>
      </c>
      <c r="E18" s="22" t="str">
        <f t="shared" si="3"/>
        <v/>
      </c>
      <c r="F18" s="22" t="str">
        <f t="shared" si="4"/>
        <v/>
      </c>
      <c r="G18" s="23" t="str">
        <f t="shared" si="5"/>
        <v/>
      </c>
      <c r="K18" s="27"/>
      <c r="M18" s="26"/>
    </row>
    <row r="19" ht="15" spans="1:11">
      <c r="A19" s="25"/>
      <c r="B19" s="22" t="str">
        <f t="shared" si="0"/>
        <v/>
      </c>
      <c r="C19" s="22" t="str">
        <f t="shared" si="1"/>
        <v/>
      </c>
      <c r="D19" s="22" t="str">
        <f t="shared" si="2"/>
        <v/>
      </c>
      <c r="E19" s="22" t="str">
        <f t="shared" si="3"/>
        <v/>
      </c>
      <c r="F19" s="22" t="str">
        <f t="shared" si="4"/>
        <v/>
      </c>
      <c r="G19" s="23" t="str">
        <f t="shared" si="5"/>
        <v/>
      </c>
      <c r="K19" s="27"/>
    </row>
    <row r="20" ht="15" spans="2:13">
      <c r="B20" s="22" t="s">
        <v>172</v>
      </c>
      <c r="C20" s="22" t="s">
        <v>2</v>
      </c>
      <c r="G20" s="23" t="str">
        <f t="shared" si="5"/>
        <v/>
      </c>
      <c r="K20" s="27"/>
      <c r="M20" s="26"/>
    </row>
    <row r="21" spans="2:2">
      <c r="B21" s="22" t="s">
        <v>134</v>
      </c>
    </row>
    <row r="22" spans="7:14">
      <c r="G22" s="23" t="s">
        <v>162</v>
      </c>
      <c r="N22" s="28"/>
    </row>
    <row r="23" spans="2:14">
      <c r="B23" s="22" t="s">
        <v>163</v>
      </c>
      <c r="G23" s="23" t="str">
        <f>B23</f>
        <v>&lt;ul&gt;</v>
      </c>
      <c r="N23" s="28"/>
    </row>
    <row r="24" spans="1:14">
      <c r="A24" s="24" t="s">
        <v>173</v>
      </c>
      <c r="B24" s="22" t="str">
        <f t="shared" ref="B24:B34" si="6">IF(A24&lt;&gt;"",$B$35,"")</f>
        <v>&lt;li&gt;</v>
      </c>
      <c r="F24" s="22" t="str">
        <f t="shared" ref="F24:F34" si="7">IF(A24&lt;&gt;"","&lt;/li&gt;","")</f>
        <v>&lt;/li&gt;</v>
      </c>
      <c r="G24" s="23" t="str">
        <f t="shared" ref="G24:G44" si="8">IF(A24&lt;&gt;"",CONCATENATE(B24,A24,F24),IF(A23&lt;&gt;"",$B$21,""))</f>
        <v>&lt;li&gt;Descargar el archivo get-pip.py desde https://bootstrap.pypa.io/get-pip.py.&lt;/li&gt;</v>
      </c>
      <c r="N24" s="28"/>
    </row>
    <row r="25" spans="1:14">
      <c r="A25" s="24" t="s">
        <v>174</v>
      </c>
      <c r="B25" s="22" t="str">
        <f t="shared" si="6"/>
        <v>&lt;li&gt;</v>
      </c>
      <c r="F25" s="22" t="str">
        <f t="shared" si="7"/>
        <v>&lt;/li&gt;</v>
      </c>
      <c r="G25" s="23" t="str">
        <f t="shared" si="8"/>
        <v>&lt;li&gt;Ejecutar el archivo con Python:&lt;/li&gt;</v>
      </c>
      <c r="N25"/>
    </row>
    <row r="26" spans="1:14">
      <c r="A26" s="24"/>
      <c r="B26" s="22" t="str">
        <f t="shared" si="6"/>
        <v/>
      </c>
      <c r="F26" s="22" t="str">
        <f t="shared" si="7"/>
        <v/>
      </c>
      <c r="G26" s="23" t="str">
        <f t="shared" si="8"/>
        <v>&lt;/ul&gt;</v>
      </c>
      <c r="N26"/>
    </row>
    <row r="27" spans="1:7">
      <c r="A27" s="24"/>
      <c r="B27" s="22" t="str">
        <f t="shared" si="6"/>
        <v/>
      </c>
      <c r="F27" s="22" t="str">
        <f t="shared" si="7"/>
        <v/>
      </c>
      <c r="G27" s="23" t="str">
        <f t="shared" si="8"/>
        <v/>
      </c>
    </row>
    <row r="28" spans="1:7">
      <c r="A28" s="24"/>
      <c r="B28" s="22" t="str">
        <f t="shared" si="6"/>
        <v/>
      </c>
      <c r="C28" s="22" t="str">
        <f t="shared" ref="C24:C34" si="9">IF(A28&lt;&gt;"",LEFT(A28,FIND(":",A28,1)-1),"")</f>
        <v/>
      </c>
      <c r="D28" s="22" t="str">
        <f t="shared" ref="D24:D34" si="10">IF(A28&lt;&gt;"","&lt;/span&gt;","")</f>
        <v/>
      </c>
      <c r="E28" s="22" t="str">
        <f t="shared" ref="E24:E34" si="11">IF(A28&lt;&gt;"",RIGHT(A28,LEN(A28)-FIND(":",A28,1)),"")</f>
        <v/>
      </c>
      <c r="F28" s="22" t="str">
        <f t="shared" si="7"/>
        <v/>
      </c>
      <c r="G28" s="23" t="str">
        <f t="shared" si="8"/>
        <v/>
      </c>
    </row>
    <row r="29" spans="1:7">
      <c r="A29" s="24"/>
      <c r="B29" s="22" t="str">
        <f t="shared" si="6"/>
        <v/>
      </c>
      <c r="C29" s="22" t="str">
        <f t="shared" si="9"/>
        <v/>
      </c>
      <c r="D29" s="22" t="str">
        <f t="shared" si="10"/>
        <v/>
      </c>
      <c r="E29" s="22" t="str">
        <f t="shared" si="11"/>
        <v/>
      </c>
      <c r="F29" s="22" t="str">
        <f t="shared" si="7"/>
        <v/>
      </c>
      <c r="G29" s="23" t="str">
        <f t="shared" si="8"/>
        <v/>
      </c>
    </row>
    <row r="30" spans="1:7">
      <c r="A30" s="24"/>
      <c r="B30" s="22" t="str">
        <f t="shared" si="6"/>
        <v/>
      </c>
      <c r="C30" s="22" t="str">
        <f t="shared" si="9"/>
        <v/>
      </c>
      <c r="D30" s="22" t="str">
        <f t="shared" si="10"/>
        <v/>
      </c>
      <c r="E30" s="22" t="str">
        <f t="shared" si="11"/>
        <v/>
      </c>
      <c r="F30" s="22" t="str">
        <f t="shared" si="7"/>
        <v/>
      </c>
      <c r="G30" s="23" t="str">
        <f t="shared" si="8"/>
        <v/>
      </c>
    </row>
    <row r="31" spans="1:11">
      <c r="A31" s="24"/>
      <c r="B31" s="22" t="str">
        <f t="shared" si="6"/>
        <v/>
      </c>
      <c r="C31" s="22" t="str">
        <f t="shared" si="9"/>
        <v/>
      </c>
      <c r="D31" s="22" t="str">
        <f t="shared" si="10"/>
        <v/>
      </c>
      <c r="E31" s="22" t="str">
        <f t="shared" si="11"/>
        <v/>
      </c>
      <c r="F31" s="22" t="str">
        <f t="shared" si="7"/>
        <v/>
      </c>
      <c r="G31" s="23" t="str">
        <f t="shared" si="8"/>
        <v/>
      </c>
      <c r="K31"/>
    </row>
    <row r="32" spans="1:11">
      <c r="A32" s="24"/>
      <c r="B32" s="22" t="str">
        <f t="shared" si="6"/>
        <v/>
      </c>
      <c r="C32" s="22" t="str">
        <f t="shared" si="9"/>
        <v/>
      </c>
      <c r="D32" s="22" t="str">
        <f t="shared" si="10"/>
        <v/>
      </c>
      <c r="E32" s="22" t="str">
        <f t="shared" si="11"/>
        <v/>
      </c>
      <c r="F32" s="22" t="str">
        <f t="shared" si="7"/>
        <v/>
      </c>
      <c r="G32" s="23" t="str">
        <f t="shared" si="8"/>
        <v/>
      </c>
      <c r="K32"/>
    </row>
    <row r="33" spans="1:7">
      <c r="A33" s="24"/>
      <c r="B33" s="22" t="str">
        <f t="shared" si="6"/>
        <v/>
      </c>
      <c r="C33" s="22" t="str">
        <f t="shared" si="9"/>
        <v/>
      </c>
      <c r="D33" s="22" t="str">
        <f t="shared" si="10"/>
        <v/>
      </c>
      <c r="E33" s="22" t="str">
        <f t="shared" si="11"/>
        <v/>
      </c>
      <c r="F33" s="22" t="str">
        <f t="shared" si="7"/>
        <v/>
      </c>
      <c r="G33" s="23" t="str">
        <f t="shared" si="8"/>
        <v/>
      </c>
    </row>
    <row r="34" spans="1:7">
      <c r="A34" s="24"/>
      <c r="B34" s="22" t="str">
        <f t="shared" si="6"/>
        <v/>
      </c>
      <c r="C34" s="22" t="str">
        <f t="shared" si="9"/>
        <v/>
      </c>
      <c r="D34" s="22" t="str">
        <f t="shared" si="10"/>
        <v/>
      </c>
      <c r="E34" s="22" t="str">
        <f t="shared" si="11"/>
        <v/>
      </c>
      <c r="F34" s="22" t="str">
        <f t="shared" si="7"/>
        <v/>
      </c>
      <c r="G34" s="23" t="str">
        <f t="shared" si="8"/>
        <v/>
      </c>
    </row>
    <row r="35" spans="2:7">
      <c r="B35" s="22" t="s">
        <v>175</v>
      </c>
      <c r="C35" s="22" t="s">
        <v>134</v>
      </c>
      <c r="G35" s="23" t="str">
        <f t="shared" si="8"/>
        <v/>
      </c>
    </row>
    <row r="36" spans="2:7">
      <c r="B36" s="22" t="s">
        <v>175</v>
      </c>
      <c r="C36" s="22" t="s">
        <v>134</v>
      </c>
      <c r="G36" s="23" t="str">
        <f t="shared" si="8"/>
        <v/>
      </c>
    </row>
    <row r="37" s="22" customFormat="1" spans="2:7">
      <c r="B37" s="22" t="s">
        <v>175</v>
      </c>
      <c r="C37" s="22" t="s">
        <v>134</v>
      </c>
      <c r="G37" s="23" t="str">
        <f t="shared" si="8"/>
        <v/>
      </c>
    </row>
    <row r="38" spans="2:7">
      <c r="B38" s="22" t="s">
        <v>175</v>
      </c>
      <c r="C38" s="22" t="s">
        <v>134</v>
      </c>
      <c r="G38" s="23" t="str">
        <f t="shared" si="8"/>
        <v/>
      </c>
    </row>
    <row r="39" spans="2:7">
      <c r="B39" s="22" t="s">
        <v>175</v>
      </c>
      <c r="C39" s="22" t="s">
        <v>134</v>
      </c>
      <c r="G39" s="23" t="str">
        <f t="shared" si="8"/>
        <v/>
      </c>
    </row>
    <row r="40" spans="2:7">
      <c r="B40" s="22" t="s">
        <v>175</v>
      </c>
      <c r="C40" s="22" t="s">
        <v>134</v>
      </c>
      <c r="G40" s="23" t="str">
        <f t="shared" si="8"/>
        <v/>
      </c>
    </row>
    <row r="41" spans="2:7">
      <c r="B41" s="22" t="s">
        <v>175</v>
      </c>
      <c r="C41" s="22" t="s">
        <v>134</v>
      </c>
      <c r="G41" s="23" t="str">
        <f t="shared" si="8"/>
        <v/>
      </c>
    </row>
    <row r="42" spans="2:7">
      <c r="B42" s="22" t="s">
        <v>175</v>
      </c>
      <c r="C42" s="22" t="s">
        <v>134</v>
      </c>
      <c r="G42" s="23" t="str">
        <f t="shared" si="8"/>
        <v/>
      </c>
    </row>
    <row r="43" spans="2:7">
      <c r="B43" s="22" t="s">
        <v>175</v>
      </c>
      <c r="C43" s="22" t="s">
        <v>134</v>
      </c>
      <c r="G43" s="23" t="str">
        <f t="shared" si="8"/>
        <v/>
      </c>
    </row>
    <row r="44" spans="2:7">
      <c r="B44" s="22" t="s">
        <v>175</v>
      </c>
      <c r="C44" s="22" t="s">
        <v>134</v>
      </c>
      <c r="G44" s="23" t="str">
        <f t="shared" si="8"/>
        <v/>
      </c>
    </row>
    <row r="50" spans="7:7">
      <c r="G50" s="23" t="s">
        <v>162</v>
      </c>
    </row>
    <row r="51" spans="2:7">
      <c r="B51" s="22" t="s">
        <v>163</v>
      </c>
      <c r="G51" s="23" t="str">
        <f>B51</f>
        <v>&lt;ul&gt;</v>
      </c>
    </row>
    <row r="52" spans="1:7">
      <c r="A52" s="24" t="s">
        <v>176</v>
      </c>
      <c r="B52" s="22" t="str">
        <f t="shared" ref="B52:B62" si="12">IF(A52&lt;&gt;"",$B$20,"")</f>
        <v>&lt;li&gt;&lt;span class="fw-bold"&gt;</v>
      </c>
      <c r="C52" s="22" t="str">
        <f t="shared" ref="C52:C62" si="13">IF(A52&lt;&gt;"",LEFT(A52,FIND(":",A52,1)-1),"")</f>
        <v>Cuando el sistema está funcionando bien y estable</v>
      </c>
      <c r="F52" s="22" t="str">
        <f t="shared" ref="F52:F62" si="14">IF(A52&lt;&gt;"","&lt;/li&gt;","")</f>
        <v>&lt;/li&gt;</v>
      </c>
      <c r="G52" s="23" t="str">
        <f>IF(A52&lt;&gt;"",CONCATENATE(B52,C52,D52,":",E52,F52),IF(A51&lt;&gt;"",$B$21,""))</f>
        <v>&lt;li&gt;&lt;span class="fw-bold"&gt;Cuando el sistema está funcionando bien y estable:&lt;/li&gt;</v>
      </c>
    </row>
    <row r="53" spans="1:7">
      <c r="A53" s="24" t="s">
        <v>177</v>
      </c>
      <c r="B53" s="22" t="str">
        <f t="shared" si="12"/>
        <v>&lt;li&gt;&lt;span class="fw-bold"&gt;</v>
      </c>
      <c r="C53" s="22" t="str">
        <f t="shared" si="13"/>
        <v>Para liberar espacio en disco</v>
      </c>
      <c r="F53" s="22" t="str">
        <f t="shared" si="14"/>
        <v>&lt;/li&gt;</v>
      </c>
      <c r="G53" s="23" t="str">
        <f t="shared" ref="G52:G63" si="15">IF(A53&lt;&gt;"",CONCATENATE(B53,C53,D53,":",E53,F53),IF(A52&lt;&gt;"",$B$21,""))</f>
        <v>&lt;li&gt;&lt;span class="fw-bold"&gt;Para liberar espacio en disco:&lt;/li&gt;</v>
      </c>
    </row>
    <row r="54" spans="1:7">
      <c r="A54" s="24"/>
      <c r="B54" s="22" t="str">
        <f t="shared" si="12"/>
        <v/>
      </c>
      <c r="C54" s="22" t="str">
        <f t="shared" si="13"/>
        <v/>
      </c>
      <c r="D54" s="22" t="str">
        <f t="shared" ref="D52:D62" si="16">IF(A54&lt;&gt;"","&lt;/span&gt;","")</f>
        <v/>
      </c>
      <c r="E54" s="22" t="str">
        <f t="shared" ref="E52:E62" si="17">IF(A54&lt;&gt;"",RIGHT(A54,LEN(A54)-FIND(":",A54,1)),"")</f>
        <v/>
      </c>
      <c r="F54" s="22" t="str">
        <f t="shared" si="14"/>
        <v/>
      </c>
      <c r="G54" s="23" t="str">
        <f t="shared" si="15"/>
        <v>&lt;/ul&gt;</v>
      </c>
    </row>
    <row r="55" spans="1:7">
      <c r="A55" s="24"/>
      <c r="B55" s="22" t="str">
        <f t="shared" si="12"/>
        <v/>
      </c>
      <c r="C55" s="22" t="str">
        <f t="shared" si="13"/>
        <v/>
      </c>
      <c r="D55" s="22" t="str">
        <f t="shared" si="16"/>
        <v/>
      </c>
      <c r="E55" s="22" t="str">
        <f t="shared" si="17"/>
        <v/>
      </c>
      <c r="F55" s="22" t="str">
        <f t="shared" si="14"/>
        <v/>
      </c>
      <c r="G55" s="23" t="str">
        <f t="shared" si="15"/>
        <v/>
      </c>
    </row>
    <row r="56" spans="1:7">
      <c r="A56" s="24"/>
      <c r="B56" s="22" t="str">
        <f t="shared" si="12"/>
        <v/>
      </c>
      <c r="C56" s="22" t="str">
        <f t="shared" si="13"/>
        <v/>
      </c>
      <c r="D56" s="22" t="str">
        <f t="shared" si="16"/>
        <v/>
      </c>
      <c r="E56" s="22" t="str">
        <f t="shared" si="17"/>
        <v/>
      </c>
      <c r="F56" s="22" t="str">
        <f t="shared" si="14"/>
        <v/>
      </c>
      <c r="G56" s="23" t="str">
        <f t="shared" si="15"/>
        <v/>
      </c>
    </row>
    <row r="57" spans="1:7">
      <c r="A57" s="24"/>
      <c r="B57" s="22" t="str">
        <f t="shared" si="12"/>
        <v/>
      </c>
      <c r="C57" s="22" t="str">
        <f t="shared" si="13"/>
        <v/>
      </c>
      <c r="D57" s="22" t="str">
        <f t="shared" si="16"/>
        <v/>
      </c>
      <c r="E57" s="22" t="str">
        <f t="shared" si="17"/>
        <v/>
      </c>
      <c r="F57" s="22" t="str">
        <f t="shared" si="14"/>
        <v/>
      </c>
      <c r="G57" s="23" t="str">
        <f t="shared" si="15"/>
        <v/>
      </c>
    </row>
    <row r="58" spans="1:7">
      <c r="A58" s="24"/>
      <c r="B58" s="22" t="str">
        <f t="shared" si="12"/>
        <v/>
      </c>
      <c r="C58" s="22" t="str">
        <f t="shared" si="13"/>
        <v/>
      </c>
      <c r="D58" s="22" t="str">
        <f t="shared" si="16"/>
        <v/>
      </c>
      <c r="E58" s="22" t="str">
        <f t="shared" si="17"/>
        <v/>
      </c>
      <c r="F58" s="22" t="str">
        <f t="shared" si="14"/>
        <v/>
      </c>
      <c r="G58" s="23" t="str">
        <f t="shared" si="15"/>
        <v/>
      </c>
    </row>
    <row r="59" spans="1:7">
      <c r="A59" s="24"/>
      <c r="B59" s="22" t="str">
        <f t="shared" si="12"/>
        <v/>
      </c>
      <c r="C59" s="22" t="str">
        <f t="shared" si="13"/>
        <v/>
      </c>
      <c r="D59" s="22" t="str">
        <f t="shared" si="16"/>
        <v/>
      </c>
      <c r="E59" s="22" t="str">
        <f t="shared" si="17"/>
        <v/>
      </c>
      <c r="F59" s="22" t="str">
        <f t="shared" si="14"/>
        <v/>
      </c>
      <c r="G59" s="23" t="str">
        <f t="shared" si="15"/>
        <v/>
      </c>
    </row>
    <row r="60" spans="1:7">
      <c r="A60" s="24"/>
      <c r="B60" s="22" t="str">
        <f t="shared" si="12"/>
        <v/>
      </c>
      <c r="C60" s="22" t="str">
        <f t="shared" si="13"/>
        <v/>
      </c>
      <c r="D60" s="22" t="str">
        <f t="shared" si="16"/>
        <v/>
      </c>
      <c r="E60" s="22" t="str">
        <f t="shared" si="17"/>
        <v/>
      </c>
      <c r="F60" s="22" t="str">
        <f t="shared" si="14"/>
        <v/>
      </c>
      <c r="G60" s="23" t="str">
        <f t="shared" si="15"/>
        <v/>
      </c>
    </row>
    <row r="61" spans="1:7">
      <c r="A61" s="24"/>
      <c r="B61" s="22" t="str">
        <f t="shared" si="12"/>
        <v/>
      </c>
      <c r="C61" s="22" t="str">
        <f t="shared" si="13"/>
        <v/>
      </c>
      <c r="D61" s="22" t="str">
        <f t="shared" si="16"/>
        <v/>
      </c>
      <c r="E61" s="22" t="str">
        <f t="shared" si="17"/>
        <v/>
      </c>
      <c r="F61" s="22" t="str">
        <f t="shared" si="14"/>
        <v/>
      </c>
      <c r="G61" s="23" t="str">
        <f t="shared" si="15"/>
        <v/>
      </c>
    </row>
    <row r="62" ht="15" spans="1:7">
      <c r="A62" s="25"/>
      <c r="B62" s="22" t="str">
        <f t="shared" si="12"/>
        <v/>
      </c>
      <c r="C62" s="22" t="str">
        <f t="shared" si="13"/>
        <v/>
      </c>
      <c r="D62" s="22" t="str">
        <f t="shared" si="16"/>
        <v/>
      </c>
      <c r="E62" s="22" t="str">
        <f t="shared" si="17"/>
        <v/>
      </c>
      <c r="F62" s="22" t="str">
        <f t="shared" si="14"/>
        <v/>
      </c>
      <c r="G62" s="23" t="str">
        <f t="shared" si="15"/>
        <v/>
      </c>
    </row>
    <row r="63" spans="2:7">
      <c r="B63" s="22" t="s">
        <v>134</v>
      </c>
      <c r="C63" s="22" t="s">
        <v>172</v>
      </c>
      <c r="G63" s="23" t="str">
        <f t="shared" si="15"/>
        <v/>
      </c>
    </row>
  </sheetData>
  <conditionalFormatting sqref="A36">
    <cfRule type="duplicateValues" dxfId="0" priority="9"/>
  </conditionalFormatting>
  <conditionalFormatting sqref="A37">
    <cfRule type="duplicateValues" dxfId="0" priority="8"/>
  </conditionalFormatting>
  <conditionalFormatting sqref="A38">
    <cfRule type="duplicateValues" dxfId="0" priority="7"/>
  </conditionalFormatting>
  <conditionalFormatting sqref="A39">
    <cfRule type="duplicateValues" dxfId="0" priority="6"/>
  </conditionalFormatting>
  <conditionalFormatting sqref="A40">
    <cfRule type="duplicateValues" dxfId="0" priority="5"/>
  </conditionalFormatting>
  <conditionalFormatting sqref="A41">
    <cfRule type="duplicateValues" dxfId="0" priority="4"/>
  </conditionalFormatting>
  <conditionalFormatting sqref="A42">
    <cfRule type="duplicateValues" dxfId="0" priority="3"/>
  </conditionalFormatting>
  <conditionalFormatting sqref="A43">
    <cfRule type="duplicateValues" dxfId="0" priority="2"/>
  </conditionalFormatting>
  <conditionalFormatting sqref="A44">
    <cfRule type="duplicateValues" dxfId="0" priority="1"/>
  </conditionalFormatting>
  <conditionalFormatting sqref="A1:A35;A45:A1048576">
    <cfRule type="duplicateValues" dxfId="0" priority="15"/>
  </conditionalFormatting>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I20" sqref="I20"/>
    </sheetView>
  </sheetViews>
  <sheetFormatPr defaultColWidth="9" defaultRowHeight="14.25"/>
  <sheetData>
    <row r="1" spans="1:1">
      <c r="A1" s="21" t="s">
        <v>178</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67"/>
  <sheetViews>
    <sheetView zoomScale="110" zoomScaleNormal="110" workbookViewId="0">
      <pane ySplit="1" topLeftCell="A2" activePane="bottomLeft" state="frozen"/>
      <selection/>
      <selection pane="bottomLeft" activeCell="C75" sqref="C75"/>
    </sheetView>
  </sheetViews>
  <sheetFormatPr defaultColWidth="9" defaultRowHeight="15" outlineLevelCol="2"/>
  <cols>
    <col min="1" max="1" width="101.816666666667" style="5" customWidth="1"/>
    <col min="2" max="2" width="90.5666666666667" style="5" customWidth="1"/>
    <col min="3" max="3" width="90.45" style="6" customWidth="1"/>
    <col min="4" max="16384" width="66" style="7"/>
  </cols>
  <sheetData>
    <row r="1" spans="1:2">
      <c r="A1" s="8" t="s">
        <v>179</v>
      </c>
      <c r="B1" s="8" t="s">
        <v>180</v>
      </c>
    </row>
    <row r="2" spans="1:1">
      <c r="A2" s="5" t="s">
        <v>181</v>
      </c>
    </row>
    <row r="3" ht="30" spans="1:1">
      <c r="A3" s="5" t="s">
        <v>182</v>
      </c>
    </row>
    <row r="4" ht="15.75" spans="1:1">
      <c r="A4" s="5" t="s">
        <v>183</v>
      </c>
    </row>
    <row r="5" spans="1:2">
      <c r="A5" s="9" t="s">
        <v>184</v>
      </c>
      <c r="B5" s="10"/>
    </row>
    <row r="6" spans="1:2">
      <c r="A6" s="11" t="str">
        <f>CONCATENATE("&lt;loc&gt;",B6,"&lt;/loc&gt;")</f>
        <v>&lt;loc&gt;https://eduardoherreraf.github.io&lt;/loc&gt;</v>
      </c>
      <c r="B6" s="12" t="s">
        <v>185</v>
      </c>
    </row>
    <row r="7" spans="1:2">
      <c r="A7" s="11" t="str">
        <f t="shared" ref="A7:A9" si="0">CONCATENATE("&lt;lastmod&gt;",B7,"&lt;/lastmod&gt;")</f>
        <v>&lt;lastmod&gt;2024-10-22T15:08:11-05:00&lt;/lastmod&gt;</v>
      </c>
      <c r="B7" s="12" t="str">
        <f>$B$1</f>
        <v>2024-10-22T15:08:11-05:00</v>
      </c>
    </row>
    <row r="8" spans="1:2">
      <c r="A8" s="11" t="str">
        <f>CONCATENATE("&lt;changefreq&gt;",B8,"&lt;/changefreq&gt;")</f>
        <v>&lt;changefreq&gt;weekly&lt;/changefreq&gt;</v>
      </c>
      <c r="B8" s="12" t="s">
        <v>186</v>
      </c>
    </row>
    <row r="9" spans="1:2">
      <c r="A9" s="11" t="str">
        <f>CONCATENATE("&lt;priority&gt;",B9,"&lt;/priority&gt;")</f>
        <v>&lt;priority&gt;1.0&lt;/priority&gt;</v>
      </c>
      <c r="B9" s="12" t="s">
        <v>187</v>
      </c>
    </row>
    <row r="10" ht="15.75" spans="1:2">
      <c r="A10" s="13" t="s">
        <v>188</v>
      </c>
      <c r="B10" s="14"/>
    </row>
    <row r="11" ht="15.75" spans="1:2">
      <c r="A11" s="15" t="s">
        <v>189</v>
      </c>
      <c r="B11" s="15"/>
    </row>
    <row r="12" spans="1:3">
      <c r="A12" s="9" t="s">
        <v>184</v>
      </c>
      <c r="B12" s="10"/>
      <c r="C12" s="16"/>
    </row>
    <row r="13" spans="1:3">
      <c r="A13" s="11" t="str">
        <f>CONCATENATE("&lt;loc&gt;",B13,"&lt;/loc&gt;")</f>
        <v>&lt;loc&gt;https://eduardoherreraf.github.io/bootstrap.html&lt;/loc&gt;</v>
      </c>
      <c r="B13" s="12" t="s">
        <v>63</v>
      </c>
      <c r="C13" s="16"/>
    </row>
    <row r="14" spans="1:3">
      <c r="A14" s="11" t="str">
        <f>CONCATENATE("&lt;lastmod&gt;",B14,"&lt;/lastmod&gt;")</f>
        <v>&lt;lastmod&gt;2024-10-22T15:08:11-05:00&lt;/lastmod&gt;</v>
      </c>
      <c r="B14" s="12" t="str">
        <f>$B$1</f>
        <v>2024-10-22T15:08:11-05:00</v>
      </c>
      <c r="C14" s="16"/>
    </row>
    <row r="15" spans="1:3">
      <c r="A15" s="11" t="str">
        <f>CONCATENATE("&lt;changefreq&gt;",B15,"&lt;/changefreq&gt;")</f>
        <v>&lt;changefreq&gt;monthly&lt;/changefreq&gt;</v>
      </c>
      <c r="B15" s="12" t="s">
        <v>190</v>
      </c>
      <c r="C15" s="16"/>
    </row>
    <row r="16" spans="1:3">
      <c r="A16" s="11" t="str">
        <f>CONCATENATE("&lt;priority&gt;",B16,"&lt;/priority&gt;")</f>
        <v>&lt;priority&gt;0.7&lt;/priority&gt;</v>
      </c>
      <c r="B16" s="12" t="s">
        <v>191</v>
      </c>
      <c r="C16" s="16"/>
    </row>
    <row r="17" ht="15.75" spans="1:3">
      <c r="A17" s="13" t="s">
        <v>188</v>
      </c>
      <c r="B17" s="14"/>
      <c r="C17" s="16"/>
    </row>
    <row r="18" spans="1:3">
      <c r="A18" s="9" t="s">
        <v>184</v>
      </c>
      <c r="B18" s="10"/>
      <c r="C18" s="16"/>
    </row>
    <row r="19" spans="1:3">
      <c r="A19" s="11" t="str">
        <f>CONCATENATE("&lt;loc&gt;",B19,"&lt;/loc&gt;")</f>
        <v>&lt;loc&gt;https://eduardoherreraf.github.io/git.html&lt;/loc&gt;</v>
      </c>
      <c r="B19" s="12" t="s">
        <v>192</v>
      </c>
      <c r="C19" s="16"/>
    </row>
    <row r="20" spans="1:3">
      <c r="A20" s="11" t="str">
        <f>CONCATENATE("&lt;lastmod&gt;",B20,"&lt;/lastmod&gt;")</f>
        <v>&lt;lastmod&gt;2024-10-22T15:08:11-05:00&lt;/lastmod&gt;</v>
      </c>
      <c r="B20" s="12" t="str">
        <f>$B$1</f>
        <v>2024-10-22T15:08:11-05:00</v>
      </c>
      <c r="C20" s="16"/>
    </row>
    <row r="21" spans="1:3">
      <c r="A21" s="11" t="str">
        <f>CONCATENATE("&lt;changefreq&gt;",B21,"&lt;/changefreq&gt;")</f>
        <v>&lt;changefreq&gt;monthly&lt;/changefreq&gt;</v>
      </c>
      <c r="B21" s="12" t="s">
        <v>190</v>
      </c>
      <c r="C21" s="16"/>
    </row>
    <row r="22" spans="1:3">
      <c r="A22" s="11" t="str">
        <f>CONCATENATE("&lt;priority&gt;",B22,"&lt;/priority&gt;")</f>
        <v>&lt;priority&gt;0.7&lt;/priority&gt;</v>
      </c>
      <c r="B22" s="12" t="s">
        <v>191</v>
      </c>
      <c r="C22" s="16"/>
    </row>
    <row r="23" ht="15.75" spans="1:3">
      <c r="A23" s="13" t="s">
        <v>188</v>
      </c>
      <c r="B23" s="14"/>
      <c r="C23" s="16"/>
    </row>
    <row r="24" spans="1:3">
      <c r="A24" s="9" t="s">
        <v>184</v>
      </c>
      <c r="B24" s="10"/>
      <c r="C24" s="16"/>
    </row>
    <row r="25" spans="1:3">
      <c r="A25" s="11" t="str">
        <f>CONCATENATE("&lt;loc&gt;",B25,"&lt;/loc&gt;")</f>
        <v>&lt;loc&gt;https://eduardoherreraf.github.io/javascript.html&lt;/loc&gt;</v>
      </c>
      <c r="B25" s="12" t="s">
        <v>193</v>
      </c>
      <c r="C25" s="16"/>
    </row>
    <row r="26" spans="1:3">
      <c r="A26" s="11" t="str">
        <f>CONCATENATE("&lt;lastmod&gt;",B26,"&lt;/lastmod&gt;")</f>
        <v>&lt;lastmod&gt;2024-10-22T15:08:11-05:00&lt;/lastmod&gt;</v>
      </c>
      <c r="B26" s="12" t="str">
        <f>$B$1</f>
        <v>2024-10-22T15:08:11-05:00</v>
      </c>
      <c r="C26" s="16"/>
    </row>
    <row r="27" spans="1:3">
      <c r="A27" s="11" t="str">
        <f>CONCATENATE("&lt;changefreq&gt;",B27,"&lt;/changefreq&gt;")</f>
        <v>&lt;changefreq&gt;monthly&lt;/changefreq&gt;</v>
      </c>
      <c r="B27" s="12" t="s">
        <v>190</v>
      </c>
      <c r="C27" s="16"/>
    </row>
    <row r="28" spans="1:3">
      <c r="A28" s="11" t="str">
        <f>CONCATENATE("&lt;priority&gt;",B28,"&lt;/priority&gt;")</f>
        <v>&lt;priority&gt;0.7&lt;/priority&gt;</v>
      </c>
      <c r="B28" s="12" t="s">
        <v>191</v>
      </c>
      <c r="C28" s="16"/>
    </row>
    <row r="29" ht="15.75" spans="1:3">
      <c r="A29" s="13" t="s">
        <v>188</v>
      </c>
      <c r="B29" s="14"/>
      <c r="C29" s="16"/>
    </row>
    <row r="30" spans="1:3">
      <c r="A30" s="9" t="s">
        <v>184</v>
      </c>
      <c r="B30" s="10"/>
      <c r="C30" s="16"/>
    </row>
    <row r="31" spans="1:3">
      <c r="A31" s="11" t="str">
        <f>CONCATENATE("&lt;loc&gt;",B31,"&lt;/loc&gt;")</f>
        <v>&lt;loc&gt;https://eduardoherreraf.github.io/photoshop.html&lt;/loc&gt;</v>
      </c>
      <c r="B31" s="12" t="s">
        <v>194</v>
      </c>
      <c r="C31" s="16"/>
    </row>
    <row r="32" spans="1:3">
      <c r="A32" s="11" t="str">
        <f>CONCATENATE("&lt;lastmod&gt;",B32,"&lt;/lastmod&gt;")</f>
        <v>&lt;lastmod&gt;2024-10-22T15:08:11-05:00&lt;/lastmod&gt;</v>
      </c>
      <c r="B32" s="12" t="str">
        <f>$B$1</f>
        <v>2024-10-22T15:08:11-05:00</v>
      </c>
      <c r="C32" s="16"/>
    </row>
    <row r="33" spans="1:3">
      <c r="A33" s="11" t="str">
        <f>CONCATENATE("&lt;changefreq&gt;",B33,"&lt;/changefreq&gt;")</f>
        <v>&lt;changefreq&gt;monthly&lt;/changefreq&gt;</v>
      </c>
      <c r="B33" s="12" t="s">
        <v>190</v>
      </c>
      <c r="C33" s="16"/>
    </row>
    <row r="34" spans="1:3">
      <c r="A34" s="11" t="str">
        <f>CONCATENATE("&lt;priority&gt;",B34,"&lt;/priority&gt;")</f>
        <v>&lt;priority&gt;0.7&lt;/priority&gt;</v>
      </c>
      <c r="B34" s="12" t="s">
        <v>191</v>
      </c>
      <c r="C34" s="16"/>
    </row>
    <row r="35" ht="15.75" spans="1:3">
      <c r="A35" s="13" t="s">
        <v>188</v>
      </c>
      <c r="B35" s="14"/>
      <c r="C35" s="16"/>
    </row>
    <row r="36" spans="1:3">
      <c r="A36" s="9" t="s">
        <v>184</v>
      </c>
      <c r="B36" s="10"/>
      <c r="C36" s="16"/>
    </row>
    <row r="37" spans="1:3">
      <c r="A37" s="11" t="str">
        <f>CONCATENATE("&lt;loc&gt;",B37,"&lt;/loc&gt;")</f>
        <v>&lt;loc&gt;https://eduardoherreraf.github.io/otrosTemas.html&lt;/loc&gt;</v>
      </c>
      <c r="B37" s="12" t="s">
        <v>4</v>
      </c>
      <c r="C37" s="16"/>
    </row>
    <row r="38" spans="1:3">
      <c r="A38" s="11" t="str">
        <f>CONCATENATE("&lt;lastmod&gt;",B38,"&lt;/lastmod&gt;")</f>
        <v>&lt;lastmod&gt;2024-10-22T15:08:11-05:00&lt;/lastmod&gt;</v>
      </c>
      <c r="B38" s="12" t="str">
        <f>$B$1</f>
        <v>2024-10-22T15:08:11-05:00</v>
      </c>
      <c r="C38" s="16"/>
    </row>
    <row r="39" spans="1:3">
      <c r="A39" s="11" t="str">
        <f>CONCATENATE("&lt;changefreq&gt;",B39,"&lt;/changefreq&gt;")</f>
        <v>&lt;changefreq&gt;monthly&lt;/changefreq&gt;</v>
      </c>
      <c r="B39" s="12" t="s">
        <v>190</v>
      </c>
      <c r="C39" s="16"/>
    </row>
    <row r="40" spans="1:3">
      <c r="A40" s="11" t="str">
        <f>CONCATENATE("&lt;priority&gt;",B40,"&lt;/priority&gt;")</f>
        <v>&lt;priority&gt;0.7&lt;/priority&gt;</v>
      </c>
      <c r="B40" s="12" t="s">
        <v>191</v>
      </c>
      <c r="C40" s="16"/>
    </row>
    <row r="41" ht="15.75" spans="1:3">
      <c r="A41" s="13" t="s">
        <v>188</v>
      </c>
      <c r="B41" s="14"/>
      <c r="C41" s="16"/>
    </row>
    <row r="42" spans="1:3">
      <c r="A42" s="9" t="s">
        <v>184</v>
      </c>
      <c r="B42" s="10"/>
      <c r="C42" s="16"/>
    </row>
    <row r="43" spans="1:3">
      <c r="A43" s="11" t="str">
        <f>CONCATENATE("&lt;loc&gt;",B43,"&lt;/loc&gt;")</f>
        <v>&lt;loc&gt;https://eduardoherreraf.github.io/cursoPython3.html&lt;/loc&gt;</v>
      </c>
      <c r="B43" s="12" t="str">
        <f>C43</f>
        <v>https://eduardoherreraf.github.io/cursoPython3.html</v>
      </c>
      <c r="C43" s="12" t="s">
        <v>195</v>
      </c>
    </row>
    <row r="44" spans="1:3">
      <c r="A44" s="11" t="str">
        <f>CONCATENATE("&lt;lastmod&gt;",B44,"&lt;/lastmod&gt;")</f>
        <v>&lt;lastmod&gt;2024-10-22T15:08:11-05:00&lt;/lastmod&gt;</v>
      </c>
      <c r="B44" s="12" t="str">
        <f>$B$1</f>
        <v>2024-10-22T15:08:11-05:00</v>
      </c>
      <c r="C44" s="16"/>
    </row>
    <row r="45" spans="1:3">
      <c r="A45" s="11" t="str">
        <f>CONCATENATE("&lt;changefreq&gt;",B45,"&lt;/changefreq&gt;")</f>
        <v>&lt;changefreq&gt;monthly&lt;/changefreq&gt;</v>
      </c>
      <c r="B45" s="12" t="s">
        <v>190</v>
      </c>
      <c r="C45" s="16"/>
    </row>
    <row r="46" spans="1:3">
      <c r="A46" s="11" t="str">
        <f>CONCATENATE("&lt;priority&gt;",B46,"&lt;/priority&gt;")</f>
        <v>&lt;priority&gt;0.7&lt;/priority&gt;</v>
      </c>
      <c r="B46" s="12" t="s">
        <v>191</v>
      </c>
      <c r="C46" s="16"/>
    </row>
    <row r="47" ht="15.75" spans="1:3">
      <c r="A47" s="13" t="s">
        <v>188</v>
      </c>
      <c r="B47" s="14"/>
      <c r="C47" s="16"/>
    </row>
    <row r="48" ht="15.75" spans="1:2">
      <c r="A48" s="15" t="s">
        <v>196</v>
      </c>
      <c r="B48" s="15"/>
    </row>
    <row r="49" spans="1:3">
      <c r="A49" s="9" t="s">
        <v>184</v>
      </c>
      <c r="B49" s="10"/>
      <c r="C49" s="16"/>
    </row>
    <row r="50" ht="30" spans="1:3">
      <c r="A50" s="11" t="str">
        <f>CONCATENATE("&lt;loc&gt;",B50,"&lt;/loc&gt;")</f>
        <v>&lt;loc&gt;https://eduardoherreraf.github.io/bootstrap@instalacion_de_bootstrap_v5_con_npm_y_parcel.html&lt;/loc&gt;</v>
      </c>
      <c r="B50" s="12" t="s">
        <v>197</v>
      </c>
      <c r="C50" s="16"/>
    </row>
    <row r="51" spans="1:3">
      <c r="A51" s="11" t="str">
        <f>CONCATENATE("&lt;lastmod&gt;",B51,"&lt;/lastmod&gt;")</f>
        <v>&lt;lastmod&gt;2024-10-22T15:08:11-05:00&lt;/lastmod&gt;</v>
      </c>
      <c r="B51" s="12" t="str">
        <f>$B$1</f>
        <v>2024-10-22T15:08:11-05:00</v>
      </c>
      <c r="C51" s="16"/>
    </row>
    <row r="52" spans="1:3">
      <c r="A52" s="11" t="str">
        <f>CONCATENATE("&lt;changefreq&gt;",B52,"&lt;/changefreq&gt;")</f>
        <v>&lt;changefreq&gt;yearly&lt;/changefreq&gt;</v>
      </c>
      <c r="B52" s="12" t="s">
        <v>198</v>
      </c>
      <c r="C52" s="16"/>
    </row>
    <row r="53" spans="1:3">
      <c r="A53" s="11" t="str">
        <f>CONCATENATE("&lt;priority&gt;",B53,"&lt;/priority&gt;")</f>
        <v>&lt;priority&gt;0.6&lt;/priority&gt;</v>
      </c>
      <c r="B53" s="12" t="s">
        <v>199</v>
      </c>
      <c r="C53" s="16"/>
    </row>
    <row r="54" ht="15.75" spans="1:3">
      <c r="A54" s="13" t="s">
        <v>188</v>
      </c>
      <c r="B54" s="14"/>
      <c r="C54" s="16"/>
    </row>
    <row r="55" spans="1:3">
      <c r="A55" s="9" t="s">
        <v>184</v>
      </c>
      <c r="B55" s="10"/>
      <c r="C55" s="16"/>
    </row>
    <row r="56" ht="30" spans="1:3">
      <c r="A56" s="11" t="str">
        <f>CONCATENATE("&lt;loc&gt;",B56,"&lt;/loc&gt;")</f>
        <v>&lt;loc&gt;https://eduardoherreraf.github.io/bootstrap@instalacion_de_bootstrap_v5_con_npm_y_vite.html&lt;/loc&gt;</v>
      </c>
      <c r="B56" s="12" t="s">
        <v>200</v>
      </c>
      <c r="C56" s="16"/>
    </row>
    <row r="57" spans="1:3">
      <c r="A57" s="11" t="str">
        <f>CONCATENATE("&lt;lastmod&gt;",B57,"&lt;/lastmod&gt;")</f>
        <v>&lt;lastmod&gt;2024-10-22T15:08:11-05:00&lt;/lastmod&gt;</v>
      </c>
      <c r="B57" s="12" t="str">
        <f>$B$1</f>
        <v>2024-10-22T15:08:11-05:00</v>
      </c>
      <c r="C57" s="16"/>
    </row>
    <row r="58" spans="1:3">
      <c r="A58" s="11" t="str">
        <f>CONCATENATE("&lt;changefreq&gt;",B58,"&lt;/changefreq&gt;")</f>
        <v>&lt;changefreq&gt;yearly&lt;/changefreq&gt;</v>
      </c>
      <c r="B58" s="12" t="s">
        <v>198</v>
      </c>
      <c r="C58" s="16"/>
    </row>
    <row r="59" spans="1:3">
      <c r="A59" s="11" t="str">
        <f>CONCATENATE("&lt;priority&gt;",B59,"&lt;/priority&gt;")</f>
        <v>&lt;priority&gt;0.6&lt;/priority&gt;</v>
      </c>
      <c r="B59" s="12" t="s">
        <v>199</v>
      </c>
      <c r="C59" s="16"/>
    </row>
    <row r="60" ht="15.75" spans="1:3">
      <c r="A60" s="13" t="s">
        <v>188</v>
      </c>
      <c r="B60" s="14"/>
      <c r="C60" s="16"/>
    </row>
    <row r="61" ht="15.75" spans="1:3">
      <c r="A61" s="15" t="s">
        <v>201</v>
      </c>
      <c r="B61" s="15"/>
      <c r="C61" s="16"/>
    </row>
    <row r="62" spans="1:2">
      <c r="A62" s="9" t="s">
        <v>184</v>
      </c>
      <c r="B62" s="10"/>
    </row>
    <row r="63" spans="1:3">
      <c r="A63" s="11" t="str">
        <f>CONCATENATE("&lt;loc&gt;",B63,"&lt;/loc&gt;")</f>
        <v>&lt;loc&gt;https://eduardoherreraf.github.io/git@configuracion_inicial_GIT.html&lt;/loc&gt;</v>
      </c>
      <c r="B63" s="12" t="str">
        <f>C63</f>
        <v>https://eduardoherreraf.github.io/git@configuracion_inicial_GIT.html</v>
      </c>
      <c r="C63" s="17" t="s">
        <v>202</v>
      </c>
    </row>
    <row r="64" spans="1:3">
      <c r="A64" s="11" t="str">
        <f>CONCATENATE("&lt;lastmod&gt;",B64,"&lt;/lastmod&gt;")</f>
        <v>&lt;lastmod&gt;2024-10-22T15:08:11-05:00&lt;/lastmod&gt;</v>
      </c>
      <c r="B64" s="12" t="str">
        <f>$B$1</f>
        <v>2024-10-22T15:08:11-05:00</v>
      </c>
      <c r="C64" s="16"/>
    </row>
    <row r="65" spans="1:3">
      <c r="A65" s="11" t="str">
        <f>CONCATENATE("&lt;changefreq&gt;",B65,"&lt;/changefreq&gt;")</f>
        <v>&lt;changefreq&gt;yearly&lt;/changefreq&gt;</v>
      </c>
      <c r="B65" s="12" t="s">
        <v>198</v>
      </c>
      <c r="C65" s="16"/>
    </row>
    <row r="66" spans="1:3">
      <c r="A66" s="11" t="str">
        <f>CONCATENATE("&lt;priority&gt;",B66,"&lt;/priority&gt;")</f>
        <v>&lt;priority&gt;0.6&lt;/priority&gt;</v>
      </c>
      <c r="B66" s="12" t="s">
        <v>199</v>
      </c>
      <c r="C66" s="16"/>
    </row>
    <row r="67" ht="15.75" spans="1:3">
      <c r="A67" s="13" t="s">
        <v>188</v>
      </c>
      <c r="B67" s="14"/>
      <c r="C67" s="16"/>
    </row>
    <row r="68" spans="1:3">
      <c r="A68" s="9" t="s">
        <v>184</v>
      </c>
      <c r="B68" s="10"/>
      <c r="C68" s="16"/>
    </row>
    <row r="69" spans="1:3">
      <c r="A69" s="11" t="str">
        <f>CONCATENATE("&lt;loc&gt;",B69,"&lt;/loc&gt;")</f>
        <v>&lt;loc&gt;https://eduardoherreraf.github.io/git@introduccion_de_git_para_windows.html&lt;/loc&gt;</v>
      </c>
      <c r="B69" s="12" t="str">
        <f>C69</f>
        <v>https://eduardoherreraf.github.io/git@introduccion_de_git_para_windows.html</v>
      </c>
      <c r="C69" s="17" t="s">
        <v>203</v>
      </c>
    </row>
    <row r="70" spans="1:3">
      <c r="A70" s="11" t="str">
        <f>CONCATENATE("&lt;lastmod&gt;",B70,"&lt;/lastmod&gt;")</f>
        <v>&lt;lastmod&gt;2024-10-22T15:08:11-05:00&lt;/lastmod&gt;</v>
      </c>
      <c r="B70" s="12" t="str">
        <f>$B$1</f>
        <v>2024-10-22T15:08:11-05:00</v>
      </c>
      <c r="C70" s="16"/>
    </row>
    <row r="71" spans="1:3">
      <c r="A71" s="11" t="str">
        <f>CONCATENATE("&lt;changefreq&gt;",B71,"&lt;/changefreq&gt;")</f>
        <v>&lt;changefreq&gt;yearly&lt;/changefreq&gt;</v>
      </c>
      <c r="B71" s="12" t="s">
        <v>198</v>
      </c>
      <c r="C71" s="16"/>
    </row>
    <row r="72" spans="1:3">
      <c r="A72" s="11" t="str">
        <f>CONCATENATE("&lt;priority&gt;",B72,"&lt;/priority&gt;")</f>
        <v>&lt;priority&gt;0.6&lt;/priority&gt;</v>
      </c>
      <c r="B72" s="12" t="s">
        <v>199</v>
      </c>
      <c r="C72" s="16"/>
    </row>
    <row r="73" ht="15.75" spans="1:3">
      <c r="A73" s="13" t="s">
        <v>188</v>
      </c>
      <c r="B73" s="14"/>
      <c r="C73" s="16"/>
    </row>
    <row r="74" spans="1:3">
      <c r="A74" s="9" t="s">
        <v>184</v>
      </c>
      <c r="B74" s="10"/>
      <c r="C74" s="16"/>
    </row>
    <row r="75" ht="30" spans="1:3">
      <c r="A75" s="11" t="str">
        <f>CONCATENATE("&lt;loc&gt;",B75,"&lt;/loc&gt;")</f>
        <v>&lt;loc&gt;https://eduardoherreraf.github.io/git@comandos_basicos_de_consola-Terminal_CLI_para_windows.html&lt;/loc&gt;</v>
      </c>
      <c r="B75" s="12" t="str">
        <f>C75</f>
        <v>https://eduardoherreraf.github.io/git@comandos_basicos_de_consola-Terminal_CLI_para_windows.html</v>
      </c>
      <c r="C75" s="17" t="s">
        <v>204</v>
      </c>
    </row>
    <row r="76" spans="1:3">
      <c r="A76" s="11" t="str">
        <f>CONCATENATE("&lt;lastmod&gt;",B76,"&lt;/lastmod&gt;")</f>
        <v>&lt;lastmod&gt;2024-10-22T15:08:11-05:00&lt;/lastmod&gt;</v>
      </c>
      <c r="B76" s="12" t="str">
        <f>$B$1</f>
        <v>2024-10-22T15:08:11-05:00</v>
      </c>
      <c r="C76" s="16"/>
    </row>
    <row r="77" spans="1:3">
      <c r="A77" s="11" t="str">
        <f>CONCATENATE("&lt;changefreq&gt;",B77,"&lt;/changefreq&gt;")</f>
        <v>&lt;changefreq&gt;yearly&lt;/changefreq&gt;</v>
      </c>
      <c r="B77" s="12" t="s">
        <v>198</v>
      </c>
      <c r="C77" s="16"/>
    </row>
    <row r="78" spans="1:3">
      <c r="A78" s="11" t="str">
        <f>CONCATENATE("&lt;priority&gt;",B78,"&lt;/priority&gt;")</f>
        <v>&lt;priority&gt;0.6&lt;/priority&gt;</v>
      </c>
      <c r="B78" s="12" t="s">
        <v>199</v>
      </c>
      <c r="C78" s="16"/>
    </row>
    <row r="79" ht="15.75" spans="1:3">
      <c r="A79" s="13" t="s">
        <v>188</v>
      </c>
      <c r="B79" s="14"/>
      <c r="C79" s="16"/>
    </row>
    <row r="80" spans="1:3">
      <c r="A80" s="9" t="s">
        <v>184</v>
      </c>
      <c r="B80" s="10"/>
      <c r="C80" s="16"/>
    </row>
    <row r="81" spans="1:3">
      <c r="A81" s="11" t="str">
        <f>CONCATENATE("&lt;loc&gt;",B81,"&lt;/loc&gt;")</f>
        <v>&lt;loc&gt;https://eduardoherreraf.github.io/git@como_eliminar_el_ultimo_commit_de_git.html&lt;/loc&gt;</v>
      </c>
      <c r="B81" s="12" t="str">
        <f>C81</f>
        <v>https://eduardoherreraf.github.io/git@como_eliminar_el_ultimo_commit_de_git.html</v>
      </c>
      <c r="C81" s="17" t="s">
        <v>205</v>
      </c>
    </row>
    <row r="82" spans="1:3">
      <c r="A82" s="11" t="str">
        <f>CONCATENATE("&lt;lastmod&gt;",B82,"&lt;/lastmod&gt;")</f>
        <v>&lt;lastmod&gt;2024-10-22T15:08:11-05:00&lt;/lastmod&gt;</v>
      </c>
      <c r="B82" s="12" t="str">
        <f>$B$1</f>
        <v>2024-10-22T15:08:11-05:00</v>
      </c>
      <c r="C82" s="16"/>
    </row>
    <row r="83" spans="1:3">
      <c r="A83" s="11" t="str">
        <f>CONCATENATE("&lt;changefreq&gt;",B83,"&lt;/changefreq&gt;")</f>
        <v>&lt;changefreq&gt;yearly&lt;/changefreq&gt;</v>
      </c>
      <c r="B83" s="12" t="s">
        <v>198</v>
      </c>
      <c r="C83" s="16"/>
    </row>
    <row r="84" spans="1:3">
      <c r="A84" s="11" t="str">
        <f>CONCATENATE("&lt;priority&gt;",B84,"&lt;/priority&gt;")</f>
        <v>&lt;priority&gt;0.6&lt;/priority&gt;</v>
      </c>
      <c r="B84" s="12" t="s">
        <v>199</v>
      </c>
      <c r="C84" s="16"/>
    </row>
    <row r="85" ht="15.75" spans="1:3">
      <c r="A85" s="13" t="s">
        <v>188</v>
      </c>
      <c r="B85" s="14"/>
      <c r="C85" s="16"/>
    </row>
    <row r="86" ht="15.75" spans="1:3">
      <c r="A86" s="15" t="s">
        <v>206</v>
      </c>
      <c r="B86" s="15"/>
      <c r="C86" s="16"/>
    </row>
    <row r="87" spans="1:3">
      <c r="A87" s="9" t="s">
        <v>184</v>
      </c>
      <c r="B87" s="10"/>
      <c r="C87" s="16"/>
    </row>
    <row r="88" spans="1:3">
      <c r="A88" s="11" t="str">
        <f>CONCATENATE("&lt;loc&gt;",B88,"&lt;/loc&gt;")</f>
        <v>&lt;loc&gt;https://eduardoherreraf.github.io/js@como_ejecutar_un_codigo_javascript.html&lt;/loc&gt;</v>
      </c>
      <c r="B88" s="12" t="str">
        <f>C88</f>
        <v>https://eduardoherreraf.github.io/js@como_ejecutar_un_codigo_javascript.html</v>
      </c>
      <c r="C88" s="16" t="s">
        <v>207</v>
      </c>
    </row>
    <row r="89" spans="1:3">
      <c r="A89" s="11" t="str">
        <f>CONCATENATE("&lt;lastmod&gt;",B89,"&lt;/lastmod&gt;")</f>
        <v>&lt;lastmod&gt;2024-10-22T15:08:11-05:00&lt;/lastmod&gt;</v>
      </c>
      <c r="B89" s="12" t="str">
        <f>$B$1</f>
        <v>2024-10-22T15:08:11-05:00</v>
      </c>
      <c r="C89" s="16"/>
    </row>
    <row r="90" spans="1:3">
      <c r="A90" s="11" t="str">
        <f>CONCATENATE("&lt;changefreq&gt;",B90,"&lt;/changefreq&gt;")</f>
        <v>&lt;changefreq&gt;yearly&lt;/changefreq&gt;</v>
      </c>
      <c r="B90" s="12" t="s">
        <v>198</v>
      </c>
      <c r="C90" s="16"/>
    </row>
    <row r="91" spans="1:3">
      <c r="A91" s="11" t="str">
        <f>CONCATENATE("&lt;priority&gt;",B91,"&lt;/priority&gt;")</f>
        <v>&lt;priority&gt;0.6&lt;/priority&gt;</v>
      </c>
      <c r="B91" s="12" t="s">
        <v>199</v>
      </c>
      <c r="C91" s="16"/>
    </row>
    <row r="92" ht="15.75" spans="1:3">
      <c r="A92" s="13" t="s">
        <v>188</v>
      </c>
      <c r="B92" s="14"/>
      <c r="C92" s="16"/>
    </row>
    <row r="93" spans="1:3">
      <c r="A93" s="9" t="s">
        <v>184</v>
      </c>
      <c r="B93" s="10"/>
      <c r="C93" s="16"/>
    </row>
    <row r="94" ht="30" spans="1:3">
      <c r="A94" s="11" t="str">
        <f>CONCATENATE("&lt;loc&gt;",B94,"&lt;/loc&gt;")</f>
        <v>&lt;loc&gt;https://eduardoherreraf.github.io/js@configurar_el_entorno_de_trabajo_Javascript.html&lt;/loc&gt;</v>
      </c>
      <c r="B94" s="12" t="str">
        <f>C94</f>
        <v>https://eduardoherreraf.github.io/js@configurar_el_entorno_de_trabajo_Javascript.html</v>
      </c>
      <c r="C94" s="18" t="s">
        <v>208</v>
      </c>
    </row>
    <row r="95" spans="1:3">
      <c r="A95" s="11" t="str">
        <f>CONCATENATE("&lt;lastmod&gt;",B95,"&lt;/lastmod&gt;")</f>
        <v>&lt;lastmod&gt;2024-10-22T15:08:11-05:00&lt;/lastmod&gt;</v>
      </c>
      <c r="B95" s="12" t="str">
        <f>$B$1</f>
        <v>2024-10-22T15:08:11-05:00</v>
      </c>
      <c r="C95" s="16"/>
    </row>
    <row r="96" spans="1:3">
      <c r="A96" s="11" t="str">
        <f>CONCATENATE("&lt;changefreq&gt;",B96,"&lt;/changefreq&gt;")</f>
        <v>&lt;changefreq&gt;yearly&lt;/changefreq&gt;</v>
      </c>
      <c r="B96" s="12" t="s">
        <v>198</v>
      </c>
      <c r="C96" s="16"/>
    </row>
    <row r="97" spans="1:3">
      <c r="A97" s="11" t="str">
        <f>CONCATENATE("&lt;priority&gt;",B97,"&lt;/priority&gt;")</f>
        <v>&lt;priority&gt;0.6&lt;/priority&gt;</v>
      </c>
      <c r="B97" s="12" t="s">
        <v>199</v>
      </c>
      <c r="C97" s="16"/>
    </row>
    <row r="98" ht="15.75" spans="1:3">
      <c r="A98" s="13" t="s">
        <v>188</v>
      </c>
      <c r="B98" s="14"/>
      <c r="C98" s="16"/>
    </row>
    <row r="99" ht="15.75" spans="1:3">
      <c r="A99" s="15" t="s">
        <v>209</v>
      </c>
      <c r="B99" s="15"/>
      <c r="C99" s="16"/>
    </row>
    <row r="100" spans="1:3">
      <c r="A100" s="9" t="s">
        <v>184</v>
      </c>
      <c r="B100" s="10"/>
      <c r="C100" s="16"/>
    </row>
    <row r="101" spans="1:3">
      <c r="A101" s="11" t="str">
        <f>CONCATENATE("&lt;loc&gt;",B101,"&lt;/loc&gt;")</f>
        <v>&lt;loc&gt;https://eduardoherreraf.github.io/photoshop@metadata_y_exportacion.html&lt;/loc&gt;</v>
      </c>
      <c r="B101" s="12" t="str">
        <f>C101</f>
        <v>https://eduardoherreraf.github.io/photoshop@metadata_y_exportacion.html</v>
      </c>
      <c r="C101" s="18" t="s">
        <v>210</v>
      </c>
    </row>
    <row r="102" spans="1:3">
      <c r="A102" s="11" t="str">
        <f>CONCATENATE("&lt;lastmod&gt;",B102,"&lt;/lastmod&gt;")</f>
        <v>&lt;lastmod&gt;2024-10-22T15:08:11-05:00&lt;/lastmod&gt;</v>
      </c>
      <c r="B102" s="12" t="str">
        <f>$B$1</f>
        <v>2024-10-22T15:08:11-05:00</v>
      </c>
      <c r="C102" s="16"/>
    </row>
    <row r="103" spans="1:3">
      <c r="A103" s="11" t="str">
        <f>CONCATENATE("&lt;changefreq&gt;",B103,"&lt;/changefreq&gt;")</f>
        <v>&lt;changefreq&gt;yearly&lt;/changefreq&gt;</v>
      </c>
      <c r="B103" s="12" t="s">
        <v>198</v>
      </c>
      <c r="C103" s="16"/>
    </row>
    <row r="104" spans="1:3">
      <c r="A104" s="11" t="str">
        <f>CONCATENATE("&lt;priority&gt;",B104,"&lt;/priority&gt;")</f>
        <v>&lt;priority&gt;0.6&lt;/priority&gt;</v>
      </c>
      <c r="B104" s="12" t="s">
        <v>199</v>
      </c>
      <c r="C104" s="16"/>
    </row>
    <row r="105" ht="15.75" spans="1:3">
      <c r="A105" s="13" t="s">
        <v>188</v>
      </c>
      <c r="B105" s="14"/>
      <c r="C105" s="16"/>
    </row>
    <row r="106" spans="1:3">
      <c r="A106" s="9" t="s">
        <v>184</v>
      </c>
      <c r="B106" s="10"/>
      <c r="C106" s="16"/>
    </row>
    <row r="107" spans="1:3">
      <c r="A107" s="11" t="str">
        <f>CONCATENATE("&lt;loc&gt;",B107,"&lt;/loc&gt;")</f>
        <v>&lt;loc&gt;https://eduardoherreraf.github.io/photoshop@filtros_licuar.html&lt;/loc&gt;</v>
      </c>
      <c r="B107" s="12" t="str">
        <f>C107</f>
        <v>https://eduardoherreraf.github.io/photoshop@filtros_licuar.html</v>
      </c>
      <c r="C107" s="19" t="s">
        <v>211</v>
      </c>
    </row>
    <row r="108" spans="1:3">
      <c r="A108" s="11" t="str">
        <f>CONCATENATE("&lt;lastmod&gt;",B108,"&lt;/lastmod&gt;")</f>
        <v>&lt;lastmod&gt;2024-10-22T15:08:11-05:00&lt;/lastmod&gt;</v>
      </c>
      <c r="B108" s="12" t="str">
        <f>$B$1</f>
        <v>2024-10-22T15:08:11-05:00</v>
      </c>
      <c r="C108" s="16"/>
    </row>
    <row r="109" spans="1:3">
      <c r="A109" s="11" t="str">
        <f>CONCATENATE("&lt;changefreq&gt;",B109,"&lt;/changefreq&gt;")</f>
        <v>&lt;changefreq&gt;yearly&lt;/changefreq&gt;</v>
      </c>
      <c r="B109" s="12" t="s">
        <v>198</v>
      </c>
      <c r="C109" s="16"/>
    </row>
    <row r="110" spans="1:3">
      <c r="A110" s="11" t="str">
        <f>CONCATENATE("&lt;priority&gt;",B110,"&lt;/priority&gt;")</f>
        <v>&lt;priority&gt;0.6&lt;/priority&gt;</v>
      </c>
      <c r="B110" s="12" t="s">
        <v>199</v>
      </c>
      <c r="C110" s="16"/>
    </row>
    <row r="111" ht="15.75" spans="1:3">
      <c r="A111" s="13" t="s">
        <v>188</v>
      </c>
      <c r="B111" s="14"/>
      <c r="C111" s="16"/>
    </row>
    <row r="112" spans="1:3">
      <c r="A112" s="9" t="s">
        <v>184</v>
      </c>
      <c r="B112" s="10"/>
      <c r="C112" s="16"/>
    </row>
    <row r="113" spans="1:3">
      <c r="A113" s="11" t="str">
        <f>CONCATENATE("&lt;loc&gt;",B113,"&lt;/loc&gt;")</f>
        <v>&lt;loc&gt;https://eduardoherreraf.github.io/photoshop@filtros_neurales.html&lt;/loc&gt;</v>
      </c>
      <c r="B113" s="12" t="str">
        <f>C113</f>
        <v>https://eduardoherreraf.github.io/photoshop@filtros_neurales.html</v>
      </c>
      <c r="C113" s="18" t="s">
        <v>212</v>
      </c>
    </row>
    <row r="114" spans="1:3">
      <c r="A114" s="11" t="str">
        <f>CONCATENATE("&lt;lastmod&gt;",B114,"&lt;/lastmod&gt;")</f>
        <v>&lt;lastmod&gt;2024-10-22T15:08:11-05:00&lt;/lastmod&gt;</v>
      </c>
      <c r="B114" s="12" t="str">
        <f>$B$1</f>
        <v>2024-10-22T15:08:11-05:00</v>
      </c>
      <c r="C114" s="16"/>
    </row>
    <row r="115" spans="1:3">
      <c r="A115" s="11" t="str">
        <f>CONCATENATE("&lt;changefreq&gt;",B115,"&lt;/changefreq&gt;")</f>
        <v>&lt;changefreq&gt;yearly&lt;/changefreq&gt;</v>
      </c>
      <c r="B115" s="12" t="s">
        <v>198</v>
      </c>
      <c r="C115" s="16"/>
    </row>
    <row r="116" spans="1:3">
      <c r="A116" s="11" t="str">
        <f>CONCATENATE("&lt;priority&gt;",B116,"&lt;/priority&gt;")</f>
        <v>&lt;priority&gt;0.6&lt;/priority&gt;</v>
      </c>
      <c r="B116" s="12" t="s">
        <v>199</v>
      </c>
      <c r="C116" s="16"/>
    </row>
    <row r="117" ht="15.75" spans="1:3">
      <c r="A117" s="13" t="s">
        <v>188</v>
      </c>
      <c r="B117" s="14"/>
      <c r="C117" s="16"/>
    </row>
    <row r="118" spans="1:3">
      <c r="A118" s="9" t="s">
        <v>184</v>
      </c>
      <c r="B118" s="10"/>
      <c r="C118" s="16"/>
    </row>
    <row r="119" spans="1:3">
      <c r="A119" s="11" t="str">
        <f>CONCATENATE("&lt;loc&gt;",B119,"&lt;/loc&gt;")</f>
        <v>&lt;loc&gt;https://eduardoherreraf.github.io/photoshop@filtros.html&lt;/loc&gt;</v>
      </c>
      <c r="B119" s="12" t="str">
        <f>C119</f>
        <v>https://eduardoherreraf.github.io/photoshop@filtros.html</v>
      </c>
      <c r="C119" s="18" t="s">
        <v>213</v>
      </c>
    </row>
    <row r="120" spans="1:3">
      <c r="A120" s="11" t="str">
        <f>CONCATENATE("&lt;lastmod&gt;",B120,"&lt;/lastmod&gt;")</f>
        <v>&lt;lastmod&gt;2024-10-22T15:08:11-05:00&lt;/lastmod&gt;</v>
      </c>
      <c r="B120" s="12" t="str">
        <f>$B$1</f>
        <v>2024-10-22T15:08:11-05:00</v>
      </c>
      <c r="C120" s="16"/>
    </row>
    <row r="121" spans="1:3">
      <c r="A121" s="11" t="str">
        <f>CONCATENATE("&lt;changefreq&gt;",B121,"&lt;/changefreq&gt;")</f>
        <v>&lt;changefreq&gt;yearly&lt;/changefreq&gt;</v>
      </c>
      <c r="B121" s="12" t="s">
        <v>198</v>
      </c>
      <c r="C121" s="16"/>
    </row>
    <row r="122" spans="1:3">
      <c r="A122" s="11" t="str">
        <f>CONCATENATE("&lt;priority&gt;",B122,"&lt;/priority&gt;")</f>
        <v>&lt;priority&gt;0.6&lt;/priority&gt;</v>
      </c>
      <c r="B122" s="12" t="s">
        <v>199</v>
      </c>
      <c r="C122" s="16"/>
    </row>
    <row r="123" ht="15.75" spans="1:3">
      <c r="A123" s="13" t="s">
        <v>188</v>
      </c>
      <c r="B123" s="14"/>
      <c r="C123" s="16"/>
    </row>
    <row r="124" spans="1:3">
      <c r="A124" s="9" t="s">
        <v>184</v>
      </c>
      <c r="B124" s="10"/>
      <c r="C124" s="16"/>
    </row>
    <row r="125" spans="1:3">
      <c r="A125" s="11" t="str">
        <f>CONCATENATE("&lt;loc&gt;",B125,"&lt;/loc&gt;")</f>
        <v>&lt;loc&gt;https://eduardoherreraf.github.io/photoshop@formas_y_capas.html&lt;/loc&gt;</v>
      </c>
      <c r="B125" s="12" t="str">
        <f>C125</f>
        <v>https://eduardoherreraf.github.io/photoshop@formas_y_capas.html</v>
      </c>
      <c r="C125" s="18" t="s">
        <v>214</v>
      </c>
    </row>
    <row r="126" spans="1:3">
      <c r="A126" s="11" t="str">
        <f>CONCATENATE("&lt;lastmod&gt;",B126,"&lt;/lastmod&gt;")</f>
        <v>&lt;lastmod&gt;2024-10-22T15:08:11-05:00&lt;/lastmod&gt;</v>
      </c>
      <c r="B126" s="12" t="str">
        <f>$B$1</f>
        <v>2024-10-22T15:08:11-05:00</v>
      </c>
      <c r="C126" s="16"/>
    </row>
    <row r="127" spans="1:3">
      <c r="A127" s="11" t="str">
        <f>CONCATENATE("&lt;changefreq&gt;",B127,"&lt;/changefreq&gt;")</f>
        <v>&lt;changefreq&gt;yearly&lt;/changefreq&gt;</v>
      </c>
      <c r="B127" s="12" t="s">
        <v>198</v>
      </c>
      <c r="C127" s="16"/>
    </row>
    <row r="128" spans="1:3">
      <c r="A128" s="11" t="str">
        <f>CONCATENATE("&lt;priority&gt;",B128,"&lt;/priority&gt;")</f>
        <v>&lt;priority&gt;0.6&lt;/priority&gt;</v>
      </c>
      <c r="B128" s="12" t="s">
        <v>199</v>
      </c>
      <c r="C128" s="16"/>
    </row>
    <row r="129" ht="15.75" spans="1:3">
      <c r="A129" s="13" t="s">
        <v>188</v>
      </c>
      <c r="B129" s="14"/>
      <c r="C129" s="16"/>
    </row>
    <row r="130" spans="1:3">
      <c r="A130" s="9" t="s">
        <v>184</v>
      </c>
      <c r="B130" s="10"/>
      <c r="C130" s="16"/>
    </row>
    <row r="131" spans="1:3">
      <c r="A131" s="11" t="str">
        <f>CONCATENATE("&lt;loc&gt;",B131,"&lt;/loc&gt;")</f>
        <v>&lt;loc&gt;https://eduardoherreraf.github.io/photoshop@textos.html&lt;/loc&gt;</v>
      </c>
      <c r="B131" s="12" t="str">
        <f>C131</f>
        <v>https://eduardoherreraf.github.io/photoshop@textos.html</v>
      </c>
      <c r="C131" s="18" t="s">
        <v>215</v>
      </c>
    </row>
    <row r="132" spans="1:3">
      <c r="A132" s="11" t="str">
        <f>CONCATENATE("&lt;lastmod&gt;",B132,"&lt;/lastmod&gt;")</f>
        <v>&lt;lastmod&gt;2024-10-22T15:08:11-05:00&lt;/lastmod&gt;</v>
      </c>
      <c r="B132" s="12" t="str">
        <f>$B$1</f>
        <v>2024-10-22T15:08:11-05:00</v>
      </c>
      <c r="C132" s="16"/>
    </row>
    <row r="133" spans="1:3">
      <c r="A133" s="11" t="str">
        <f>CONCATENATE("&lt;changefreq&gt;",B133,"&lt;/changefreq&gt;")</f>
        <v>&lt;changefreq&gt;yearly&lt;/changefreq&gt;</v>
      </c>
      <c r="B133" s="12" t="s">
        <v>198</v>
      </c>
      <c r="C133" s="16"/>
    </row>
    <row r="134" spans="1:3">
      <c r="A134" s="11" t="str">
        <f>CONCATENATE("&lt;priority&gt;",B134,"&lt;/priority&gt;")</f>
        <v>&lt;priority&gt;0.6&lt;/priority&gt;</v>
      </c>
      <c r="B134" s="12" t="s">
        <v>199</v>
      </c>
      <c r="C134" s="16"/>
    </row>
    <row r="135" ht="15.75" spans="1:3">
      <c r="A135" s="13" t="s">
        <v>188</v>
      </c>
      <c r="B135" s="14"/>
      <c r="C135" s="16"/>
    </row>
    <row r="136" spans="1:3">
      <c r="A136" s="9" t="s">
        <v>184</v>
      </c>
      <c r="B136" s="10"/>
      <c r="C136" s="16"/>
    </row>
    <row r="137" spans="1:3">
      <c r="A137" s="11" t="str">
        <f>CONCATENATE("&lt;loc&gt;",B137,"&lt;/loc&gt;")</f>
        <v>&lt;loc&gt;https://eduardoherreraf.github.io/photoshop@color_y_degradados.html&lt;/loc&gt;</v>
      </c>
      <c r="B137" s="12" t="str">
        <f>C137</f>
        <v>https://eduardoherreraf.github.io/photoshop@color_y_degradados.html</v>
      </c>
      <c r="C137" s="18" t="s">
        <v>216</v>
      </c>
    </row>
    <row r="138" spans="1:3">
      <c r="A138" s="11" t="str">
        <f>CONCATENATE("&lt;lastmod&gt;",B138,"&lt;/lastmod&gt;")</f>
        <v>&lt;lastmod&gt;2024-10-22T15:08:11-05:00&lt;/lastmod&gt;</v>
      </c>
      <c r="B138" s="12" t="str">
        <f>$B$1</f>
        <v>2024-10-22T15:08:11-05:00</v>
      </c>
      <c r="C138" s="16"/>
    </row>
    <row r="139" spans="1:3">
      <c r="A139" s="11" t="str">
        <f>CONCATENATE("&lt;changefreq&gt;",B139,"&lt;/changefreq&gt;")</f>
        <v>&lt;changefreq&gt;yearly&lt;/changefreq&gt;</v>
      </c>
      <c r="B139" s="12" t="s">
        <v>198</v>
      </c>
      <c r="C139" s="16"/>
    </row>
    <row r="140" spans="1:3">
      <c r="A140" s="11" t="str">
        <f>CONCATENATE("&lt;priority&gt;",B140,"&lt;/priority&gt;")</f>
        <v>&lt;priority&gt;0.6&lt;/priority&gt;</v>
      </c>
      <c r="B140" s="12" t="s">
        <v>199</v>
      </c>
      <c r="C140" s="16"/>
    </row>
    <row r="141" ht="15.75" spans="1:3">
      <c r="A141" s="13" t="s">
        <v>188</v>
      </c>
      <c r="B141" s="14"/>
      <c r="C141" s="16"/>
    </row>
    <row r="142" spans="1:3">
      <c r="A142" s="9" t="s">
        <v>184</v>
      </c>
      <c r="B142" s="10"/>
      <c r="C142" s="16"/>
    </row>
    <row r="143" spans="1:3">
      <c r="A143" s="11" t="str">
        <f>CONCATENATE("&lt;loc&gt;",B143,"&lt;/loc&gt;")</f>
        <v>&lt;loc&gt;https://eduardoherreraf.github.io/photoshop@uso_de_pinceles.html&lt;/loc&gt;</v>
      </c>
      <c r="B143" s="12" t="str">
        <f>C143</f>
        <v>https://eduardoherreraf.github.io/photoshop@uso_de_pinceles.html</v>
      </c>
      <c r="C143" s="18" t="s">
        <v>217</v>
      </c>
    </row>
    <row r="144" spans="1:3">
      <c r="A144" s="11" t="str">
        <f>CONCATENATE("&lt;lastmod&gt;",B144,"&lt;/lastmod&gt;")</f>
        <v>&lt;lastmod&gt;2024-10-22T15:08:11-05:00&lt;/lastmod&gt;</v>
      </c>
      <c r="B144" s="12" t="str">
        <f>$B$1</f>
        <v>2024-10-22T15:08:11-05:00</v>
      </c>
      <c r="C144" s="16"/>
    </row>
    <row r="145" spans="1:3">
      <c r="A145" s="11" t="str">
        <f>CONCATENATE("&lt;changefreq&gt;",B145,"&lt;/changefreq&gt;")</f>
        <v>&lt;changefreq&gt;yearly&lt;/changefreq&gt;</v>
      </c>
      <c r="B145" s="12" t="s">
        <v>198</v>
      </c>
      <c r="C145" s="16"/>
    </row>
    <row r="146" spans="1:3">
      <c r="A146" s="11" t="str">
        <f>CONCATENATE("&lt;priority&gt;",B146,"&lt;/priority&gt;")</f>
        <v>&lt;priority&gt;0.6&lt;/priority&gt;</v>
      </c>
      <c r="B146" s="12" t="s">
        <v>199</v>
      </c>
      <c r="C146" s="16"/>
    </row>
    <row r="147" ht="15.75" spans="1:3">
      <c r="A147" s="13" t="s">
        <v>188</v>
      </c>
      <c r="B147" s="14"/>
      <c r="C147" s="16"/>
    </row>
    <row r="148" spans="1:3">
      <c r="A148" s="9" t="s">
        <v>184</v>
      </c>
      <c r="B148" s="10"/>
      <c r="C148" s="16"/>
    </row>
    <row r="149" spans="1:3">
      <c r="A149" s="11" t="str">
        <f>CONCATENATE("&lt;loc&gt;",B149,"&lt;/loc&gt;")</f>
        <v>&lt;loc&gt;https://eduardoherreraf.github.io/photoshop@agregar_y_quitar_objetos.html&lt;/loc&gt;</v>
      </c>
      <c r="B149" s="12" t="str">
        <f>C149</f>
        <v>https://eduardoherreraf.github.io/photoshop@agregar_y_quitar_objetos.html</v>
      </c>
      <c r="C149" s="20" t="s">
        <v>218</v>
      </c>
    </row>
    <row r="150" spans="1:3">
      <c r="A150" s="11" t="str">
        <f>CONCATENATE("&lt;lastmod&gt;",B150,"&lt;/lastmod&gt;")</f>
        <v>&lt;lastmod&gt;2024-10-22T15:08:11-05:00&lt;/lastmod&gt;</v>
      </c>
      <c r="B150" s="12" t="str">
        <f>$B$1</f>
        <v>2024-10-22T15:08:11-05:00</v>
      </c>
      <c r="C150" s="16"/>
    </row>
    <row r="151" spans="1:3">
      <c r="A151" s="11" t="str">
        <f>CONCATENATE("&lt;changefreq&gt;",B151,"&lt;/changefreq&gt;")</f>
        <v>&lt;changefreq&gt;yearly&lt;/changefreq&gt;</v>
      </c>
      <c r="B151" s="12" t="s">
        <v>198</v>
      </c>
      <c r="C151" s="16"/>
    </row>
    <row r="152" spans="1:3">
      <c r="A152" s="11" t="str">
        <f>CONCATENATE("&lt;priority&gt;",B152,"&lt;/priority&gt;")</f>
        <v>&lt;priority&gt;0.6&lt;/priority&gt;</v>
      </c>
      <c r="B152" s="12" t="s">
        <v>199</v>
      </c>
      <c r="C152" s="16"/>
    </row>
    <row r="153" ht="15.75" spans="1:3">
      <c r="A153" s="13" t="s">
        <v>188</v>
      </c>
      <c r="B153" s="14"/>
      <c r="C153" s="16"/>
    </row>
    <row r="154" spans="1:3">
      <c r="A154" s="9" t="s">
        <v>184</v>
      </c>
      <c r="B154" s="10"/>
      <c r="C154" s="16"/>
    </row>
    <row r="155" spans="1:3">
      <c r="A155" s="11" t="str">
        <f>CONCATENATE("&lt;loc&gt;",B155,"&lt;/loc&gt;")</f>
        <v>&lt;loc&gt;https://eduardoherreraf.github.io/photoshop@herramientas_de_seleccion.html&lt;/loc&gt;</v>
      </c>
      <c r="B155" s="12" t="str">
        <f>C155</f>
        <v>https://eduardoherreraf.github.io/photoshop@herramientas_de_seleccion.html</v>
      </c>
      <c r="C155" s="18" t="s">
        <v>219</v>
      </c>
    </row>
    <row r="156" spans="1:3">
      <c r="A156" s="11" t="str">
        <f>CONCATENATE("&lt;lastmod&gt;",B156,"&lt;/lastmod&gt;")</f>
        <v>&lt;lastmod&gt;2024-10-22T15:08:11-05:00&lt;/lastmod&gt;</v>
      </c>
      <c r="B156" s="12" t="str">
        <f>$B$1</f>
        <v>2024-10-22T15:08:11-05:00</v>
      </c>
      <c r="C156" s="16"/>
    </row>
    <row r="157" spans="1:3">
      <c r="A157" s="11" t="str">
        <f>CONCATENATE("&lt;changefreq&gt;",B157,"&lt;/changefreq&gt;")</f>
        <v>&lt;changefreq&gt;yearly&lt;/changefreq&gt;</v>
      </c>
      <c r="B157" s="12" t="s">
        <v>198</v>
      </c>
      <c r="C157" s="16"/>
    </row>
    <row r="158" spans="1:3">
      <c r="A158" s="11" t="str">
        <f>CONCATENATE("&lt;priority&gt;",B158,"&lt;/priority&gt;")</f>
        <v>&lt;priority&gt;0.6&lt;/priority&gt;</v>
      </c>
      <c r="B158" s="12" t="s">
        <v>199</v>
      </c>
      <c r="C158" s="16"/>
    </row>
    <row r="159" ht="15.75" spans="1:3">
      <c r="A159" s="13" t="s">
        <v>188</v>
      </c>
      <c r="B159" s="14"/>
      <c r="C159" s="16"/>
    </row>
    <row r="160" spans="1:3">
      <c r="A160" s="9" t="s">
        <v>184</v>
      </c>
      <c r="B160" s="10"/>
      <c r="C160" s="16"/>
    </row>
    <row r="161" spans="1:3">
      <c r="A161" s="11" t="str">
        <f>CONCATENATE("&lt;loc&gt;",B161,"&lt;/loc&gt;")</f>
        <v>&lt;loc&gt;https://eduardoherreraf.github.io/photoshop@ajuste_tono_brillo_y_saturacion.html&lt;/loc&gt;</v>
      </c>
      <c r="B161" s="12" t="str">
        <f>C161</f>
        <v>https://eduardoherreraf.github.io/photoshop@ajuste_tono_brillo_y_saturacion.html</v>
      </c>
      <c r="C161" s="18" t="s">
        <v>220</v>
      </c>
    </row>
    <row r="162" spans="1:3">
      <c r="A162" s="11" t="str">
        <f>CONCATENATE("&lt;lastmod&gt;",B162,"&lt;/lastmod&gt;")</f>
        <v>&lt;lastmod&gt;2024-10-22T15:08:11-05:00&lt;/lastmod&gt;</v>
      </c>
      <c r="B162" s="12" t="str">
        <f>$B$1</f>
        <v>2024-10-22T15:08:11-05:00</v>
      </c>
      <c r="C162" s="16"/>
    </row>
    <row r="163" spans="1:3">
      <c r="A163" s="11" t="str">
        <f>CONCATENATE("&lt;changefreq&gt;",B163,"&lt;/changefreq&gt;")</f>
        <v>&lt;changefreq&gt;yearly&lt;/changefreq&gt;</v>
      </c>
      <c r="B163" s="12" t="s">
        <v>198</v>
      </c>
      <c r="C163" s="16"/>
    </row>
    <row r="164" spans="1:3">
      <c r="A164" s="11" t="str">
        <f>CONCATENATE("&lt;priority&gt;",B164,"&lt;/priority&gt;")</f>
        <v>&lt;priority&gt;0.6&lt;/priority&gt;</v>
      </c>
      <c r="B164" s="12" t="s">
        <v>199</v>
      </c>
      <c r="C164" s="16"/>
    </row>
    <row r="165" ht="15.75" spans="1:3">
      <c r="A165" s="13" t="s">
        <v>188</v>
      </c>
      <c r="B165" s="14"/>
      <c r="C165" s="16"/>
    </row>
    <row r="166" spans="1:3">
      <c r="A166" s="9" t="s">
        <v>184</v>
      </c>
      <c r="B166" s="10"/>
      <c r="C166" s="16"/>
    </row>
    <row r="167" spans="1:3">
      <c r="A167" s="11" t="str">
        <f>CONCATENATE("&lt;loc&gt;",B167,"&lt;/loc&gt;")</f>
        <v>&lt;loc&gt;https://eduardoherreraf.github.io/photoshop@trabajo_con_capas.html&lt;/loc&gt;</v>
      </c>
      <c r="B167" s="12" t="str">
        <f>C167</f>
        <v>https://eduardoherreraf.github.io/photoshop@trabajo_con_capas.html</v>
      </c>
      <c r="C167" s="18" t="s">
        <v>221</v>
      </c>
    </row>
    <row r="168" spans="1:3">
      <c r="A168" s="11" t="str">
        <f>CONCATENATE("&lt;lastmod&gt;",B168,"&lt;/lastmod&gt;")</f>
        <v>&lt;lastmod&gt;2024-10-22T15:08:11-05:00&lt;/lastmod&gt;</v>
      </c>
      <c r="B168" s="12" t="str">
        <f>$B$1</f>
        <v>2024-10-22T15:08:11-05:00</v>
      </c>
      <c r="C168" s="16"/>
    </row>
    <row r="169" spans="1:3">
      <c r="A169" s="11" t="str">
        <f>CONCATENATE("&lt;changefreq&gt;",B169,"&lt;/changefreq&gt;")</f>
        <v>&lt;changefreq&gt;yearly&lt;/changefreq&gt;</v>
      </c>
      <c r="B169" s="12" t="s">
        <v>198</v>
      </c>
      <c r="C169" s="16"/>
    </row>
    <row r="170" spans="1:3">
      <c r="A170" s="11" t="str">
        <f>CONCATENATE("&lt;priority&gt;",B170,"&lt;/priority&gt;")</f>
        <v>&lt;priority&gt;0.6&lt;/priority&gt;</v>
      </c>
      <c r="B170" s="12" t="s">
        <v>199</v>
      </c>
      <c r="C170" s="16"/>
    </row>
    <row r="171" ht="15.75" spans="1:3">
      <c r="A171" s="13" t="s">
        <v>188</v>
      </c>
      <c r="B171" s="14"/>
      <c r="C171" s="16"/>
    </row>
    <row r="172" spans="1:3">
      <c r="A172" s="9" t="s">
        <v>184</v>
      </c>
      <c r="B172" s="10"/>
      <c r="C172" s="16"/>
    </row>
    <row r="173" spans="1:3">
      <c r="A173" s="11" t="str">
        <f>CONCATENATE("&lt;loc&gt;",B173,"&lt;/loc&gt;")</f>
        <v>&lt;loc&gt;https://eduardoherreraf.github.io/photoshop@ajuste_lienzo_resolucion.html&lt;/loc&gt;</v>
      </c>
      <c r="B173" s="12" t="str">
        <f>C173</f>
        <v>https://eduardoherreraf.github.io/photoshop@ajuste_lienzo_resolucion.html</v>
      </c>
      <c r="C173" s="18" t="s">
        <v>222</v>
      </c>
    </row>
    <row r="174" spans="1:3">
      <c r="A174" s="11" t="str">
        <f>CONCATENATE("&lt;lastmod&gt;",B174,"&lt;/lastmod&gt;")</f>
        <v>&lt;lastmod&gt;2024-10-22T15:08:11-05:00&lt;/lastmod&gt;</v>
      </c>
      <c r="B174" s="12" t="str">
        <f>$B$1</f>
        <v>2024-10-22T15:08:11-05:00</v>
      </c>
      <c r="C174" s="16"/>
    </row>
    <row r="175" spans="1:3">
      <c r="A175" s="11" t="str">
        <f>CONCATENATE("&lt;changefreq&gt;",B175,"&lt;/changefreq&gt;")</f>
        <v>&lt;changefreq&gt;yearly&lt;/changefreq&gt;</v>
      </c>
      <c r="B175" s="12" t="s">
        <v>198</v>
      </c>
      <c r="C175" s="16"/>
    </row>
    <row r="176" spans="1:3">
      <c r="A176" s="11" t="str">
        <f>CONCATENATE("&lt;priority&gt;",B176,"&lt;/priority&gt;")</f>
        <v>&lt;priority&gt;0.6&lt;/priority&gt;</v>
      </c>
      <c r="B176" s="12" t="s">
        <v>199</v>
      </c>
      <c r="C176" s="16"/>
    </row>
    <row r="177" ht="15.75" spans="1:3">
      <c r="A177" s="13" t="s">
        <v>188</v>
      </c>
      <c r="B177" s="14"/>
      <c r="C177" s="16"/>
    </row>
    <row r="178" spans="1:3">
      <c r="A178" s="9" t="s">
        <v>184</v>
      </c>
      <c r="B178" s="10"/>
      <c r="C178" s="16"/>
    </row>
    <row r="179" spans="1:3">
      <c r="A179" s="11" t="str">
        <f>CONCATENATE("&lt;loc&gt;",B179,"&lt;/loc&gt;")</f>
        <v>&lt;loc&gt;https://eduardoherreraf.github.io/photoshop@compartir_y_editar_archivos.html&lt;/loc&gt;</v>
      </c>
      <c r="B179" s="12" t="str">
        <f>C179</f>
        <v>https://eduardoherreraf.github.io/photoshop@compartir_y_editar_archivos.html</v>
      </c>
      <c r="C179" s="18" t="s">
        <v>223</v>
      </c>
    </row>
    <row r="180" spans="1:3">
      <c r="A180" s="11" t="str">
        <f>CONCATENATE("&lt;lastmod&gt;",B180,"&lt;/lastmod&gt;")</f>
        <v>&lt;lastmod&gt;2024-10-22T15:08:11-05:00&lt;/lastmod&gt;</v>
      </c>
      <c r="B180" s="12" t="str">
        <f>$B$1</f>
        <v>2024-10-22T15:08:11-05:00</v>
      </c>
      <c r="C180" s="16"/>
    </row>
    <row r="181" spans="1:3">
      <c r="A181" s="11" t="str">
        <f>CONCATENATE("&lt;changefreq&gt;",B181,"&lt;/changefreq&gt;")</f>
        <v>&lt;changefreq&gt;yearly&lt;/changefreq&gt;</v>
      </c>
      <c r="B181" s="12" t="s">
        <v>198</v>
      </c>
      <c r="C181" s="16"/>
    </row>
    <row r="182" spans="1:3">
      <c r="A182" s="11" t="str">
        <f>CONCATENATE("&lt;priority&gt;",B182,"&lt;/priority&gt;")</f>
        <v>&lt;priority&gt;0.6&lt;/priority&gt;</v>
      </c>
      <c r="B182" s="12" t="s">
        <v>199</v>
      </c>
      <c r="C182" s="16"/>
    </row>
    <row r="183" ht="15.75" spans="1:3">
      <c r="A183" s="13" t="s">
        <v>188</v>
      </c>
      <c r="B183" s="14"/>
      <c r="C183" s="16"/>
    </row>
    <row r="184" spans="1:3">
      <c r="A184" s="9" t="s">
        <v>184</v>
      </c>
      <c r="B184" s="10"/>
      <c r="C184" s="16"/>
    </row>
    <row r="185" spans="1:3">
      <c r="A185" s="11" t="str">
        <f>CONCATENATE("&lt;loc&gt;",B185,"&lt;/loc&gt;")</f>
        <v>&lt;loc&gt;https://eduardoherreraf.github.io/photoshop@interfaz_y_area_de_trabajo.html&lt;/loc&gt;</v>
      </c>
      <c r="B185" s="12" t="str">
        <f>C185</f>
        <v>https://eduardoherreraf.github.io/photoshop@interfaz_y_area_de_trabajo.html</v>
      </c>
      <c r="C185" s="20" t="s">
        <v>224</v>
      </c>
    </row>
    <row r="186" spans="1:3">
      <c r="A186" s="11" t="str">
        <f>CONCATENATE("&lt;lastmod&gt;",B186,"&lt;/lastmod&gt;")</f>
        <v>&lt;lastmod&gt;2024-10-22T15:08:11-05:00&lt;/lastmod&gt;</v>
      </c>
      <c r="B186" s="12" t="str">
        <f>$B$1</f>
        <v>2024-10-22T15:08:11-05:00</v>
      </c>
      <c r="C186" s="16"/>
    </row>
    <row r="187" spans="1:3">
      <c r="A187" s="11" t="str">
        <f>CONCATENATE("&lt;changefreq&gt;",B187,"&lt;/changefreq&gt;")</f>
        <v>&lt;changefreq&gt;yearly&lt;/changefreq&gt;</v>
      </c>
      <c r="B187" s="12" t="s">
        <v>198</v>
      </c>
      <c r="C187" s="16"/>
    </row>
    <row r="188" spans="1:3">
      <c r="A188" s="11" t="str">
        <f>CONCATENATE("&lt;priority&gt;",B188,"&lt;/priority&gt;")</f>
        <v>&lt;priority&gt;0.6&lt;/priority&gt;</v>
      </c>
      <c r="B188" s="12" t="s">
        <v>199</v>
      </c>
      <c r="C188" s="16"/>
    </row>
    <row r="189" ht="15.75" spans="1:3">
      <c r="A189" s="13" t="s">
        <v>188</v>
      </c>
      <c r="B189" s="14"/>
      <c r="C189" s="16"/>
    </row>
    <row r="190" spans="1:3">
      <c r="A190" s="9" t="s">
        <v>184</v>
      </c>
      <c r="B190" s="10"/>
      <c r="C190" s="16"/>
    </row>
    <row r="191" spans="1:3">
      <c r="A191" s="11" t="str">
        <f>CONCATENATE("&lt;loc&gt;",B191,"&lt;/loc&gt;")</f>
        <v>&lt;loc&gt;https://eduardoherreraf.github.io/photoshop@comenzando_un_proyecto.html&lt;/loc&gt;</v>
      </c>
      <c r="B191" s="12" t="str">
        <f>C191</f>
        <v>https://eduardoherreraf.github.io/photoshop@comenzando_un_proyecto.html</v>
      </c>
      <c r="C191" s="18" t="s">
        <v>225</v>
      </c>
    </row>
    <row r="192" spans="1:3">
      <c r="A192" s="11" t="str">
        <f>CONCATENATE("&lt;lastmod&gt;",B192,"&lt;/lastmod&gt;")</f>
        <v>&lt;lastmod&gt;2024-10-22T15:08:11-05:00&lt;/lastmod&gt;</v>
      </c>
      <c r="B192" s="12" t="str">
        <f>$B$1</f>
        <v>2024-10-22T15:08:11-05:00</v>
      </c>
      <c r="C192" s="16"/>
    </row>
    <row r="193" spans="1:3">
      <c r="A193" s="11" t="str">
        <f>CONCATENATE("&lt;changefreq&gt;",B193,"&lt;/changefreq&gt;")</f>
        <v>&lt;changefreq&gt;yearly&lt;/changefreq&gt;</v>
      </c>
      <c r="B193" s="12" t="s">
        <v>198</v>
      </c>
      <c r="C193" s="16"/>
    </row>
    <row r="194" spans="1:3">
      <c r="A194" s="11" t="str">
        <f>CONCATENATE("&lt;priority&gt;",B194,"&lt;/priority&gt;")</f>
        <v>&lt;priority&gt;0.6&lt;/priority&gt;</v>
      </c>
      <c r="B194" s="12" t="s">
        <v>199</v>
      </c>
      <c r="C194" s="16"/>
    </row>
    <row r="195" ht="15.75" spans="1:3">
      <c r="A195" s="13" t="s">
        <v>188</v>
      </c>
      <c r="B195" s="14"/>
      <c r="C195" s="16"/>
    </row>
    <row r="196" ht="15.75" spans="1:3">
      <c r="A196" s="15" t="s">
        <v>226</v>
      </c>
      <c r="B196" s="15"/>
      <c r="C196" s="16"/>
    </row>
    <row r="197" spans="1:3">
      <c r="A197" s="9" t="s">
        <v>184</v>
      </c>
      <c r="B197" s="10"/>
      <c r="C197" s="16"/>
    </row>
    <row r="198" ht="30" spans="1:3">
      <c r="A198" s="11" t="str">
        <f>CONCATENATE("&lt;loc&gt;",B198,"&lt;/loc&gt;")</f>
        <v>&lt;loc&gt;https://eduardoherreraf.github.io/otrosTemas@como_aprender_cualquier_habilidad_facilmente_con_chatgpt.html&lt;/loc&gt;</v>
      </c>
      <c r="B198" s="12" t="str">
        <f>C198</f>
        <v>https://eduardoherreraf.github.io/otrosTemas@como_aprender_cualquier_habilidad_facilmente_con_chatgpt.html</v>
      </c>
      <c r="C198" s="20" t="s">
        <v>227</v>
      </c>
    </row>
    <row r="199" spans="1:3">
      <c r="A199" s="11" t="str">
        <f>CONCATENATE("&lt;lastmod&gt;",B199,"&lt;/lastmod&gt;")</f>
        <v>&lt;lastmod&gt;2024-10-22T15:08:11-05:00&lt;/lastmod&gt;</v>
      </c>
      <c r="B199" s="12" t="str">
        <f>$B$1</f>
        <v>2024-10-22T15:08:11-05:00</v>
      </c>
      <c r="C199" s="16"/>
    </row>
    <row r="200" spans="1:3">
      <c r="A200" s="11" t="str">
        <f>CONCATENATE("&lt;changefreq&gt;",B200,"&lt;/changefreq&gt;")</f>
        <v>&lt;changefreq&gt;yearly&lt;/changefreq&gt;</v>
      </c>
      <c r="B200" s="12" t="s">
        <v>198</v>
      </c>
      <c r="C200" s="16"/>
    </row>
    <row r="201" spans="1:3">
      <c r="A201" s="11" t="str">
        <f>CONCATENATE("&lt;priority&gt;",B201,"&lt;/priority&gt;")</f>
        <v>&lt;priority&gt;0.6&lt;/priority&gt;</v>
      </c>
      <c r="B201" s="12" t="s">
        <v>199</v>
      </c>
      <c r="C201" s="16"/>
    </row>
    <row r="202" ht="15.75" spans="1:3">
      <c r="A202" s="13" t="s">
        <v>188</v>
      </c>
      <c r="B202" s="14"/>
      <c r="C202" s="16"/>
    </row>
    <row r="203" spans="1:3">
      <c r="A203" s="9" t="s">
        <v>184</v>
      </c>
      <c r="B203" s="10"/>
      <c r="C203" s="16"/>
    </row>
    <row r="204" ht="30" spans="1:3">
      <c r="A204" s="11" t="str">
        <f>CONCATENATE("&lt;loc&gt;",B204,"&lt;/loc&gt;")</f>
        <v>&lt;loc&gt;https://eduardoherreraf.github.io/otrosTemas@como_aprender_cualquier_habilidad_facilmente_con_chatgpt.html&lt;/loc&gt;</v>
      </c>
      <c r="B204" s="12" t="str">
        <f>C204</f>
        <v>https://eduardoherreraf.github.io/otrosTemas@como_aprender_cualquier_habilidad_facilmente_con_chatgpt.html</v>
      </c>
      <c r="C204" s="20" t="s">
        <v>227</v>
      </c>
    </row>
    <row r="205" spans="1:3">
      <c r="A205" s="11" t="str">
        <f>CONCATENATE("&lt;lastmod&gt;",B205,"&lt;/lastmod&gt;")</f>
        <v>&lt;lastmod&gt;2024-10-22T15:08:11-05:00&lt;/lastmod&gt;</v>
      </c>
      <c r="B205" s="12" t="str">
        <f>$B$1</f>
        <v>2024-10-22T15:08:11-05:00</v>
      </c>
      <c r="C205" s="16"/>
    </row>
    <row r="206" spans="1:3">
      <c r="A206" s="11" t="str">
        <f>CONCATENATE("&lt;changefreq&gt;",B206,"&lt;/changefreq&gt;")</f>
        <v>&lt;changefreq&gt;yearly&lt;/changefreq&gt;</v>
      </c>
      <c r="B206" s="12" t="s">
        <v>198</v>
      </c>
      <c r="C206" s="16"/>
    </row>
    <row r="207" spans="1:3">
      <c r="A207" s="11" t="str">
        <f>CONCATENATE("&lt;priority&gt;",B207,"&lt;/priority&gt;")</f>
        <v>&lt;priority&gt;0.6&lt;/priority&gt;</v>
      </c>
      <c r="B207" s="12" t="s">
        <v>199</v>
      </c>
      <c r="C207" s="16"/>
    </row>
    <row r="208" ht="15.75" spans="1:3">
      <c r="A208" s="13" t="s">
        <v>188</v>
      </c>
      <c r="B208" s="14"/>
      <c r="C208" s="16"/>
    </row>
    <row r="209" ht="15.75" spans="1:3">
      <c r="A209" s="15" t="s">
        <v>228</v>
      </c>
      <c r="B209" s="15"/>
      <c r="C209" s="16"/>
    </row>
    <row r="210" spans="1:3">
      <c r="A210" s="9" t="s">
        <v>184</v>
      </c>
      <c r="B210" s="10"/>
      <c r="C210" s="16"/>
    </row>
    <row r="211" spans="1:3">
      <c r="A211" s="11" t="str">
        <f>CONCATENATE("&lt;loc&gt;",B211,"&lt;/loc&gt;")</f>
        <v>&lt;loc&gt;https://eduardoherreraf.github.io/cursoPython3@07_interaccion_con_el_usuario.html&lt;/loc&gt;</v>
      </c>
      <c r="B211" s="12" t="str">
        <f>C211</f>
        <v>https://eduardoherreraf.github.io/cursoPython3@07_interaccion_con_el_usuario.html</v>
      </c>
      <c r="C211" s="20" t="s">
        <v>229</v>
      </c>
    </row>
    <row r="212" spans="1:3">
      <c r="A212" s="11" t="str">
        <f>CONCATENATE("&lt;lastmod&gt;",B212,"&lt;/lastmod&gt;")</f>
        <v>&lt;lastmod&gt;2024-10-22T15:08:11-05:00&lt;/lastmod&gt;</v>
      </c>
      <c r="B212" s="12" t="str">
        <f>$B$1</f>
        <v>2024-10-22T15:08:11-05:00</v>
      </c>
      <c r="C212" s="16"/>
    </row>
    <row r="213" spans="1:3">
      <c r="A213" s="11" t="str">
        <f>CONCATENATE("&lt;changefreq&gt;",B213,"&lt;/changefreq&gt;")</f>
        <v>&lt;changefreq&gt;yearly&lt;/changefreq&gt;</v>
      </c>
      <c r="B213" s="12" t="s">
        <v>198</v>
      </c>
      <c r="C213" s="16"/>
    </row>
    <row r="214" spans="1:3">
      <c r="A214" s="11" t="str">
        <f>CONCATENATE("&lt;priority&gt;",B214,"&lt;/priority&gt;")</f>
        <v>&lt;priority&gt;0.6&lt;/priority&gt;</v>
      </c>
      <c r="B214" s="12" t="s">
        <v>199</v>
      </c>
      <c r="C214" s="16"/>
    </row>
    <row r="215" ht="15.75" spans="1:3">
      <c r="A215" s="13" t="s">
        <v>188</v>
      </c>
      <c r="B215" s="14"/>
      <c r="C215" s="16"/>
    </row>
    <row r="216" spans="1:3">
      <c r="A216" s="9" t="s">
        <v>184</v>
      </c>
      <c r="B216" s="10"/>
      <c r="C216" s="16"/>
    </row>
    <row r="217" spans="1:3">
      <c r="A217" s="11" t="str">
        <f>CONCATENATE("&lt;loc&gt;",B217,"&lt;/loc&gt;")</f>
        <v>&lt;loc&gt;https://eduardoherreraf.github.io/cursoPython3@06_comentarios.html&lt;/loc&gt;</v>
      </c>
      <c r="B217" s="12" t="str">
        <f>C217</f>
        <v>https://eduardoherreraf.github.io/cursoPython3@06_comentarios.html</v>
      </c>
      <c r="C217" s="20" t="s">
        <v>230</v>
      </c>
    </row>
    <row r="218" spans="1:3">
      <c r="A218" s="11" t="str">
        <f>CONCATENATE("&lt;lastmod&gt;",B218,"&lt;/lastmod&gt;")</f>
        <v>&lt;lastmod&gt;2024-10-22T15:08:11-05:00&lt;/lastmod&gt;</v>
      </c>
      <c r="B218" s="12" t="str">
        <f>$B$1</f>
        <v>2024-10-22T15:08:11-05:00</v>
      </c>
      <c r="C218" s="16"/>
    </row>
    <row r="219" spans="1:3">
      <c r="A219" s="11" t="str">
        <f>CONCATENATE("&lt;changefreq&gt;",B219,"&lt;/changefreq&gt;")</f>
        <v>&lt;changefreq&gt;yearly&lt;/changefreq&gt;</v>
      </c>
      <c r="B219" s="12" t="s">
        <v>198</v>
      </c>
      <c r="C219" s="16"/>
    </row>
    <row r="220" spans="1:3">
      <c r="A220" s="11" t="str">
        <f>CONCATENATE("&lt;priority&gt;",B220,"&lt;/priority&gt;")</f>
        <v>&lt;priority&gt;0.6&lt;/priority&gt;</v>
      </c>
      <c r="B220" s="12" t="s">
        <v>199</v>
      </c>
      <c r="C220" s="16"/>
    </row>
    <row r="221" ht="15.75" spans="1:3">
      <c r="A221" s="13" t="s">
        <v>188</v>
      </c>
      <c r="B221" s="14"/>
      <c r="C221" s="16"/>
    </row>
    <row r="222" spans="1:3">
      <c r="A222" s="9" t="s">
        <v>184</v>
      </c>
      <c r="B222" s="10"/>
      <c r="C222" s="16"/>
    </row>
    <row r="223" spans="1:3">
      <c r="A223" s="11" t="str">
        <f>CONCATENATE("&lt;loc&gt;",B223,"&lt;/loc&gt;")</f>
        <v>&lt;loc&gt;https://eduardoherreraf.github.io/cursoPython3@05_variables.html&lt;/loc&gt;</v>
      </c>
      <c r="B223" s="12" t="str">
        <f>C223</f>
        <v>https://eduardoherreraf.github.io/cursoPython3@05_variables.html</v>
      </c>
      <c r="C223" s="20" t="s">
        <v>231</v>
      </c>
    </row>
    <row r="224" spans="1:3">
      <c r="A224" s="11" t="str">
        <f>CONCATENATE("&lt;lastmod&gt;",B224,"&lt;/lastmod&gt;")</f>
        <v>&lt;lastmod&gt;2024-10-22T15:08:11-05:00&lt;/lastmod&gt;</v>
      </c>
      <c r="B224" s="12" t="str">
        <f>$B$1</f>
        <v>2024-10-22T15:08:11-05:00</v>
      </c>
      <c r="C224" s="16"/>
    </row>
    <row r="225" spans="1:3">
      <c r="A225" s="11" t="str">
        <f>CONCATENATE("&lt;changefreq&gt;",B225,"&lt;/changefreq&gt;")</f>
        <v>&lt;changefreq&gt;yearly&lt;/changefreq&gt;</v>
      </c>
      <c r="B225" s="12" t="s">
        <v>198</v>
      </c>
      <c r="C225" s="16"/>
    </row>
    <row r="226" spans="1:3">
      <c r="A226" s="11" t="str">
        <f>CONCATENATE("&lt;priority&gt;",B226,"&lt;/priority&gt;")</f>
        <v>&lt;priority&gt;0.6&lt;/priority&gt;</v>
      </c>
      <c r="B226" s="12" t="s">
        <v>199</v>
      </c>
      <c r="C226" s="16"/>
    </row>
    <row r="227" ht="15.75" spans="1:3">
      <c r="A227" s="13" t="s">
        <v>188</v>
      </c>
      <c r="B227" s="14"/>
      <c r="C227" s="16"/>
    </row>
    <row r="228" spans="1:3">
      <c r="A228" s="9" t="s">
        <v>184</v>
      </c>
      <c r="B228" s="10"/>
      <c r="C228" s="16"/>
    </row>
    <row r="229" spans="1:3">
      <c r="A229" s="11" t="str">
        <f>CONCATENATE("&lt;loc&gt;",B229,"&lt;/loc&gt;")</f>
        <v>&lt;loc&gt;https://eduardoherreraf.github.io/cursoPython3@04_operadores.html&lt;/loc&gt;</v>
      </c>
      <c r="B229" s="12" t="str">
        <f>C229</f>
        <v>https://eduardoherreraf.github.io/cursoPython3@04_operadores.html</v>
      </c>
      <c r="C229" s="20" t="s">
        <v>232</v>
      </c>
    </row>
    <row r="230" spans="1:3">
      <c r="A230" s="11" t="str">
        <f>CONCATENATE("&lt;lastmod&gt;",B230,"&lt;/lastmod&gt;")</f>
        <v>&lt;lastmod&gt;2024-10-22T15:08:11-05:00&lt;/lastmod&gt;</v>
      </c>
      <c r="B230" s="12" t="str">
        <f>$B$1</f>
        <v>2024-10-22T15:08:11-05:00</v>
      </c>
      <c r="C230" s="16"/>
    </row>
    <row r="231" spans="1:3">
      <c r="A231" s="11" t="str">
        <f>CONCATENATE("&lt;changefreq&gt;",B231,"&lt;/changefreq&gt;")</f>
        <v>&lt;changefreq&gt;yearly&lt;/changefreq&gt;</v>
      </c>
      <c r="B231" s="12" t="s">
        <v>198</v>
      </c>
      <c r="C231" s="16"/>
    </row>
    <row r="232" spans="1:3">
      <c r="A232" s="11" t="str">
        <f>CONCATENATE("&lt;priority&gt;",B232,"&lt;/priority&gt;")</f>
        <v>&lt;priority&gt;0.6&lt;/priority&gt;</v>
      </c>
      <c r="B232" s="12" t="s">
        <v>199</v>
      </c>
      <c r="C232" s="16"/>
    </row>
    <row r="233" ht="15.75" spans="1:3">
      <c r="A233" s="13" t="s">
        <v>188</v>
      </c>
      <c r="B233" s="14"/>
      <c r="C233" s="16"/>
    </row>
    <row r="234" spans="1:3">
      <c r="A234" s="9" t="s">
        <v>184</v>
      </c>
      <c r="B234" s="10"/>
      <c r="C234" s="16"/>
    </row>
    <row r="235" spans="1:3">
      <c r="A235" s="11" t="str">
        <f>CONCATENATE("&lt;loc&gt;",B235,"&lt;/loc&gt;")</f>
        <v>&lt;loc&gt;https://eduardoherreraf.github.io/cursoPython3@03_literales.html&lt;/loc&gt;</v>
      </c>
      <c r="B235" s="12" t="str">
        <f>C235</f>
        <v>https://eduardoherreraf.github.io/cursoPython3@03_literales.html</v>
      </c>
      <c r="C235" s="20" t="s">
        <v>233</v>
      </c>
    </row>
    <row r="236" spans="1:3">
      <c r="A236" s="11" t="str">
        <f>CONCATENATE("&lt;lastmod&gt;",B236,"&lt;/lastmod&gt;")</f>
        <v>&lt;lastmod&gt;2024-10-22T15:08:11-05:00&lt;/lastmod&gt;</v>
      </c>
      <c r="B236" s="12" t="str">
        <f>$B$1</f>
        <v>2024-10-22T15:08:11-05:00</v>
      </c>
      <c r="C236" s="16"/>
    </row>
    <row r="237" spans="1:3">
      <c r="A237" s="11" t="str">
        <f>CONCATENATE("&lt;changefreq&gt;",B237,"&lt;/changefreq&gt;")</f>
        <v>&lt;changefreq&gt;yearly&lt;/changefreq&gt;</v>
      </c>
      <c r="B237" s="12" t="s">
        <v>198</v>
      </c>
      <c r="C237" s="16"/>
    </row>
    <row r="238" spans="1:3">
      <c r="A238" s="11" t="str">
        <f>CONCATENATE("&lt;priority&gt;",B238,"&lt;/priority&gt;")</f>
        <v>&lt;priority&gt;0.6&lt;/priority&gt;</v>
      </c>
      <c r="B238" s="12" t="s">
        <v>199</v>
      </c>
      <c r="C238" s="16"/>
    </row>
    <row r="239" ht="15.75" spans="1:3">
      <c r="A239" s="13" t="s">
        <v>188</v>
      </c>
      <c r="B239" s="14"/>
      <c r="C239" s="16"/>
    </row>
    <row r="240" spans="1:3">
      <c r="A240" s="9" t="s">
        <v>184</v>
      </c>
      <c r="B240" s="10"/>
      <c r="C240" s="16"/>
    </row>
    <row r="241" spans="1:3">
      <c r="A241" s="11" t="str">
        <f>CONCATENATE("&lt;loc&gt;",B241,"&lt;/loc&gt;")</f>
        <v>&lt;loc&gt;https://eduardoherreraf.github.io/cursoPython3@02_funcion_print.html&lt;/loc&gt;</v>
      </c>
      <c r="B241" s="12" t="str">
        <f>C241</f>
        <v>https://eduardoherreraf.github.io/cursoPython3@02_funcion_print.html</v>
      </c>
      <c r="C241" s="20" t="s">
        <v>234</v>
      </c>
    </row>
    <row r="242" spans="1:3">
      <c r="A242" s="11" t="str">
        <f>CONCATENATE("&lt;lastmod&gt;",B242,"&lt;/lastmod&gt;")</f>
        <v>&lt;lastmod&gt;2024-10-22T15:08:11-05:00&lt;/lastmod&gt;</v>
      </c>
      <c r="B242" s="12" t="str">
        <f>$B$1</f>
        <v>2024-10-22T15:08:11-05:00</v>
      </c>
      <c r="C242" s="16"/>
    </row>
    <row r="243" spans="1:3">
      <c r="A243" s="11" t="str">
        <f>CONCATENATE("&lt;changefreq&gt;",B243,"&lt;/changefreq&gt;")</f>
        <v>&lt;changefreq&gt;yearly&lt;/changefreq&gt;</v>
      </c>
      <c r="B243" s="12" t="s">
        <v>198</v>
      </c>
      <c r="C243" s="16"/>
    </row>
    <row r="244" spans="1:3">
      <c r="A244" s="11" t="str">
        <f>CONCATENATE("&lt;priority&gt;",B244,"&lt;/priority&gt;")</f>
        <v>&lt;priority&gt;0.6&lt;/priority&gt;</v>
      </c>
      <c r="B244" s="12" t="s">
        <v>199</v>
      </c>
      <c r="C244" s="16"/>
    </row>
    <row r="245" ht="15.75" spans="1:3">
      <c r="A245" s="13" t="s">
        <v>188</v>
      </c>
      <c r="B245" s="14"/>
      <c r="C245" s="16"/>
    </row>
    <row r="246" spans="1:3">
      <c r="A246" s="9" t="s">
        <v>184</v>
      </c>
      <c r="B246" s="10"/>
      <c r="C246" s="16"/>
    </row>
    <row r="247" spans="1:3">
      <c r="A247" s="11" t="str">
        <f>CONCATENATE("&lt;loc&gt;",B247,"&lt;/loc&gt;")</f>
        <v>&lt;loc&gt;https://eduardoherreraf.github.io/cursoPython3@01_introduccion.html&lt;/loc&gt;</v>
      </c>
      <c r="B247" s="12" t="str">
        <f>C247</f>
        <v>https://eduardoherreraf.github.io/cursoPython3@01_introduccion.html</v>
      </c>
      <c r="C247" s="20" t="s">
        <v>235</v>
      </c>
    </row>
    <row r="248" spans="1:3">
      <c r="A248" s="11" t="str">
        <f>CONCATENATE("&lt;lastmod&gt;",B248,"&lt;/lastmod&gt;")</f>
        <v>&lt;lastmod&gt;2024-10-22T15:08:11-05:00&lt;/lastmod&gt;</v>
      </c>
      <c r="B248" s="12" t="str">
        <f>$B$1</f>
        <v>2024-10-22T15:08:11-05:00</v>
      </c>
      <c r="C248" s="16"/>
    </row>
    <row r="249" spans="1:3">
      <c r="A249" s="11" t="str">
        <f>CONCATENATE("&lt;changefreq&gt;",B249,"&lt;/changefreq&gt;")</f>
        <v>&lt;changefreq&gt;yearly&lt;/changefreq&gt;</v>
      </c>
      <c r="B249" s="12" t="s">
        <v>198</v>
      </c>
      <c r="C249" s="16"/>
    </row>
    <row r="250" spans="1:3">
      <c r="A250" s="11" t="str">
        <f>CONCATENATE("&lt;priority&gt;",B250,"&lt;/priority&gt;")</f>
        <v>&lt;priority&gt;0.6&lt;/priority&gt;</v>
      </c>
      <c r="B250" s="12" t="s">
        <v>199</v>
      </c>
      <c r="C250" s="16"/>
    </row>
    <row r="251" ht="15.75" spans="1:3">
      <c r="A251" s="13" t="s">
        <v>188</v>
      </c>
      <c r="B251" s="14"/>
      <c r="C251" s="16"/>
    </row>
    <row r="252" spans="1:3">
      <c r="A252" s="5" t="s">
        <v>236</v>
      </c>
      <c r="C252" s="16"/>
    </row>
    <row r="253" spans="3:3">
      <c r="C253" s="16"/>
    </row>
    <row r="254" spans="3:3">
      <c r="C254" s="16"/>
    </row>
    <row r="255" spans="3:3">
      <c r="C255" s="16"/>
    </row>
    <row r="256" spans="3:3">
      <c r="C256" s="16"/>
    </row>
    <row r="257" spans="3:3">
      <c r="C257" s="16"/>
    </row>
    <row r="258" spans="3:3">
      <c r="C258" s="16"/>
    </row>
    <row r="259" spans="3:3">
      <c r="C259" s="16"/>
    </row>
    <row r="260" spans="3:3">
      <c r="C260" s="16"/>
    </row>
    <row r="261" spans="3:3">
      <c r="C261" s="16"/>
    </row>
    <row r="262" spans="3:3">
      <c r="C262" s="16"/>
    </row>
    <row r="263" spans="3:3">
      <c r="C263" s="16"/>
    </row>
    <row r="264" spans="3:3">
      <c r="C264" s="16"/>
    </row>
    <row r="265" spans="3:3">
      <c r="C265" s="16"/>
    </row>
    <row r="266" spans="3:3">
      <c r="C266" s="16"/>
    </row>
    <row r="267" spans="3:3">
      <c r="C267" s="16"/>
    </row>
  </sheetData>
  <conditionalFormatting sqref="C167">
    <cfRule type="duplicateValues" dxfId="0" priority="12"/>
  </conditionalFormatting>
  <conditionalFormatting sqref="C209">
    <cfRule type="duplicateValues" dxfId="0" priority="8"/>
  </conditionalFormatting>
  <conditionalFormatting sqref="C190:C195">
    <cfRule type="duplicateValues" dxfId="0" priority="14"/>
  </conditionalFormatting>
  <conditionalFormatting sqref="C197:C202">
    <cfRule type="duplicateValues" dxfId="0" priority="11"/>
  </conditionalFormatting>
  <conditionalFormatting sqref="C203:C208">
    <cfRule type="duplicateValues" dxfId="0" priority="10"/>
  </conditionalFormatting>
  <conditionalFormatting sqref="C210:C215">
    <cfRule type="duplicateValues" dxfId="0" priority="2"/>
  </conditionalFormatting>
  <conditionalFormatting sqref="C216:C221">
    <cfRule type="duplicateValues" dxfId="0" priority="1"/>
  </conditionalFormatting>
  <conditionalFormatting sqref="C222:C227">
    <cfRule type="duplicateValues" dxfId="0" priority="7"/>
  </conditionalFormatting>
  <conditionalFormatting sqref="C228:C233">
    <cfRule type="duplicateValues" dxfId="0" priority="6"/>
  </conditionalFormatting>
  <conditionalFormatting sqref="C234:C239">
    <cfRule type="duplicateValues" dxfId="0" priority="5"/>
  </conditionalFormatting>
  <conditionalFormatting sqref="C240:C245">
    <cfRule type="duplicateValues" dxfId="0" priority="4"/>
  </conditionalFormatting>
  <conditionalFormatting sqref="C246:C251">
    <cfRule type="duplicateValues" dxfId="0" priority="3"/>
  </conditionalFormatting>
  <conditionalFormatting sqref="C1:C41;C252:C1048576;C196;C172:C189;C48:C165">
    <cfRule type="duplicateValues" dxfId="0" priority="15"/>
  </conditionalFormatting>
  <conditionalFormatting sqref="C42;C44:C47">
    <cfRule type="duplicateValues" dxfId="0" priority="9"/>
  </conditionalFormatting>
  <conditionalFormatting sqref="C166;C168:C171">
    <cfRule type="duplicateValues" dxfId="0" priority="13"/>
  </conditionalFormatting>
  <hyperlinks>
    <hyperlink ref="C63" r:id="rId1" display="https://eduardoherreraf.github.io/git@configuracion_inicial_GIT.html"/>
    <hyperlink ref="C69" r:id="rId2" display="https://eduardoherreraf.github.io/git@introduccion_de_git_para_windows.html"/>
    <hyperlink ref="C75" r:id="rId3" display="https://eduardoherreraf.github.io/git@comandos_basicos_de_consola-Terminal_CLI_para_windows.html"/>
    <hyperlink ref="C81" r:id="rId4" display="https://eduardoherreraf.github.io/git@como_eliminar_el_ultimo_commit_de_git.html"/>
    <hyperlink ref="C101" r:id="rId5" display="https://eduardoherreraf.github.io/photoshop@metadata_y_exportacion.html" tooltip="https://eduardoherreraf.github.io/photoshop@metadata_y_exportacion.html"/>
    <hyperlink ref="C113" r:id="rId6" display="https://eduardoherreraf.github.io/photoshop@filtros_neurales.html" tooltip="https://eduardoherreraf.github.io/photoshop@filtros_neurales.html"/>
    <hyperlink ref="C119" r:id="rId7" display="https://eduardoherreraf.github.io/photoshop@filtros.html" tooltip="https://eduardoherreraf.github.io/photoshop@filtros.html"/>
    <hyperlink ref="C125" r:id="rId8" display="https://eduardoherreraf.github.io/photoshop@formas_y_capas.html" tooltip="https://eduardoherreraf.github.io/photoshop@formas_y_capas.html"/>
    <hyperlink ref="C131" r:id="rId9" display="https://eduardoherreraf.github.io/photoshop@textos.html" tooltip="https://eduardoherreraf.github.io/photoshop@textos.html"/>
    <hyperlink ref="C185" r:id="rId10" display="https://eduardoherreraf.github.io/photoshop@interfaz_y_area_de_trabajo.html"/>
    <hyperlink ref="C149" r:id="rId11" display="https://eduardoherreraf.github.io/photoshop@agregar_y_quitar_objetos.html"/>
    <hyperlink ref="C167" r:id="rId12" display="https://eduardoherreraf.github.io/photoshop@trabajo_con_capas.html"/>
    <hyperlink ref="C198" r:id="rId13" display="https://eduardoherreraf.github.io/otrosTemas@como_aprender_cualquier_habilidad_facilmente_con_chatgpt.html"/>
    <hyperlink ref="C204" r:id="rId13" display="https://eduardoherreraf.github.io/otrosTemas@como_aprender_cualquier_habilidad_facilmente_con_chatgpt.html"/>
    <hyperlink ref="C223" r:id="rId14" display="https://eduardoherreraf.github.io/cursoPython3@05_variables.html" tooltip="https://eduardoherreraf.github.io/cursoPython3@05_variables.html"/>
    <hyperlink ref="C229" r:id="rId15" display="https://eduardoherreraf.github.io/cursoPython3@04_operadores.html" tooltip="https://eduardoherreraf.github.io/cursoPython3@04_operadores.html"/>
    <hyperlink ref="C235" r:id="rId16" display="https://eduardoherreraf.github.io/cursoPython3@03_literales.html" tooltip="https://eduardoherreraf.github.io/cursoPython3@03_literales.html"/>
    <hyperlink ref="C241" r:id="rId17" display="https://eduardoherreraf.github.io/cursoPython3@02_funcion_print.html" tooltip="https://eduardoherreraf.github.io/cursoPython3@02_funcion_print.html"/>
    <hyperlink ref="C247" r:id="rId18" display="https://eduardoherreraf.github.io/cursoPython3@01_introduccion.html" tooltip="https://eduardoherreraf.github.io/cursoPython3@01_introduccion.html"/>
    <hyperlink ref="C211" r:id="rId19" display="https://eduardoherreraf.github.io/cursoPython3@07_interaccion_con_el_usuario.html" tooltip="https://eduardoherreraf.github.io/cursoPython3@07_interaccion_con_el_usuario.html"/>
    <hyperlink ref="C217" r:id="rId20" display="https://eduardoherreraf.github.io/cursoPython3@06_comentarios.html" tooltip="https://eduardoherreraf.github.io/cursoPython3@06_comentarios.html"/>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D23"/>
  <sheetViews>
    <sheetView workbookViewId="0">
      <selection activeCell="D4" sqref="D4:D23"/>
    </sheetView>
  </sheetViews>
  <sheetFormatPr defaultColWidth="9" defaultRowHeight="15" outlineLevelCol="3"/>
  <cols>
    <col min="1" max="1" width="64.625" style="1" customWidth="1"/>
    <col min="2" max="2" width="74" style="1" customWidth="1"/>
    <col min="3" max="16384" width="9" style="1"/>
  </cols>
  <sheetData>
    <row r="2" spans="1:4">
      <c r="A2" s="1" t="s">
        <v>237</v>
      </c>
      <c r="B2" s="1" t="s">
        <v>238</v>
      </c>
      <c r="D2" s="1" t="s">
        <v>239</v>
      </c>
    </row>
    <row r="4" spans="1:4">
      <c r="A4" s="2"/>
      <c r="B4" s="1" t="s">
        <v>82</v>
      </c>
      <c r="D4" s="1" t="s">
        <v>240</v>
      </c>
    </row>
    <row r="5" spans="1:4">
      <c r="A5" s="3" t="s">
        <v>241</v>
      </c>
      <c r="B5" s="1" t="s">
        <v>83</v>
      </c>
      <c r="D5" s="1" t="s">
        <v>242</v>
      </c>
    </row>
    <row r="6" spans="1:4">
      <c r="A6" s="3" t="s">
        <v>243</v>
      </c>
      <c r="B6" s="1" t="s">
        <v>84</v>
      </c>
      <c r="D6" s="1" t="s">
        <v>244</v>
      </c>
    </row>
    <row r="7" spans="1:4">
      <c r="A7" s="3"/>
      <c r="B7" s="1" t="s">
        <v>245</v>
      </c>
      <c r="D7" s="1" t="s">
        <v>246</v>
      </c>
    </row>
    <row r="8" spans="1:4">
      <c r="A8" s="3" t="s">
        <v>247</v>
      </c>
      <c r="B8" s="1" t="s">
        <v>86</v>
      </c>
      <c r="D8" s="1" t="s">
        <v>248</v>
      </c>
    </row>
    <row r="9" spans="1:4">
      <c r="A9" s="3" t="s">
        <v>249</v>
      </c>
      <c r="B9" s="1" t="s">
        <v>250</v>
      </c>
      <c r="D9" s="1" t="s">
        <v>251</v>
      </c>
    </row>
    <row r="10" spans="1:4">
      <c r="A10" s="2"/>
      <c r="B10" s="1" t="s">
        <v>252</v>
      </c>
      <c r="D10" s="1" t="s">
        <v>253</v>
      </c>
    </row>
    <row r="11" spans="1:4">
      <c r="A11" s="2"/>
      <c r="B11" s="1" t="s">
        <v>254</v>
      </c>
      <c r="D11" s="1" t="s">
        <v>255</v>
      </c>
    </row>
    <row r="12" spans="1:4">
      <c r="A12" s="2"/>
      <c r="B12" s="1" t="s">
        <v>90</v>
      </c>
      <c r="D12" s="1" t="s">
        <v>256</v>
      </c>
    </row>
    <row r="13" spans="1:4">
      <c r="A13" s="2"/>
      <c r="B13" s="1" t="s">
        <v>257</v>
      </c>
      <c r="D13" s="1" t="s">
        <v>258</v>
      </c>
    </row>
    <row r="14" spans="1:4">
      <c r="A14" s="3"/>
      <c r="B14" s="1" t="s">
        <v>91</v>
      </c>
      <c r="D14" s="1" t="s">
        <v>259</v>
      </c>
    </row>
    <row r="15" spans="1:4">
      <c r="A15" s="3"/>
      <c r="B15" s="1" t="s">
        <v>92</v>
      </c>
      <c r="D15" s="1" t="s">
        <v>260</v>
      </c>
    </row>
    <row r="16" spans="1:4">
      <c r="A16" s="3"/>
      <c r="D16" s="1" t="s">
        <v>261</v>
      </c>
    </row>
    <row r="17" spans="1:4">
      <c r="A17" s="3"/>
      <c r="D17" s="1" t="s">
        <v>262</v>
      </c>
    </row>
    <row r="18" spans="1:4">
      <c r="A18" s="3"/>
      <c r="D18" s="1" t="s">
        <v>263</v>
      </c>
    </row>
    <row r="19" spans="4:4">
      <c r="D19" s="1" t="s">
        <v>264</v>
      </c>
    </row>
    <row r="20" spans="1:4">
      <c r="A20" s="4"/>
      <c r="D20" s="1" t="s">
        <v>265</v>
      </c>
    </row>
    <row r="21" spans="4:4">
      <c r="D21" s="1" t="s">
        <v>266</v>
      </c>
    </row>
    <row r="22" spans="4:4">
      <c r="D22" s="1" t="s">
        <v>267</v>
      </c>
    </row>
    <row r="23" spans="4:4">
      <c r="D23" s="1" t="s">
        <v>268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&lt;head&gt;Index</vt:lpstr>
      <vt:lpstr>index</vt:lpstr>
      <vt:lpstr>&lt;head&gt;</vt:lpstr>
      <vt:lpstr>&lt;main&gt;</vt:lpstr>
      <vt:lpstr>&lt;h3&gt;</vt:lpstr>
      <vt:lpstr>&lt;ul&gt;</vt:lpstr>
      <vt:lpstr>script</vt:lpstr>
      <vt:lpstr>sitemap.xml</vt:lpstr>
      <vt:lpstr>Plantillas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H. Forero</dc:creator>
  <cp:lastModifiedBy>MP1KGT61</cp:lastModifiedBy>
  <dcterms:created xsi:type="dcterms:W3CDTF">2024-03-07T16:53:00Z</dcterms:created>
  <dcterms:modified xsi:type="dcterms:W3CDTF">2024-12-02T00:21:03Z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679F8D45FF024A13BA7FE566B66CF172_13</vt:lpwstr>
  </property>
  <property fmtid="{D5CDD505-2E9C-101B-9397-08002B2CF9AE}" pid="3" name="KSOProductBuildVer">
    <vt:lpwstr>2058-12.2.0.18911</vt:lpwstr>
  </property>
</Properties>
</file>