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'&lt;main&gt;'!$I$1</definedName>
    <definedName name="titulo">'&lt;head&gt;Index'!$C$1</definedName>
    <definedName name="li">'&lt;main&gt;'!$I$2</definedName>
    <definedName name="lis">'&lt;main&gt;'!$I$2</definedName>
    <definedName name="liss">'&lt;main&gt;'!$I$2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<sst xmlns="http://schemas.openxmlformats.org/spreadsheetml/2006/main" count="1618" uniqueCount="366">
  <si>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</si>
  <si>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</si>
  <si>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</si>
  <si>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</si>
  <si>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</si>
  <si>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</si>
  <si>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</si>
  <si>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</si>
  <si>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</si>
  <si>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</si>
  <si>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</si>
  <si>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</si>
  <si>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</si>
  <si>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</si>
  <si>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</si>
  <si>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</si>
  <si>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</si>
  <si>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</si>
  <si>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</si>
  <si>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</si>
  <si>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</si>
  <si>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</si>
  <si>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</si>
  <si>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</si>
  <si>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</si>
  <si>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</si>
  <si>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</si>
  <si>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</si>
  <si>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</si>
  <si>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</si>
  <si>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</si>
  <si>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</si>
  <si>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</si>
  <si>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</si>
  <si>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</si>
  <si>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</si>
  <si>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</si>
  <si>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</si>
  <si>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</si>
  <si>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</si>
  <si>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</si>
  <si>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</si>
  <si>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</si>
  <si>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</si>
  <si>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</si>
  <si>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</si>
  <si>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</si>
  <si>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</si>
  <si>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</si>
  <si>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</si>
  <si>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</si>
  <si>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</si>
  <si>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</si>
  <si>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</si>
  <si>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</si>
  <si>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</si>
  <si>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</si>
  <si>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</si>
  <si>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</si>
  <si>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</si>
  <si>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</si>
  <si>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</si>
  <si>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</si>
  <si>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</si>
  <si>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</si>
  <si>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</si>
  <si>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Iteradores, Generadores y Cierres en Python  - Ing. Eduardo Herrera Forero.</t>
  </si>
  <si>
    <t>https://eduardoherreraf.github.io/cursoPython3@0801_iteradores,_generadores_y_cierres.html</t>
  </si>
  <si>
    <t>Domina iteradores, generadores y cierres en Python: técnicas avanzadas para código eficiente, optimizado y con manejo inteligente de recursos.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</si>
  <si>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</si>
  <si>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</si>
  <si>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</si>
  <si>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</si>
  <si>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</si>
  <si>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</si>
  <si>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</si>
  <si>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</si>
  <si>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</si>
  <si>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</si>
  <si>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</si>
  <si>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En este documento se explorarán los conceptos de iteradores, generadores y cierres en Python, tres características fundamentales que permiten manejar la iteración y el manejo de funciones de manera eficiente. A través de ejemplos y explicaciones claras, se busca proporcionar una comprensión profunda de cómo funcionan estos elementos y cómo pueden ser utilizados para mejorar la calidad y la eficiencia del código en Python.</t>
  </si>
  <si>
    <t>Parrafo 2</t>
  </si>
  <si>
    <t>&lt;div class="text-center imagen"&gt;</t>
  </si>
  <si>
    <t>&lt;picture&gt;</t>
  </si>
  <si>
    <t>&lt;img</t>
  </si>
  <si>
    <t>https://images2.imgbox.com/67/b7/sqRmHyqB_o.png</t>
  </si>
  <si>
    <t>class="img-fluid"</t>
  </si>
  <si>
    <t>width="50%"</t>
  </si>
  <si>
    <t>Dominando los conceptos clave de Python</t>
  </si>
  <si>
    <t>/&gt;</t>
  </si>
  <si>
    <t>&lt;/picture&gt;</t>
  </si>
  <si>
    <t>&lt;/div&gt;</t>
  </si>
  <si>
    <t>Area de trabajo 1</t>
  </si>
  <si>
    <t>Iteradores</t>
  </si>
  <si>
    <t>areaDeTrabajo1</t>
  </si>
  <si>
    <t>iteradores</t>
  </si>
  <si>
    <t>li</t>
  </si>
  <si>
    <t>Area de trabajo 2</t>
  </si>
  <si>
    <t>Generadores</t>
  </si>
  <si>
    <t>areaDeTrabajo2</t>
  </si>
  <si>
    <t>generadores</t>
  </si>
  <si>
    <t>Area de trabajo 3</t>
  </si>
  <si>
    <t>Cierres</t>
  </si>
  <si>
    <t>areaDeTrabajo3</t>
  </si>
  <si>
    <t>cierres</t>
  </si>
  <si>
    <t>class="mt-5 pt-5 "&gt;</t>
  </si>
  <si>
    <t>Area de trabajo 4</t>
  </si>
  <si>
    <t>La Función lambda</t>
  </si>
  <si>
    <t>areaDeTrabajo4</t>
  </si>
  <si>
    <t>laFuncionLambda</t>
  </si>
  <si>
    <t>Area de trabajo 5</t>
  </si>
  <si>
    <t>Funciones lambda con map() y filter()</t>
  </si>
  <si>
    <t>areaDeTrabajo5</t>
  </si>
  <si>
    <t>FuncioneslambdaConMapYFilter</t>
  </si>
  <si>
    <t>Area de trabajo 6</t>
  </si>
  <si>
    <t>areaDeTrabajo6</t>
  </si>
  <si>
    <t>Area de trabajo 7</t>
  </si>
  <si>
    <t>areaDeTrabajo7</t>
  </si>
  <si>
    <t>Los Operadores in y not in</t>
  </si>
  <si>
    <t>losOperadoresinYnotin</t>
  </si>
  <si>
    <t>Area de trabajo 8</t>
  </si>
  <si>
    <t>areaDeTrabajo8</t>
  </si>
  <si>
    <t>Area de trabajo 9</t>
  </si>
  <si>
    <t>areaDeTrabajo9</t>
  </si>
  <si>
    <t>Area de trabajo 10</t>
  </si>
  <si>
    <t>areaDeTrabajo10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</si>
  <si>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</si>
  <si>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</si>
  <si>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</si>
  <si>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</si>
  <si>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</si>
  <si>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</si>
  <si>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</si>
  <si>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</si>
  <si>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</si>
  <si>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</si>
  <si>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</si>
  <si>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</si>
  <si>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</si>
  <si>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</si>
  <si>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__iter__()</t>
  </si>
  <si>
    <t>¿Qué Es __iter__()?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</si>
  <si>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</si>
  <si>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</si>
  <si>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</si>
  <si>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</si>
  <si>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</si>
  <si>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__next__()</t>
  </si>
  <si>
    <t>¿Qué Hace __iter__()?</t>
  </si>
  <si>
    <t>Título 3</t>
  </si>
  <si>
    <t>Ejemplo de Uso Iteradores</t>
  </si>
  <si>
    <t>Relación Entre __iter__() y __next__()</t>
  </si>
  <si>
    <t>Título 4</t>
  </si>
  <si>
    <t>yield</t>
  </si>
  <si>
    <t>¿Qué Es __next__() en Python?</t>
  </si>
  <si>
    <t>Título 5</t>
  </si>
  <si>
    <t>ff</t>
  </si>
  <si>
    <t>Ejemplo de Uso Generadores</t>
  </si>
  <si>
    <t>¿Qué Hace __next__()?</t>
  </si>
  <si>
    <t>Título 6</t>
  </si>
  <si>
    <t>Ventajas de los Generadores</t>
  </si>
  <si>
    <t>¿Cómo Funciona yield?</t>
  </si>
  <si>
    <t>Título 7</t>
  </si>
  <si>
    <t>Listas de Compresión</t>
  </si>
  <si>
    <t>Diferencias Clave entre yield y return</t>
  </si>
  <si>
    <t>Título 8</t>
  </si>
  <si>
    <t>Usando Opedor in en Generadores</t>
  </si>
  <si>
    <t>¿Qué Hace yield?</t>
  </si>
  <si>
    <t>Título 9</t>
  </si>
  <si>
    <t xml:space="preserve"> La función lambda</t>
  </si>
  <si>
    <t>Ejemplo de Código Generador Usando yield:</t>
  </si>
  <si>
    <t>Título 10</t>
  </si>
  <si>
    <t>¿Cómo Funcionan los Cierres?</t>
  </si>
  <si>
    <t>Sintaxis Básica de Listas por Comprensión</t>
  </si>
  <si>
    <t>Título 11</t>
  </si>
  <si>
    <t>Uso Típico de Cierres:</t>
  </si>
  <si>
    <t>Ejemplo de Código Generador Usando Listas por Comprensión</t>
  </si>
  <si>
    <t>Ventajas de los Cierres</t>
  </si>
  <si>
    <t>Diferencias clave con Listas por Comprensión</t>
  </si>
  <si>
    <t>Título 12</t>
  </si>
  <si>
    <t>Qué Es una Función lambda</t>
  </si>
  <si>
    <t>Título 13</t>
  </si>
  <si>
    <t>Cómo se Usa una Función lambda</t>
  </si>
  <si>
    <t>Título 14</t>
  </si>
  <si>
    <t>Para qué Sirve una Función lambda</t>
  </si>
  <si>
    <t>Título 15</t>
  </si>
  <si>
    <t>Ejemplos Prácticos de Funciones lambda</t>
  </si>
  <si>
    <t>Título 16</t>
  </si>
  <si>
    <t>Ventajas de Funciones lambdas</t>
  </si>
  <si>
    <t>Título 17</t>
  </si>
  <si>
    <t>Limitaciones de Funciones lambdas</t>
  </si>
  <si>
    <t>Título 18</t>
  </si>
  <si>
    <t>Título 19</t>
  </si>
  <si>
    <t>Título 20</t>
  </si>
  <si>
    <t>Título 21</t>
  </si>
  <si>
    <t>Título 22</t>
  </si>
  <si>
    <t>Respueta</t>
  </si>
  <si>
    <t>&lt;ul&gt;</t>
  </si>
  <si>
    <t>BaseException</t>
  </si>
  <si>
    <t>&lt;li&gt;&lt;span class="fw-bold"&gt;</t>
  </si>
  <si>
    <r>
      <rPr>
        <b/>
        <sz val="11"/>
        <color theme="1"/>
        <rFont val="Aptos Narrow"/>
        <charset val="134"/>
        <scheme val="minor"/>
      </rPr>
      <t>Ubicación:</t>
    </r>
    <r>
      <rPr>
        <sz val="11"/>
        <color theme="1"/>
        <rFont val="Aptos Narrow"/>
        <charset val="134"/>
        <scheme val="minor"/>
      </rPr>
      <t xml:space="preserve"> Raíz del árbol de excepciones.</t>
    </r>
  </si>
  <si>
    <r>
      <rPr>
        <b/>
        <sz val="11"/>
        <color theme="1"/>
        <rFont val="Aptos Narrow"/>
        <charset val="134"/>
        <scheme val="minor"/>
      </rPr>
      <t>Descripción:</t>
    </r>
    <r>
      <rPr>
        <sz val="11"/>
        <color theme="1"/>
        <rFont val="Aptos Narrow"/>
        <charset val="134"/>
        <scheme val="minor"/>
      </rPr>
      <t xml:space="preserve"> Clase base para todas las excepciones en Python.</t>
    </r>
  </si>
  <si>
    <t>func: una función que devuelve True o False para cada elemento.</t>
  </si>
  <si>
    <t>iterable: una lista, tupla u otro iterable.</t>
  </si>
  <si>
    <t>Raíz del árbol de excepciones.</t>
  </si>
  <si>
    <t>Clase base para todas las excepciones en Python.</t>
  </si>
  <si>
    <t>&lt;li&gt;&lt;strong&gt;Ejemplo&lt;/strong&gt;:</t>
  </si>
  <si>
    <t>&lt;pre class="line-numbers" data-src-status="loaded" tabindex="0"&gt;</t>
  </si>
  <si>
    <t>&lt;code class="language-python" data-prismjs-copy="Copy"&gt;</t>
  </si>
  <si>
    <t>raise BaseException("Esto es una excepción general")</t>
  </si>
  <si>
    <t>&lt;/code&gt;</t>
  </si>
  <si>
    <t>&lt;li&gt;</t>
  </si>
  <si>
    <t>&lt;/pre&gt;&lt;/ul&gt;&lt;/li&gt;</t>
  </si>
  <si>
    <t>Exception</t>
  </si>
  <si>
    <t>Ubicación: Hija directa de BaseException.</t>
  </si>
  <si>
    <t>Descripción: Clase base para todas las excepciones manejables.</t>
  </si>
  <si>
    <t>raise Exception("Excepción genérica")</t>
  </si>
  <si>
    <t>ArithmeticError</t>
  </si>
  <si>
    <t>Ubicación: Hija de Exception.</t>
  </si>
  <si>
    <t>Descripción: Clase base para errores en operaciones aritméticas.</t>
  </si>
  <si>
    <t>x = 1 / 0  # Genera un ZeroDivisionError, hijo de ArithmeticError</t>
  </si>
  <si>
    <t>ZeroDivisionError</t>
  </si>
  <si>
    <t>Ubicación: Hija de ArithmeticError.</t>
  </si>
  <si>
    <t>Descripción: Ocurre cuando se intenta dividir por cero.</t>
  </si>
  <si>
    <t>x = 10 / 0</t>
  </si>
  <si>
    <t>OverflowError</t>
  </si>
  <si>
    <t>Descripción: Se genera cuando un resultado excede el rango permitido.</t>
  </si>
  <si>
    <t>import math
math.exp(1000)</t>
  </si>
  <si>
    <t>AssertionError</t>
  </si>
  <si>
    <t>Descripción: Se lanza cuando una aserción assert falla.</t>
  </si>
  <si>
    <t>assert 2 + 2 == 5, "Aserción fallida"</t>
  </si>
  <si>
    <t>AttributeError</t>
  </si>
  <si>
    <t>Descripción: Se produce cuando un objeto no tiene un atributo solicitado.</t>
  </si>
  <si>
    <t>obj = 5
obj.nonexistent_attribute</t>
  </si>
  <si>
    <t>EOFError</t>
  </si>
  <si>
    <t>Descripción: Ocurre cuando la función input() encuentra el final de archivo.</t>
  </si>
  <si>
    <t>input("Ingresa algo: ")  # Genera EOFError si se presiona Ctrl+D (Linux/Mac) o Ctrl+Z (Windows)</t>
  </si>
  <si>
    <t>ImportError</t>
  </si>
  <si>
    <t>Descripción: Se lanza cuando una importación falla.</t>
  </si>
  <si>
    <t>import nonexistent_module</t>
  </si>
  <si>
    <t>IndexError</t>
  </si>
  <si>
    <t>Ubicación: Hija de LookupError.</t>
  </si>
  <si>
    <t>Descripción: Se produce cuando se accede a un índice fuera del rango de una secuencia.</t>
  </si>
  <si>
    <t>lista = [1, 2, 3]
lista[5]</t>
  </si>
  <si>
    <t>KeyError</t>
  </si>
  <si>
    <t>Descripción: Se lanza cuando una clave no se encuentra en un diccionario.</t>
  </si>
  <si>
    <t>diccionario = {"a": 1}
diccionario["b"]</t>
  </si>
  <si>
    <t>KeyboardInterrupt</t>
  </si>
  <si>
    <t>Ubicación: Hija de BaseException.</t>
  </si>
  <si>
    <t>Descripción: Se genera cuando el usuario interrumpe la ejecución con Ctrl+C.</t>
  </si>
  <si>
    <t>while True:
pass  # Interrumpe con Ctrl+C</t>
  </si>
  <si>
    <t>MemoryError</t>
  </si>
  <si>
    <t>Descripción: Ocurre cuando el sistema no puede asignar memoria.</t>
  </si>
  <si>
    <t>a = [1] * (10**10)</t>
  </si>
  <si>
    <t>NameError</t>
  </si>
  <si>
    <t>Descripción: Se genera al usar una variable no definida.</t>
  </si>
  <si>
    <t>print(una_variable_no_definida)</t>
  </si>
  <si>
    <t>NotImplementedError</t>
  </si>
  <si>
    <t>Ubicación: Hija de RuntimeError.</t>
  </si>
  <si>
    <t>Descripción: Clase base para métodos no implementados.</t>
  </si>
  <si>
    <t>class MiClase:
def metodo(self):
raise NotImplementedError("Método no implementado")</t>
  </si>
  <si>
    <t>OSError</t>
  </si>
  <si>
    <t>Descripción: Clase base para errores relacionados con el sistema operativo.</t>
  </si>
  <si>
    <t>open("/ruta/no/existe.txt")</t>
  </si>
  <si>
    <t>TypeError</t>
  </si>
  <si>
    <t>Descripción: Se lanza al realizar una operación en un tipo inapropiado.</t>
  </si>
  <si>
    <t>x = "texto" + 5</t>
  </si>
  <si>
    <t>ValueError</t>
  </si>
  <si>
    <t>Descripción: Se genera al usar un valor inválido.</t>
  </si>
  <si>
    <t>int("texto")</t>
  </si>
  <si>
    <t>UnicodeDecodeError</t>
  </si>
  <si>
    <t>Ubicación: Hija de UnicodeError.</t>
  </si>
  <si>
    <t>Descripción: Se lanza al decodificar caracteres Unicode incorrectos.</t>
  </si>
  <si>
    <t>b"\xff".decode("utf-8")</t>
  </si>
  <si>
    <t>StopIteration</t>
  </si>
  <si>
    <t>Descripción: Se lanza cuando un iterador no tiene más elementos.</t>
  </si>
  <si>
    <t>iterador = iter([1, 2, 3])
next(iterador)
next(iterador)
next(iterador)
next(iterador)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</si>
  <si>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</si>
  <si>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</si>
  <si>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</si>
  <si>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</si>
  <si>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</si>
  <si>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</si>
  <si>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</si>
  <si>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</si>
  <si>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</si>
  <si>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</si>
  <si>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</si>
  <si>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</si>
  <si>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</si>
  <si>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</si>
  <si>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</si>
  <si>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</si>
  <si>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</si>
  <si>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</si>
  <si>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</si>
  <si>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</si>
  <si>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</si>
  <si>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</si>
  <si>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</si>
  <si>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</si>
  <si>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</si>
  <si>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</si>
  <si>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</si>
  <si>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</si>
  <si>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</si>
  <si>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</si>
  <si>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</si>
  <si>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</si>
  <si>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</si>
  <si>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</si>
  <si>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</si>
  <si>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</si>
  <si>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</si>
  <si>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</si>
  <si>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</si>
  <si>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</si>
  <si>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</si>
  <si>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</si>
  <si>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</si>
  <si>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</si>
  <si>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</si>
  <si>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</si>
  <si>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</si>
  <si>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</si>
  <si>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</si>
  <si>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</si>
  <si>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</si>
  <si>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</si>
  <si>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</si>
  <si>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</si>
  <si>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</si>
  <si>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</si>
  <si>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</si>
  <si>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</si>
  <si>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</si>
  <si>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</si>
  <si>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</si>
  <si>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to top</t>
  </si>
  <si>
    <t xml:space="preserve">            &lt;!-- Go to top --&gt;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</si>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</sst>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9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b/>
      <sz val="14.05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7" borderId="15" applyNumberFormat="0" applyAlignment="0" applyProtection="0">
      <alignment vertical="center"/>
    </xf>
    <xf numFmtId="0" fontId="27" fillId="18" borderId="17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9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0" borderId="2" xfId="0" applyBorder="1"/>
    <xf numFmtId="0" fontId="0" fillId="4" borderId="3" xfId="0" applyFill="1" applyBorder="1" applyAlignment="1"/>
    <xf numFmtId="0" fontId="0" fillId="0" borderId="4" xfId="0" applyBorder="1"/>
    <xf numFmtId="0" fontId="0" fillId="4" borderId="1" xfId="0" applyFill="1" applyBorder="1" applyAlignment="1"/>
    <xf numFmtId="0" fontId="0" fillId="0" borderId="4" xfId="0" applyBorder="1" applyAlignment="1"/>
    <xf numFmtId="0" fontId="9" fillId="0" borderId="0" xfId="0" applyFont="1"/>
    <xf numFmtId="0" fontId="10" fillId="0" borderId="0" xfId="0" applyFont="1" applyAlignment="1">
      <alignment horizontal="left" indent="1"/>
    </xf>
    <xf numFmtId="0" fontId="9" fillId="4" borderId="2" xfId="0" applyFont="1" applyFill="1" applyBorder="1"/>
    <xf numFmtId="0" fontId="0" fillId="4" borderId="4" xfId="0" applyFont="1" applyFill="1" applyBorder="1" applyAlignment="1">
      <alignment horizontal="left" indent="1"/>
    </xf>
    <xf numFmtId="0" fontId="0" fillId="4" borderId="4" xfId="0" applyFill="1" applyBorder="1" applyAlignment="1"/>
    <xf numFmtId="0" fontId="0" fillId="0" borderId="5" xfId="0" applyBorder="1" applyAlignment="1"/>
    <xf numFmtId="0" fontId="0" fillId="4" borderId="4" xfId="0" applyFill="1" applyBorder="1" applyAlignment="1">
      <alignment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4" borderId="6" xfId="0" applyFill="1" applyBorder="1" applyAlignment="1"/>
    <xf numFmtId="0" fontId="0" fillId="0" borderId="9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0" xfId="0" applyFont="1"/>
    <xf numFmtId="0" fontId="11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0" borderId="10" xfId="0" applyFill="1" applyBorder="1"/>
    <xf numFmtId="0" fontId="0" fillId="0" borderId="0" xfId="0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 applyAlignment="1"/>
    <xf numFmtId="0" fontId="12" fillId="6" borderId="0" xfId="0" applyFont="1" applyFill="1" applyAlignment="1">
      <alignment wrapText="1"/>
    </xf>
    <xf numFmtId="0" fontId="12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7" fillId="7" borderId="0" xfId="6" applyFill="1" applyAlignment="1"/>
    <xf numFmtId="0" fontId="3" fillId="8" borderId="0" xfId="0" applyFont="1" applyFill="1" applyAlignment="1">
      <alignment wrapText="1"/>
    </xf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0" fontId="3" fillId="7" borderId="0" xfId="0" applyFont="1" applyFill="1" applyAlignment="1">
      <alignment wrapText="1"/>
    </xf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9" xfId="0" applyFont="1" applyBorder="1" applyAlignment="1"/>
    <xf numFmtId="0" fontId="3" fillId="7" borderId="9" xfId="0" applyFont="1" applyFill="1" applyBorder="1" applyAlignment="1"/>
    <xf numFmtId="178" fontId="3" fillId="0" borderId="6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3" fillId="0" borderId="11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6" fillId="12" borderId="0" xfId="0" applyFont="1" applyFill="1"/>
    <xf numFmtId="0" fontId="16" fillId="13" borderId="0" xfId="0" applyFont="1" applyFill="1"/>
    <xf numFmtId="0" fontId="17" fillId="0" borderId="0" xfId="6" applyFont="1" applyAlignment="1"/>
    <xf numFmtId="0" fontId="16" fillId="14" borderId="0" xfId="0" applyFont="1" applyFill="1"/>
    <xf numFmtId="0" fontId="0" fillId="0" borderId="0" xfId="0" applyAlignment="1">
      <alignment wrapText="1"/>
    </xf>
    <xf numFmtId="0" fontId="16" fillId="0" borderId="0" xfId="0" applyFont="1" applyFill="1"/>
    <xf numFmtId="0" fontId="16" fillId="0" borderId="0" xfId="0" applyFont="1" applyFill="1" applyAlignment="1"/>
    <xf numFmtId="0" fontId="7" fillId="0" borderId="0" xfId="6" applyAlignment="1"/>
    <xf numFmtId="0" fontId="16" fillId="0" borderId="0" xfId="0" applyFont="1" applyAlignment="1">
      <alignment wrapText="1"/>
    </xf>
    <xf numFmtId="0" fontId="12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801_iteradores,_generadores_y_cierre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67/b7/sqRmHyqB_o.png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1</v>
      </c>
      <c r="D1" s="88" t="s">
        <v>2</v>
      </c>
      <c r="XFD1" s="88"/>
    </row>
    <row r="2" spans="2:16384">
      <c r="B2" s="90" t="s">
        <v>3</v>
      </c>
      <c r="C2" s="96" t="s">
        <v>4</v>
      </c>
      <c r="D2" s="88" t="s">
        <v>2</v>
      </c>
      <c r="XFD2" s="88"/>
    </row>
    <row r="3" ht="28.5" spans="2:16384">
      <c r="B3" s="92" t="s">
        <v>5</v>
      </c>
      <c r="C3" s="97" t="s">
        <v>6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9" t="s">
        <v>11</v>
      </c>
      <c r="B10" s="95" t="str">
        <f>CONCATENATE(E10,$C$1,F10)</f>
        <v>&lt;meta name="tittle" content="Sentencia if de Control de Flujos en Python- Ing. Eduardo Herrera Forero." /&gt;</v>
      </c>
      <c r="C10" s="95"/>
      <c r="D10" s="95" t="s">
        <v>2</v>
      </c>
      <c r="E10" s="88" t="s">
        <v>14</v>
      </c>
      <c r="F10" s="88" t="s">
        <v>13</v>
      </c>
      <c r="XFD10" s="88"/>
    </row>
    <row r="11" spans="1:16384">
      <c r="A11" s="88" t="s">
        <v>15</v>
      </c>
      <c r="B11" s="95" t="str">
        <f>A11</f>
        <v>&lt;meta name="author" content="Ing. Eduardo Herrera Forero" /&gt;</v>
      </c>
      <c r="C11" s="95"/>
      <c r="D11" s="95" t="s">
        <v>2</v>
      </c>
      <c r="XFD11" s="88"/>
    </row>
    <row r="12" spans="1:16384">
      <c r="A12" s="88" t="s">
        <v>16</v>
      </c>
      <c r="B12" s="95" t="str">
        <f>A12</f>
        <v>&lt;meta name="application-name" content="EHF" /&gt;</v>
      </c>
      <c r="C12" s="95"/>
      <c r="D12" s="95" t="s">
        <v>2</v>
      </c>
      <c r="XFD12" s="88"/>
    </row>
    <row r="13" spans="1:16384">
      <c r="A13" s="88" t="s">
        <v>17</v>
      </c>
      <c r="B13" s="95" t="str">
        <f>A13</f>
        <v>&lt;meta name="robots" content="index, follow" /&gt;</v>
      </c>
      <c r="C13" s="95"/>
      <c r="D13" s="95" t="s">
        <v>2</v>
      </c>
      <c r="XFD13" s="88"/>
    </row>
    <row r="14" spans="1:16384">
      <c r="A14" s="90" t="s">
        <v>18</v>
      </c>
      <c r="B14" s="95" t="str">
        <f>CONCATENATE(E14,$C$2,$F$9)</f>
        <v>&lt;link rel="canonical" href="https://eduardoherreraf.github.io/otrosTemas.html" /&gt;</v>
      </c>
      <c r="C14" s="95"/>
      <c r="D14" s="95" t="s">
        <v>2</v>
      </c>
      <c r="E14" s="88" t="s">
        <v>19</v>
      </c>
      <c r="XFD14" s="88"/>
    </row>
    <row r="15" spans="1:16384">
      <c r="A15" s="88" t="s">
        <v>20</v>
      </c>
      <c r="B15" s="95" t="str">
        <f t="shared" ref="B15:B18" si="1">A15</f>
        <v>&lt;!-- Fin Metaetiquetas --&gt;</v>
      </c>
      <c r="C15" s="95"/>
      <c r="D15" s="95" t="s">
        <v>2</v>
      </c>
      <c r="XFD15" s="88"/>
    </row>
    <row r="16" spans="2:16384">
      <c r="B16" s="95" t="s">
        <v>21</v>
      </c>
      <c r="C16" s="95"/>
      <c r="D16" s="95" t="s">
        <v>2</v>
      </c>
      <c r="XFD16" s="88"/>
    </row>
    <row r="17" spans="1:16384">
      <c r="A17" s="88" t="s">
        <v>22</v>
      </c>
      <c r="B17" s="95" t="str">
        <f t="shared" si="1"/>
        <v>&lt;!-- Open Graph data --&gt;</v>
      </c>
      <c r="C17" s="95"/>
      <c r="D17" s="95" t="s">
        <v>2</v>
      </c>
      <c r="XFD17" s="88"/>
    </row>
    <row r="18" spans="1:16384">
      <c r="A18" s="88" t="s">
        <v>23</v>
      </c>
      <c r="B18" s="95" t="str">
        <f t="shared" si="1"/>
        <v>&lt;meta property="og:type" content="website" /&gt;</v>
      </c>
      <c r="C18" s="95"/>
      <c r="D18" s="95" t="s">
        <v>2</v>
      </c>
      <c r="XFD18" s="88"/>
    </row>
    <row r="19" spans="1:16384">
      <c r="A19" s="89" t="s">
        <v>24</v>
      </c>
      <c r="B19" s="95" t="str">
        <f>CONCATENATE(E19,$C$1,F9)</f>
        <v>&lt;meta property="og:title" content="Sentencia if de Control de Flujos en Python- Ing. Eduardo Herrera Forero." /&gt;</v>
      </c>
      <c r="C19" s="95"/>
      <c r="D19" s="95" t="s">
        <v>2</v>
      </c>
      <c r="E19" s="88" t="s">
        <v>25</v>
      </c>
      <c r="XFD19" s="88"/>
    </row>
    <row r="20" spans="1:16384">
      <c r="A20" s="92" t="s">
        <v>26</v>
      </c>
      <c r="B20" s="95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95"/>
      <c r="D20" s="95" t="s">
        <v>2</v>
      </c>
      <c r="E20" s="88" t="s">
        <v>27</v>
      </c>
      <c r="XFD20" s="88"/>
    </row>
    <row r="21" spans="1:16384">
      <c r="A21" s="88" t="s">
        <v>28</v>
      </c>
      <c r="B21" s="95" t="str">
        <f t="shared" ref="B21:B25" si="2">A21</f>
        <v>&lt;meta property="og:image" content="https://i.imgur.com/JKbKYrO.png" /&gt;</v>
      </c>
      <c r="C21" s="95"/>
      <c r="D21" s="95" t="s">
        <v>2</v>
      </c>
      <c r="XFD21" s="88"/>
    </row>
    <row r="22" spans="1:16384">
      <c r="A22" s="88" t="s">
        <v>29</v>
      </c>
      <c r="B22" s="95" t="str">
        <f t="shared" si="2"/>
        <v>&lt;meta property="og:image:alt" content="Logo del ingeniero Eduardo Herrera Forero"/&gt;</v>
      </c>
      <c r="C22" s="95"/>
      <c r="D22" s="95" t="s">
        <v>2</v>
      </c>
      <c r="XFD22" s="88"/>
    </row>
    <row r="23" spans="1:16384">
      <c r="A23" s="90" t="s">
        <v>30</v>
      </c>
      <c r="B23" s="95" t="str">
        <f>CONCATENATE(E23,$C$2,$F$9)</f>
        <v>&lt;meta property="og:url" content="https://eduardoherreraf.github.io/otrosTemas.html" /&gt;</v>
      </c>
      <c r="C23" s="95"/>
      <c r="D23" s="95" t="s">
        <v>2</v>
      </c>
      <c r="E23" s="88" t="s">
        <v>31</v>
      </c>
      <c r="XFD23" s="88"/>
    </row>
    <row r="24" spans="1:16384">
      <c r="A24" s="88" t="s">
        <v>32</v>
      </c>
      <c r="B24" s="95" t="str">
        <f t="shared" si="2"/>
        <v>&lt;meta property="og:locale" content="es_CO" /&gt;</v>
      </c>
      <c r="C24" s="95"/>
      <c r="D24" s="95" t="s">
        <v>2</v>
      </c>
      <c r="XFD24" s="88"/>
    </row>
    <row r="25" spans="1:16384">
      <c r="A25" s="88" t="s">
        <v>33</v>
      </c>
      <c r="B25" s="95" t="str">
        <f t="shared" si="2"/>
        <v>&lt;!-- fin Open Graph data --&gt;</v>
      </c>
      <c r="C25" s="95"/>
      <c r="D25" s="95" t="s">
        <v>2</v>
      </c>
      <c r="XFD25" s="88"/>
    </row>
    <row r="26" spans="2:16384">
      <c r="B26" s="95" t="s">
        <v>34</v>
      </c>
      <c r="C26" s="95"/>
      <c r="D26" s="95" t="s">
        <v>2</v>
      </c>
      <c r="XFD26" s="88"/>
    </row>
    <row r="27" spans="1:16384">
      <c r="A27" s="88" t="s">
        <v>35</v>
      </c>
      <c r="B27" s="95" t="str">
        <f t="shared" ref="B27:B29" si="3">A27</f>
        <v>&lt;!-- Twitter cards --&gt;</v>
      </c>
      <c r="C27" s="95"/>
      <c r="D27" s="95" t="s">
        <v>2</v>
      </c>
      <c r="XFD27" s="88"/>
    </row>
    <row r="28" spans="1:16384">
      <c r="A28" s="88" t="s">
        <v>36</v>
      </c>
      <c r="B28" s="95" t="str">
        <f t="shared" si="3"/>
        <v>&lt;meta name="twitter:card" content="summary_large_image" /&gt;</v>
      </c>
      <c r="C28" s="95"/>
      <c r="D28" s="95" t="s">
        <v>2</v>
      </c>
      <c r="XFD28" s="88"/>
    </row>
    <row r="29" spans="1:16384">
      <c r="A29" s="88" t="s">
        <v>37</v>
      </c>
      <c r="B29" s="95" t="str">
        <f t="shared" si="3"/>
        <v>&lt;meta name="twitter:site" content="@ehfeduardo" /&gt;</v>
      </c>
      <c r="C29" s="95"/>
      <c r="D29" s="95" t="s">
        <v>2</v>
      </c>
      <c r="XFD29" s="88"/>
    </row>
    <row r="30" spans="1:16384">
      <c r="A30" s="89" t="s">
        <v>38</v>
      </c>
      <c r="B30" s="95" t="str">
        <f>CONCATENATE(E30,$C$1,$F$9)</f>
        <v>&lt;meta name="twitter:url" content="Sentencia if de Control de Flujos en Python- Ing. Eduardo Herrera Forero." /&gt;</v>
      </c>
      <c r="C30" s="95"/>
      <c r="D30" s="95" t="s">
        <v>2</v>
      </c>
      <c r="E30" s="88" t="s">
        <v>39</v>
      </c>
      <c r="XFD30" s="88"/>
    </row>
    <row r="31" spans="1:16384">
      <c r="A31" s="89" t="s">
        <v>38</v>
      </c>
      <c r="B31" s="95" t="str">
        <f>CONCATENATE(E31,$C$2,$F$9)</f>
        <v>&lt;meta name="twitter:title" content="https://eduardoherreraf.github.io/otrosTemas.html" /&gt;</v>
      </c>
      <c r="C31" s="95"/>
      <c r="D31" s="95" t="s">
        <v>2</v>
      </c>
      <c r="E31" s="88" t="s">
        <v>40</v>
      </c>
      <c r="XFD31" s="88"/>
    </row>
    <row r="32" spans="1:16384">
      <c r="A32" s="92" t="s">
        <v>41</v>
      </c>
      <c r="B32" s="95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95"/>
      <c r="D32" s="95" t="s">
        <v>2</v>
      </c>
      <c r="E32" s="88" t="s">
        <v>42</v>
      </c>
      <c r="XFD32" s="88"/>
    </row>
    <row r="33" spans="1:16384">
      <c r="A33" s="88" t="s">
        <v>43</v>
      </c>
      <c r="B33" s="95" t="str">
        <f t="shared" ref="B33:B35" si="4">A33</f>
        <v>&lt;meta name="twitter:image" content="https://i.imgur.com/JKbKYrO.png" /&gt;</v>
      </c>
      <c r="C33" s="95"/>
      <c r="D33" s="95" t="s">
        <v>2</v>
      </c>
      <c r="XFD33" s="88"/>
    </row>
    <row r="34" spans="1:16384">
      <c r="A34" s="88" t="s">
        <v>44</v>
      </c>
      <c r="B34" s="95" t="str">
        <f t="shared" si="4"/>
        <v>&lt;meta name="twitter:image:alt" content="Logo del ingeniero Eduardo Herrera Forero"&gt;</v>
      </c>
      <c r="C34" s="95"/>
      <c r="D34" s="95" t="s">
        <v>2</v>
      </c>
      <c r="XFD34" s="88"/>
    </row>
    <row r="35" spans="1:16384">
      <c r="A35" s="88" t="s">
        <v>45</v>
      </c>
      <c r="B35" s="95" t="str">
        <f t="shared" si="4"/>
        <v>&lt;!-- Fin Twitter cards --&gt;</v>
      </c>
      <c r="C35" s="95"/>
      <c r="D35" s="95" t="s">
        <v>2</v>
      </c>
      <c r="XFD35" s="88"/>
    </row>
    <row r="36" spans="2:16384">
      <c r="B36" s="95" t="s">
        <v>34</v>
      </c>
      <c r="C36" s="95"/>
      <c r="D36" s="95" t="s">
        <v>2</v>
      </c>
      <c r="XFD36" s="88"/>
    </row>
    <row r="37" spans="1:16384">
      <c r="A37" s="88" t="s">
        <v>46</v>
      </c>
      <c r="B37" s="95" t="str">
        <f t="shared" ref="B37:B46" si="5">A37</f>
        <v>&lt;!-- iconos --&gt;</v>
      </c>
      <c r="C37" s="95"/>
      <c r="D37" s="95" t="s">
        <v>2</v>
      </c>
      <c r="XFD37" s="88"/>
    </row>
    <row r="38" spans="1:16384">
      <c r="A38" s="88" t="s">
        <v>47</v>
      </c>
      <c r="B38" s="95" t="str">
        <f t="shared" si="5"/>
        <v>&lt;link rel="apple-touch-icon" sizes="180x180" href="apple-touch-icon.png" /&gt;</v>
      </c>
      <c r="C38" s="95"/>
      <c r="D38" s="95" t="s">
        <v>2</v>
      </c>
      <c r="XFD38" s="88"/>
    </row>
    <row r="39" spans="1:16384">
      <c r="A39" s="88" t="s">
        <v>48</v>
      </c>
      <c r="B39" s="95" t="str">
        <f t="shared" si="5"/>
        <v>&lt;link rel="icon" type="image/png" sizes="32x32" href="favicon-32x32.png" /&gt;</v>
      </c>
      <c r="C39" s="95"/>
      <c r="D39" s="95" t="s">
        <v>2</v>
      </c>
      <c r="XFD39" s="88"/>
    </row>
    <row r="40" spans="1:16384">
      <c r="A40" s="88" t="s">
        <v>49</v>
      </c>
      <c r="B40" s="95" t="str">
        <f t="shared" si="5"/>
        <v>&lt;link rel="icon" type="image/png" sizes="192x192" href="android-chrome-192x192.png"/&gt;</v>
      </c>
      <c r="C40" s="95"/>
      <c r="D40" s="95" t="s">
        <v>2</v>
      </c>
      <c r="XFD40" s="88"/>
    </row>
    <row r="41" spans="1:16384">
      <c r="A41" s="88" t="s">
        <v>50</v>
      </c>
      <c r="B41" s="95" t="str">
        <f t="shared" si="5"/>
        <v>&lt;link rel="icon" type="image/png" sizes="16x16" href="favicon-16x16.png" /&gt;</v>
      </c>
      <c r="C41" s="95"/>
      <c r="D41" s="95" t="s">
        <v>2</v>
      </c>
      <c r="XFD41" s="88"/>
    </row>
    <row r="42" spans="1:16384">
      <c r="A42" s="88" t="s">
        <v>51</v>
      </c>
      <c r="B42" s="95" t="str">
        <f t="shared" si="5"/>
        <v>&lt;link rel="manifest" href="site.webmanifest" /&gt;</v>
      </c>
      <c r="C42" s="95"/>
      <c r="D42" s="95" t="s">
        <v>2</v>
      </c>
      <c r="XFD42" s="88"/>
    </row>
    <row r="43" spans="1:16384">
      <c r="A43" s="88" t="s">
        <v>52</v>
      </c>
      <c r="B43" s="95" t="str">
        <f t="shared" si="5"/>
        <v>&lt;link rel="mask-icon" href="safari-pinned-tab.svg" color="#5bbad5" /&gt;</v>
      </c>
      <c r="C43" s="95"/>
      <c r="D43" s="95" t="s">
        <v>2</v>
      </c>
      <c r="XFD43" s="88"/>
    </row>
    <row r="44" spans="1:16384">
      <c r="A44" s="88" t="s">
        <v>53</v>
      </c>
      <c r="B44" s="95" t="str">
        <f t="shared" si="5"/>
        <v>&lt;meta name="msapplication-TileColor" content="#da532c" /&gt;</v>
      </c>
      <c r="C44" s="95"/>
      <c r="D44" s="95" t="s">
        <v>2</v>
      </c>
      <c r="XFD44" s="88"/>
    </row>
    <row r="45" spans="1:16384">
      <c r="A45" s="88" t="s">
        <v>54</v>
      </c>
      <c r="B45" s="95" t="str">
        <f t="shared" si="5"/>
        <v>&lt;meta name="theme-color" content="#ffffff" /&gt;</v>
      </c>
      <c r="C45" s="95"/>
      <c r="D45" s="95" t="s">
        <v>2</v>
      </c>
      <c r="XFD45" s="88"/>
    </row>
    <row r="46" spans="1:16384">
      <c r="A46" s="88" t="s">
        <v>55</v>
      </c>
      <c r="B46" s="95" t="str">
        <f t="shared" si="5"/>
        <v>&lt;!-- fin iconos --&gt;</v>
      </c>
      <c r="C46" s="95"/>
      <c r="D46" s="95" t="s">
        <v>2</v>
      </c>
      <c r="XFD46" s="88"/>
    </row>
    <row r="47" spans="2:16384">
      <c r="B47" s="95" t="s">
        <v>34</v>
      </c>
      <c r="C47" s="95"/>
      <c r="D47" s="95" t="s">
        <v>2</v>
      </c>
      <c r="XFD47" s="88"/>
    </row>
    <row r="48" spans="1:16384">
      <c r="A48" s="88" t="s">
        <v>56</v>
      </c>
      <c r="B48" s="95" t="str">
        <f t="shared" ref="B48:B52" si="6">A48</f>
        <v>&lt;title&gt;</v>
      </c>
      <c r="C48" s="95"/>
      <c r="D48" s="95" t="s">
        <v>2</v>
      </c>
      <c r="XFD48" s="88"/>
    </row>
    <row r="49" spans="1:16384">
      <c r="A49" s="89" t="s">
        <v>57</v>
      </c>
      <c r="B49" s="95" t="str">
        <f>C1</f>
        <v>Sentencia if de Control de Flujos en Python- Ing. Eduardo Herrera Forero.</v>
      </c>
      <c r="C49" s="95"/>
      <c r="D49" s="95" t="s">
        <v>2</v>
      </c>
      <c r="XFD49" s="88"/>
    </row>
    <row r="50" spans="1:16384">
      <c r="A50" s="88" t="s">
        <v>58</v>
      </c>
      <c r="B50" s="95" t="str">
        <f t="shared" si="6"/>
        <v>&lt;/title&gt;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59</v>
      </c>
      <c r="B52" s="95" t="str">
        <f t="shared" si="6"/>
        <v>&lt;script type="module" defer src="./js/main.js"&gt;&lt;/script&gt;</v>
      </c>
      <c r="C52" s="95"/>
      <c r="D52" s="95" t="s">
        <v>2</v>
      </c>
      <c r="XFD52" s="88"/>
    </row>
    <row r="53" spans="2:16384">
      <c r="B53" s="95" t="s">
        <v>34</v>
      </c>
      <c r="C53" s="95"/>
      <c r="D53" s="95" t="s">
        <v>2</v>
      </c>
      <c r="XFD53" s="88"/>
    </row>
    <row r="54" spans="1:16384">
      <c r="A54" s="88" t="s">
        <v>60</v>
      </c>
      <c r="B54" s="95" t="str">
        <f>A54</f>
        <v>&lt;meta name="google-site-verification" content="2H5ZMCD1_xl7oxaiqnopfdQBnIXVIOfmW0UBSa5sQJc"/&gt;</v>
      </c>
      <c r="C54" s="95"/>
      <c r="D54" s="95" t="s">
        <v>2</v>
      </c>
      <c r="XFD54" s="88"/>
    </row>
    <row r="55" spans="1:16384">
      <c r="A55" s="88" t="s">
        <v>61</v>
      </c>
      <c r="B55" s="95" t="str">
        <f>A55</f>
        <v>&lt;/head&gt;</v>
      </c>
      <c r="C55" s="95"/>
      <c r="D55" s="95" t="s">
        <v>2</v>
      </c>
      <c r="XFD55" s="88"/>
    </row>
    <row r="56" spans="16384:16384">
      <c r="XFD56" s="88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62</v>
      </c>
      <c r="D1" s="88" t="s">
        <v>2</v>
      </c>
      <c r="XFD1" s="88"/>
    </row>
    <row r="2" spans="2:16384">
      <c r="B2" s="90" t="s">
        <v>3</v>
      </c>
      <c r="C2" s="96" t="s">
        <v>63</v>
      </c>
      <c r="D2" s="88" t="s">
        <v>2</v>
      </c>
      <c r="XFD2" s="88"/>
    </row>
    <row r="3" spans="2:16384">
      <c r="B3" s="92" t="s">
        <v>5</v>
      </c>
      <c r="C3" t="s">
        <v>64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CONCATENATE(E9,$C$1,F9)</f>
        <v>&lt;meta name="description" content="Ing. Eduardo Herrera Forero."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8" t="s">
        <v>15</v>
      </c>
      <c r="B10" s="95" t="str">
        <f>A10</f>
        <v>&lt;meta name="author" content="Ing. Eduardo Herrera Forero" /&gt;</v>
      </c>
      <c r="C10" s="95"/>
      <c r="D10" s="95" t="s">
        <v>2</v>
      </c>
      <c r="XFD10" s="88"/>
    </row>
    <row r="11" spans="1:16384">
      <c r="A11" s="88" t="s">
        <v>16</v>
      </c>
      <c r="B11" s="95" t="str">
        <f>A11</f>
        <v>&lt;meta name="application-name" content="EHF" /&gt;</v>
      </c>
      <c r="C11" s="95"/>
      <c r="D11" s="95" t="s">
        <v>2</v>
      </c>
      <c r="XFD11" s="88"/>
    </row>
    <row r="12" spans="1:16384">
      <c r="A12" s="88" t="s">
        <v>17</v>
      </c>
      <c r="B12" s="95" t="str">
        <f>A12</f>
        <v>&lt;meta name="robots" content="index, follow" /&gt;</v>
      </c>
      <c r="C12" s="95"/>
      <c r="D12" s="95" t="s">
        <v>2</v>
      </c>
      <c r="XFD12" s="88"/>
    </row>
    <row r="13" spans="1:16384">
      <c r="A13" s="90" t="s">
        <v>18</v>
      </c>
      <c r="B13" s="95" t="str">
        <f>CONCATENATE(E13,$C$2,$F$9)</f>
        <v>&lt;link rel="canonical" href="https://eduardoherreraf.github.io/bootstrap.html" /&gt;</v>
      </c>
      <c r="C13" s="95"/>
      <c r="D13" s="95" t="s">
        <v>2</v>
      </c>
      <c r="E13" s="88" t="s">
        <v>19</v>
      </c>
      <c r="XFD13" s="88"/>
    </row>
    <row r="14" spans="1:16384">
      <c r="A14" s="88" t="s">
        <v>20</v>
      </c>
      <c r="B14" s="95" t="str">
        <f t="shared" ref="B14:B17" si="1">A14</f>
        <v>&lt;!-- Fin Metaetiquetas --&gt;</v>
      </c>
      <c r="C14" s="95"/>
      <c r="D14" s="95" t="s">
        <v>2</v>
      </c>
      <c r="XFD14" s="88"/>
    </row>
    <row r="15" spans="2:16384">
      <c r="B15" s="95" t="s">
        <v>21</v>
      </c>
      <c r="C15" s="95"/>
      <c r="D15" s="95" t="s">
        <v>2</v>
      </c>
      <c r="XFD15" s="88"/>
    </row>
    <row r="16" spans="1:16384">
      <c r="A16" s="88" t="s">
        <v>22</v>
      </c>
      <c r="B16" s="95" t="str">
        <f t="shared" si="1"/>
        <v>&lt;!-- Open Graph data --&gt;</v>
      </c>
      <c r="C16" s="95"/>
      <c r="D16" s="95" t="s">
        <v>2</v>
      </c>
      <c r="XFD16" s="88"/>
    </row>
    <row r="17" spans="1:16384">
      <c r="A17" s="88" t="s">
        <v>23</v>
      </c>
      <c r="B17" s="95" t="str">
        <f t="shared" si="1"/>
        <v>&lt;meta property="og:type" content="website" /&gt;</v>
      </c>
      <c r="C17" s="95"/>
      <c r="D17" s="95" t="s">
        <v>2</v>
      </c>
      <c r="XFD17" s="88"/>
    </row>
    <row r="18" spans="1:16384">
      <c r="A18" s="89" t="s">
        <v>24</v>
      </c>
      <c r="B18" s="95" t="str">
        <f>CONCATENATE(E18,$C$1,F9)</f>
        <v>&lt;meta property="og:title" content="Ing. Eduardo Herrera Forero." /&gt;</v>
      </c>
      <c r="C18" s="95"/>
      <c r="D18" s="95" t="s">
        <v>2</v>
      </c>
      <c r="E18" s="88" t="s">
        <v>25</v>
      </c>
      <c r="XFD18" s="88"/>
    </row>
    <row r="19" spans="1:16384">
      <c r="A19" s="92" t="s">
        <v>26</v>
      </c>
      <c r="B19" s="95" t="str">
        <f>CONCATENATE(E19,$C$3,$F$9)</f>
        <v>&lt;meta property="og:description" content="Esta es la Página Web del ingeniero Eduardo Herrera Forero y sus publicaciones." /&gt;</v>
      </c>
      <c r="C19" s="95"/>
      <c r="D19" s="95" t="s">
        <v>2</v>
      </c>
      <c r="E19" s="88" t="s">
        <v>27</v>
      </c>
      <c r="XFD19" s="88"/>
    </row>
    <row r="20" spans="1:16384">
      <c r="A20" s="88" t="s">
        <v>28</v>
      </c>
      <c r="B20" s="95" t="str">
        <f t="shared" ref="B20:B24" si="2">A20</f>
        <v>&lt;meta property="og:image" content="https://i.imgur.com/JKbKYrO.png" /&gt;</v>
      </c>
      <c r="C20" s="95"/>
      <c r="D20" s="95" t="s">
        <v>2</v>
      </c>
      <c r="XFD20" s="88"/>
    </row>
    <row r="21" spans="1:16384">
      <c r="A21" s="88" t="s">
        <v>29</v>
      </c>
      <c r="B21" s="95" t="str">
        <f t="shared" si="2"/>
        <v>&lt;meta property="og:image:alt" content="Logo del ingeniero Eduardo Herrera Forero"/&gt;</v>
      </c>
      <c r="C21" s="95"/>
      <c r="D21" s="95" t="s">
        <v>2</v>
      </c>
      <c r="XFD21" s="88"/>
    </row>
    <row r="22" spans="1:16384">
      <c r="A22" s="90" t="s">
        <v>30</v>
      </c>
      <c r="B22" s="95" t="str">
        <f>CONCATENATE(E22,$C$2,$F$9)</f>
        <v>&lt;meta property="og:url" content="https://eduardoherreraf.github.io/bootstrap.html" /&gt;</v>
      </c>
      <c r="C22" s="95"/>
      <c r="D22" s="95" t="s">
        <v>2</v>
      </c>
      <c r="E22" s="88" t="s">
        <v>31</v>
      </c>
      <c r="XFD22" s="88"/>
    </row>
    <row r="23" spans="1:16384">
      <c r="A23" s="88" t="s">
        <v>32</v>
      </c>
      <c r="B23" s="95" t="str">
        <f t="shared" si="2"/>
        <v>&lt;meta property="og:locale" content="es_CO" /&gt;</v>
      </c>
      <c r="C23" s="95"/>
      <c r="D23" s="95" t="s">
        <v>2</v>
      </c>
      <c r="XFD23" s="88"/>
    </row>
    <row r="24" spans="1:16384">
      <c r="A24" s="88" t="s">
        <v>33</v>
      </c>
      <c r="B24" s="95" t="str">
        <f t="shared" si="2"/>
        <v>&lt;!-- fin Open Graph data --&gt;</v>
      </c>
      <c r="C24" s="95"/>
      <c r="D24" s="95" t="s">
        <v>2</v>
      </c>
      <c r="XFD24" s="88"/>
    </row>
    <row r="25" spans="2:16384">
      <c r="B25" s="95" t="s">
        <v>34</v>
      </c>
      <c r="C25" s="95"/>
      <c r="D25" s="95" t="s">
        <v>2</v>
      </c>
      <c r="XFD25" s="88"/>
    </row>
    <row r="26" spans="1:16384">
      <c r="A26" s="88" t="s">
        <v>35</v>
      </c>
      <c r="B26" s="95" t="str">
        <f t="shared" ref="B26:B28" si="3">A26</f>
        <v>&lt;!-- Twitter cards --&gt;</v>
      </c>
      <c r="C26" s="95"/>
      <c r="D26" s="95" t="s">
        <v>2</v>
      </c>
      <c r="XFD26" s="88"/>
    </row>
    <row r="27" spans="1:16384">
      <c r="A27" s="88" t="s">
        <v>65</v>
      </c>
      <c r="B27" s="95" t="str">
        <f t="shared" si="3"/>
        <v>&lt;meta name="twitter:card" content="summary" /&gt;</v>
      </c>
      <c r="C27" s="95"/>
      <c r="D27" s="95" t="s">
        <v>2</v>
      </c>
      <c r="XFD27" s="88"/>
    </row>
    <row r="28" spans="1:16384">
      <c r="A28" s="88" t="s">
        <v>37</v>
      </c>
      <c r="B28" s="95" t="str">
        <f t="shared" si="3"/>
        <v>&lt;meta name="twitter:site" content="@ehfeduardo" /&gt;</v>
      </c>
      <c r="C28" s="95"/>
      <c r="D28" s="95" t="s">
        <v>2</v>
      </c>
      <c r="XFD28" s="88"/>
    </row>
    <row r="29" spans="1:16384">
      <c r="A29" s="89" t="s">
        <v>38</v>
      </c>
      <c r="B29" s="95" t="str">
        <f>CONCATENATE(E29,$C$1,$F$9)</f>
        <v>&lt;meta name="twitter:title" content="Ing. Eduardo Herrera Forero." /&gt;</v>
      </c>
      <c r="C29" s="95"/>
      <c r="D29" s="95" t="s">
        <v>2</v>
      </c>
      <c r="E29" s="88" t="s">
        <v>40</v>
      </c>
      <c r="XFD29" s="88"/>
    </row>
    <row r="30" spans="1:16384">
      <c r="A30" s="92" t="s">
        <v>41</v>
      </c>
      <c r="B30" s="95" t="str">
        <f>CONCATENATE(E30,$C$3,$F$9)</f>
        <v>&lt;meta name="twitter:description" content="Esta es la Página Web del ingeniero Eduardo Herrera Forero y sus publicaciones." /&gt;</v>
      </c>
      <c r="C30" s="95"/>
      <c r="D30" s="95" t="s">
        <v>2</v>
      </c>
      <c r="E30" s="88" t="s">
        <v>42</v>
      </c>
      <c r="XFD30" s="88"/>
    </row>
    <row r="31" spans="1:16384">
      <c r="A31" s="88" t="s">
        <v>43</v>
      </c>
      <c r="B31" s="95" t="str">
        <f t="shared" ref="B31:B33" si="4">A31</f>
        <v>&lt;meta name="twitter:image" content="https://i.imgur.com/JKbKYrO.png" /&gt;</v>
      </c>
      <c r="C31" s="95"/>
      <c r="D31" s="95" t="s">
        <v>2</v>
      </c>
      <c r="XFD31" s="88"/>
    </row>
    <row r="32" spans="1:16384">
      <c r="A32" s="88" t="s">
        <v>44</v>
      </c>
      <c r="B32" s="95" t="str">
        <f t="shared" si="4"/>
        <v>&lt;meta name="twitter:image:alt" content="Logo del ingeniero Eduardo Herrera Forero"&gt;</v>
      </c>
      <c r="C32" s="95"/>
      <c r="D32" s="95" t="s">
        <v>2</v>
      </c>
      <c r="XFD32" s="88"/>
    </row>
    <row r="33" spans="1:16384">
      <c r="A33" s="88" t="s">
        <v>45</v>
      </c>
      <c r="B33" s="95" t="str">
        <f t="shared" si="4"/>
        <v>&lt;!-- Fin Twitter cards --&gt;</v>
      </c>
      <c r="C33" s="95"/>
      <c r="D33" s="95" t="s">
        <v>2</v>
      </c>
      <c r="XFD33" s="88"/>
    </row>
    <row r="34" spans="2:16384">
      <c r="B34" s="95" t="s">
        <v>34</v>
      </c>
      <c r="C34" s="95"/>
      <c r="D34" s="95" t="s">
        <v>2</v>
      </c>
      <c r="XFD34" s="88"/>
    </row>
    <row r="35" spans="1:16384">
      <c r="A35" s="88" t="s">
        <v>46</v>
      </c>
      <c r="B35" s="95" t="str">
        <f t="shared" ref="B35:B44" si="5">A35</f>
        <v>&lt;!-- iconos --&gt;</v>
      </c>
      <c r="C35" s="95"/>
      <c r="D35" s="95" t="s">
        <v>2</v>
      </c>
      <c r="XFD35" s="88"/>
    </row>
    <row r="36" spans="1:16384">
      <c r="A36" s="88" t="s">
        <v>47</v>
      </c>
      <c r="B36" s="95" t="str">
        <f t="shared" si="5"/>
        <v>&lt;link rel="apple-touch-icon" sizes="180x180" href="apple-touch-icon.png" /&gt;</v>
      </c>
      <c r="C36" s="95"/>
      <c r="D36" s="95" t="s">
        <v>2</v>
      </c>
      <c r="XFD36" s="88"/>
    </row>
    <row r="37" spans="1:16384">
      <c r="A37" s="88" t="s">
        <v>48</v>
      </c>
      <c r="B37" s="95" t="str">
        <f t="shared" si="5"/>
        <v>&lt;link rel="icon" type="image/png" sizes="32x32" href="favicon-32x32.png" /&gt;</v>
      </c>
      <c r="C37" s="95"/>
      <c r="D37" s="95" t="s">
        <v>2</v>
      </c>
      <c r="XFD37" s="88"/>
    </row>
    <row r="38" spans="1:16384">
      <c r="A38" s="88" t="s">
        <v>49</v>
      </c>
      <c r="B38" s="95" t="str">
        <f t="shared" si="5"/>
        <v>&lt;link rel="icon" type="image/png" sizes="192x192" href="android-chrome-192x192.png"/&gt;</v>
      </c>
      <c r="C38" s="95"/>
      <c r="D38" s="95" t="s">
        <v>2</v>
      </c>
      <c r="XFD38" s="88"/>
    </row>
    <row r="39" spans="1:16384">
      <c r="A39" s="88" t="s">
        <v>50</v>
      </c>
      <c r="B39" s="95" t="str">
        <f t="shared" si="5"/>
        <v>&lt;link rel="icon" type="image/png" sizes="16x16" href="favicon-16x16.png" /&gt;</v>
      </c>
      <c r="C39" s="95"/>
      <c r="D39" s="95" t="s">
        <v>2</v>
      </c>
      <c r="XFD39" s="88"/>
    </row>
    <row r="40" spans="1:16384">
      <c r="A40" s="88" t="s">
        <v>51</v>
      </c>
      <c r="B40" s="95" t="str">
        <f t="shared" si="5"/>
        <v>&lt;link rel="manifest" href="site.webmanifest" /&gt;</v>
      </c>
      <c r="C40" s="95"/>
      <c r="D40" s="95" t="s">
        <v>2</v>
      </c>
      <c r="XFD40" s="88"/>
    </row>
    <row r="41" spans="1:16384">
      <c r="A41" s="88" t="s">
        <v>52</v>
      </c>
      <c r="B41" s="95" t="str">
        <f t="shared" si="5"/>
        <v>&lt;link rel="mask-icon" href="safari-pinned-tab.svg" color="#5bbad5" /&gt;</v>
      </c>
      <c r="C41" s="95"/>
      <c r="D41" s="95" t="s">
        <v>2</v>
      </c>
      <c r="XFD41" s="88"/>
    </row>
    <row r="42" spans="1:16384">
      <c r="A42" s="88" t="s">
        <v>53</v>
      </c>
      <c r="B42" s="95" t="str">
        <f t="shared" si="5"/>
        <v>&lt;meta name="msapplication-TileColor" content="#da532c" /&gt;</v>
      </c>
      <c r="C42" s="95"/>
      <c r="D42" s="95" t="s">
        <v>2</v>
      </c>
      <c r="XFD42" s="88"/>
    </row>
    <row r="43" spans="1:16384">
      <c r="A43" s="88" t="s">
        <v>54</v>
      </c>
      <c r="B43" s="95" t="str">
        <f t="shared" si="5"/>
        <v>&lt;meta name="theme-color" content="#ffffff" /&gt;</v>
      </c>
      <c r="C43" s="95"/>
      <c r="D43" s="95" t="s">
        <v>2</v>
      </c>
      <c r="XFD43" s="88"/>
    </row>
    <row r="44" spans="1:16384">
      <c r="A44" s="88" t="s">
        <v>55</v>
      </c>
      <c r="B44" s="95" t="str">
        <f t="shared" si="5"/>
        <v>&lt;!-- fin iconos --&gt;</v>
      </c>
      <c r="C44" s="95"/>
      <c r="D44" s="95" t="s">
        <v>2</v>
      </c>
      <c r="XFD44" s="88"/>
    </row>
    <row r="45" spans="2:16384">
      <c r="B45" s="95" t="s">
        <v>34</v>
      </c>
      <c r="C45" s="95"/>
      <c r="D45" s="95" t="s">
        <v>2</v>
      </c>
      <c r="XFD45" s="88"/>
    </row>
    <row r="46" spans="1:16384">
      <c r="A46" s="88" t="s">
        <v>56</v>
      </c>
      <c r="B46" s="95" t="str">
        <f t="shared" ref="B46:B50" si="6">A46</f>
        <v>&lt;title&gt;</v>
      </c>
      <c r="C46" s="95"/>
      <c r="D46" s="95" t="s">
        <v>2</v>
      </c>
      <c r="XFD46" s="88"/>
    </row>
    <row r="47" spans="1:16384">
      <c r="A47" s="89" t="s">
        <v>57</v>
      </c>
      <c r="B47" s="95" t="str">
        <f>C1</f>
        <v>Ing. Eduardo Herrera Forero.</v>
      </c>
      <c r="C47" s="95"/>
      <c r="D47" s="95" t="s">
        <v>2</v>
      </c>
      <c r="XFD47" s="88"/>
    </row>
    <row r="48" spans="1:16384">
      <c r="A48" s="88" t="s">
        <v>58</v>
      </c>
      <c r="B48" s="95" t="str">
        <f t="shared" si="6"/>
        <v>&lt;/title&gt;</v>
      </c>
      <c r="C48" s="95"/>
      <c r="D48" s="95" t="s">
        <v>2</v>
      </c>
      <c r="XFD48" s="88"/>
    </row>
    <row r="49" spans="2:16384">
      <c r="B49" s="95" t="s">
        <v>34</v>
      </c>
      <c r="C49" s="95"/>
      <c r="D49" s="95" t="s">
        <v>2</v>
      </c>
      <c r="XFD49" s="88"/>
    </row>
    <row r="50" spans="1:16384">
      <c r="A50" s="88" t="s">
        <v>59</v>
      </c>
      <c r="B50" s="95" t="str">
        <f t="shared" si="6"/>
        <v>&lt;script type="module" defer src="./js/main.js"&gt;&lt;/script&gt;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60</v>
      </c>
      <c r="B52" s="95" t="str">
        <f>A52</f>
        <v>&lt;meta name="google-site-verification" content="2H5ZMCD1_xl7oxaiqnopfdQBnIXVIOfmW0UBSa5sQJc"/&gt;</v>
      </c>
      <c r="C52" s="95"/>
      <c r="D52" s="95" t="s">
        <v>2</v>
      </c>
      <c r="XFD52" s="88"/>
    </row>
    <row r="53" spans="1:16384">
      <c r="A53" s="88" t="s">
        <v>61</v>
      </c>
      <c r="B53" s="95" t="str">
        <f>A53</f>
        <v>&lt;/head&gt;</v>
      </c>
      <c r="C53" s="95"/>
      <c r="D53" s="95" t="s">
        <v>2</v>
      </c>
      <c r="XFD53" s="88"/>
    </row>
    <row r="54" spans="16384:16384">
      <c r="XFD54" s="88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66</v>
      </c>
      <c r="D1" s="88" t="s">
        <v>2</v>
      </c>
      <c r="XFD1" s="88"/>
    </row>
    <row r="2" spans="2:16384">
      <c r="B2" s="90" t="s">
        <v>3</v>
      </c>
      <c r="C2" s="91" t="s">
        <v>67</v>
      </c>
      <c r="D2" s="88" t="s">
        <v>2</v>
      </c>
      <c r="XFD2" s="88"/>
    </row>
    <row r="3" spans="2:16384">
      <c r="B3" s="92" t="s">
        <v>5</v>
      </c>
      <c r="C3" s="93" t="s">
        <v>68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CONCATENATE(E9,$C$3,F9)</f>
        <v>&lt;meta name="description" content="Domina iteradores, generadores y cierres en Python: técnicas avanzadas para código eficiente, optimizado y con manejo inteligente de recursos."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9" t="s">
        <v>11</v>
      </c>
      <c r="B10" s="95" t="str">
        <f>CONCATENATE(E10,$C$1,F10)</f>
        <v>&lt;meta name="tittle" content="Iteradores, Generadores y Cierres en Python  - Ing. Eduardo Herrera Forero." /&gt;</v>
      </c>
      <c r="C10" s="95"/>
      <c r="D10" s="95" t="s">
        <v>2</v>
      </c>
      <c r="E10" s="88" t="s">
        <v>14</v>
      </c>
      <c r="F10" s="88" t="s">
        <v>13</v>
      </c>
      <c r="XFD10" s="88"/>
    </row>
    <row r="11" spans="1:16384">
      <c r="A11" s="88" t="s">
        <v>15</v>
      </c>
      <c r="B11" s="95" t="str">
        <f>A11</f>
        <v>&lt;meta name="author" content="Ing. Eduardo Herrera Forero" /&gt;</v>
      </c>
      <c r="C11" s="95"/>
      <c r="D11" s="95" t="s">
        <v>2</v>
      </c>
      <c r="XFD11" s="88"/>
    </row>
    <row r="12" spans="1:16384">
      <c r="A12" s="88" t="s">
        <v>16</v>
      </c>
      <c r="B12" s="95" t="str">
        <f>A12</f>
        <v>&lt;meta name="application-name" content="EHF" /&gt;</v>
      </c>
      <c r="C12" s="95"/>
      <c r="D12" s="95" t="s">
        <v>2</v>
      </c>
      <c r="XFD12" s="88"/>
    </row>
    <row r="13" spans="1:16384">
      <c r="A13" s="88" t="s">
        <v>17</v>
      </c>
      <c r="B13" s="95" t="str">
        <f>A13</f>
        <v>&lt;meta name="robots" content="index, follow" /&gt;</v>
      </c>
      <c r="C13" s="95"/>
      <c r="D13" s="95" t="s">
        <v>2</v>
      </c>
      <c r="XFD13" s="88"/>
    </row>
    <row r="14" spans="1:16384">
      <c r="A14" s="90" t="s">
        <v>18</v>
      </c>
      <c r="B14" s="95" t="str">
        <f>CONCATENATE(E14,$C$2,$F$9)</f>
        <v>&lt;link rel="canonical" href="https://eduardoherreraf.github.io/cursoPython3@0801_iteradores,_generadores_y_cierres.html" /&gt;</v>
      </c>
      <c r="C14" s="95"/>
      <c r="D14" s="95" t="s">
        <v>2</v>
      </c>
      <c r="E14" s="88" t="s">
        <v>19</v>
      </c>
      <c r="XFD14" s="88"/>
    </row>
    <row r="15" spans="1:16384">
      <c r="A15" s="88" t="s">
        <v>20</v>
      </c>
      <c r="B15" s="95" t="str">
        <f t="shared" ref="B15:B18" si="1">A15</f>
        <v>&lt;!-- Fin Metaetiquetas --&gt;</v>
      </c>
      <c r="C15" s="95"/>
      <c r="D15" s="95" t="s">
        <v>2</v>
      </c>
      <c r="XFD15" s="88"/>
    </row>
    <row r="16" spans="2:16384">
      <c r="B16" s="95" t="s">
        <v>21</v>
      </c>
      <c r="C16" s="95"/>
      <c r="D16" s="95" t="s">
        <v>2</v>
      </c>
      <c r="XFD16" s="88"/>
    </row>
    <row r="17" spans="1:16384">
      <c r="A17" s="88" t="s">
        <v>22</v>
      </c>
      <c r="B17" s="95" t="str">
        <f t="shared" si="1"/>
        <v>&lt;!-- Open Graph data --&gt;</v>
      </c>
      <c r="C17" s="95"/>
      <c r="D17" s="95" t="s">
        <v>2</v>
      </c>
      <c r="XFD17" s="88"/>
    </row>
    <row r="18" spans="1:16384">
      <c r="A18" s="88" t="s">
        <v>23</v>
      </c>
      <c r="B18" s="95" t="str">
        <f t="shared" si="1"/>
        <v>&lt;meta property="og:type" content="website" /&gt;</v>
      </c>
      <c r="C18" s="95"/>
      <c r="D18" s="95" t="s">
        <v>2</v>
      </c>
      <c r="XFD18" s="88"/>
    </row>
    <row r="19" spans="1:16384">
      <c r="A19" s="89" t="s">
        <v>24</v>
      </c>
      <c r="B19" s="95" t="str">
        <f>CONCATENATE(E19,$C$1,F9)</f>
        <v>&lt;meta property="og:title" content="Iteradores, Generadores y Cierres en Python  - Ing. Eduardo Herrera Forero." /&gt;</v>
      </c>
      <c r="C19" s="95"/>
      <c r="D19" s="95" t="s">
        <v>2</v>
      </c>
      <c r="E19" s="88" t="s">
        <v>25</v>
      </c>
      <c r="XFD19" s="88"/>
    </row>
    <row r="20" spans="1:16384">
      <c r="A20" s="92" t="s">
        <v>26</v>
      </c>
      <c r="B20" s="95" t="str">
        <f>CONCATENATE(E20,$C$3,$F$9)</f>
        <v>&lt;meta property="og:description" content="Domina iteradores, generadores y cierres en Python: técnicas avanzadas para código eficiente, optimizado y con manejo inteligente de recursos." /&gt;</v>
      </c>
      <c r="C20" s="95"/>
      <c r="D20" s="95" t="s">
        <v>2</v>
      </c>
      <c r="E20" s="88" t="s">
        <v>27</v>
      </c>
      <c r="XFD20" s="88"/>
    </row>
    <row r="21" spans="1:16384">
      <c r="A21" s="88" t="s">
        <v>28</v>
      </c>
      <c r="B21" s="95" t="str">
        <f t="shared" ref="B21:B25" si="2">A21</f>
        <v>&lt;meta property="og:image" content="https://i.imgur.com/JKbKYrO.png" /&gt;</v>
      </c>
      <c r="C21" s="95"/>
      <c r="D21" s="95" t="s">
        <v>2</v>
      </c>
      <c r="XFD21" s="88"/>
    </row>
    <row r="22" spans="1:16384">
      <c r="A22" s="88" t="s">
        <v>29</v>
      </c>
      <c r="B22" s="95" t="str">
        <f t="shared" si="2"/>
        <v>&lt;meta property="og:image:alt" content="Logo del ingeniero Eduardo Herrera Forero"/&gt;</v>
      </c>
      <c r="C22" s="95"/>
      <c r="D22" s="95" t="s">
        <v>2</v>
      </c>
      <c r="XFD22" s="88"/>
    </row>
    <row r="23" spans="1:16384">
      <c r="A23" s="90" t="s">
        <v>30</v>
      </c>
      <c r="B23" s="95" t="str">
        <f>CONCATENATE(E23,$C$2,$F$9)</f>
        <v>&lt;meta property="og:url" content="https://eduardoherreraf.github.io/cursoPython3@0801_iteradores,_generadores_y_cierres.html" /&gt;</v>
      </c>
      <c r="C23" s="95"/>
      <c r="D23" s="95" t="s">
        <v>2</v>
      </c>
      <c r="E23" s="88" t="s">
        <v>31</v>
      </c>
      <c r="XFD23" s="88"/>
    </row>
    <row r="24" spans="1:16384">
      <c r="A24" s="88" t="s">
        <v>32</v>
      </c>
      <c r="B24" s="95" t="str">
        <f t="shared" si="2"/>
        <v>&lt;meta property="og:locale" content="es_CO" /&gt;</v>
      </c>
      <c r="C24" s="95"/>
      <c r="D24" s="95" t="s">
        <v>2</v>
      </c>
      <c r="XFD24" s="88"/>
    </row>
    <row r="25" spans="1:16384">
      <c r="A25" s="88" t="s">
        <v>33</v>
      </c>
      <c r="B25" s="95" t="str">
        <f t="shared" si="2"/>
        <v>&lt;!-- fin Open Graph data --&gt;</v>
      </c>
      <c r="C25" s="95"/>
      <c r="D25" s="95" t="s">
        <v>2</v>
      </c>
      <c r="XFD25" s="88"/>
    </row>
    <row r="26" spans="2:16384">
      <c r="B26" s="95" t="s">
        <v>34</v>
      </c>
      <c r="C26" s="95"/>
      <c r="D26" s="95" t="s">
        <v>2</v>
      </c>
      <c r="XFD26" s="88"/>
    </row>
    <row r="27" spans="1:16384">
      <c r="A27" s="88" t="s">
        <v>35</v>
      </c>
      <c r="B27" s="95" t="str">
        <f>A27</f>
        <v>&lt;!-- Twitter cards --&gt;</v>
      </c>
      <c r="C27" s="95"/>
      <c r="D27" s="95" t="s">
        <v>2</v>
      </c>
      <c r="XFD27" s="88"/>
    </row>
    <row r="28" spans="1:16384">
      <c r="A28" s="88" t="s">
        <v>36</v>
      </c>
      <c r="B28" s="95" t="str">
        <f>A28</f>
        <v>&lt;meta name="twitter:card" content="summary_large_image" /&gt;</v>
      </c>
      <c r="C28" s="95"/>
      <c r="D28" s="95" t="s">
        <v>2</v>
      </c>
      <c r="XFD28" s="88"/>
    </row>
    <row r="29" spans="1:16384">
      <c r="A29" s="88" t="s">
        <v>37</v>
      </c>
      <c r="B29" s="95" t="str">
        <f>A29</f>
        <v>&lt;meta name="twitter:site" content="@ehfeduardo" /&gt;</v>
      </c>
      <c r="C29" s="95"/>
      <c r="D29" s="95" t="s">
        <v>2</v>
      </c>
      <c r="XFD29" s="88"/>
    </row>
    <row r="30" spans="1:16384">
      <c r="A30" s="89" t="s">
        <v>38</v>
      </c>
      <c r="B30" s="95" t="str">
        <f>CONCATENATE(E30,$C$1,$F$9)</f>
        <v>&lt;meta name="twitter:url" content="Iteradores, Generadores y Cierres en Python  - Ing. Eduardo Herrera Forero." /&gt;</v>
      </c>
      <c r="C30" s="95"/>
      <c r="D30" s="95" t="s">
        <v>2</v>
      </c>
      <c r="E30" s="88" t="s">
        <v>39</v>
      </c>
      <c r="XFD30" s="88"/>
    </row>
    <row r="31" spans="1:16384">
      <c r="A31" s="89" t="s">
        <v>38</v>
      </c>
      <c r="B31" s="95" t="str">
        <f>CONCATENATE(E31,$C$2,$F$9)</f>
        <v>&lt;meta name="twitter:title" content="https://eduardoherreraf.github.io/cursoPython3@0801_iteradores,_generadores_y_cierres.html" /&gt;</v>
      </c>
      <c r="C31" s="95"/>
      <c r="D31" s="95" t="s">
        <v>2</v>
      </c>
      <c r="E31" s="88" t="s">
        <v>40</v>
      </c>
      <c r="XFD31" s="88"/>
    </row>
    <row r="32" spans="1:16384">
      <c r="A32" s="92" t="s">
        <v>41</v>
      </c>
      <c r="B32" s="95" t="str">
        <f>CONCATENATE(E32,$C$3,$F$9)</f>
        <v>&lt;meta name="twitter:description" content="Domina iteradores, generadores y cierres en Python: técnicas avanzadas para código eficiente, optimizado y con manejo inteligente de recursos." /&gt;</v>
      </c>
      <c r="C32" s="95"/>
      <c r="D32" s="95" t="s">
        <v>2</v>
      </c>
      <c r="E32" s="88" t="s">
        <v>42</v>
      </c>
      <c r="XFD32" s="88"/>
    </row>
    <row r="33" spans="1:16384">
      <c r="A33" s="88" t="s">
        <v>43</v>
      </c>
      <c r="B33" s="95" t="str">
        <f t="shared" ref="B33:B35" si="3">A33</f>
        <v>&lt;meta name="twitter:image" content="https://i.imgur.com/JKbKYrO.png" /&gt;</v>
      </c>
      <c r="C33" s="95"/>
      <c r="D33" s="95" t="s">
        <v>2</v>
      </c>
      <c r="XFD33" s="88"/>
    </row>
    <row r="34" spans="1:16384">
      <c r="A34" s="88" t="s">
        <v>44</v>
      </c>
      <c r="B34" s="95" t="str">
        <f t="shared" si="3"/>
        <v>&lt;meta name="twitter:image:alt" content="Logo del ingeniero Eduardo Herrera Forero"&gt;</v>
      </c>
      <c r="C34" s="95"/>
      <c r="D34" s="95" t="s">
        <v>2</v>
      </c>
      <c r="XFD34" s="88"/>
    </row>
    <row r="35" spans="1:16384">
      <c r="A35" s="88" t="s">
        <v>45</v>
      </c>
      <c r="B35" s="95" t="str">
        <f t="shared" si="3"/>
        <v>&lt;!-- Fin Twitter cards --&gt;</v>
      </c>
      <c r="C35" s="95"/>
      <c r="D35" s="95" t="s">
        <v>2</v>
      </c>
      <c r="XFD35" s="88"/>
    </row>
    <row r="36" spans="2:16384">
      <c r="B36" s="95" t="s">
        <v>34</v>
      </c>
      <c r="C36" s="95"/>
      <c r="D36" s="95" t="s">
        <v>2</v>
      </c>
      <c r="XFD36" s="88"/>
    </row>
    <row r="37" spans="1:16384">
      <c r="A37" s="88" t="s">
        <v>46</v>
      </c>
      <c r="B37" s="95" t="str">
        <f t="shared" ref="B37:B46" si="4">A37</f>
        <v>&lt;!-- iconos --&gt;</v>
      </c>
      <c r="C37" s="95"/>
      <c r="D37" s="95" t="s">
        <v>2</v>
      </c>
      <c r="XFD37" s="88"/>
    </row>
    <row r="38" spans="1:16384">
      <c r="A38" s="88" t="s">
        <v>47</v>
      </c>
      <c r="B38" s="95" t="str">
        <f t="shared" si="4"/>
        <v>&lt;link rel="apple-touch-icon" sizes="180x180" href="apple-touch-icon.png" /&gt;</v>
      </c>
      <c r="C38" s="95"/>
      <c r="D38" s="95" t="s">
        <v>2</v>
      </c>
      <c r="XFD38" s="88"/>
    </row>
    <row r="39" spans="1:16384">
      <c r="A39" s="88" t="s">
        <v>48</v>
      </c>
      <c r="B39" s="95" t="str">
        <f t="shared" si="4"/>
        <v>&lt;link rel="icon" type="image/png" sizes="32x32" href="favicon-32x32.png" /&gt;</v>
      </c>
      <c r="C39" s="95"/>
      <c r="D39" s="95" t="s">
        <v>2</v>
      </c>
      <c r="XFD39" s="88"/>
    </row>
    <row r="40" spans="1:16384">
      <c r="A40" s="88" t="s">
        <v>49</v>
      </c>
      <c r="B40" s="95" t="str">
        <f t="shared" si="4"/>
        <v>&lt;link rel="icon" type="image/png" sizes="192x192" href="android-chrome-192x192.png"/&gt;</v>
      </c>
      <c r="C40" s="95"/>
      <c r="D40" s="95" t="s">
        <v>2</v>
      </c>
      <c r="XFD40" s="88"/>
    </row>
    <row r="41" spans="1:16384">
      <c r="A41" s="88" t="s">
        <v>50</v>
      </c>
      <c r="B41" s="95" t="str">
        <f t="shared" si="4"/>
        <v>&lt;link rel="icon" type="image/png" sizes="16x16" href="favicon-16x16.png" /&gt;</v>
      </c>
      <c r="C41" s="95"/>
      <c r="D41" s="95" t="s">
        <v>2</v>
      </c>
      <c r="XFD41" s="88"/>
    </row>
    <row r="42" spans="1:16384">
      <c r="A42" s="88" t="s">
        <v>51</v>
      </c>
      <c r="B42" s="95" t="str">
        <f t="shared" si="4"/>
        <v>&lt;link rel="manifest" href="site.webmanifest" /&gt;</v>
      </c>
      <c r="C42" s="95"/>
      <c r="D42" s="95" t="s">
        <v>2</v>
      </c>
      <c r="XFD42" s="88"/>
    </row>
    <row r="43" spans="1:16384">
      <c r="A43" s="88" t="s">
        <v>52</v>
      </c>
      <c r="B43" s="95" t="str">
        <f t="shared" si="4"/>
        <v>&lt;link rel="mask-icon" href="safari-pinned-tab.svg" color="#5bbad5" /&gt;</v>
      </c>
      <c r="C43" s="95"/>
      <c r="D43" s="95" t="s">
        <v>2</v>
      </c>
      <c r="XFD43" s="88"/>
    </row>
    <row r="44" spans="1:16384">
      <c r="A44" s="88" t="s">
        <v>53</v>
      </c>
      <c r="B44" s="95" t="str">
        <f t="shared" si="4"/>
        <v>&lt;meta name="msapplication-TileColor" content="#da532c" /&gt;</v>
      </c>
      <c r="C44" s="95"/>
      <c r="D44" s="95" t="s">
        <v>2</v>
      </c>
      <c r="XFD44" s="88"/>
    </row>
    <row r="45" spans="1:16384">
      <c r="A45" s="88" t="s">
        <v>54</v>
      </c>
      <c r="B45" s="95" t="str">
        <f t="shared" si="4"/>
        <v>&lt;meta name="theme-color" content="#ffffff" /&gt;</v>
      </c>
      <c r="C45" s="95"/>
      <c r="D45" s="95" t="s">
        <v>2</v>
      </c>
      <c r="XFD45" s="88"/>
    </row>
    <row r="46" spans="1:16384">
      <c r="A46" s="88" t="s">
        <v>55</v>
      </c>
      <c r="B46" s="95" t="str">
        <f t="shared" si="4"/>
        <v>&lt;!-- fin iconos --&gt;</v>
      </c>
      <c r="C46" s="95"/>
      <c r="D46" s="95" t="s">
        <v>2</v>
      </c>
      <c r="XFD46" s="88"/>
    </row>
    <row r="47" spans="2:16384">
      <c r="B47" s="95" t="s">
        <v>34</v>
      </c>
      <c r="C47" s="95"/>
      <c r="D47" s="95" t="s">
        <v>2</v>
      </c>
      <c r="XFD47" s="88"/>
    </row>
    <row r="48" spans="1:16384">
      <c r="A48" s="88" t="s">
        <v>56</v>
      </c>
      <c r="B48" s="95" t="str">
        <f t="shared" ref="B48:B52" si="5">A48</f>
        <v>&lt;title&gt;</v>
      </c>
      <c r="C48" s="95"/>
      <c r="D48" s="95" t="s">
        <v>2</v>
      </c>
      <c r="XFD48" s="88"/>
    </row>
    <row r="49" spans="1:16384">
      <c r="A49" s="89" t="s">
        <v>57</v>
      </c>
      <c r="B49" s="95" t="str">
        <f>C1</f>
        <v>Iteradores, Generadores y Cierres en Python  - Ing. Eduardo Herrera Forero.</v>
      </c>
      <c r="C49" s="95"/>
      <c r="D49" s="95" t="s">
        <v>2</v>
      </c>
      <c r="XFD49" s="88"/>
    </row>
    <row r="50" spans="1:16384">
      <c r="A50" s="88" t="s">
        <v>58</v>
      </c>
      <c r="B50" s="95" t="str">
        <f t="shared" si="5"/>
        <v>&lt;/title&gt;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59</v>
      </c>
      <c r="B52" s="95" t="str">
        <f t="shared" si="5"/>
        <v>&lt;script type="module" defer src="./js/main.js"&gt;&lt;/script&gt;</v>
      </c>
      <c r="C52" s="95"/>
      <c r="D52" s="95" t="s">
        <v>2</v>
      </c>
      <c r="XFD52" s="88"/>
    </row>
    <row r="53" spans="2:16384">
      <c r="B53" s="95" t="s">
        <v>34</v>
      </c>
      <c r="C53" s="95"/>
      <c r="D53" s="95" t="s">
        <v>2</v>
      </c>
      <c r="XFD53" s="88"/>
    </row>
    <row r="54" spans="1:16384">
      <c r="A54" s="88" t="s">
        <v>60</v>
      </c>
      <c r="B54" s="95" t="str">
        <f>A54</f>
        <v>&lt;meta name="google-site-verification" content="2H5ZMCD1_xl7oxaiqnopfdQBnIXVIOfmW0UBSa5sQJc"/&gt;</v>
      </c>
      <c r="C54" s="95"/>
      <c r="D54" s="95" t="s">
        <v>2</v>
      </c>
      <c r="XFD54" s="88"/>
    </row>
    <row r="55" spans="1:16384">
      <c r="A55" s="88" t="s">
        <v>61</v>
      </c>
      <c r="B55" s="95" t="str">
        <f>A55</f>
        <v>&lt;/head&gt;</v>
      </c>
      <c r="C55" s="95"/>
      <c r="D55" s="95" t="s">
        <v>2</v>
      </c>
      <c r="XFD55" s="88"/>
    </row>
    <row r="56" spans="16384:16384">
      <c r="XFD56" s="88"/>
    </row>
  </sheetData>
  <hyperlinks>
    <hyperlink ref="C2" r:id="rId1" display="https://eduardoherreraf.github.io/cursoPython3@0801_iteradores,_generadores_y_cierres.html" tooltip="https://eduardoherreraf.github.io/cursoPython3@0801_iteradores,_generadores_y_cierres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workbookViewId="0">
      <pane ySplit="1" topLeftCell="A37" activePane="bottomLeft" state="frozen"/>
      <selection/>
      <selection pane="bottomLeft" activeCell="E55" sqref="E55:E61"/>
    </sheetView>
  </sheetViews>
  <sheetFormatPr defaultColWidth="9" defaultRowHeight="15"/>
  <cols>
    <col min="1" max="1" width="19.375" style="16" customWidth="1"/>
    <col min="2" max="2" width="0.158333333333333" style="16" customWidth="1"/>
    <col min="3" max="3" width="63.875" style="54" customWidth="1"/>
    <col min="4" max="4" width="0.158333333333333" style="54" customWidth="1"/>
    <col min="5" max="5" width="104.5" style="55" customWidth="1"/>
    <col min="6" max="9" width="0.158333333333333" style="16" customWidth="1"/>
    <col min="10" max="16384" width="9" style="16"/>
  </cols>
  <sheetData>
    <row r="1" spans="3:9">
      <c r="C1" s="16"/>
      <c r="D1" s="16"/>
      <c r="E1" s="56"/>
      <c r="G1" s="55" t="s">
        <v>69</v>
      </c>
      <c r="I1" s="16" t="s">
        <v>70</v>
      </c>
    </row>
    <row r="2" spans="3:9">
      <c r="C2" s="16"/>
      <c r="D2" s="16"/>
      <c r="E2" s="57" t="s">
        <v>71</v>
      </c>
      <c r="H2" s="58"/>
      <c r="I2" s="58" t="s">
        <v>72</v>
      </c>
    </row>
    <row r="3" spans="3:5">
      <c r="C3" s="16"/>
      <c r="D3" s="16"/>
      <c r="E3" s="57" t="s">
        <v>73</v>
      </c>
    </row>
    <row r="4" spans="3:5">
      <c r="C4" s="16"/>
      <c r="D4" s="16"/>
      <c r="E4" s="55" t="s">
        <v>74</v>
      </c>
    </row>
    <row r="5" spans="3:5">
      <c r="C5" s="16"/>
      <c r="D5" s="16"/>
      <c r="E5" s="55" t="str">
        <f>CONCATENATE("&lt;!--  ",$C$8,"--&gt;")</f>
        <v>&lt;!--  Iteradores, Generadores y Cierres en Python  --&gt;</v>
      </c>
    </row>
    <row r="6" spans="3:5">
      <c r="C6" s="16"/>
      <c r="D6" s="16"/>
      <c r="E6" s="55" t="s">
        <v>75</v>
      </c>
    </row>
    <row r="7" spans="3:5">
      <c r="C7" s="16"/>
      <c r="D7" s="16"/>
      <c r="E7" s="55" t="s">
        <v>76</v>
      </c>
    </row>
    <row r="8" spans="1:5">
      <c r="A8" s="16" t="s">
        <v>77</v>
      </c>
      <c r="B8" s="16" t="s">
        <v>2</v>
      </c>
      <c r="C8" s="59" t="str">
        <f>LEFT('&lt;head&gt;'!C1,FIND("-",'&lt;head&gt;'!C1)-1)</f>
        <v>Iteradores, Generadores y Cierres en Python  </v>
      </c>
      <c r="D8" s="98" t="s">
        <v>78</v>
      </c>
      <c r="E8" s="55" t="str">
        <f>CONCATENATE("&lt;header&gt;&lt;h1&gt;",C8,"&lt;/h1&gt;&lt;/header&gt;")</f>
        <v>&lt;header&gt;&lt;h1&gt;Iteradores, Generadores y Cierres en Python  &lt;/h1&gt;&lt;/header&gt;</v>
      </c>
    </row>
    <row r="9" spans="3:6">
      <c r="C9" s="16"/>
      <c r="D9" s="16"/>
      <c r="F9" s="16" t="s">
        <v>2</v>
      </c>
    </row>
    <row r="10" s="16" customFormat="1" spans="1:6">
      <c r="A10" s="16" t="s">
        <v>79</v>
      </c>
      <c r="B10" s="16" t="s">
        <v>2</v>
      </c>
      <c r="C10" s="61" t="s">
        <v>80</v>
      </c>
      <c r="D10" s="99" t="s">
        <v>78</v>
      </c>
      <c r="E10" s="62" t="str">
        <f>IF(C10&lt;&gt;"",CONCATENATE("&lt;p&gt;",C10,"&lt;/p&gt;"),"")</f>
        <v>&lt;p&gt;En este documento se explorarán los conceptos de iteradores, generadores y cierres en Python, tres características fundamentales que permiten manejar la iteración y el manejo de funciones de manera eficiente. A través de ejemplos y explicaciones claras, se busca proporcionar una comprensión profunda de cómo funcionan estos elementos y cómo pueden ser utilizados para mejorar la calidad y la eficiencia del código en Python.&lt;/p&gt;</v>
      </c>
      <c r="F10" s="16" t="s">
        <v>2</v>
      </c>
    </row>
    <row r="11" s="16" customFormat="1" spans="1:6">
      <c r="A11" s="16" t="s">
        <v>81</v>
      </c>
      <c r="B11" s="16" t="s">
        <v>2</v>
      </c>
      <c r="C11" s="61"/>
      <c r="D11" s="99" t="s">
        <v>78</v>
      </c>
      <c r="E11" s="62" t="str">
        <f>IF(C11&lt;&gt;"",CONCATENATE("&lt;p&gt;",C11,"&lt;/p&gt;"),"")</f>
        <v/>
      </c>
      <c r="F11" s="16" t="s">
        <v>2</v>
      </c>
    </row>
    <row r="12" s="16" customFormat="1" spans="4:5">
      <c r="D12" s="61"/>
      <c r="E12" s="55" t="s">
        <v>82</v>
      </c>
    </row>
    <row r="13" s="16" customFormat="1" spans="4:5">
      <c r="D13" s="61"/>
      <c r="E13" s="55" t="s">
        <v>83</v>
      </c>
    </row>
    <row r="14" spans="3:5">
      <c r="C14" s="16"/>
      <c r="D14" s="61"/>
      <c r="E14" s="55" t="s">
        <v>84</v>
      </c>
    </row>
    <row r="15" spans="3:5">
      <c r="C15" s="63" t="s">
        <v>85</v>
      </c>
      <c r="D15" s="61"/>
      <c r="E15" s="64" t="str">
        <f>CONCATENATE("src=",Comillas,C15,Comillas)</f>
        <v>src="https://images2.imgbox.com/67/b7/sqRmHyqB_o.png"</v>
      </c>
    </row>
    <row r="16" spans="3:5">
      <c r="C16" s="16"/>
      <c r="D16" s="61"/>
      <c r="E16" s="55" t="s">
        <v>86</v>
      </c>
    </row>
    <row r="17" spans="3:5">
      <c r="C17" s="16"/>
      <c r="D17" s="61"/>
      <c r="E17" s="55" t="s">
        <v>87</v>
      </c>
    </row>
    <row r="18" spans="3:5">
      <c r="C18" s="16"/>
      <c r="D18" s="61"/>
      <c r="E18" s="55" t="str">
        <f>CONCATENATE("alt=",Comillas,C8,Comillas)</f>
        <v>alt="Iteradores, Generadores y Cierres en Python  "</v>
      </c>
    </row>
    <row r="19" spans="3:5">
      <c r="C19" s="61" t="s">
        <v>88</v>
      </c>
      <c r="D19" s="61"/>
      <c r="E19" s="64" t="str">
        <f>CONCATENATE("title=",Comillas,C19,Comillas)</f>
        <v>title="Dominando los conceptos clave de Python"</v>
      </c>
    </row>
    <row r="20" spans="3:5">
      <c r="C20" s="16"/>
      <c r="D20" s="61"/>
      <c r="E20" s="55" t="s">
        <v>89</v>
      </c>
    </row>
    <row r="21" spans="3:5">
      <c r="C21" s="16"/>
      <c r="D21" s="61"/>
      <c r="E21" s="55" t="str">
        <f>CONCATENATE("&lt;figcaption&gt;",C8,"&lt;/figcaption&gt;")</f>
        <v>&lt;figcaption&gt;Iteradores, Generadores y Cierres en Python  &lt;/figcaption&gt;</v>
      </c>
    </row>
    <row r="22" spans="3:5">
      <c r="C22" s="16"/>
      <c r="D22" s="61"/>
      <c r="E22" s="55" t="s">
        <v>90</v>
      </c>
    </row>
    <row r="23" ht="15.75" spans="3:5">
      <c r="C23" s="16"/>
      <c r="D23" s="61"/>
      <c r="E23" s="55" t="s">
        <v>91</v>
      </c>
    </row>
    <row r="24" spans="1:5">
      <c r="A24" s="65"/>
      <c r="B24" s="66"/>
      <c r="C24" s="67"/>
      <c r="D24" s="67"/>
      <c r="E24" s="68" t="str">
        <f>IF(C25&lt;&gt;"",CONCATENATE("&lt;!-- ",C25," --&gt;"),"")</f>
        <v>&lt;!-- Iteradores --&gt;</v>
      </c>
    </row>
    <row r="25" spans="1:5">
      <c r="A25" s="69" t="s">
        <v>92</v>
      </c>
      <c r="B25" s="16" t="s">
        <v>2</v>
      </c>
      <c r="C25" s="70" t="s">
        <v>93</v>
      </c>
      <c r="D25" s="61"/>
      <c r="E25" s="71" t="str">
        <f>IF(C25&lt;&gt;"","&lt;div","")</f>
        <v>&lt;div</v>
      </c>
    </row>
    <row r="26" spans="1:5">
      <c r="A26" s="69" t="s">
        <v>94</v>
      </c>
      <c r="B26" s="16" t="s">
        <v>2</v>
      </c>
      <c r="C26" s="61" t="s">
        <v>95</v>
      </c>
      <c r="D26" s="61"/>
      <c r="E26" s="72" t="str">
        <f>IF(C25&lt;&gt;"",CONCATENATE("id=",Comillas,C26,Comillas),"")</f>
        <v>id="iteradores"</v>
      </c>
    </row>
    <row r="27" spans="1:5">
      <c r="A27" s="69"/>
      <c r="B27" s="16" t="s">
        <v>2</v>
      </c>
      <c r="C27" s="16"/>
      <c r="D27" s="16"/>
      <c r="E27" s="72" t="str">
        <f>IF(C25&lt;&gt;"",$F$42,"")</f>
        <v>class="mt-5 pt-5 "&gt;</v>
      </c>
    </row>
    <row r="28" spans="1:5">
      <c r="A28" s="69"/>
      <c r="B28" s="16" t="s">
        <v>2</v>
      </c>
      <c r="C28" s="16"/>
      <c r="D28" s="16"/>
      <c r="E28" s="72" t="str">
        <f>IF(C25&lt;&gt;"",CONCATENATE("&lt;h2 class=",Comillas,"mt-1",Comillas,"&gt;",C25,"&lt;/h2&gt;"),"")</f>
        <v>&lt;h2 class="mt-1"&gt;Iteradores&lt;/h2&gt;</v>
      </c>
    </row>
    <row r="29" spans="1:5">
      <c r="A29" s="69"/>
      <c r="B29" s="16" t="s">
        <v>2</v>
      </c>
      <c r="C29" s="16"/>
      <c r="D29" s="16"/>
      <c r="E29" s="71" t="str">
        <f>IF(C25&lt;&gt;"","&lt;/div&gt;","")</f>
        <v>&lt;/div&gt;</v>
      </c>
    </row>
    <row r="30" ht="15.75" spans="1:7">
      <c r="A30" s="73"/>
      <c r="B30" s="74" t="s">
        <v>2</v>
      </c>
      <c r="C30" s="74"/>
      <c r="D30" s="75"/>
      <c r="E30" s="76" t="str">
        <f>IF(C25&lt;&gt;"",CONCATENATE("&lt;!-- ",C25," Fin --&gt;"),"")</f>
        <v>&lt;!-- Iteradores Fin --&gt;</v>
      </c>
      <c r="G30" s="16" t="s">
        <v>96</v>
      </c>
    </row>
    <row r="31" ht="15.75" spans="1:7">
      <c r="A31" s="69"/>
      <c r="B31" s="77"/>
      <c r="C31" s="77"/>
      <c r="D31" s="78"/>
      <c r="E31" s="72" t="str">
        <f>""</f>
        <v/>
      </c>
      <c r="G31" s="16" t="s">
        <v>2</v>
      </c>
    </row>
    <row r="32" spans="1:5">
      <c r="A32" s="65"/>
      <c r="B32" s="66"/>
      <c r="C32" s="67"/>
      <c r="D32" s="67"/>
      <c r="E32" s="68" t="str">
        <f>IF(C33&lt;&gt;"",CONCATENATE("&lt;!-- ",C33," --&gt;"),"")</f>
        <v>&lt;!-- Generadores --&gt;</v>
      </c>
    </row>
    <row r="33" spans="1:7">
      <c r="A33" s="69" t="s">
        <v>97</v>
      </c>
      <c r="B33" s="16" t="s">
        <v>2</v>
      </c>
      <c r="C33" s="61" t="s">
        <v>98</v>
      </c>
      <c r="D33" s="61"/>
      <c r="E33" s="71" t="str">
        <f>IF(C33&lt;&gt;"","&lt;div","")</f>
        <v>&lt;div</v>
      </c>
      <c r="G33" s="16" t="s">
        <v>2</v>
      </c>
    </row>
    <row r="34" spans="1:7">
      <c r="A34" s="69" t="s">
        <v>99</v>
      </c>
      <c r="B34" s="16" t="s">
        <v>2</v>
      </c>
      <c r="C34" s="61" t="s">
        <v>100</v>
      </c>
      <c r="D34" s="61"/>
      <c r="E34" s="72" t="str">
        <f>IF(C33&lt;&gt;"",CONCATENATE("id=",Comillas,C34,Comillas),"")</f>
        <v>id="generadores"</v>
      </c>
      <c r="G34" s="16" t="s">
        <v>2</v>
      </c>
    </row>
    <row r="35" spans="1:7">
      <c r="A35" s="69"/>
      <c r="B35" s="16" t="s">
        <v>2</v>
      </c>
      <c r="C35" s="16"/>
      <c r="D35" s="16"/>
      <c r="E35" s="72" t="str">
        <f>IF(C33&lt;&gt;"",$F$42,"")</f>
        <v>class="mt-5 pt-5 "&gt;</v>
      </c>
      <c r="G35" s="16" t="s">
        <v>2</v>
      </c>
    </row>
    <row r="36" spans="1:7">
      <c r="A36" s="69"/>
      <c r="B36" s="16" t="s">
        <v>2</v>
      </c>
      <c r="C36" s="16"/>
      <c r="D36" s="16"/>
      <c r="E36" s="72" t="str">
        <f>IF(C33&lt;&gt;"",CONCATENATE("&lt;h2 class=",Comillas,"mt-1",Comillas,"&gt;",C33,"&lt;/h2&gt;"),"")</f>
        <v>&lt;h2 class="mt-1"&gt;Generadores&lt;/h2&gt;</v>
      </c>
      <c r="G36" s="16" t="s">
        <v>2</v>
      </c>
    </row>
    <row r="37" spans="1:7">
      <c r="A37" s="69"/>
      <c r="B37" s="16" t="s">
        <v>2</v>
      </c>
      <c r="C37" s="16"/>
      <c r="D37" s="16"/>
      <c r="E37" s="71" t="str">
        <f>IF(C33&lt;&gt;"","&lt;/div&gt;","")</f>
        <v>&lt;/div&gt;</v>
      </c>
      <c r="G37" s="16" t="s">
        <v>2</v>
      </c>
    </row>
    <row r="38" ht="15.75" spans="1:7">
      <c r="A38" s="73"/>
      <c r="B38" s="74" t="s">
        <v>2</v>
      </c>
      <c r="C38" s="74"/>
      <c r="D38" s="75"/>
      <c r="E38" s="76" t="str">
        <f>IF(C33&lt;&gt;"",CONCATENATE("&lt;!-- ",C33," Fin --&gt;"),"")</f>
        <v>&lt;!-- Generadores Fin --&gt;</v>
      </c>
      <c r="G38" s="16" t="s">
        <v>2</v>
      </c>
    </row>
    <row r="39" ht="15.75" spans="1:7">
      <c r="A39" s="69"/>
      <c r="B39" s="77"/>
      <c r="C39" s="77"/>
      <c r="D39" s="78"/>
      <c r="E39" s="72" t="str">
        <f>""</f>
        <v/>
      </c>
      <c r="G39" s="16" t="s">
        <v>2</v>
      </c>
    </row>
    <row r="40" spans="1:5">
      <c r="A40" s="65"/>
      <c r="B40" s="66"/>
      <c r="C40" s="67"/>
      <c r="D40" s="67"/>
      <c r="E40" s="68" t="str">
        <f>IF(C41&lt;&gt;"",CONCATENATE("&lt;!-- ",C41," --&gt;"),"")</f>
        <v>&lt;!-- Cierres --&gt;</v>
      </c>
    </row>
    <row r="41" spans="1:7">
      <c r="A41" s="69" t="s">
        <v>101</v>
      </c>
      <c r="B41" s="16" t="s">
        <v>2</v>
      </c>
      <c r="C41" s="61" t="s">
        <v>102</v>
      </c>
      <c r="D41" s="61"/>
      <c r="E41" s="71" t="str">
        <f>IF(C41&lt;&gt;"","&lt;div","")</f>
        <v>&lt;div</v>
      </c>
      <c r="G41" s="16" t="s">
        <v>2</v>
      </c>
    </row>
    <row r="42" spans="1:7">
      <c r="A42" s="69" t="s">
        <v>103</v>
      </c>
      <c r="B42" s="16" t="s">
        <v>2</v>
      </c>
      <c r="C42" s="61" t="s">
        <v>104</v>
      </c>
      <c r="D42" s="61"/>
      <c r="E42" s="72" t="str">
        <f>IF(C41&lt;&gt;"",CONCATENATE("id=",Comillas,C42,Comillas),"")</f>
        <v>id="cierres"</v>
      </c>
      <c r="F42" s="16" t="s">
        <v>105</v>
      </c>
      <c r="G42" s="16" t="s">
        <v>2</v>
      </c>
    </row>
    <row r="43" spans="1:7">
      <c r="A43" s="69"/>
      <c r="B43" s="16" t="s">
        <v>2</v>
      </c>
      <c r="C43" s="16"/>
      <c r="D43" s="16"/>
      <c r="E43" s="72" t="str">
        <f>IF(C41&lt;&gt;"",$F$42,"")</f>
        <v>class="mt-5 pt-5 "&gt;</v>
      </c>
      <c r="G43" s="16" t="s">
        <v>2</v>
      </c>
    </row>
    <row r="44" spans="1:7">
      <c r="A44" s="69"/>
      <c r="B44" s="16" t="s">
        <v>2</v>
      </c>
      <c r="C44" s="16"/>
      <c r="D44" s="16"/>
      <c r="E44" s="72" t="str">
        <f>IF(C41&lt;&gt;"",CONCATENATE("&lt;h2 class=",Comillas,"mt-1",Comillas,"&gt;",C41,"&lt;/h2&gt;"),"")</f>
        <v>&lt;h2 class="mt-1"&gt;Cierres&lt;/h2&gt;</v>
      </c>
      <c r="G44" s="16" t="s">
        <v>2</v>
      </c>
    </row>
    <row r="45" spans="1:7">
      <c r="A45" s="69"/>
      <c r="B45" s="16" t="s">
        <v>2</v>
      </c>
      <c r="C45" s="16"/>
      <c r="D45" s="16"/>
      <c r="E45" s="71" t="str">
        <f>IF(C41&lt;&gt;"","&lt;/div&gt;","")</f>
        <v>&lt;/div&gt;</v>
      </c>
      <c r="G45" s="16" t="s">
        <v>2</v>
      </c>
    </row>
    <row r="46" ht="15.75" spans="1:7">
      <c r="A46" s="73"/>
      <c r="B46" s="74" t="s">
        <v>2</v>
      </c>
      <c r="C46" s="74"/>
      <c r="D46" s="75"/>
      <c r="E46" s="76" t="str">
        <f>IF(C41&lt;&gt;"",CONCATENATE("&lt;!-- ",C41," Fin --&gt;"),"")</f>
        <v>&lt;!-- Cierres Fin --&gt;</v>
      </c>
      <c r="G46" s="16" t="s">
        <v>2</v>
      </c>
    </row>
    <row r="47" ht="15.75" spans="1:7">
      <c r="A47" s="69"/>
      <c r="B47" s="77"/>
      <c r="C47" s="77"/>
      <c r="D47" s="78"/>
      <c r="E47" s="72" t="str">
        <f>""</f>
        <v/>
      </c>
      <c r="G47" s="16" t="s">
        <v>2</v>
      </c>
    </row>
    <row r="48" spans="1:5">
      <c r="A48" s="65"/>
      <c r="B48" s="66"/>
      <c r="C48" s="67"/>
      <c r="D48" s="67"/>
      <c r="E48" s="68" t="str">
        <f>IF(C49&lt;&gt;"",CONCATENATE("&lt;!-- ",C49," --&gt;"),"")</f>
        <v>&lt;!-- La Función lambda --&gt;</v>
      </c>
    </row>
    <row r="49" spans="1:7">
      <c r="A49" s="69" t="s">
        <v>106</v>
      </c>
      <c r="B49" s="16" t="s">
        <v>2</v>
      </c>
      <c r="C49" s="61" t="s">
        <v>107</v>
      </c>
      <c r="D49" s="61"/>
      <c r="E49" s="71" t="str">
        <f>IF(C49&lt;&gt;"","&lt;div","")</f>
        <v>&lt;div</v>
      </c>
      <c r="G49" s="16" t="s">
        <v>2</v>
      </c>
    </row>
    <row r="50" spans="1:7">
      <c r="A50" s="69" t="s">
        <v>108</v>
      </c>
      <c r="B50" s="16" t="s">
        <v>2</v>
      </c>
      <c r="C50" s="61" t="s">
        <v>109</v>
      </c>
      <c r="D50" s="61"/>
      <c r="E50" s="72" t="str">
        <f>IF(C49&lt;&gt;"",CONCATENATE("id=",Comillas,C50,Comillas),"")</f>
        <v>id="laFuncionLambda"</v>
      </c>
      <c r="F50" s="16" t="s">
        <v>105</v>
      </c>
      <c r="G50" s="16" t="s">
        <v>2</v>
      </c>
    </row>
    <row r="51" spans="1:7">
      <c r="A51" s="69"/>
      <c r="B51" s="16" t="s">
        <v>2</v>
      </c>
      <c r="C51" s="16"/>
      <c r="D51" s="16"/>
      <c r="E51" s="72" t="str">
        <f>IF(C49&lt;&gt;"",$F$42,"")</f>
        <v>class="mt-5 pt-5 "&gt;</v>
      </c>
      <c r="G51" s="16" t="s">
        <v>2</v>
      </c>
    </row>
    <row r="52" spans="1:7">
      <c r="A52" s="69"/>
      <c r="B52" s="16" t="s">
        <v>2</v>
      </c>
      <c r="C52" s="16"/>
      <c r="D52" s="16"/>
      <c r="E52" s="72" t="str">
        <f>IF(C49&lt;&gt;"",CONCATENATE("&lt;h2 class=",Comillas,"mt-1",Comillas,"&gt;",C49,"&lt;/h2&gt;"),"")</f>
        <v>&lt;h2 class="mt-1"&gt;La Función lambda&lt;/h2&gt;</v>
      </c>
      <c r="F52" s="16" t="s">
        <v>2</v>
      </c>
      <c r="G52" s="16" t="s">
        <v>2</v>
      </c>
    </row>
    <row r="53" spans="1:7">
      <c r="A53" s="69"/>
      <c r="B53" s="16" t="s">
        <v>2</v>
      </c>
      <c r="C53" s="16"/>
      <c r="D53" s="16"/>
      <c r="E53" s="71" t="str">
        <f>IF(C49&lt;&gt;"","&lt;/div&gt;","")</f>
        <v>&lt;/div&gt;</v>
      </c>
      <c r="G53" s="16" t="s">
        <v>2</v>
      </c>
    </row>
    <row r="54" ht="15.75" spans="1:7">
      <c r="A54" s="73"/>
      <c r="B54" s="74" t="s">
        <v>2</v>
      </c>
      <c r="C54" s="74"/>
      <c r="D54" s="75"/>
      <c r="E54" s="76" t="str">
        <f>IF(C49&lt;&gt;"",CONCATENATE("&lt;!-- ",C49," Fin --&gt;"),"")</f>
        <v>&lt;!-- La Función lambda Fin --&gt;</v>
      </c>
      <c r="G54" s="16" t="s">
        <v>2</v>
      </c>
    </row>
    <row r="55" spans="1:7">
      <c r="A55" s="65"/>
      <c r="B55" s="66"/>
      <c r="C55" s="67"/>
      <c r="D55" s="67"/>
      <c r="E55" s="68" t="str">
        <f>IF(C56&lt;&gt;"",CONCATENATE("&lt;!-- ",C56," --&gt;"),"")</f>
        <v>&lt;!-- Funciones lambda con map() y filter() --&gt;</v>
      </c>
      <c r="G55" s="16" t="s">
        <v>2</v>
      </c>
    </row>
    <row r="56" spans="1:7">
      <c r="A56" s="69" t="s">
        <v>110</v>
      </c>
      <c r="B56" s="16" t="s">
        <v>2</v>
      </c>
      <c r="C56" s="61" t="s">
        <v>111</v>
      </c>
      <c r="D56" s="61"/>
      <c r="E56" s="71" t="str">
        <f>IF(C56&lt;&gt;"","&lt;div","")</f>
        <v>&lt;div</v>
      </c>
      <c r="G56" s="16" t="s">
        <v>2</v>
      </c>
    </row>
    <row r="57" spans="1:7">
      <c r="A57" s="69" t="s">
        <v>112</v>
      </c>
      <c r="B57" s="16" t="s">
        <v>2</v>
      </c>
      <c r="C57" s="61" t="s">
        <v>113</v>
      </c>
      <c r="D57" s="61"/>
      <c r="E57" s="72" t="str">
        <f>IF(C56&lt;&gt;"",CONCATENATE("id=",Comillas,C57,Comillas),"")</f>
        <v>id="FuncioneslambdaConMapYFilter"</v>
      </c>
      <c r="F57" s="16" t="s">
        <v>105</v>
      </c>
      <c r="G57" s="16" t="s">
        <v>2</v>
      </c>
    </row>
    <row r="58" spans="1:7">
      <c r="A58" s="69"/>
      <c r="B58" s="16" t="s">
        <v>2</v>
      </c>
      <c r="C58" s="16"/>
      <c r="D58" s="16"/>
      <c r="E58" s="72" t="str">
        <f>IF(C56&lt;&gt;"",$F$42,"")</f>
        <v>class="mt-5 pt-5 "&gt;</v>
      </c>
      <c r="G58" s="16" t="s">
        <v>2</v>
      </c>
    </row>
    <row r="59" spans="1:7">
      <c r="A59" s="69"/>
      <c r="B59" s="16" t="s">
        <v>2</v>
      </c>
      <c r="C59" s="16"/>
      <c r="D59" s="16"/>
      <c r="E59" s="72" t="str">
        <f>IF(C56&lt;&gt;"",CONCATENATE("&lt;h2 class=",Comillas,"mt-1",Comillas,"&gt;",C56,"&lt;/h2&gt;"),"")</f>
        <v>&lt;h2 class="mt-1"&gt;Funciones lambda con map() y filter()&lt;/h2&gt;</v>
      </c>
      <c r="F59" s="16" t="s">
        <v>2</v>
      </c>
      <c r="G59" s="16" t="s">
        <v>2</v>
      </c>
    </row>
    <row r="60" spans="1:7">
      <c r="A60" s="69"/>
      <c r="B60" s="16" t="s">
        <v>2</v>
      </c>
      <c r="C60" s="16"/>
      <c r="D60" s="16"/>
      <c r="E60" s="71" t="str">
        <f>IF(C56&lt;&gt;"","&lt;/div&gt;","")</f>
        <v>&lt;/div&gt;</v>
      </c>
      <c r="G60" s="16" t="s">
        <v>2</v>
      </c>
    </row>
    <row r="61" ht="15.75" spans="1:7">
      <c r="A61" s="73"/>
      <c r="B61" s="74" t="s">
        <v>2</v>
      </c>
      <c r="C61" s="74"/>
      <c r="D61" s="75"/>
      <c r="E61" s="76" t="str">
        <f>IF(C56&lt;&gt;"",CONCATENATE("&lt;!-- ",C56," Fin --&gt;"),"")</f>
        <v>&lt;!-- Funciones lambda con map() y filter() Fin --&gt;</v>
      </c>
      <c r="G61" s="16" t="s">
        <v>2</v>
      </c>
    </row>
    <row r="62" spans="1:7">
      <c r="A62" s="65"/>
      <c r="B62" s="66"/>
      <c r="C62" s="67"/>
      <c r="D62" s="67"/>
      <c r="E62" s="68" t="str">
        <f>IF(C63&lt;&gt;"",CONCATENATE("&lt;!-- ",C63," --&gt;"),"")</f>
        <v/>
      </c>
      <c r="F62" s="16" t="s">
        <v>2</v>
      </c>
      <c r="G62" s="16" t="s">
        <v>2</v>
      </c>
    </row>
    <row r="63" spans="1:7">
      <c r="A63" s="69" t="s">
        <v>114</v>
      </c>
      <c r="B63" s="16" t="s">
        <v>2</v>
      </c>
      <c r="C63" s="70"/>
      <c r="D63" s="61"/>
      <c r="E63" s="71" t="str">
        <f>IF(C63&lt;&gt;"","&lt;div","")</f>
        <v/>
      </c>
      <c r="F63" s="16" t="s">
        <v>2</v>
      </c>
      <c r="G63" s="16" t="s">
        <v>2</v>
      </c>
    </row>
    <row r="64" spans="1:7">
      <c r="A64" s="69" t="s">
        <v>115</v>
      </c>
      <c r="B64" s="16" t="s">
        <v>2</v>
      </c>
      <c r="C64" s="61"/>
      <c r="D64" s="61"/>
      <c r="E64" s="72" t="str">
        <f>IF(C63&lt;&gt;"",CONCATENATE("id=",Comillas,C64,Comillas),"")</f>
        <v/>
      </c>
      <c r="F64" s="16" t="s">
        <v>105</v>
      </c>
      <c r="G64" s="16" t="s">
        <v>2</v>
      </c>
    </row>
    <row r="65" spans="1:7">
      <c r="A65" s="69"/>
      <c r="B65" s="16" t="s">
        <v>2</v>
      </c>
      <c r="C65" s="16"/>
      <c r="D65" s="16"/>
      <c r="E65" s="72" t="str">
        <f>IF(C63&lt;&gt;"",$F$42,"")</f>
        <v/>
      </c>
      <c r="G65" s="16" t="s">
        <v>2</v>
      </c>
    </row>
    <row r="66" spans="1:7">
      <c r="A66" s="69"/>
      <c r="B66" s="16" t="s">
        <v>2</v>
      </c>
      <c r="C66" s="16"/>
      <c r="D66" s="16"/>
      <c r="E66" s="72" t="str">
        <f>IF(C63&lt;&gt;"",CONCATENATE("&lt;h2 class=",Comillas,"mt-1",Comillas,"&gt;",C63,"&lt;/h2&gt;"),"")</f>
        <v/>
      </c>
      <c r="G66" s="16" t="s">
        <v>2</v>
      </c>
    </row>
    <row r="67" spans="1:7">
      <c r="A67" s="69"/>
      <c r="B67" s="16" t="s">
        <v>2</v>
      </c>
      <c r="C67" s="16"/>
      <c r="D67" s="16"/>
      <c r="E67" s="71" t="str">
        <f>IF(C63&lt;&gt;"","&lt;/div&gt;","")</f>
        <v/>
      </c>
      <c r="G67" s="16" t="s">
        <v>2</v>
      </c>
    </row>
    <row r="68" ht="15.75" spans="1:7">
      <c r="A68" s="73"/>
      <c r="B68" s="74"/>
      <c r="C68" s="74"/>
      <c r="D68" s="75"/>
      <c r="E68" s="76" t="str">
        <f>IF(C63&lt;&gt;"",CONCATENATE("&lt;!-- ",C63," Fin --&gt;"),"")</f>
        <v/>
      </c>
      <c r="G68" s="16" t="s">
        <v>2</v>
      </c>
    </row>
    <row r="69" spans="1:7">
      <c r="A69" s="65"/>
      <c r="B69" s="66" t="s">
        <v>2</v>
      </c>
      <c r="C69" s="67"/>
      <c r="D69" s="67"/>
      <c r="E69" s="68" t="str">
        <f>IF(C70&lt;&gt;"",CONCATENATE("&lt;!-- ",C70," --&gt;"),"")</f>
        <v/>
      </c>
      <c r="G69" s="16" t="s">
        <v>2</v>
      </c>
    </row>
    <row r="70" spans="1:7">
      <c r="A70" s="69" t="s">
        <v>116</v>
      </c>
      <c r="B70" s="16" t="s">
        <v>2</v>
      </c>
      <c r="C70" s="70"/>
      <c r="D70" s="61"/>
      <c r="E70" s="71" t="str">
        <f>IF(C70&lt;&gt;"","&lt;div","")</f>
        <v/>
      </c>
      <c r="F70" s="16" t="s">
        <v>105</v>
      </c>
      <c r="G70" s="16" t="s">
        <v>2</v>
      </c>
    </row>
    <row r="71" spans="1:7">
      <c r="A71" s="69" t="s">
        <v>117</v>
      </c>
      <c r="B71" s="16" t="s">
        <v>2</v>
      </c>
      <c r="C71" s="61"/>
      <c r="D71" s="61"/>
      <c r="E71" s="72" t="str">
        <f>IF(C70&lt;&gt;"",CONCATENATE("id=",Comillas,C71,Comillas),"")</f>
        <v/>
      </c>
      <c r="G71" s="16" t="s">
        <v>2</v>
      </c>
    </row>
    <row r="72" spans="1:7">
      <c r="A72" s="69"/>
      <c r="B72" s="16" t="s">
        <v>2</v>
      </c>
      <c r="C72" s="16"/>
      <c r="D72" s="16"/>
      <c r="E72" s="72" t="str">
        <f>IF(C70&lt;&gt;"",$F$42,"")</f>
        <v/>
      </c>
      <c r="F72" s="16" t="s">
        <v>2</v>
      </c>
      <c r="G72" s="16" t="s">
        <v>2</v>
      </c>
    </row>
    <row r="73" spans="1:7">
      <c r="A73" s="69"/>
      <c r="B73" s="16" t="s">
        <v>2</v>
      </c>
      <c r="C73" s="16"/>
      <c r="D73" s="16"/>
      <c r="E73" s="72" t="str">
        <f>IF(C70&lt;&gt;"",CONCATENATE("&lt;h2 class=",Comillas,"mt-1",Comillas,"&gt;",C70,"&lt;/h2&gt;"),"")</f>
        <v/>
      </c>
      <c r="G73" s="16" t="s">
        <v>118</v>
      </c>
    </row>
    <row r="74" spans="1:7">
      <c r="A74" s="69"/>
      <c r="B74" s="16" t="s">
        <v>2</v>
      </c>
      <c r="C74" s="16"/>
      <c r="D74" s="16"/>
      <c r="E74" s="71" t="str">
        <f>IF(C70&lt;&gt;"","&lt;/div&gt;","")</f>
        <v/>
      </c>
      <c r="G74" s="16" t="s">
        <v>119</v>
      </c>
    </row>
    <row r="75" ht="15.75" spans="1:7">
      <c r="A75" s="73"/>
      <c r="B75" s="74"/>
      <c r="C75" s="74"/>
      <c r="D75" s="75"/>
      <c r="E75" s="76" t="str">
        <f>IF(C70&lt;&gt;"",CONCATENATE("&lt;!-- ",C70," Fin --&gt;"),"")</f>
        <v/>
      </c>
      <c r="G75" s="16" t="s">
        <v>2</v>
      </c>
    </row>
    <row r="76" spans="1:7">
      <c r="A76" s="65"/>
      <c r="B76" s="66" t="s">
        <v>2</v>
      </c>
      <c r="C76" s="67"/>
      <c r="D76" s="67"/>
      <c r="E76" s="68" t="str">
        <f>IF(C77&lt;&gt;"",CONCATENATE("&lt;!-- ",C77," --&gt;"),"")</f>
        <v/>
      </c>
      <c r="G76" s="16" t="s">
        <v>2</v>
      </c>
    </row>
    <row r="77" spans="1:7">
      <c r="A77" s="69" t="s">
        <v>120</v>
      </c>
      <c r="B77" s="16" t="s">
        <v>2</v>
      </c>
      <c r="C77" s="70"/>
      <c r="D77" s="61"/>
      <c r="E77" s="71" t="str">
        <f>IF(C77&lt;&gt;"","&lt;div","")</f>
        <v/>
      </c>
      <c r="F77" s="16" t="s">
        <v>105</v>
      </c>
      <c r="G77" s="16" t="s">
        <v>2</v>
      </c>
    </row>
    <row r="78" spans="1:7">
      <c r="A78" s="69" t="s">
        <v>121</v>
      </c>
      <c r="B78" s="16" t="s">
        <v>2</v>
      </c>
      <c r="C78" s="61"/>
      <c r="D78" s="61"/>
      <c r="E78" s="72" t="str">
        <f>IF(C77&lt;&gt;"",CONCATENATE("id=",Comillas,C78,Comillas),"")</f>
        <v/>
      </c>
      <c r="G78" s="16" t="s">
        <v>2</v>
      </c>
    </row>
    <row r="79" spans="1:7">
      <c r="A79" s="69"/>
      <c r="B79" s="16" t="s">
        <v>2</v>
      </c>
      <c r="C79" s="16"/>
      <c r="D79" s="16"/>
      <c r="E79" s="72" t="str">
        <f>IF(C77&lt;&gt;"",$F$42,"")</f>
        <v/>
      </c>
      <c r="F79" s="16" t="s">
        <v>2</v>
      </c>
      <c r="G79" s="16" t="s">
        <v>2</v>
      </c>
    </row>
    <row r="80" spans="1:7">
      <c r="A80" s="69"/>
      <c r="B80" s="16" t="s">
        <v>2</v>
      </c>
      <c r="C80" s="16"/>
      <c r="D80" s="16"/>
      <c r="E80" s="72" t="str">
        <f>IF(C77&lt;&gt;"",CONCATENATE("&lt;h2 class=",Comillas,"mt-1",Comillas,"&gt;",C77,"&lt;/h2&gt;"),"")</f>
        <v/>
      </c>
      <c r="G80" s="16" t="s">
        <v>2</v>
      </c>
    </row>
    <row r="81" spans="1:7">
      <c r="A81" s="69"/>
      <c r="B81" s="16" t="s">
        <v>2</v>
      </c>
      <c r="C81" s="16"/>
      <c r="D81" s="16"/>
      <c r="E81" s="71" t="str">
        <f>IF(C77&lt;&gt;"","&lt;/div&gt;","")</f>
        <v/>
      </c>
      <c r="G81" s="16" t="s">
        <v>2</v>
      </c>
    </row>
    <row r="82" ht="15.75" spans="1:7">
      <c r="A82" s="73"/>
      <c r="B82" s="74"/>
      <c r="C82" s="74"/>
      <c r="D82" s="75"/>
      <c r="E82" s="76" t="str">
        <f>IF(C77&lt;&gt;"",CONCATENATE("&lt;!-- ",C77," Fin --&gt;"),"")</f>
        <v/>
      </c>
      <c r="G82" s="16" t="s">
        <v>2</v>
      </c>
    </row>
    <row r="83" spans="1:7">
      <c r="A83" s="65"/>
      <c r="B83" s="66" t="s">
        <v>2</v>
      </c>
      <c r="C83" s="67"/>
      <c r="D83" s="67"/>
      <c r="E83" s="68" t="str">
        <f>IF(C84&lt;&gt;"",CONCATENATE("&lt;!-- ",C84," --&gt;"),"")</f>
        <v/>
      </c>
      <c r="G83" s="16" t="s">
        <v>2</v>
      </c>
    </row>
    <row r="84" spans="1:7">
      <c r="A84" s="69" t="s">
        <v>122</v>
      </c>
      <c r="B84" s="16" t="s">
        <v>2</v>
      </c>
      <c r="C84" s="70"/>
      <c r="D84" s="61"/>
      <c r="E84" s="71" t="str">
        <f>IF(C84&lt;&gt;"","&lt;div","")</f>
        <v/>
      </c>
      <c r="F84" s="16" t="s">
        <v>105</v>
      </c>
      <c r="G84" s="16" t="s">
        <v>2</v>
      </c>
    </row>
    <row r="85" spans="1:7">
      <c r="A85" s="69" t="s">
        <v>123</v>
      </c>
      <c r="B85" s="16" t="s">
        <v>2</v>
      </c>
      <c r="C85" s="61"/>
      <c r="D85" s="61"/>
      <c r="E85" s="72" t="str">
        <f>IF(C84&lt;&gt;"",CONCATENATE("id=",Comillas,C85,Comillas),"")</f>
        <v/>
      </c>
      <c r="G85" s="16" t="s">
        <v>2</v>
      </c>
    </row>
    <row r="86" spans="1:7">
      <c r="A86" s="69"/>
      <c r="B86" s="16" t="s">
        <v>2</v>
      </c>
      <c r="C86" s="16"/>
      <c r="D86" s="16"/>
      <c r="E86" s="72" t="str">
        <f>IF(C84&lt;&gt;"",$F$42,"")</f>
        <v/>
      </c>
      <c r="F86" s="16" t="s">
        <v>2</v>
      </c>
      <c r="G86" s="16" t="s">
        <v>2</v>
      </c>
    </row>
    <row r="87" spans="1:7">
      <c r="A87" s="69"/>
      <c r="B87" s="16" t="s">
        <v>2</v>
      </c>
      <c r="C87" s="16"/>
      <c r="D87" s="16"/>
      <c r="E87" s="72" t="str">
        <f>IF(C84&lt;&gt;"",CONCATENATE("&lt;h2 class=",Comillas,"mt-1",Comillas,"&gt;",C84,"&lt;/h2&gt;"),"")</f>
        <v/>
      </c>
      <c r="G87" s="16" t="s">
        <v>2</v>
      </c>
    </row>
    <row r="88" spans="1:7">
      <c r="A88" s="69"/>
      <c r="B88" s="16" t="s">
        <v>2</v>
      </c>
      <c r="C88" s="16"/>
      <c r="D88" s="16"/>
      <c r="E88" s="71" t="str">
        <f>IF(C84&lt;&gt;"","&lt;/div&gt;","")</f>
        <v/>
      </c>
      <c r="G88" s="16" t="s">
        <v>2</v>
      </c>
    </row>
    <row r="89" ht="15.75" spans="1:7">
      <c r="A89" s="73"/>
      <c r="B89" s="74"/>
      <c r="C89" s="74"/>
      <c r="D89" s="75"/>
      <c r="E89" s="76" t="str">
        <f>IF(C84&lt;&gt;"",CONCATENATE("&lt;!-- ",C84," Fin --&gt;"),"")</f>
        <v/>
      </c>
      <c r="G89" s="16" t="s">
        <v>2</v>
      </c>
    </row>
    <row r="90" spans="1:7">
      <c r="A90" s="65"/>
      <c r="B90" s="66" t="s">
        <v>2</v>
      </c>
      <c r="C90" s="67"/>
      <c r="D90" s="67"/>
      <c r="E90" s="68" t="str">
        <f>IF(C91&lt;&gt;"",CONCATENATE("&lt;!-- ",C91," --&gt;"),"")</f>
        <v/>
      </c>
      <c r="G90" s="16" t="s">
        <v>2</v>
      </c>
    </row>
    <row r="91" spans="1:7">
      <c r="A91" s="69" t="s">
        <v>124</v>
      </c>
      <c r="B91" s="16" t="s">
        <v>2</v>
      </c>
      <c r="C91" s="70"/>
      <c r="D91" s="61"/>
      <c r="E91" s="71" t="str">
        <f>IF(C91&lt;&gt;"","&lt;div","")</f>
        <v/>
      </c>
      <c r="F91" s="16" t="s">
        <v>105</v>
      </c>
      <c r="G91" s="16" t="s">
        <v>2</v>
      </c>
    </row>
    <row r="92" spans="1:7">
      <c r="A92" s="69" t="s">
        <v>125</v>
      </c>
      <c r="B92" s="16" t="s">
        <v>2</v>
      </c>
      <c r="C92" s="61"/>
      <c r="D92" s="61"/>
      <c r="E92" s="72" t="str">
        <f>IF(C91&lt;&gt;"",CONCATENATE("id=",Comillas,C92,Comillas),"")</f>
        <v/>
      </c>
      <c r="G92" s="16" t="s">
        <v>2</v>
      </c>
    </row>
    <row r="93" spans="1:7">
      <c r="A93" s="69"/>
      <c r="B93" s="16" t="s">
        <v>2</v>
      </c>
      <c r="C93" s="16"/>
      <c r="D93" s="16"/>
      <c r="E93" s="72" t="str">
        <f>IF(C91&lt;&gt;"",$F$42,"")</f>
        <v/>
      </c>
      <c r="F93" s="16" t="s">
        <v>2</v>
      </c>
      <c r="G93" s="16" t="s">
        <v>2</v>
      </c>
    </row>
    <row r="94" spans="1:7">
      <c r="A94" s="69"/>
      <c r="B94" s="16" t="s">
        <v>2</v>
      </c>
      <c r="C94" s="16"/>
      <c r="D94" s="16"/>
      <c r="E94" s="72" t="str">
        <f>IF(C91&lt;&gt;"",CONCATENATE("&lt;h2 class=",Comillas,"mt-1",Comillas,"&gt;",C91,"&lt;/h2&gt;"),"")</f>
        <v/>
      </c>
      <c r="G94" s="16" t="s">
        <v>2</v>
      </c>
    </row>
    <row r="95" spans="1:7">
      <c r="A95" s="69"/>
      <c r="B95" s="16" t="s">
        <v>2</v>
      </c>
      <c r="C95" s="16"/>
      <c r="D95" s="16"/>
      <c r="E95" s="71" t="str">
        <f>IF(C91&lt;&gt;"","&lt;/div&gt;","")</f>
        <v/>
      </c>
      <c r="G95" s="16" t="s">
        <v>2</v>
      </c>
    </row>
    <row r="96" ht="15.75" spans="1:7">
      <c r="A96" s="73"/>
      <c r="B96" s="74"/>
      <c r="C96" s="74"/>
      <c r="D96" s="75"/>
      <c r="E96" s="76" t="str">
        <f>IF(C91&lt;&gt;"",CONCATENATE("&lt;!-- ",C91," Fin --&gt;"),"")</f>
        <v/>
      </c>
      <c r="G96" s="16" t="s">
        <v>2</v>
      </c>
    </row>
    <row r="97" spans="1:7">
      <c r="A97" s="65"/>
      <c r="B97" s="66" t="s">
        <v>2</v>
      </c>
      <c r="C97" s="67"/>
      <c r="D97" s="67"/>
      <c r="E97" s="68" t="str">
        <f>IF(C98&lt;&gt;"",CONCATENATE("&lt;!-- ",C98," --&gt;"),"")</f>
        <v/>
      </c>
      <c r="G97" s="16" t="s">
        <v>2</v>
      </c>
    </row>
    <row r="98" spans="1:7">
      <c r="A98" s="69" t="s">
        <v>126</v>
      </c>
      <c r="B98" s="16" t="s">
        <v>2</v>
      </c>
      <c r="C98" s="70"/>
      <c r="D98" s="61"/>
      <c r="E98" s="71" t="str">
        <f>IF(C98&lt;&gt;"","&lt;div","")</f>
        <v/>
      </c>
      <c r="F98" s="16" t="s">
        <v>105</v>
      </c>
      <c r="G98" s="16" t="s">
        <v>2</v>
      </c>
    </row>
    <row r="99" spans="1:7">
      <c r="A99" s="69" t="s">
        <v>125</v>
      </c>
      <c r="B99" s="16" t="s">
        <v>2</v>
      </c>
      <c r="C99" s="61"/>
      <c r="D99" s="61"/>
      <c r="E99" s="72" t="str">
        <f>IF(C98&lt;&gt;"",CONCATENATE("id=",Comillas,C99,Comillas),"")</f>
        <v/>
      </c>
      <c r="G99" s="16" t="s">
        <v>2</v>
      </c>
    </row>
    <row r="100" spans="1:7">
      <c r="A100" s="69"/>
      <c r="B100" s="16" t="s">
        <v>2</v>
      </c>
      <c r="C100" s="16"/>
      <c r="D100" s="16"/>
      <c r="E100" s="72" t="str">
        <f>IF(C98&lt;&gt;"",$F$42,"")</f>
        <v/>
      </c>
      <c r="F100" s="16" t="s">
        <v>2</v>
      </c>
      <c r="G100" s="16" t="s">
        <v>2</v>
      </c>
    </row>
    <row r="101" spans="1:7">
      <c r="A101" s="69"/>
      <c r="B101" s="16" t="s">
        <v>2</v>
      </c>
      <c r="C101" s="16"/>
      <c r="D101" s="16"/>
      <c r="E101" s="72" t="str">
        <f>IF(C98&lt;&gt;"",CONCATENATE("&lt;h2 class=",Comillas,"mt-1",Comillas,"&gt;",C98,"&lt;/h2&gt;"),"")</f>
        <v/>
      </c>
      <c r="G101" s="16" t="s">
        <v>2</v>
      </c>
    </row>
    <row r="102" spans="1:7">
      <c r="A102" s="69"/>
      <c r="B102" s="16" t="s">
        <v>2</v>
      </c>
      <c r="C102" s="16"/>
      <c r="D102" s="16"/>
      <c r="E102" s="71" t="str">
        <f>IF(C98&lt;&gt;"","&lt;/div&gt;","")</f>
        <v/>
      </c>
      <c r="G102" s="16" t="s">
        <v>2</v>
      </c>
    </row>
    <row r="103" ht="15.75" spans="1:7">
      <c r="A103" s="73"/>
      <c r="B103" s="74"/>
      <c r="C103" s="74"/>
      <c r="D103" s="75"/>
      <c r="E103" s="76" t="str">
        <f>IF(C98&lt;&gt;"",CONCATENATE("&lt;!-- ",C98," Fin --&gt;"),"")</f>
        <v/>
      </c>
      <c r="G103" s="16" t="s">
        <v>2</v>
      </c>
    </row>
    <row r="104" spans="1:7">
      <c r="A104" s="65"/>
      <c r="B104" s="66" t="s">
        <v>2</v>
      </c>
      <c r="C104" s="67"/>
      <c r="D104" s="67"/>
      <c r="E104" s="68" t="str">
        <f>IF(C105&lt;&gt;"",CONCATENATE("&lt;!-- ",C105," --&gt;"),"")</f>
        <v/>
      </c>
      <c r="G104" s="16" t="s">
        <v>2</v>
      </c>
    </row>
    <row r="105" spans="1:7">
      <c r="A105" s="69" t="s">
        <v>127</v>
      </c>
      <c r="B105" s="16" t="s">
        <v>2</v>
      </c>
      <c r="C105" s="70"/>
      <c r="D105" s="61"/>
      <c r="E105" s="71" t="str">
        <f>IF(C105&lt;&gt;"","&lt;div","")</f>
        <v/>
      </c>
      <c r="F105" s="16" t="s">
        <v>105</v>
      </c>
      <c r="G105" s="16" t="s">
        <v>2</v>
      </c>
    </row>
    <row r="106" spans="1:7">
      <c r="A106" s="69" t="s">
        <v>125</v>
      </c>
      <c r="B106" s="16" t="s">
        <v>2</v>
      </c>
      <c r="C106" s="61"/>
      <c r="D106" s="61"/>
      <c r="E106" s="72" t="str">
        <f>IF(C105&lt;&gt;"",CONCATENATE("id=",Comillas,C106,Comillas),"")</f>
        <v/>
      </c>
      <c r="G106" s="16" t="s">
        <v>2</v>
      </c>
    </row>
    <row r="107" spans="1:7">
      <c r="A107" s="69"/>
      <c r="B107" s="16" t="s">
        <v>2</v>
      </c>
      <c r="C107" s="16"/>
      <c r="D107" s="16"/>
      <c r="E107" s="72" t="str">
        <f>IF(C105&lt;&gt;"",$F$42,"")</f>
        <v/>
      </c>
      <c r="F107" s="16" t="s">
        <v>2</v>
      </c>
      <c r="G107" s="16" t="s">
        <v>2</v>
      </c>
    </row>
    <row r="108" spans="1:7">
      <c r="A108" s="69"/>
      <c r="B108" s="16" t="s">
        <v>2</v>
      </c>
      <c r="C108" s="16"/>
      <c r="D108" s="16"/>
      <c r="E108" s="72" t="str">
        <f>IF(C105&lt;&gt;"",CONCATENATE("&lt;h2 class=",Comillas,"mt-1",Comillas,"&gt;",C105,"&lt;/h2&gt;"),"")</f>
        <v/>
      </c>
      <c r="G108" s="16" t="s">
        <v>2</v>
      </c>
    </row>
    <row r="109" spans="1:7">
      <c r="A109" s="69"/>
      <c r="B109" s="16" t="s">
        <v>2</v>
      </c>
      <c r="C109" s="16"/>
      <c r="D109" s="16"/>
      <c r="E109" s="71" t="str">
        <f>IF(C105&lt;&gt;"","&lt;/div&gt;","")</f>
        <v/>
      </c>
      <c r="G109" s="16" t="s">
        <v>2</v>
      </c>
    </row>
    <row r="110" ht="15.75" spans="1:7">
      <c r="A110" s="73"/>
      <c r="B110" s="74"/>
      <c r="C110" s="74"/>
      <c r="D110" s="75"/>
      <c r="E110" s="76" t="str">
        <f>IF(C105&lt;&gt;"",CONCATENATE("&lt;!-- ",C105," Fin --&gt;"),"")</f>
        <v/>
      </c>
      <c r="G110" s="16" t="s">
        <v>2</v>
      </c>
    </row>
    <row r="111" spans="2:5">
      <c r="B111" s="16" t="s">
        <v>2</v>
      </c>
      <c r="E111" s="79" t="s">
        <v>91</v>
      </c>
    </row>
    <row r="112" spans="2:7">
      <c r="B112" s="16" t="s">
        <v>2</v>
      </c>
      <c r="E112" s="80" t="s">
        <v>128</v>
      </c>
      <c r="G112" s="16" t="s">
        <v>2</v>
      </c>
    </row>
    <row r="113" spans="2:7">
      <c r="B113" s="16" t="s">
        <v>2</v>
      </c>
      <c r="E113" s="55" t="str">
        <f>CONCATENATE("&lt;!--  ",$C$8,"--&gt;")</f>
        <v>&lt;!--  Iteradores, Generadores y Cierres en Python  --&gt;</v>
      </c>
      <c r="G113" s="16" t="s">
        <v>2</v>
      </c>
    </row>
    <row r="114" spans="2:7">
      <c r="B114" s="16" t="s">
        <v>2</v>
      </c>
      <c r="E114" s="55" t="s">
        <v>129</v>
      </c>
      <c r="F114" s="16" t="s">
        <v>105</v>
      </c>
      <c r="G114" s="16" t="s">
        <v>2</v>
      </c>
    </row>
    <row r="115" spans="2:5">
      <c r="B115" s="16" t="s">
        <v>2</v>
      </c>
      <c r="E115" s="16" t="s">
        <v>130</v>
      </c>
    </row>
    <row r="116" spans="2:7">
      <c r="B116" s="16" t="s">
        <v>2</v>
      </c>
      <c r="E116" s="16" t="s">
        <v>131</v>
      </c>
      <c r="G116" s="81"/>
    </row>
    <row r="117" spans="2:7">
      <c r="B117" s="16" t="s">
        <v>2</v>
      </c>
      <c r="E117" s="16" t="s">
        <v>132</v>
      </c>
      <c r="G117" s="82"/>
    </row>
    <row r="118" spans="2:5">
      <c r="B118" s="16" t="s">
        <v>2</v>
      </c>
      <c r="E118" s="16"/>
    </row>
    <row r="119" spans="2:6">
      <c r="B119" s="16" t="s">
        <v>2</v>
      </c>
      <c r="E119" s="16" t="s">
        <v>133</v>
      </c>
      <c r="F119" s="16" t="s">
        <v>34</v>
      </c>
    </row>
    <row r="120" ht="15.75" spans="5:5">
      <c r="E120" s="16" t="s">
        <v>134</v>
      </c>
    </row>
    <row r="121" spans="5:5">
      <c r="E121" s="83" t="str">
        <f>IF($C$25&lt;&gt;"",$I$2,"")</f>
        <v>&lt;li class="list-group-item"&gt;</v>
      </c>
    </row>
    <row r="122" spans="5:5">
      <c r="E122" s="84" t="str">
        <f>IF(C25&lt;&gt;"",CONCATENATE("&lt;a href=",Comillas,"#",C26,Comillas,"&gt;",C25,"&lt;/a&gt;"),"")</f>
        <v>&lt;a href="#iteradores"&gt;Iteradores&lt;/a&gt;</v>
      </c>
    </row>
    <row r="123" ht="15.75" spans="2:6">
      <c r="B123" s="16" t="s">
        <v>2</v>
      </c>
      <c r="E123" s="85" t="str">
        <f>IF($C$25&lt;&gt;"","&lt;/li&gt;","")</f>
        <v>&lt;/li&gt;</v>
      </c>
      <c r="F123" s="16" t="s">
        <v>2</v>
      </c>
    </row>
    <row r="124" spans="2:6">
      <c r="B124" s="16" t="s">
        <v>2</v>
      </c>
      <c r="E124" s="83" t="str">
        <f>IF($C$33&lt;&gt;"",$I$2,"")</f>
        <v>&lt;li class="list-group-item"&gt;</v>
      </c>
      <c r="F124" s="16" t="s">
        <v>2</v>
      </c>
    </row>
    <row r="125" spans="2:5">
      <c r="B125" s="16" t="s">
        <v>2</v>
      </c>
      <c r="E125" s="84" t="str">
        <f>IF(C33&lt;&gt;"",CONCATENATE("&lt;a href=",Comillas,"#",C34,Comillas,"&gt;",C33,"&lt;/a&gt;"),"")</f>
        <v>&lt;a href="#generadores"&gt;Generadores&lt;/a&gt;</v>
      </c>
    </row>
    <row r="126" ht="15.75" spans="2:5">
      <c r="B126" s="16" t="s">
        <v>2</v>
      </c>
      <c r="E126" s="85" t="str">
        <f>IF($C$33&lt;&gt;"","&lt;/li&gt;","")</f>
        <v>&lt;/li&gt;</v>
      </c>
    </row>
    <row r="127" spans="5:5">
      <c r="E127" s="83" t="str">
        <f>IF(C41&lt;&gt;"",$I$2,"")</f>
        <v>&lt;li class="list-group-item"&gt;</v>
      </c>
    </row>
    <row r="128" spans="5:5">
      <c r="E128" s="84" t="str">
        <f>IF(C41&lt;&gt;"",CONCATENATE("&lt;a href=",Comillas,"#",C42,Comillas,"&gt;",C41,"&lt;/a&gt;"),"")</f>
        <v>&lt;a href="#cierres"&gt;Cierres&lt;/a&gt;</v>
      </c>
    </row>
    <row r="129" ht="15.75" spans="5:5">
      <c r="E129" s="85" t="str">
        <f>IF(C41&lt;&gt;"","&lt;/li&gt;","")</f>
        <v>&lt;/li&gt;</v>
      </c>
    </row>
    <row r="130" spans="5:5">
      <c r="E130" s="83" t="str">
        <f>IF($C49&lt;&gt;"",$I$2,"")</f>
        <v>&lt;li class="list-group-item"&gt;</v>
      </c>
    </row>
    <row r="131" spans="5:5">
      <c r="E131" s="84" t="str">
        <f>IF(C49&lt;&gt;"",CONCATENATE("&lt;a href=",Comillas,"#",C50,Comillas,"&gt;",C49,"&lt;/a&gt;"),"")</f>
        <v>&lt;a href="#laFuncionLambda"&gt;La Función lambda&lt;/a&gt;</v>
      </c>
    </row>
    <row r="132" ht="15.75" spans="5:5">
      <c r="E132" s="85" t="str">
        <f>IF(C49&lt;&gt;"","&lt;/li&gt;","")</f>
        <v>&lt;/li&gt;</v>
      </c>
    </row>
    <row r="133" spans="5:5">
      <c r="E133" s="83" t="str">
        <f>IF($C56&lt;&gt;"",$I$2,"")</f>
        <v>&lt;li class="list-group-item"&gt;</v>
      </c>
    </row>
    <row r="134" spans="5:5">
      <c r="E134" s="84" t="str">
        <f>IF(C56&lt;&gt;"",CONCATENATE("&lt;a href=",Comillas,"#",C57,Comillas,"&gt;",C56,"&lt;/a&gt;"),"")</f>
        <v>&lt;a href="#FuncioneslambdaConMapYFilter"&gt;Funciones lambda con map() y filter()&lt;/a&gt;</v>
      </c>
    </row>
    <row r="135" ht="15.75" spans="5:5">
      <c r="E135" s="85" t="str">
        <f>IF($C$56&lt;&gt;"","&lt;/li&gt;","")</f>
        <v>&lt;/li&gt;</v>
      </c>
    </row>
    <row r="136" spans="5:5">
      <c r="E136" s="83" t="str">
        <f>IF(C63&lt;&gt;"",$I$2,"")</f>
        <v/>
      </c>
    </row>
    <row r="137" spans="5:10">
      <c r="E137" s="84" t="str">
        <f>IF(C63&lt;&gt;"",CONCATENATE("&lt;a href=",Comillas,"#",C64,Comillas,"&gt;",C63,"&lt;/a&gt;"),"")</f>
        <v/>
      </c>
      <c r="H137" s="86"/>
      <c r="I137" s="86"/>
      <c r="J137" s="86"/>
    </row>
    <row r="138" ht="15.75" spans="5:5">
      <c r="E138" s="85" t="str">
        <f>IF(C63&lt;&gt;"","&lt;/li&gt;","")</f>
        <v/>
      </c>
    </row>
    <row r="139" spans="5:12">
      <c r="E139" s="83" t="str">
        <f>IF(C70&lt;&gt;"",$I$2,"")</f>
        <v/>
      </c>
      <c r="K139" s="86"/>
      <c r="L139" s="86"/>
    </row>
    <row r="140" spans="5:5">
      <c r="E140" s="84" t="str">
        <f>IF(C70&lt;&gt;"",CONCATENATE("&lt;a href=",Comillas,"#",C71,Comillas,"&gt;",C70,"&lt;/a&gt;"),"")</f>
        <v/>
      </c>
    </row>
    <row r="141" ht="15.75" spans="5:5">
      <c r="E141" s="85" t="str">
        <f>IF(C70&lt;&gt;"","&lt;/li&gt;","")</f>
        <v/>
      </c>
    </row>
    <row r="142" spans="5:5">
      <c r="E142" s="83" t="str">
        <f>IF(C77&lt;&gt;"",$I$2,"")</f>
        <v/>
      </c>
    </row>
    <row r="143" spans="5:5">
      <c r="E143" s="84" t="str">
        <f>IF(C77&lt;&gt;"",CONCATENATE("&lt;a href=",Comillas,"#",C78,Comillas,"&gt;",C77,"&lt;/a&gt;"),"")</f>
        <v/>
      </c>
    </row>
    <row r="144" ht="15.75" spans="5:5">
      <c r="E144" s="85" t="str">
        <f>IF(C78&lt;&gt;"","&lt;/li&gt;","")</f>
        <v/>
      </c>
    </row>
    <row r="145" spans="1:6">
      <c r="A145" s="86"/>
      <c r="B145" s="86"/>
      <c r="C145" s="86"/>
      <c r="D145" s="86"/>
      <c r="E145" s="83" t="str">
        <f>IF(C84&lt;&gt;"",$I$2,"")</f>
        <v/>
      </c>
      <c r="F145" s="86"/>
    </row>
    <row r="146" spans="5:7">
      <c r="E146" s="84" t="str">
        <f>IF(C84&lt;&gt;"",CONCATENATE("&lt;a href=",Comillas,"#",C85,Comillas,"&gt;",C84,"&lt;/a&gt;"),"")</f>
        <v/>
      </c>
      <c r="G146" s="86"/>
    </row>
    <row r="147" ht="15.75" spans="5:5">
      <c r="E147" s="85" t="str">
        <f>IF(C84&lt;&gt;"","&lt;/li&gt;","")</f>
        <v/>
      </c>
    </row>
    <row r="148" spans="5:5">
      <c r="E148" s="83" t="str">
        <f>IF(C75&lt;&gt;"",$I$2,"")</f>
        <v/>
      </c>
    </row>
    <row r="149" spans="5:5">
      <c r="E149" s="84" t="str">
        <f>IF(C75&lt;&gt;"",CONCATENATE("&lt;a href=",Comillas,"#",C76,Comillas,"&gt;",C75,"&lt;/a&gt;"),"")</f>
        <v/>
      </c>
    </row>
    <row r="150" ht="15.75" spans="5:5">
      <c r="E150" s="85" t="str">
        <f>IF(C75&lt;&gt;"","&lt;/li&gt;","")</f>
        <v/>
      </c>
    </row>
    <row r="151" spans="5:5">
      <c r="E151" s="83" t="str">
        <f>IF(C82&lt;&gt;"",$I$2,"")</f>
        <v/>
      </c>
    </row>
    <row r="152" spans="5:5">
      <c r="E152" s="84" t="str">
        <f>IF(C82&lt;&gt;"",CONCATENATE("&lt;a href=",Comillas,"#",C83,Comillas,"&gt;",C82,"&lt;/a&gt;"),"")</f>
        <v/>
      </c>
    </row>
    <row r="153" ht="15.75" spans="5:5">
      <c r="E153" s="85" t="str">
        <f>IF(C82&lt;&gt;"","&lt;/li&gt;","")</f>
        <v/>
      </c>
    </row>
    <row r="154" spans="5:5">
      <c r="E154" s="83" t="str">
        <f>IF(C89&lt;&gt;"",$I$2,"")</f>
        <v/>
      </c>
    </row>
    <row r="155" spans="5:5">
      <c r="E155" s="84" t="str">
        <f>IF(C89&lt;&gt;"",CONCATENATE("&lt;a href=",Comillas,"#",C90,Comillas,"&gt;",C89,"&lt;/a&gt;"),"")</f>
        <v/>
      </c>
    </row>
    <row r="156" ht="15.75" spans="5:5">
      <c r="E156" s="85" t="str">
        <f>IF(C90&lt;&gt;"","&lt;/li&gt;","")</f>
        <v/>
      </c>
    </row>
    <row r="157" spans="5:5">
      <c r="E157" s="16" t="s">
        <v>135</v>
      </c>
    </row>
    <row r="158" spans="5:5">
      <c r="E158" s="16" t="s">
        <v>136</v>
      </c>
    </row>
    <row r="159" spans="5:5">
      <c r="E159" s="16" t="s">
        <v>137</v>
      </c>
    </row>
    <row r="160" spans="5:5">
      <c r="E160" s="57" t="s">
        <v>91</v>
      </c>
    </row>
    <row r="161" spans="5:5">
      <c r="E161" s="87" t="s">
        <v>138</v>
      </c>
    </row>
    <row r="163" spans="5:5">
      <c r="E163" s="86"/>
    </row>
  </sheetData>
  <conditionalFormatting sqref="C69:C75">
    <cfRule type="duplicateValues" dxfId="0" priority="1"/>
  </conditionalFormatting>
  <conditionalFormatting sqref="C1:C68;C76:C1048576">
    <cfRule type="duplicateValues" dxfId="0" priority="2"/>
  </conditionalFormatting>
  <hyperlinks>
    <hyperlink ref="C15" r:id="rId1" display="https://images2.imgbox.com/67/b7/sqRmHyqB_o.png" tooltip="https://images2.imgbox.com/67/b7/sqRmHyqB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4"/>
  <sheetViews>
    <sheetView workbookViewId="0">
      <pane ySplit="1" topLeftCell="A61" activePane="bottomLeft" state="frozen"/>
      <selection/>
      <selection pane="bottomLeft" activeCell="F73" sqref="F73:F97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spans="6:14">
      <c r="F1" s="42" t="str">
        <f>""</f>
        <v/>
      </c>
      <c r="N1" s="42" t="str">
        <f>""</f>
        <v/>
      </c>
    </row>
    <row r="2" spans="1:15">
      <c r="A2" s="26" t="s">
        <v>139</v>
      </c>
      <c r="B2" s="43"/>
      <c r="C2" s="43"/>
      <c r="D2" s="44" t="s">
        <v>140</v>
      </c>
      <c r="E2" s="43" t="s">
        <v>2</v>
      </c>
      <c r="F2" s="43" t="str">
        <f>CONCATENATE("&lt;!-- ",D2," --&gt;")</f>
        <v>&lt;!-- __iter__() --&gt;</v>
      </c>
      <c r="G2" s="45"/>
      <c r="I2" s="26" t="s">
        <v>139</v>
      </c>
      <c r="J2" s="43"/>
      <c r="K2" s="43"/>
      <c r="L2" s="44" t="s">
        <v>141</v>
      </c>
      <c r="M2" s="43"/>
      <c r="N2" s="43" t="str">
        <f>CONCATENATE("&lt;!-- ",L2," --&gt;")</f>
        <v>&lt;!-- ¿Qué Es __iter__()? --&gt;</v>
      </c>
      <c r="O2" s="45"/>
    </row>
    <row r="3" spans="1:15">
      <c r="A3" s="28" t="s">
        <v>142</v>
      </c>
      <c r="B3" s="46" t="s">
        <v>143</v>
      </c>
      <c r="C3" s="47" t="s">
        <v>144</v>
      </c>
      <c r="F3" t="str">
        <f>CONCATENATE(B3,D3,C3)</f>
        <v>&lt;div &gt;</v>
      </c>
      <c r="G3" s="48"/>
      <c r="I3" s="28" t="s">
        <v>142</v>
      </c>
      <c r="J3" s="46" t="s">
        <v>143</v>
      </c>
      <c r="K3" s="47" t="s">
        <v>144</v>
      </c>
      <c r="N3" t="str">
        <f>CONCATENATE(J3,L3,K3)</f>
        <v>&lt;div &gt;</v>
      </c>
      <c r="O3" s="48"/>
    </row>
    <row r="4" spans="1:15">
      <c r="A4" s="28"/>
      <c r="F4" t="str">
        <f>CONCATENATE("&lt;h3&gt;",D2,"&lt;/h3&gt;")</f>
        <v>&lt;h3&gt;__iter__()&lt;/h3&gt;</v>
      </c>
      <c r="G4" s="48"/>
      <c r="I4" s="28"/>
      <c r="N4" t="str">
        <f>CONCATENATE("&lt;h4&gt;",L2,"&lt;/h4&gt;")</f>
        <v>&lt;h4&gt;¿Qué Es __iter__()?&lt;/h4&gt;</v>
      </c>
      <c r="O4" s="48"/>
    </row>
    <row r="5" spans="1:15">
      <c r="A5" s="28"/>
      <c r="F5" t="str">
        <f>IF(D6&lt;&gt;"","&lt;p&gt;","")</f>
        <v/>
      </c>
      <c r="G5" s="48"/>
      <c r="I5" s="28"/>
      <c r="N5" t="str">
        <f>IF(L6&lt;&gt;"","&lt;p&gt;","")</f>
        <v/>
      </c>
      <c r="O5" s="48"/>
    </row>
    <row r="6" spans="1:15">
      <c r="A6" s="28" t="s">
        <v>145</v>
      </c>
      <c r="D6" s="49"/>
      <c r="E6" t="s">
        <v>2</v>
      </c>
      <c r="F6" t="str">
        <f>IF(D6&lt;&gt;"",D6,"")</f>
        <v/>
      </c>
      <c r="G6" s="48"/>
      <c r="H6" t="s">
        <v>2</v>
      </c>
      <c r="I6" s="28" t="s">
        <v>145</v>
      </c>
      <c r="L6" s="49"/>
      <c r="M6" t="s">
        <v>2</v>
      </c>
      <c r="N6" t="str">
        <f>IF(L6&lt;&gt;"",L6,"")</f>
        <v/>
      </c>
      <c r="O6" s="48"/>
    </row>
    <row r="7" spans="1:15">
      <c r="A7" s="28"/>
      <c r="F7" t="s">
        <v>91</v>
      </c>
      <c r="G7" s="48"/>
      <c r="I7" s="28"/>
      <c r="N7" t="s">
        <v>91</v>
      </c>
      <c r="O7" s="48"/>
    </row>
    <row r="8" spans="1:15">
      <c r="A8" s="50"/>
      <c r="B8" s="42"/>
      <c r="C8" s="42"/>
      <c r="D8" s="42"/>
      <c r="E8" s="42"/>
      <c r="F8" s="42" t="str">
        <f>CONCATENATE("&lt;!-- ",D2," fin --&gt;")</f>
        <v>&lt;!-- __iter__() fin --&gt;</v>
      </c>
      <c r="G8" s="51"/>
      <c r="I8" s="50"/>
      <c r="J8" s="42"/>
      <c r="K8" s="42"/>
      <c r="L8" s="42"/>
      <c r="M8" s="42"/>
      <c r="N8" s="42" t="str">
        <f>CONCATENATE("&lt;!-- ",L2," fin --&gt;")</f>
        <v>&lt;!-- ¿Qué Es __iter__()? fin --&gt;</v>
      </c>
      <c r="O8" s="51"/>
    </row>
    <row r="9" spans="1:14">
      <c r="A9" s="26"/>
      <c r="B9" s="43"/>
      <c r="C9" s="43"/>
      <c r="D9" s="52"/>
      <c r="E9" s="43"/>
      <c r="F9" s="42" t="str">
        <f>""</f>
        <v/>
      </c>
      <c r="I9" s="26"/>
      <c r="J9" s="43"/>
      <c r="K9" s="43"/>
      <c r="L9" s="52"/>
      <c r="M9" s="43"/>
      <c r="N9" s="42" t="str">
        <f>""</f>
        <v/>
      </c>
    </row>
    <row r="10" spans="1:15">
      <c r="A10" s="26" t="s">
        <v>146</v>
      </c>
      <c r="B10" s="43"/>
      <c r="C10" s="43"/>
      <c r="D10" s="44" t="s">
        <v>147</v>
      </c>
      <c r="E10" s="43" t="s">
        <v>2</v>
      </c>
      <c r="F10" s="43" t="str">
        <f>CONCATENATE("&lt;!-- ",D10," --&gt;")</f>
        <v>&lt;!-- __next__() --&gt;</v>
      </c>
      <c r="G10" s="45"/>
      <c r="I10" s="26" t="s">
        <v>146</v>
      </c>
      <c r="J10" s="43"/>
      <c r="K10" s="43"/>
      <c r="L10" s="44" t="s">
        <v>148</v>
      </c>
      <c r="M10" s="43" t="s">
        <v>2</v>
      </c>
      <c r="N10" s="43" t="str">
        <f>CONCATENATE("&lt;!-- ",L10," --&gt;")</f>
        <v>&lt;!-- ¿Qué Hace __iter__()? --&gt;</v>
      </c>
      <c r="O10" s="45"/>
    </row>
    <row r="11" spans="1:15">
      <c r="A11" s="28" t="s">
        <v>142</v>
      </c>
      <c r="B11" s="46" t="s">
        <v>143</v>
      </c>
      <c r="C11" s="47" t="s">
        <v>144</v>
      </c>
      <c r="F11" t="str">
        <f>CONCATENATE(B11,D11,C11)</f>
        <v>&lt;div &gt;</v>
      </c>
      <c r="G11" s="48"/>
      <c r="I11" s="28" t="s">
        <v>142</v>
      </c>
      <c r="J11" s="46" t="s">
        <v>143</v>
      </c>
      <c r="K11" s="47" t="s">
        <v>144</v>
      </c>
      <c r="N11" t="str">
        <f>CONCATENATE(J11,L11,K11)</f>
        <v>&lt;div &gt;</v>
      </c>
      <c r="O11" s="48"/>
    </row>
    <row r="12" spans="1:15">
      <c r="A12" s="28"/>
      <c r="F12" t="str">
        <f>CONCATENATE("&lt;h3&gt;",D10,"&lt;/h3&gt;")</f>
        <v>&lt;h3&gt;__next__()&lt;/h3&gt;</v>
      </c>
      <c r="G12" s="48"/>
      <c r="I12" s="28"/>
      <c r="N12" t="str">
        <f>CONCATENATE("&lt;h4&gt;",L10,"&lt;/h4&gt;")</f>
        <v>&lt;h4&gt;¿Qué Hace __iter__()?&lt;/h4&gt;</v>
      </c>
      <c r="O12" s="48"/>
    </row>
    <row r="13" spans="1:15">
      <c r="A13" s="28"/>
      <c r="F13" t="str">
        <f>IF(D14&lt;&gt;"","&lt;p&gt;","")</f>
        <v/>
      </c>
      <c r="G13" s="48"/>
      <c r="I13" s="28"/>
      <c r="N13" t="str">
        <f>IF(L14&lt;&gt;"","&lt;p&gt;","")</f>
        <v/>
      </c>
      <c r="O13" s="48"/>
    </row>
    <row r="14" spans="1:15">
      <c r="A14" s="28" t="s">
        <v>145</v>
      </c>
      <c r="D14" s="49"/>
      <c r="E14" t="s">
        <v>2</v>
      </c>
      <c r="F14" t="str">
        <f>IF(D14&lt;&gt;"",D14,"")</f>
        <v/>
      </c>
      <c r="G14" s="48"/>
      <c r="H14" t="s">
        <v>2</v>
      </c>
      <c r="I14" s="28" t="s">
        <v>145</v>
      </c>
      <c r="L14" s="49"/>
      <c r="M14" t="s">
        <v>2</v>
      </c>
      <c r="N14" t="str">
        <f>IF(L14&lt;&gt;"",L14,"")</f>
        <v/>
      </c>
      <c r="O14" s="48"/>
    </row>
    <row r="15" spans="1:15">
      <c r="A15" s="28"/>
      <c r="F15" t="s">
        <v>91</v>
      </c>
      <c r="G15" s="48"/>
      <c r="I15" s="28"/>
      <c r="N15" t="s">
        <v>91</v>
      </c>
      <c r="O15" s="48"/>
    </row>
    <row r="16" spans="1:15">
      <c r="A16" s="50"/>
      <c r="B16" s="42"/>
      <c r="C16" s="42"/>
      <c r="D16" s="42"/>
      <c r="E16" s="42"/>
      <c r="F16" s="42" t="str">
        <f>CONCATENATE("&lt;!-- ",D10," fin --&gt;")</f>
        <v>&lt;!-- __next__() fin --&gt;</v>
      </c>
      <c r="G16" s="51"/>
      <c r="I16" s="50"/>
      <c r="J16" s="42"/>
      <c r="K16" s="42"/>
      <c r="L16" s="42"/>
      <c r="M16" s="42"/>
      <c r="N16" s="42" t="str">
        <f>CONCATENATE("&lt;!-- ",L10," fin --&gt;")</f>
        <v>&lt;!-- ¿Qué Hace __iter__()? fin --&gt;</v>
      </c>
      <c r="O16" s="51"/>
    </row>
    <row r="17" spans="1:15">
      <c r="A17" s="26"/>
      <c r="B17" s="43"/>
      <c r="C17" s="43"/>
      <c r="D17" s="52"/>
      <c r="E17" s="43"/>
      <c r="F17" s="42" t="str">
        <f>""</f>
        <v/>
      </c>
      <c r="I17" s="28"/>
      <c r="J17" s="53"/>
      <c r="K17" s="53"/>
      <c r="L17" s="53"/>
      <c r="M17" s="53"/>
      <c r="N17" s="53"/>
      <c r="O17" s="48"/>
    </row>
    <row r="18" spans="1:15">
      <c r="A18" s="26" t="s">
        <v>149</v>
      </c>
      <c r="B18" s="43"/>
      <c r="C18" s="43"/>
      <c r="D18" s="44" t="s">
        <v>150</v>
      </c>
      <c r="E18" s="43"/>
      <c r="F18" s="43" t="str">
        <f>CONCATENATE("&lt;!-- ",D18," --&gt;")</f>
        <v>&lt;!-- Ejemplo de Uso Iteradores --&gt;</v>
      </c>
      <c r="G18" s="45"/>
      <c r="I18" s="26" t="s">
        <v>149</v>
      </c>
      <c r="J18" s="43"/>
      <c r="K18" s="43"/>
      <c r="L18" s="44" t="s">
        <v>151</v>
      </c>
      <c r="M18" s="43"/>
      <c r="N18" s="43" t="str">
        <f>CONCATENATE("&lt;!-- ",L18," --&gt;")</f>
        <v>&lt;!-- Relación Entre __iter__() y __next__() --&gt;</v>
      </c>
      <c r="O18" s="45"/>
    </row>
    <row r="19" customFormat="1" spans="1:15">
      <c r="A19" s="28" t="s">
        <v>142</v>
      </c>
      <c r="B19" s="46" t="s">
        <v>143</v>
      </c>
      <c r="C19" s="47" t="s">
        <v>144</v>
      </c>
      <c r="F19" t="str">
        <f>CONCATENATE(B19,D19,C19)</f>
        <v>&lt;div &gt;</v>
      </c>
      <c r="G19" s="48"/>
      <c r="I19" s="28" t="s">
        <v>142</v>
      </c>
      <c r="J19" s="46" t="s">
        <v>143</v>
      </c>
      <c r="K19" s="47" t="s">
        <v>144</v>
      </c>
      <c r="N19" t="str">
        <f>CONCATENATE(J19,L19,K19)</f>
        <v>&lt;div &gt;</v>
      </c>
      <c r="O19" s="48"/>
    </row>
    <row r="20" customFormat="1" spans="1:15">
      <c r="A20" s="28"/>
      <c r="F20" t="str">
        <f>CONCATENATE("&lt;h3&gt;",D18,"&lt;/h3&gt;")</f>
        <v>&lt;h3&gt;Ejemplo de Uso Iteradores&lt;/h3&gt;</v>
      </c>
      <c r="G20" s="48"/>
      <c r="I20" s="28"/>
      <c r="N20" t="str">
        <f>CONCATENATE("&lt;h4&gt;",L18,"&lt;/h4&gt;")</f>
        <v>&lt;h4&gt;Relación Entre __iter__() y __next__()&lt;/h4&gt;</v>
      </c>
      <c r="O20" s="48"/>
    </row>
    <row r="21" customFormat="1" spans="1:15">
      <c r="A21" s="28"/>
      <c r="F21" t="str">
        <f>IF(D22&lt;&gt;"","&lt;p&gt;","")</f>
        <v/>
      </c>
      <c r="G21" s="48"/>
      <c r="I21" s="28"/>
      <c r="N21" t="str">
        <f>IF(L22&lt;&gt;"","&lt;p&gt;","")</f>
        <v/>
      </c>
      <c r="O21" s="48"/>
    </row>
    <row r="22" customFormat="1" spans="1:15">
      <c r="A22" s="28" t="s">
        <v>145</v>
      </c>
      <c r="D22" s="49"/>
      <c r="E22" t="s">
        <v>2</v>
      </c>
      <c r="F22" t="str">
        <f>IF(D22&lt;&gt;"",D22,"")</f>
        <v/>
      </c>
      <c r="G22" s="48"/>
      <c r="I22" s="28" t="s">
        <v>145</v>
      </c>
      <c r="L22" s="49"/>
      <c r="M22" t="s">
        <v>2</v>
      </c>
      <c r="N22" t="str">
        <f>IF(L22&lt;&gt;"",L22,"")</f>
        <v/>
      </c>
      <c r="O22" s="48"/>
    </row>
    <row r="23" customFormat="1" spans="1:15">
      <c r="A23" s="28"/>
      <c r="F23" t="s">
        <v>91</v>
      </c>
      <c r="G23" s="48"/>
      <c r="I23" s="28"/>
      <c r="N23" t="s">
        <v>91</v>
      </c>
      <c r="O23" s="48"/>
    </row>
    <row r="24" spans="1:15">
      <c r="A24" s="50"/>
      <c r="B24" s="42"/>
      <c r="C24" s="42"/>
      <c r="D24" s="42"/>
      <c r="E24" s="42"/>
      <c r="F24" s="42" t="str">
        <f>CONCATENATE("&lt;!-- ",D18," fin --&gt;")</f>
        <v>&lt;!-- Ejemplo de Uso Iteradores fin --&gt;</v>
      </c>
      <c r="G24" s="51"/>
      <c r="I24" s="50"/>
      <c r="J24" s="42"/>
      <c r="K24" s="42"/>
      <c r="L24" s="42"/>
      <c r="M24" s="42"/>
      <c r="N24" s="42" t="str">
        <f>CONCATENATE("&lt;!-- ",L18," fin --&gt;")</f>
        <v>&lt;!-- Relación Entre __iter__() y __next__() fin --&gt;</v>
      </c>
      <c r="O24" s="51"/>
    </row>
    <row r="25" spans="1:14">
      <c r="A25" s="26"/>
      <c r="B25" s="43"/>
      <c r="C25" s="43"/>
      <c r="D25" s="52"/>
      <c r="E25" s="43"/>
      <c r="F25" s="42" t="str">
        <f>""</f>
        <v/>
      </c>
      <c r="I25" s="26"/>
      <c r="J25" s="43"/>
      <c r="K25" s="43"/>
      <c r="L25" s="52"/>
      <c r="M25" s="43"/>
      <c r="N25" s="42" t="str">
        <f>""</f>
        <v/>
      </c>
    </row>
    <row r="26" spans="1:15">
      <c r="A26" s="26" t="s">
        <v>152</v>
      </c>
      <c r="B26" s="43"/>
      <c r="C26" s="43"/>
      <c r="D26" s="44" t="s">
        <v>153</v>
      </c>
      <c r="E26" s="43"/>
      <c r="F26" s="43" t="str">
        <f>CONCATENATE("&lt;!-- ",D26," --&gt;")</f>
        <v>&lt;!-- yield --&gt;</v>
      </c>
      <c r="G26" s="45"/>
      <c r="I26" s="26" t="s">
        <v>152</v>
      </c>
      <c r="J26" s="43"/>
      <c r="K26" s="43"/>
      <c r="L26" s="44" t="s">
        <v>154</v>
      </c>
      <c r="M26" s="43"/>
      <c r="N26" s="43" t="str">
        <f>CONCATENATE("&lt;!-- ",L26," --&gt;")</f>
        <v>&lt;!-- ¿Qué Es __next__() en Python? --&gt;</v>
      </c>
      <c r="O26" s="45"/>
    </row>
    <row r="27" spans="1:15">
      <c r="A27" s="28" t="s">
        <v>142</v>
      </c>
      <c r="B27" s="46" t="s">
        <v>143</v>
      </c>
      <c r="C27" s="47" t="s">
        <v>144</v>
      </c>
      <c r="F27" t="str">
        <f>CONCATENATE(B27,D27,C27)</f>
        <v>&lt;div &gt;</v>
      </c>
      <c r="G27" s="48"/>
      <c r="I27" s="28" t="s">
        <v>142</v>
      </c>
      <c r="J27" s="46" t="s">
        <v>143</v>
      </c>
      <c r="K27" s="47" t="s">
        <v>144</v>
      </c>
      <c r="N27" t="str">
        <f>CONCATENATE(J27,L27,K27)</f>
        <v>&lt;div &gt;</v>
      </c>
      <c r="O27" s="48"/>
    </row>
    <row r="28" spans="1:15">
      <c r="A28" s="28"/>
      <c r="F28" t="str">
        <f>CONCATENATE("&lt;h3&gt;",D26,"&lt;/h3&gt;")</f>
        <v>&lt;h3&gt;yield&lt;/h3&gt;</v>
      </c>
      <c r="G28" s="48"/>
      <c r="I28" s="28"/>
      <c r="N28" t="str">
        <f>CONCATENATE("&lt;h4&gt;",L26,"&lt;/h4&gt;")</f>
        <v>&lt;h4&gt;¿Qué Es __next__() en Python?&lt;/h4&gt;</v>
      </c>
      <c r="O28" s="48"/>
    </row>
    <row r="29" spans="1:15">
      <c r="A29" s="28"/>
      <c r="F29" t="str">
        <f>IF(D30&lt;&gt;"","&lt;p&gt;","")</f>
        <v/>
      </c>
      <c r="G29" s="48"/>
      <c r="I29" s="28"/>
      <c r="N29" t="str">
        <f>IF(L30&lt;&gt;"","&lt;p&gt;","")</f>
        <v/>
      </c>
      <c r="O29" s="48"/>
    </row>
    <row r="30" spans="1:15">
      <c r="A30" s="28" t="s">
        <v>145</v>
      </c>
      <c r="D30" s="49"/>
      <c r="E30" t="s">
        <v>2</v>
      </c>
      <c r="F30" t="str">
        <f>IF(D30&lt;&gt;"",D30,"")</f>
        <v/>
      </c>
      <c r="G30" s="48"/>
      <c r="H30" t="s">
        <v>2</v>
      </c>
      <c r="I30" s="28" t="s">
        <v>145</v>
      </c>
      <c r="L30" s="49"/>
      <c r="M30" t="s">
        <v>2</v>
      </c>
      <c r="N30" t="str">
        <f>IF(L30&lt;&gt;"",L30,"")</f>
        <v/>
      </c>
      <c r="O30" s="48"/>
    </row>
    <row r="31" spans="1:15">
      <c r="A31" s="28"/>
      <c r="F31" t="s">
        <v>91</v>
      </c>
      <c r="G31" s="48"/>
      <c r="I31" s="28"/>
      <c r="N31" t="s">
        <v>91</v>
      </c>
      <c r="O31" s="48"/>
    </row>
    <row r="32" spans="1:15">
      <c r="A32" s="50"/>
      <c r="B32" s="42"/>
      <c r="C32" s="42"/>
      <c r="D32" s="42"/>
      <c r="E32" s="42"/>
      <c r="F32" s="42" t="str">
        <f>CONCATENATE("&lt;!-- ",D26," fin --&gt;")</f>
        <v>&lt;!-- yield fin --&gt;</v>
      </c>
      <c r="G32" s="51"/>
      <c r="I32" s="50"/>
      <c r="J32" s="42"/>
      <c r="K32" s="42"/>
      <c r="L32" s="42"/>
      <c r="M32" s="42"/>
      <c r="N32" s="42" t="str">
        <f>CONCATENATE("&lt;!-- ",L26," fin --&gt;")</f>
        <v>&lt;!-- ¿Qué Es __next__() en Python? fin --&gt;</v>
      </c>
      <c r="O32" s="51"/>
    </row>
    <row r="33" ht="15" spans="1:14">
      <c r="A33" s="26"/>
      <c r="B33" s="43"/>
      <c r="C33" s="43"/>
      <c r="D33" s="52"/>
      <c r="E33" s="43"/>
      <c r="F33" s="42" t="str">
        <f>""</f>
        <v/>
      </c>
      <c r="I33" s="26"/>
      <c r="J33" s="43"/>
      <c r="K33" s="43"/>
      <c r="L33" s="52"/>
      <c r="M33" s="43"/>
      <c r="N33" s="42" t="str">
        <f>""</f>
        <v/>
      </c>
    </row>
    <row r="34" spans="1:15">
      <c r="A34" s="26" t="s">
        <v>155</v>
      </c>
      <c r="B34" s="43"/>
      <c r="C34" s="43" t="s">
        <v>156</v>
      </c>
      <c r="D34" s="44" t="s">
        <v>157</v>
      </c>
      <c r="E34" s="43"/>
      <c r="F34" s="43" t="str">
        <f>CONCATENATE("&lt;!-- ",D34," --&gt;")</f>
        <v>&lt;!-- Ejemplo de Uso Generadores --&gt;</v>
      </c>
      <c r="G34" s="45"/>
      <c r="I34" s="26" t="s">
        <v>155</v>
      </c>
      <c r="J34" s="43"/>
      <c r="K34" s="43"/>
      <c r="L34" s="44" t="s">
        <v>158</v>
      </c>
      <c r="M34" s="43"/>
      <c r="N34" s="43" t="str">
        <f>CONCATENATE("&lt;!-- ",L34," --&gt;")</f>
        <v>&lt;!-- ¿Qué Hace __next__()? --&gt;</v>
      </c>
      <c r="O34" s="45"/>
    </row>
    <row r="35" spans="1:15">
      <c r="A35" s="28" t="s">
        <v>142</v>
      </c>
      <c r="B35" s="46" t="s">
        <v>143</v>
      </c>
      <c r="C35" s="47" t="s">
        <v>144</v>
      </c>
      <c r="F35" t="str">
        <f>CONCATENATE(B35,D35,C35)</f>
        <v>&lt;div &gt;</v>
      </c>
      <c r="G35" s="48"/>
      <c r="I35" s="28" t="s">
        <v>142</v>
      </c>
      <c r="J35" s="46" t="s">
        <v>143</v>
      </c>
      <c r="K35" s="47" t="s">
        <v>144</v>
      </c>
      <c r="N35" t="str">
        <f>CONCATENATE(J35,L35,K35)</f>
        <v>&lt;div &gt;</v>
      </c>
      <c r="O35" s="48"/>
    </row>
    <row r="36" spans="1:15">
      <c r="A36" s="28"/>
      <c r="F36" t="str">
        <f>CONCATENATE("&lt;h3&gt;",D34,"&lt;/h3&gt;")</f>
        <v>&lt;h3&gt;Ejemplo de Uso Generadores&lt;/h3&gt;</v>
      </c>
      <c r="G36" s="48"/>
      <c r="I36" s="28"/>
      <c r="N36" t="str">
        <f>CONCATENATE("&lt;h4&gt;",L34,"&lt;/h4&gt;")</f>
        <v>&lt;h4&gt;¿Qué Hace __next__()?&lt;/h4&gt;</v>
      </c>
      <c r="O36" s="48"/>
    </row>
    <row r="37" spans="1:15">
      <c r="A37" s="28"/>
      <c r="F37" t="str">
        <f>IF(D38&lt;&gt;"","&lt;p&gt;","")</f>
        <v/>
      </c>
      <c r="G37" s="48"/>
      <c r="I37" s="28"/>
      <c r="N37" t="str">
        <f>IF(L38&lt;&gt;"","&lt;p&gt;","")</f>
        <v/>
      </c>
      <c r="O37" s="48"/>
    </row>
    <row r="38" spans="1:15">
      <c r="A38" s="28" t="s">
        <v>145</v>
      </c>
      <c r="D38" s="49"/>
      <c r="E38" t="s">
        <v>2</v>
      </c>
      <c r="F38" t="str">
        <f>IF(D38&lt;&gt;"",D38,"")</f>
        <v/>
      </c>
      <c r="G38" s="48"/>
      <c r="I38" s="28" t="s">
        <v>145</v>
      </c>
      <c r="L38" s="49"/>
      <c r="M38" t="s">
        <v>2</v>
      </c>
      <c r="N38" t="str">
        <f>IF(L38&lt;&gt;"",L38,"")</f>
        <v/>
      </c>
      <c r="O38" s="48"/>
    </row>
    <row r="39" spans="1:15">
      <c r="A39" s="28"/>
      <c r="F39" t="s">
        <v>91</v>
      </c>
      <c r="G39" s="48"/>
      <c r="I39" s="28"/>
      <c r="N39" t="s">
        <v>91</v>
      </c>
      <c r="O39" s="48"/>
    </row>
    <row r="40" spans="1:15">
      <c r="A40" s="50"/>
      <c r="B40" s="42"/>
      <c r="C40" s="42"/>
      <c r="D40" s="42"/>
      <c r="E40" s="42"/>
      <c r="F40" s="42" t="str">
        <f>CONCATENATE("&lt;!-- ",D34," fin --&gt;")</f>
        <v>&lt;!-- Ejemplo de Uso Generadores fin --&gt;</v>
      </c>
      <c r="G40" s="51"/>
      <c r="I40" s="50"/>
      <c r="J40" s="42"/>
      <c r="K40" s="42"/>
      <c r="L40" s="42"/>
      <c r="M40" s="42"/>
      <c r="N40" s="42" t="str">
        <f>CONCATENATE("&lt;!-- ",L34," fin --&gt;")</f>
        <v>&lt;!-- ¿Qué Hace __next__()? fin --&gt;</v>
      </c>
      <c r="O40" s="51"/>
    </row>
    <row r="41" ht="15" spans="1:14">
      <c r="A41" s="26"/>
      <c r="B41" s="43"/>
      <c r="C41" s="43"/>
      <c r="D41" s="52"/>
      <c r="E41" s="43"/>
      <c r="F41" s="42" t="str">
        <f>""</f>
        <v/>
      </c>
      <c r="I41" s="26"/>
      <c r="J41" s="43"/>
      <c r="K41" s="43"/>
      <c r="L41" s="52"/>
      <c r="M41" s="43"/>
      <c r="N41" s="42" t="str">
        <f>""</f>
        <v/>
      </c>
    </row>
    <row r="42" spans="1:15">
      <c r="A42" s="26" t="s">
        <v>159</v>
      </c>
      <c r="B42" s="43"/>
      <c r="C42" s="43"/>
      <c r="D42" s="44" t="s">
        <v>160</v>
      </c>
      <c r="E42" s="43"/>
      <c r="F42" s="43" t="str">
        <f>CONCATENATE("&lt;!-- ",D42," --&gt;")</f>
        <v>&lt;!-- Ventajas de los Generadores --&gt;</v>
      </c>
      <c r="G42" s="45"/>
      <c r="I42" s="26" t="s">
        <v>159</v>
      </c>
      <c r="J42" s="43"/>
      <c r="K42" s="43"/>
      <c r="L42" s="44" t="s">
        <v>161</v>
      </c>
      <c r="M42" s="43"/>
      <c r="N42" s="43" t="str">
        <f>CONCATENATE("&lt;!-- ",L42," --&gt;")</f>
        <v>&lt;!-- ¿Cómo Funciona yield? --&gt;</v>
      </c>
      <c r="O42" s="45"/>
    </row>
    <row r="43" spans="1:15">
      <c r="A43" s="28" t="s">
        <v>142</v>
      </c>
      <c r="B43" s="46" t="s">
        <v>143</v>
      </c>
      <c r="C43" s="47" t="s">
        <v>144</v>
      </c>
      <c r="F43" t="str">
        <f>CONCATENATE(B43,D43,C43)</f>
        <v>&lt;div &gt;</v>
      </c>
      <c r="G43" s="48"/>
      <c r="I43" s="28" t="s">
        <v>142</v>
      </c>
      <c r="J43" s="46" t="s">
        <v>143</v>
      </c>
      <c r="K43" s="47" t="s">
        <v>144</v>
      </c>
      <c r="N43" t="str">
        <f>CONCATENATE(J43,L43,K43)</f>
        <v>&lt;div &gt;</v>
      </c>
      <c r="O43" s="48"/>
    </row>
    <row r="44" spans="1:15">
      <c r="A44" s="28"/>
      <c r="F44" t="str">
        <f>CONCATENATE("&lt;h3&gt;",D42,"&lt;/h3&gt;")</f>
        <v>&lt;h3&gt;Ventajas de los Generadores&lt;/h3&gt;</v>
      </c>
      <c r="G44" s="48"/>
      <c r="I44" s="28"/>
      <c r="N44" t="str">
        <f>CONCATENATE("&lt;h4&gt;",L42,"&lt;/h4&gt;")</f>
        <v>&lt;h4&gt;¿Cómo Funciona yield?&lt;/h4&gt;</v>
      </c>
      <c r="O44" s="48"/>
    </row>
    <row r="45" spans="1:15">
      <c r="A45" s="28"/>
      <c r="F45" t="str">
        <f>IF(D46&lt;&gt;"","&lt;p&gt;","")</f>
        <v/>
      </c>
      <c r="G45" s="48"/>
      <c r="I45" s="28"/>
      <c r="N45" t="str">
        <f>IF(L46&lt;&gt;"","&lt;p&gt;","")</f>
        <v/>
      </c>
      <c r="O45" s="48"/>
    </row>
    <row r="46" spans="1:15">
      <c r="A46" s="28" t="s">
        <v>145</v>
      </c>
      <c r="D46" s="49"/>
      <c r="E46" t="s">
        <v>2</v>
      </c>
      <c r="F46" t="str">
        <f>IF(D46&lt;&gt;"",D46,"")</f>
        <v/>
      </c>
      <c r="G46" s="48"/>
      <c r="I46" s="28" t="s">
        <v>145</v>
      </c>
      <c r="L46" s="49"/>
      <c r="M46" t="s">
        <v>2</v>
      </c>
      <c r="N46" t="str">
        <f>IF(L46&lt;&gt;"",L46,"")</f>
        <v/>
      </c>
      <c r="O46" s="48"/>
    </row>
    <row r="47" spans="1:15">
      <c r="A47" s="28"/>
      <c r="F47" t="s">
        <v>91</v>
      </c>
      <c r="G47" s="48"/>
      <c r="I47" s="28"/>
      <c r="N47" t="s">
        <v>91</v>
      </c>
      <c r="O47" s="48"/>
    </row>
    <row r="48" spans="1:15">
      <c r="A48" s="50"/>
      <c r="B48" s="42"/>
      <c r="C48" s="42"/>
      <c r="D48" s="42"/>
      <c r="E48" s="42"/>
      <c r="F48" s="42" t="str">
        <f>CONCATENATE("&lt;!-- ",D42," fin --&gt;")</f>
        <v>&lt;!-- Ventajas de los Generadores fin --&gt;</v>
      </c>
      <c r="G48" s="51"/>
      <c r="I48" s="50"/>
      <c r="J48" s="42"/>
      <c r="K48" s="42"/>
      <c r="L48" s="42"/>
      <c r="M48" s="42"/>
      <c r="N48" s="42" t="str">
        <f>CONCATENATE("&lt;!-- ",L42," fin --&gt;")</f>
        <v>&lt;!-- ¿Cómo Funciona yield? fin --&gt;</v>
      </c>
      <c r="O48" s="51"/>
    </row>
    <row r="49" spans="1:14">
      <c r="A49" s="26"/>
      <c r="B49" s="43"/>
      <c r="C49" s="43"/>
      <c r="D49" s="52"/>
      <c r="E49" s="43"/>
      <c r="F49" s="42" t="str">
        <f>""</f>
        <v/>
      </c>
      <c r="I49" s="26"/>
      <c r="J49" s="43"/>
      <c r="K49" s="43"/>
      <c r="L49" s="52"/>
      <c r="M49" s="43"/>
      <c r="N49" s="42" t="str">
        <f>""</f>
        <v/>
      </c>
    </row>
    <row r="50" spans="1:15">
      <c r="A50" s="26" t="s">
        <v>162</v>
      </c>
      <c r="B50" s="43"/>
      <c r="C50" s="43"/>
      <c r="D50" s="44" t="s">
        <v>163</v>
      </c>
      <c r="E50" s="43"/>
      <c r="F50" s="43" t="str">
        <f>CONCATENATE("&lt;!-- ",D50," --&gt;")</f>
        <v>&lt;!-- Listas de Compresión --&gt;</v>
      </c>
      <c r="G50" s="45"/>
      <c r="I50" s="26" t="s">
        <v>159</v>
      </c>
      <c r="J50" s="43"/>
      <c r="K50" s="43" t="s">
        <v>156</v>
      </c>
      <c r="L50" s="44" t="s">
        <v>164</v>
      </c>
      <c r="M50" s="43"/>
      <c r="N50" s="43" t="str">
        <f>CONCATENATE("&lt;!-- ",L50," --&gt;")</f>
        <v>&lt;!-- Diferencias Clave entre yield y return --&gt;</v>
      </c>
      <c r="O50" s="45"/>
    </row>
    <row r="51" spans="1:15">
      <c r="A51" s="28" t="s">
        <v>142</v>
      </c>
      <c r="B51" s="46" t="s">
        <v>143</v>
      </c>
      <c r="C51" s="47" t="s">
        <v>144</v>
      </c>
      <c r="F51" t="str">
        <f>CONCATENATE(B51,D51,C51)</f>
        <v>&lt;div &gt;</v>
      </c>
      <c r="G51" s="48"/>
      <c r="I51" s="28" t="s">
        <v>142</v>
      </c>
      <c r="J51" s="46" t="s">
        <v>143</v>
      </c>
      <c r="K51" s="47" t="s">
        <v>144</v>
      </c>
      <c r="N51" t="str">
        <f>CONCATENATE(J51,L51,K51)</f>
        <v>&lt;div &gt;</v>
      </c>
      <c r="O51" s="48"/>
    </row>
    <row r="52" spans="1:15">
      <c r="A52" s="28"/>
      <c r="F52" t="str">
        <f>CONCATENATE("&lt;h3&gt;",D50,"&lt;/h3&gt;")</f>
        <v>&lt;h3&gt;Listas de Compresión&lt;/h3&gt;</v>
      </c>
      <c r="G52" s="48"/>
      <c r="I52" s="28"/>
      <c r="N52" t="str">
        <f>CONCATENATE("&lt;h4&gt;",L50,"&lt;/h4&gt;")</f>
        <v>&lt;h4&gt;Diferencias Clave entre yield y return&lt;/h4&gt;</v>
      </c>
      <c r="O52" s="48"/>
    </row>
    <row r="53" spans="1:15">
      <c r="A53" s="28"/>
      <c r="F53" t="str">
        <f>IF(D54&lt;&gt;"","&lt;p&gt;","")</f>
        <v/>
      </c>
      <c r="G53" s="48"/>
      <c r="I53" s="28"/>
      <c r="N53" t="str">
        <f>IF(L54&lt;&gt;"","&lt;p&gt;","")</f>
        <v/>
      </c>
      <c r="O53" s="48"/>
    </row>
    <row r="54" spans="1:15">
      <c r="A54" s="28" t="s">
        <v>145</v>
      </c>
      <c r="D54" s="49"/>
      <c r="E54" t="s">
        <v>2</v>
      </c>
      <c r="F54" t="str">
        <f>IF(D54&lt;&gt;"",D54,"")</f>
        <v/>
      </c>
      <c r="G54" s="48"/>
      <c r="I54" s="28" t="s">
        <v>145</v>
      </c>
      <c r="L54" s="49"/>
      <c r="M54" t="s">
        <v>2</v>
      </c>
      <c r="N54" t="str">
        <f>IF(L54&lt;&gt;"",L54,"")</f>
        <v/>
      </c>
      <c r="O54" s="48"/>
    </row>
    <row r="55" spans="1:15">
      <c r="A55" s="28"/>
      <c r="F55" t="s">
        <v>91</v>
      </c>
      <c r="G55" s="48"/>
      <c r="I55" s="28"/>
      <c r="N55" t="s">
        <v>91</v>
      </c>
      <c r="O55" s="48"/>
    </row>
    <row r="56" spans="1:15">
      <c r="A56" s="50"/>
      <c r="B56" s="42"/>
      <c r="C56" s="42"/>
      <c r="D56" s="42"/>
      <c r="E56" s="42"/>
      <c r="F56" s="42" t="str">
        <f>CONCATENATE("&lt;!-- ",D50," fin --&gt;")</f>
        <v>&lt;!-- Listas de Compresión fin --&gt;</v>
      </c>
      <c r="G56" s="51"/>
      <c r="I56" s="50"/>
      <c r="J56" s="42"/>
      <c r="K56" s="42"/>
      <c r="L56" s="42"/>
      <c r="M56" s="42"/>
      <c r="N56" s="42" t="str">
        <f>CONCATENATE("&lt;!-- ",L50," fin --&gt;")</f>
        <v>&lt;!-- Diferencias Clave entre yield y return fin --&gt;</v>
      </c>
      <c r="O56" s="51"/>
    </row>
    <row r="57" spans="1:14">
      <c r="A57" s="26"/>
      <c r="B57" s="43"/>
      <c r="C57" s="43"/>
      <c r="D57" s="52"/>
      <c r="E57" s="43"/>
      <c r="F57" s="42" t="str">
        <f>""</f>
        <v/>
      </c>
      <c r="I57" s="26"/>
      <c r="J57" s="43"/>
      <c r="K57" s="43"/>
      <c r="L57" s="52"/>
      <c r="M57" s="43"/>
      <c r="N57" s="42" t="str">
        <f>""</f>
        <v/>
      </c>
    </row>
    <row r="58" spans="1:15">
      <c r="A58" s="26" t="s">
        <v>165</v>
      </c>
      <c r="B58" s="43"/>
      <c r="C58" s="43"/>
      <c r="D58" s="44" t="s">
        <v>166</v>
      </c>
      <c r="E58" s="43"/>
      <c r="F58" s="43" t="str">
        <f>CONCATENATE("&lt;!-- ",D58," --&gt;")</f>
        <v>&lt;!-- Usando Opedor in en Generadores --&gt;</v>
      </c>
      <c r="G58" s="45"/>
      <c r="I58" s="26" t="s">
        <v>162</v>
      </c>
      <c r="J58" s="43"/>
      <c r="K58" s="43"/>
      <c r="L58" s="44" t="s">
        <v>167</v>
      </c>
      <c r="M58" s="43"/>
      <c r="N58" s="43" t="str">
        <f>CONCATENATE("&lt;!-- ",L58," --&gt;")</f>
        <v>&lt;!-- ¿Qué Hace yield? --&gt;</v>
      </c>
      <c r="O58" s="45"/>
    </row>
    <row r="59" spans="1:15">
      <c r="A59" s="28" t="s">
        <v>142</v>
      </c>
      <c r="B59" s="46" t="s">
        <v>143</v>
      </c>
      <c r="C59" s="47" t="s">
        <v>144</v>
      </c>
      <c r="F59" t="str">
        <f>CONCATENATE(B59,D59,C59)</f>
        <v>&lt;div &gt;</v>
      </c>
      <c r="G59" s="48"/>
      <c r="I59" s="28" t="s">
        <v>142</v>
      </c>
      <c r="J59" s="46" t="s">
        <v>143</v>
      </c>
      <c r="K59" s="47" t="s">
        <v>144</v>
      </c>
      <c r="N59" t="str">
        <f>CONCATENATE(J59,L59,K59)</f>
        <v>&lt;div &gt;</v>
      </c>
      <c r="O59" s="48"/>
    </row>
    <row r="60" spans="1:15">
      <c r="A60" s="28"/>
      <c r="F60" t="str">
        <f>CONCATENATE("&lt;h3&gt;",D58,"&lt;/h3&gt;")</f>
        <v>&lt;h3&gt;Usando Opedor in en Generadores&lt;/h3&gt;</v>
      </c>
      <c r="G60" s="48"/>
      <c r="I60" s="28"/>
      <c r="N60" t="str">
        <f>CONCATENATE("&lt;h4&gt;",L58,"&lt;/h4&gt;")</f>
        <v>&lt;h4&gt;¿Qué Hace yield?&lt;/h4&gt;</v>
      </c>
      <c r="O60" s="48"/>
    </row>
    <row r="61" spans="1:15">
      <c r="A61" s="28"/>
      <c r="F61" t="str">
        <f>IF(D62&lt;&gt;"","&lt;p&gt;","")</f>
        <v/>
      </c>
      <c r="G61" s="48"/>
      <c r="I61" s="28"/>
      <c r="N61" t="str">
        <f>IF(L62&lt;&gt;"","&lt;p&gt;","")</f>
        <v/>
      </c>
      <c r="O61" s="48"/>
    </row>
    <row r="62" spans="1:15">
      <c r="A62" s="28" t="s">
        <v>145</v>
      </c>
      <c r="D62" s="49"/>
      <c r="E62" t="s">
        <v>2</v>
      </c>
      <c r="F62" t="str">
        <f>IF(D62&lt;&gt;"",D62,"")</f>
        <v/>
      </c>
      <c r="G62" s="48"/>
      <c r="I62" s="28" t="s">
        <v>145</v>
      </c>
      <c r="L62" s="49"/>
      <c r="M62" t="s">
        <v>2</v>
      </c>
      <c r="N62" t="str">
        <f>IF(L62&lt;&gt;"",L62,"")</f>
        <v/>
      </c>
      <c r="O62" s="48"/>
    </row>
    <row r="63" spans="1:15">
      <c r="A63" s="28"/>
      <c r="F63" t="s">
        <v>91</v>
      </c>
      <c r="G63" s="48"/>
      <c r="I63" s="28"/>
      <c r="N63" t="s">
        <v>91</v>
      </c>
      <c r="O63" s="48"/>
    </row>
    <row r="64" spans="1:15">
      <c r="A64" s="50"/>
      <c r="B64" s="42"/>
      <c r="C64" s="42"/>
      <c r="D64" s="42"/>
      <c r="E64" s="42"/>
      <c r="F64" s="42" t="str">
        <f>CONCATENATE("&lt;!-- ",D58," fin --&gt;")</f>
        <v>&lt;!-- Usando Opedor in en Generadores fin --&gt;</v>
      </c>
      <c r="G64" s="51"/>
      <c r="I64" s="50"/>
      <c r="J64" s="42"/>
      <c r="K64" s="42"/>
      <c r="L64" s="42"/>
      <c r="M64" s="42"/>
      <c r="N64" s="42" t="str">
        <f>CONCATENATE("&lt;!-- ",L58," fin --&gt;")</f>
        <v>&lt;!-- ¿Qué Hace yield? fin --&gt;</v>
      </c>
      <c r="O64" s="51"/>
    </row>
    <row r="65" spans="1:14">
      <c r="A65" s="26"/>
      <c r="B65" s="43"/>
      <c r="C65" s="43"/>
      <c r="D65" s="52"/>
      <c r="E65" s="43"/>
      <c r="F65" s="42" t="str">
        <f>""</f>
        <v/>
      </c>
      <c r="I65" s="26"/>
      <c r="J65" s="43"/>
      <c r="K65" s="43"/>
      <c r="L65" s="52"/>
      <c r="M65" s="43"/>
      <c r="N65" s="42" t="str">
        <f>""</f>
        <v/>
      </c>
    </row>
    <row r="66" spans="1:15">
      <c r="A66" s="26" t="s">
        <v>168</v>
      </c>
      <c r="B66" s="43"/>
      <c r="C66" s="43"/>
      <c r="D66" s="44" t="s">
        <v>169</v>
      </c>
      <c r="E66" s="43"/>
      <c r="F66" s="43" t="str">
        <f>CONCATENATE("&lt;!-- ",D66," --&gt;")</f>
        <v>&lt;!--  La función lambda --&gt;</v>
      </c>
      <c r="G66" s="45"/>
      <c r="I66" s="26" t="s">
        <v>165</v>
      </c>
      <c r="J66" s="43"/>
      <c r="K66" s="43"/>
      <c r="L66" s="44" t="s">
        <v>170</v>
      </c>
      <c r="M66" s="43"/>
      <c r="N66" s="43" t="str">
        <f>CONCATENATE("&lt;!-- ",L66," --&gt;")</f>
        <v>&lt;!-- Ejemplo de Código Generador Usando yield: --&gt;</v>
      </c>
      <c r="O66" s="45"/>
    </row>
    <row r="67" spans="1:15">
      <c r="A67" s="28" t="s">
        <v>142</v>
      </c>
      <c r="B67" s="46" t="s">
        <v>143</v>
      </c>
      <c r="C67" s="47" t="s">
        <v>144</v>
      </c>
      <c r="F67" t="str">
        <f>CONCATENATE(B67,D67,C67)</f>
        <v>&lt;div &gt;</v>
      </c>
      <c r="G67" s="48"/>
      <c r="I67" s="28" t="s">
        <v>142</v>
      </c>
      <c r="J67" s="46" t="s">
        <v>143</v>
      </c>
      <c r="K67" s="47" t="s">
        <v>144</v>
      </c>
      <c r="N67" t="str">
        <f>CONCATENATE(J67,L67,K67)</f>
        <v>&lt;div &gt;</v>
      </c>
      <c r="O67" s="48"/>
    </row>
    <row r="68" spans="1:15">
      <c r="A68" s="28"/>
      <c r="F68" t="str">
        <f>CONCATENATE("&lt;h3&gt;",D66,"&lt;/h3&gt;")</f>
        <v>&lt;h3&gt; La función lambda&lt;/h3&gt;</v>
      </c>
      <c r="G68" s="48"/>
      <c r="I68" s="28"/>
      <c r="N68" t="str">
        <f>CONCATENATE("&lt;h4&gt;",L66,"&lt;/h4&gt;")</f>
        <v>&lt;h4&gt;Ejemplo de Código Generador Usando yield:&lt;/h4&gt;</v>
      </c>
      <c r="O68" s="48"/>
    </row>
    <row r="69" spans="1:15">
      <c r="A69" s="28"/>
      <c r="F69" t="str">
        <f>IF(D70&lt;&gt;"","&lt;p&gt;","")</f>
        <v/>
      </c>
      <c r="G69" s="48"/>
      <c r="I69" s="28"/>
      <c r="N69" t="str">
        <f>IF(L70&lt;&gt;"","&lt;p&gt;","")</f>
        <v/>
      </c>
      <c r="O69" s="48"/>
    </row>
    <row r="70" spans="1:15">
      <c r="A70" s="28" t="s">
        <v>145</v>
      </c>
      <c r="D70" s="49"/>
      <c r="E70" t="s">
        <v>2</v>
      </c>
      <c r="F70" t="str">
        <f>IF(D70&lt;&gt;"",D70,"")</f>
        <v/>
      </c>
      <c r="G70" s="48"/>
      <c r="I70" s="28" t="s">
        <v>145</v>
      </c>
      <c r="L70" s="49"/>
      <c r="M70" t="s">
        <v>2</v>
      </c>
      <c r="N70" t="str">
        <f>IF(L70&lt;&gt;"",L70,"")</f>
        <v/>
      </c>
      <c r="O70" s="48"/>
    </row>
    <row r="71" spans="1:15">
      <c r="A71" s="28"/>
      <c r="F71" t="s">
        <v>91</v>
      </c>
      <c r="G71" s="48"/>
      <c r="I71" s="28"/>
      <c r="N71" t="s">
        <v>91</v>
      </c>
      <c r="O71" s="48"/>
    </row>
    <row r="72" spans="1:15">
      <c r="A72" s="50"/>
      <c r="B72" s="42"/>
      <c r="C72" s="42"/>
      <c r="D72" s="42"/>
      <c r="E72" s="42"/>
      <c r="F72" s="42" t="str">
        <f>CONCATENATE("&lt;!-- ",D66," fin --&gt;")</f>
        <v>&lt;!--  La función lambda fin --&gt;</v>
      </c>
      <c r="G72" s="51"/>
      <c r="I72" s="50"/>
      <c r="J72" s="42"/>
      <c r="K72" s="42"/>
      <c r="L72" s="42"/>
      <c r="M72" s="42"/>
      <c r="N72" s="42" t="str">
        <f>CONCATENATE("&lt;!-- ",L66," fin --&gt;")</f>
        <v>&lt;!-- Ejemplo de Código Generador Usando yield: fin --&gt;</v>
      </c>
      <c r="O72" s="51"/>
    </row>
    <row r="73" spans="1:14">
      <c r="A73" s="26"/>
      <c r="B73" s="43"/>
      <c r="C73" s="43"/>
      <c r="D73" s="52"/>
      <c r="E73" s="43"/>
      <c r="F73" s="42" t="str">
        <f>""</f>
        <v/>
      </c>
      <c r="I73" s="26"/>
      <c r="J73" s="43"/>
      <c r="K73" s="43"/>
      <c r="L73" s="52"/>
      <c r="M73" s="43"/>
      <c r="N73" s="42" t="str">
        <f>""</f>
        <v/>
      </c>
    </row>
    <row r="74" spans="1:15">
      <c r="A74" s="26" t="s">
        <v>171</v>
      </c>
      <c r="B74" s="43"/>
      <c r="C74" s="43"/>
      <c r="D74" s="44" t="s">
        <v>172</v>
      </c>
      <c r="E74" s="43"/>
      <c r="F74" s="43" t="str">
        <f>CONCATENATE("&lt;!-- ",D74," --&gt;")</f>
        <v>&lt;!-- ¿Cómo Funcionan los Cierres? --&gt;</v>
      </c>
      <c r="G74" s="45"/>
      <c r="I74" s="26" t="s">
        <v>168</v>
      </c>
      <c r="J74" s="43"/>
      <c r="K74" s="43"/>
      <c r="L74" s="44" t="s">
        <v>173</v>
      </c>
      <c r="M74" s="43"/>
      <c r="N74" s="43" t="str">
        <f>CONCATENATE("&lt;!-- ",L74," --&gt;")</f>
        <v>&lt;!-- Sintaxis Básica de Listas por Comprensión --&gt;</v>
      </c>
      <c r="O74" s="45"/>
    </row>
    <row r="75" spans="1:15">
      <c r="A75" s="28" t="s">
        <v>142</v>
      </c>
      <c r="B75" s="46" t="s">
        <v>143</v>
      </c>
      <c r="C75" s="47" t="s">
        <v>144</v>
      </c>
      <c r="F75" t="str">
        <f>CONCATENATE(B75,D75,C75)</f>
        <v>&lt;div &gt;</v>
      </c>
      <c r="G75" s="48"/>
      <c r="I75" s="28" t="s">
        <v>142</v>
      </c>
      <c r="J75" s="46" t="s">
        <v>143</v>
      </c>
      <c r="K75" s="47" t="s">
        <v>144</v>
      </c>
      <c r="N75" t="str">
        <f>CONCATENATE(J75,L75,K75)</f>
        <v>&lt;div &gt;</v>
      </c>
      <c r="O75" s="48"/>
    </row>
    <row r="76" spans="1:15">
      <c r="A76" s="28"/>
      <c r="F76" t="str">
        <f>CONCATENATE("&lt;h3&gt;",D74,"&lt;/h3&gt;")</f>
        <v>&lt;h3&gt;¿Cómo Funcionan los Cierres?&lt;/h3&gt;</v>
      </c>
      <c r="G76" s="48"/>
      <c r="I76" s="28"/>
      <c r="N76" t="str">
        <f>CONCATENATE("&lt;h4&gt;",L74,"&lt;/h4&gt;")</f>
        <v>&lt;h4&gt;Sintaxis Básica de Listas por Comprensión&lt;/h4&gt;</v>
      </c>
      <c r="O76" s="48"/>
    </row>
    <row r="77" spans="1:15">
      <c r="A77" s="28"/>
      <c r="F77" t="str">
        <f>IF(D78&lt;&gt;"","&lt;p&gt;","")</f>
        <v/>
      </c>
      <c r="G77" s="48"/>
      <c r="I77" s="28"/>
      <c r="N77" t="str">
        <f>IF(L78&lt;&gt;"","&lt;p&gt;","")</f>
        <v/>
      </c>
      <c r="O77" s="48"/>
    </row>
    <row r="78" spans="1:15">
      <c r="A78" s="28" t="s">
        <v>145</v>
      </c>
      <c r="D78" s="49"/>
      <c r="E78" t="s">
        <v>2</v>
      </c>
      <c r="F78" t="str">
        <f>IF(D78&lt;&gt;"",D78,"")</f>
        <v/>
      </c>
      <c r="G78" s="48"/>
      <c r="I78" s="28" t="s">
        <v>145</v>
      </c>
      <c r="L78" s="49"/>
      <c r="M78" t="s">
        <v>2</v>
      </c>
      <c r="N78" t="str">
        <f>IF(L78&lt;&gt;"",L78,"")</f>
        <v/>
      </c>
      <c r="O78" s="48"/>
    </row>
    <row r="79" spans="1:15">
      <c r="A79" s="28"/>
      <c r="F79" t="s">
        <v>91</v>
      </c>
      <c r="G79" s="48"/>
      <c r="I79" s="28"/>
      <c r="N79" t="s">
        <v>91</v>
      </c>
      <c r="O79" s="48"/>
    </row>
    <row r="80" spans="1:15">
      <c r="A80" s="50"/>
      <c r="B80" s="42"/>
      <c r="C80" s="42"/>
      <c r="D80" s="42"/>
      <c r="E80" s="42"/>
      <c r="F80" s="42" t="str">
        <f>CONCATENATE("&lt;!-- ",D74," fin --&gt;")</f>
        <v>&lt;!-- ¿Cómo Funcionan los Cierres? fin --&gt;</v>
      </c>
      <c r="G80" s="51"/>
      <c r="I80" s="50"/>
      <c r="J80" s="42"/>
      <c r="K80" s="42"/>
      <c r="L80" s="42"/>
      <c r="M80" s="42"/>
      <c r="N80" s="42" t="str">
        <f>CONCATENATE("&lt;!-- ",L74," fin --&gt;")</f>
        <v>&lt;!-- Sintaxis Básica de Listas por Comprensión fin --&gt;</v>
      </c>
      <c r="O80" s="51"/>
    </row>
    <row r="81" ht="15" spans="1:14">
      <c r="A81" s="26"/>
      <c r="B81" s="43"/>
      <c r="C81" s="43"/>
      <c r="D81" s="52"/>
      <c r="E81" s="43"/>
      <c r="F81" s="42" t="str">
        <f>""</f>
        <v/>
      </c>
      <c r="I81" s="26"/>
      <c r="J81" s="43"/>
      <c r="K81" s="43"/>
      <c r="L81" s="52"/>
      <c r="M81" s="43"/>
      <c r="N81" s="42" t="str">
        <f>""</f>
        <v/>
      </c>
    </row>
    <row r="82" spans="1:15">
      <c r="A82" s="26" t="s">
        <v>174</v>
      </c>
      <c r="B82" s="43"/>
      <c r="C82" s="43"/>
      <c r="D82" s="44" t="s">
        <v>175</v>
      </c>
      <c r="E82" s="43"/>
      <c r="F82" s="43" t="str">
        <f>CONCATENATE("&lt;!-- ",D82," --&gt;")</f>
        <v>&lt;!-- Uso Típico de Cierres: --&gt;</v>
      </c>
      <c r="G82" s="45"/>
      <c r="I82" s="26" t="s">
        <v>171</v>
      </c>
      <c r="J82" s="43"/>
      <c r="K82" s="43"/>
      <c r="L82" s="44" t="s">
        <v>176</v>
      </c>
      <c r="M82" s="43"/>
      <c r="N82" s="43" t="str">
        <f>CONCATENATE("&lt;!-- ",L82," --&gt;")</f>
        <v>&lt;!-- Ejemplo de Código Generador Usando Listas por Comprensión --&gt;</v>
      </c>
      <c r="O82" s="45"/>
    </row>
    <row r="83" spans="1:15">
      <c r="A83" s="28" t="s">
        <v>142</v>
      </c>
      <c r="B83" s="46" t="s">
        <v>143</v>
      </c>
      <c r="C83" s="47" t="s">
        <v>144</v>
      </c>
      <c r="F83" t="str">
        <f>CONCATENATE(B83,D83,C83)</f>
        <v>&lt;div &gt;</v>
      </c>
      <c r="G83" s="48"/>
      <c r="I83" s="28" t="s">
        <v>142</v>
      </c>
      <c r="J83" s="46" t="s">
        <v>143</v>
      </c>
      <c r="K83" s="47" t="s">
        <v>144</v>
      </c>
      <c r="N83" t="str">
        <f>CONCATENATE(J83,L83,K83)</f>
        <v>&lt;div &gt;</v>
      </c>
      <c r="O83" s="48"/>
    </row>
    <row r="84" spans="1:15">
      <c r="A84" s="28"/>
      <c r="F84" t="str">
        <f>CONCATENATE("&lt;h3&gt;",D82,"&lt;/h3&gt;")</f>
        <v>&lt;h3&gt;Uso Típico de Cierres:&lt;/h3&gt;</v>
      </c>
      <c r="G84" s="48"/>
      <c r="I84" s="28"/>
      <c r="N84" t="str">
        <f>CONCATENATE("&lt;h4&gt;",L82,"&lt;/h4&gt;")</f>
        <v>&lt;h4&gt;Ejemplo de Código Generador Usando Listas por Comprensión&lt;/h4&gt;</v>
      </c>
      <c r="O84" s="48"/>
    </row>
    <row r="85" spans="1:15">
      <c r="A85" s="28"/>
      <c r="F85" t="str">
        <f>IF(D86&lt;&gt;"","&lt;p&gt;","")</f>
        <v/>
      </c>
      <c r="G85" s="48"/>
      <c r="I85" s="28"/>
      <c r="N85" t="str">
        <f>IF(L86&lt;&gt;"","&lt;p&gt;","")</f>
        <v/>
      </c>
      <c r="O85" s="48"/>
    </row>
    <row r="86" spans="1:15">
      <c r="A86" s="28" t="s">
        <v>145</v>
      </c>
      <c r="D86" s="49"/>
      <c r="E86" t="s">
        <v>2</v>
      </c>
      <c r="F86" t="str">
        <f>IF(D86&lt;&gt;"",D86,"")</f>
        <v/>
      </c>
      <c r="G86" s="48"/>
      <c r="I86" s="28" t="s">
        <v>145</v>
      </c>
      <c r="L86" s="49"/>
      <c r="M86" t="s">
        <v>2</v>
      </c>
      <c r="N86" t="str">
        <f>IF(L86&lt;&gt;"",L86,"")</f>
        <v/>
      </c>
      <c r="O86" s="48"/>
    </row>
    <row r="87" spans="1:15">
      <c r="A87" s="28"/>
      <c r="F87" t="s">
        <v>91</v>
      </c>
      <c r="G87" s="48"/>
      <c r="I87" s="28"/>
      <c r="N87" t="s">
        <v>91</v>
      </c>
      <c r="O87" s="48"/>
    </row>
    <row r="88" ht="15" spans="1:15">
      <c r="A88" s="50"/>
      <c r="B88" s="42"/>
      <c r="C88" s="42"/>
      <c r="D88" s="42"/>
      <c r="E88" s="42"/>
      <c r="F88" s="42" t="str">
        <f>CONCATENATE("&lt;!-- ",D82," fin --&gt;")</f>
        <v>&lt;!-- Uso Típico de Cierres: fin --&gt;</v>
      </c>
      <c r="G88" s="51"/>
      <c r="I88" s="50"/>
      <c r="J88" s="42"/>
      <c r="K88" s="42"/>
      <c r="L88" s="42"/>
      <c r="M88" s="42"/>
      <c r="N88" s="42" t="str">
        <f>CONCATENATE("&lt;!-- ",L82," fin --&gt;")</f>
        <v>&lt;!-- Ejemplo de Código Generador Usando Listas por Comprensión fin --&gt;</v>
      </c>
      <c r="O88" s="51"/>
    </row>
    <row r="89" ht="15" spans="1:14">
      <c r="A89" s="26"/>
      <c r="B89" s="43"/>
      <c r="C89" s="43"/>
      <c r="D89" s="52"/>
      <c r="E89" s="43"/>
      <c r="F89" s="42" t="str">
        <f>""</f>
        <v/>
      </c>
      <c r="I89" s="26"/>
      <c r="J89" s="43"/>
      <c r="K89" s="43"/>
      <c r="L89" s="52"/>
      <c r="M89" s="43"/>
      <c r="N89" s="42" t="str">
        <f>""</f>
        <v/>
      </c>
    </row>
    <row r="90" spans="1:15">
      <c r="A90" s="26" t="s">
        <v>174</v>
      </c>
      <c r="B90" s="43"/>
      <c r="C90" s="43"/>
      <c r="D90" s="44" t="s">
        <v>177</v>
      </c>
      <c r="E90" s="43"/>
      <c r="F90" s="43" t="str">
        <f>CONCATENATE("&lt;!-- ",D90," --&gt;")</f>
        <v>&lt;!-- Ventajas de los Cierres --&gt;</v>
      </c>
      <c r="G90" s="45"/>
      <c r="I90" s="26" t="s">
        <v>174</v>
      </c>
      <c r="J90" s="43"/>
      <c r="K90" s="43"/>
      <c r="L90" s="44" t="s">
        <v>178</v>
      </c>
      <c r="M90" s="43"/>
      <c r="N90" s="43" t="str">
        <f>CONCATENATE("&lt;!-- ",L90," --&gt;")</f>
        <v>&lt;!-- Diferencias clave con Listas por Comprensión --&gt;</v>
      </c>
      <c r="O90" s="45"/>
    </row>
    <row r="91" spans="1:15">
      <c r="A91" s="28" t="s">
        <v>142</v>
      </c>
      <c r="B91" s="46" t="s">
        <v>143</v>
      </c>
      <c r="C91" s="47" t="s">
        <v>144</v>
      </c>
      <c r="F91" t="str">
        <f>CONCATENATE(B91,D91,C91)</f>
        <v>&lt;div &gt;</v>
      </c>
      <c r="G91" s="48"/>
      <c r="I91" s="28" t="s">
        <v>142</v>
      </c>
      <c r="J91" s="46" t="s">
        <v>143</v>
      </c>
      <c r="K91" s="47" t="s">
        <v>144</v>
      </c>
      <c r="N91" t="str">
        <f>CONCATENATE(J91,L91,K91)</f>
        <v>&lt;div &gt;</v>
      </c>
      <c r="O91" s="48"/>
    </row>
    <row r="92" spans="1:15">
      <c r="A92" s="28"/>
      <c r="F92" t="str">
        <f>CONCATENATE("&lt;h3&gt;",D90,"&lt;/h3&gt;")</f>
        <v>&lt;h3&gt;Ventajas de los Cierres&lt;/h3&gt;</v>
      </c>
      <c r="G92" s="48"/>
      <c r="I92" s="28"/>
      <c r="N92" t="str">
        <f>CONCATENATE("&lt;h4&gt;",L90,"&lt;/h4&gt;")</f>
        <v>&lt;h4&gt;Diferencias clave con Listas por Comprensión&lt;/h4&gt;</v>
      </c>
      <c r="O92" s="48"/>
    </row>
    <row r="93" spans="1:15">
      <c r="A93" s="28"/>
      <c r="F93" t="str">
        <f>IF(D94&lt;&gt;"","&lt;p&gt;","")</f>
        <v/>
      </c>
      <c r="G93" s="48"/>
      <c r="I93" s="28"/>
      <c r="N93" t="str">
        <f>IF(L94&lt;&gt;"","&lt;p&gt;","")</f>
        <v/>
      </c>
      <c r="O93" s="48"/>
    </row>
    <row r="94" spans="1:15">
      <c r="A94" s="28" t="s">
        <v>145</v>
      </c>
      <c r="D94" s="49"/>
      <c r="E94" t="s">
        <v>2</v>
      </c>
      <c r="F94" t="str">
        <f>IF(D94&lt;&gt;"",D94,"")</f>
        <v/>
      </c>
      <c r="G94" s="48"/>
      <c r="I94" s="28" t="s">
        <v>145</v>
      </c>
      <c r="L94" s="49"/>
      <c r="M94" t="s">
        <v>2</v>
      </c>
      <c r="N94" t="str">
        <f>IF(L94&lt;&gt;"",L94,"")</f>
        <v/>
      </c>
      <c r="O94" s="48"/>
    </row>
    <row r="95" spans="1:15">
      <c r="A95" s="28"/>
      <c r="F95" t="s">
        <v>91</v>
      </c>
      <c r="G95" s="48"/>
      <c r="I95" s="28"/>
      <c r="N95" t="s">
        <v>91</v>
      </c>
      <c r="O95" s="48"/>
    </row>
    <row r="96" ht="15" spans="1:15">
      <c r="A96" s="50"/>
      <c r="B96" s="42"/>
      <c r="C96" s="42"/>
      <c r="D96" s="42"/>
      <c r="E96" s="42"/>
      <c r="F96" s="42" t="str">
        <f>CONCATENATE("&lt;!-- ",D90," fin --&gt;")</f>
        <v>&lt;!-- Ventajas de los Cierres fin --&gt;</v>
      </c>
      <c r="G96" s="51"/>
      <c r="I96" s="50"/>
      <c r="J96" s="42"/>
      <c r="K96" s="42"/>
      <c r="L96" s="42"/>
      <c r="M96" s="42"/>
      <c r="N96" s="42" t="str">
        <f>CONCATENATE("&lt;!-- ",L90," fin --&gt;")</f>
        <v>&lt;!-- Diferencias clave con Listas por Comprensión fin --&gt;</v>
      </c>
      <c r="O96" s="51"/>
    </row>
    <row r="97" ht="15" spans="1:14">
      <c r="A97" s="26"/>
      <c r="B97" s="43"/>
      <c r="C97" s="43"/>
      <c r="D97" s="52"/>
      <c r="E97" s="43"/>
      <c r="F97" s="42" t="str">
        <f>""</f>
        <v/>
      </c>
      <c r="I97" s="26"/>
      <c r="J97" s="43"/>
      <c r="K97" s="43"/>
      <c r="L97" s="52"/>
      <c r="M97" s="43"/>
      <c r="N97" s="42" t="str">
        <f>""</f>
        <v/>
      </c>
    </row>
    <row r="98" spans="1:15">
      <c r="A98" s="26" t="s">
        <v>179</v>
      </c>
      <c r="B98" s="43"/>
      <c r="C98" s="43"/>
      <c r="D98" s="44"/>
      <c r="E98" s="43"/>
      <c r="F98" s="43" t="str">
        <f>CONCATENATE("&lt;!-- ",D98," --&gt;")</f>
        <v>&lt;!--  --&gt;</v>
      </c>
      <c r="G98" s="45"/>
      <c r="I98" s="26" t="s">
        <v>179</v>
      </c>
      <c r="J98" s="43"/>
      <c r="K98" s="43"/>
      <c r="L98" s="44" t="s">
        <v>180</v>
      </c>
      <c r="M98" s="43"/>
      <c r="N98" s="43" t="str">
        <f>CONCATENATE("&lt;!-- ",L98," --&gt;")</f>
        <v>&lt;!-- Qué Es una Función lambda --&gt;</v>
      </c>
      <c r="O98" s="45"/>
    </row>
    <row r="99" spans="1:15">
      <c r="A99" s="28" t="s">
        <v>142</v>
      </c>
      <c r="B99" s="46" t="s">
        <v>143</v>
      </c>
      <c r="C99" s="47" t="s">
        <v>144</v>
      </c>
      <c r="F99" t="str">
        <f>CONCATENATE(B99,D99,C99)</f>
        <v>&lt;div &gt;</v>
      </c>
      <c r="G99" s="48"/>
      <c r="I99" s="28" t="s">
        <v>142</v>
      </c>
      <c r="J99" s="46" t="s">
        <v>143</v>
      </c>
      <c r="K99" s="47" t="s">
        <v>144</v>
      </c>
      <c r="N99" t="str">
        <f>CONCATENATE(J99,L99,K99)</f>
        <v>&lt;div &gt;</v>
      </c>
      <c r="O99" s="48"/>
    </row>
    <row r="100" spans="1:15">
      <c r="A100" s="28"/>
      <c r="F100" t="str">
        <f>CONCATENATE("&lt;h3&gt;",D98,"&lt;/h3&gt;")</f>
        <v>&lt;h3&gt;&lt;/h3&gt;</v>
      </c>
      <c r="G100" s="48"/>
      <c r="I100" s="28"/>
      <c r="N100" t="str">
        <f>CONCATENATE("&lt;h4&gt;",L98,"&lt;/h4&gt;")</f>
        <v>&lt;h4&gt;Qué Es una Función lambda&lt;/h4&gt;</v>
      </c>
      <c r="O100" s="48"/>
    </row>
    <row r="101" spans="1:15">
      <c r="A101" s="28"/>
      <c r="F101" t="str">
        <f>IF(D102&lt;&gt;"","&lt;p&gt;","")</f>
        <v/>
      </c>
      <c r="G101" s="48"/>
      <c r="I101" s="28"/>
      <c r="N101" t="str">
        <f>IF(L102&lt;&gt;"","&lt;p&gt;","")</f>
        <v/>
      </c>
      <c r="O101" s="48"/>
    </row>
    <row r="102" spans="1:15">
      <c r="A102" s="28" t="s">
        <v>145</v>
      </c>
      <c r="D102" s="49"/>
      <c r="E102" t="s">
        <v>2</v>
      </c>
      <c r="F102" t="str">
        <f>IF(D102&lt;&gt;"",D102,"")</f>
        <v/>
      </c>
      <c r="G102" s="48"/>
      <c r="I102" s="28" t="s">
        <v>145</v>
      </c>
      <c r="L102" s="49"/>
      <c r="M102" t="s">
        <v>2</v>
      </c>
      <c r="N102" t="str">
        <f>IF(L102&lt;&gt;"",L102,"")</f>
        <v/>
      </c>
      <c r="O102" s="48"/>
    </row>
    <row r="103" spans="1:15">
      <c r="A103" s="28"/>
      <c r="F103" t="s">
        <v>91</v>
      </c>
      <c r="G103" s="48"/>
      <c r="I103" s="28"/>
      <c r="N103" t="s">
        <v>91</v>
      </c>
      <c r="O103" s="48"/>
    </row>
    <row r="104" ht="15" spans="1:15">
      <c r="A104" s="50"/>
      <c r="B104" s="42"/>
      <c r="C104" s="42"/>
      <c r="D104" s="42"/>
      <c r="E104" s="42"/>
      <c r="F104" s="42" t="str">
        <f>CONCATENATE("&lt;!-- ",D98," fin --&gt;")</f>
        <v>&lt;!--  fin --&gt;</v>
      </c>
      <c r="G104" s="51"/>
      <c r="I104" s="50"/>
      <c r="J104" s="42"/>
      <c r="K104" s="42"/>
      <c r="L104" s="42"/>
      <c r="M104" s="42"/>
      <c r="N104" s="42" t="str">
        <f>CONCATENATE("&lt;!-- ",L98," fin --&gt;")</f>
        <v>&lt;!-- Qué Es una Función lambda fin --&gt;</v>
      </c>
      <c r="O104" s="51"/>
    </row>
    <row r="105" customFormat="1" ht="15" spans="1:14">
      <c r="A105" s="26"/>
      <c r="B105" s="43"/>
      <c r="C105" s="43"/>
      <c r="D105" s="52"/>
      <c r="E105" s="43"/>
      <c r="F105" s="42" t="str">
        <f>""</f>
        <v/>
      </c>
      <c r="I105" s="26"/>
      <c r="J105" s="43"/>
      <c r="K105" s="43"/>
      <c r="L105" s="52"/>
      <c r="M105" s="43"/>
      <c r="N105" s="42" t="str">
        <f>""</f>
        <v/>
      </c>
    </row>
    <row r="106" customFormat="1" spans="1:15">
      <c r="A106" s="26" t="s">
        <v>181</v>
      </c>
      <c r="B106" s="43"/>
      <c r="C106" s="43"/>
      <c r="D106" s="44"/>
      <c r="E106" s="43"/>
      <c r="F106" s="43" t="str">
        <f>CONCATENATE("&lt;!-- ",D106," --&gt;")</f>
        <v>&lt;!--  --&gt;</v>
      </c>
      <c r="G106" s="45"/>
      <c r="I106" s="26" t="s">
        <v>181</v>
      </c>
      <c r="J106" s="43"/>
      <c r="K106" s="43"/>
      <c r="L106" s="44" t="s">
        <v>182</v>
      </c>
      <c r="M106" s="43"/>
      <c r="N106" s="43" t="str">
        <f>CONCATENATE("&lt;!-- ",L106," --&gt;")</f>
        <v>&lt;!-- Cómo se Usa una Función lambda --&gt;</v>
      </c>
      <c r="O106" s="45"/>
    </row>
    <row r="107" customFormat="1" spans="1:15">
      <c r="A107" s="28" t="s">
        <v>142</v>
      </c>
      <c r="B107" s="46" t="s">
        <v>143</v>
      </c>
      <c r="C107" s="47" t="s">
        <v>144</v>
      </c>
      <c r="F107" t="str">
        <f>CONCATENATE(B107,D107,C107)</f>
        <v>&lt;div &gt;</v>
      </c>
      <c r="G107" s="48"/>
      <c r="I107" s="28" t="s">
        <v>142</v>
      </c>
      <c r="J107" s="46" t="s">
        <v>143</v>
      </c>
      <c r="K107" s="47" t="s">
        <v>144</v>
      </c>
      <c r="N107" t="str">
        <f>CONCATENATE(J107,L107,K107)</f>
        <v>&lt;div &gt;</v>
      </c>
      <c r="O107" s="48"/>
    </row>
    <row r="108" customFormat="1" spans="1:15">
      <c r="A108" s="28"/>
      <c r="F108" t="str">
        <f>CONCATENATE("&lt;h3&gt;",D106,"&lt;/h3&gt;")</f>
        <v>&lt;h3&gt;&lt;/h3&gt;</v>
      </c>
      <c r="G108" s="48"/>
      <c r="I108" s="28"/>
      <c r="N108" t="str">
        <f>CONCATENATE("&lt;h4&gt;",L106,"&lt;/h4&gt;")</f>
        <v>&lt;h4&gt;Cómo se Usa una Función lambda&lt;/h4&gt;</v>
      </c>
      <c r="O108" s="48"/>
    </row>
    <row r="109" customFormat="1" spans="1:15">
      <c r="A109" s="28"/>
      <c r="F109" t="str">
        <f>IF(D110&lt;&gt;"","&lt;p&gt;","")</f>
        <v/>
      </c>
      <c r="G109" s="48"/>
      <c r="I109" s="28"/>
      <c r="N109" t="str">
        <f>IF(L110&lt;&gt;"","&lt;p&gt;","")</f>
        <v/>
      </c>
      <c r="O109" s="48"/>
    </row>
    <row r="110" customFormat="1" spans="1:15">
      <c r="A110" s="28" t="s">
        <v>145</v>
      </c>
      <c r="D110" s="49"/>
      <c r="E110" t="s">
        <v>2</v>
      </c>
      <c r="F110" t="str">
        <f>IF(D110&lt;&gt;"",D110,"")</f>
        <v/>
      </c>
      <c r="G110" s="48"/>
      <c r="I110" s="28" t="s">
        <v>145</v>
      </c>
      <c r="L110" s="49"/>
      <c r="M110" t="s">
        <v>2</v>
      </c>
      <c r="N110" t="str">
        <f>IF(L110&lt;&gt;"",L110,"")</f>
        <v/>
      </c>
      <c r="O110" s="48"/>
    </row>
    <row r="111" customFormat="1" spans="1:15">
      <c r="A111" s="28"/>
      <c r="F111" t="s">
        <v>91</v>
      </c>
      <c r="G111" s="48"/>
      <c r="I111" s="28"/>
      <c r="N111" t="s">
        <v>91</v>
      </c>
      <c r="O111" s="48"/>
    </row>
    <row r="112" customFormat="1" ht="15" spans="1:15">
      <c r="A112" s="50"/>
      <c r="B112" s="42"/>
      <c r="C112" s="42"/>
      <c r="D112" s="42"/>
      <c r="E112" s="42"/>
      <c r="F112" s="42" t="str">
        <f>CONCATENATE("&lt;!-- ",D106," fin --&gt;")</f>
        <v>&lt;!--  fin --&gt;</v>
      </c>
      <c r="G112" s="51"/>
      <c r="I112" s="50"/>
      <c r="J112" s="42"/>
      <c r="K112" s="42"/>
      <c r="L112" s="42"/>
      <c r="M112" s="42"/>
      <c r="N112" s="42" t="str">
        <f>CONCATENATE("&lt;!-- ",L106," fin --&gt;")</f>
        <v>&lt;!-- Cómo se Usa una Función lambda fin --&gt;</v>
      </c>
      <c r="O112" s="51"/>
    </row>
    <row r="113" customFormat="1" ht="15" spans="1:14">
      <c r="A113" s="26"/>
      <c r="B113" s="43"/>
      <c r="C113" s="43"/>
      <c r="D113" s="52"/>
      <c r="E113" s="43"/>
      <c r="F113" s="42" t="str">
        <f>""</f>
        <v/>
      </c>
      <c r="I113" s="26"/>
      <c r="J113" s="43"/>
      <c r="K113" s="43"/>
      <c r="L113" s="52"/>
      <c r="M113" s="43"/>
      <c r="N113" s="42" t="str">
        <f>""</f>
        <v/>
      </c>
    </row>
    <row r="114" customFormat="1" spans="1:15">
      <c r="A114" s="26" t="s">
        <v>183</v>
      </c>
      <c r="B114" s="43"/>
      <c r="C114" s="43"/>
      <c r="D114" s="44"/>
      <c r="E114" s="43"/>
      <c r="F114" s="43" t="str">
        <f>CONCATENATE("&lt;!-- ",D114," --&gt;")</f>
        <v>&lt;!--  --&gt;</v>
      </c>
      <c r="G114" s="45"/>
      <c r="I114" s="26" t="s">
        <v>183</v>
      </c>
      <c r="J114" s="43"/>
      <c r="K114" s="43"/>
      <c r="L114" s="44" t="s">
        <v>184</v>
      </c>
      <c r="M114" s="43"/>
      <c r="N114" s="43" t="str">
        <f>CONCATENATE("&lt;!-- ",L114," --&gt;")</f>
        <v>&lt;!-- Para qué Sirve una Función lambda --&gt;</v>
      </c>
      <c r="O114" s="45"/>
    </row>
    <row r="115" customFormat="1" spans="1:15">
      <c r="A115" s="28" t="s">
        <v>142</v>
      </c>
      <c r="B115" s="46" t="s">
        <v>143</v>
      </c>
      <c r="C115" s="47" t="s">
        <v>144</v>
      </c>
      <c r="F115" t="str">
        <f>CONCATENATE(B115,D115,C115)</f>
        <v>&lt;div &gt;</v>
      </c>
      <c r="G115" s="48"/>
      <c r="I115" s="28" t="s">
        <v>142</v>
      </c>
      <c r="J115" s="46" t="s">
        <v>143</v>
      </c>
      <c r="K115" s="47" t="s">
        <v>144</v>
      </c>
      <c r="N115" t="str">
        <f>CONCATENATE(J115,L115,K115)</f>
        <v>&lt;div &gt;</v>
      </c>
      <c r="O115" s="48"/>
    </row>
    <row r="116" customFormat="1" spans="1:15">
      <c r="A116" s="28"/>
      <c r="F116" t="str">
        <f>CONCATENATE("&lt;h3&gt;",D114,"&lt;/h3&gt;")</f>
        <v>&lt;h3&gt;&lt;/h3&gt;</v>
      </c>
      <c r="G116" s="48"/>
      <c r="I116" s="28"/>
      <c r="N116" t="str">
        <f>CONCATENATE("&lt;h4&gt;",L114,"&lt;/h4&gt;")</f>
        <v>&lt;h4&gt;Para qué Sirve una Función lambda&lt;/h4&gt;</v>
      </c>
      <c r="O116" s="48"/>
    </row>
    <row r="117" customFormat="1" spans="1:15">
      <c r="A117" s="28"/>
      <c r="F117" t="str">
        <f>IF(D118&lt;&gt;"","&lt;p&gt;","")</f>
        <v/>
      </c>
      <c r="G117" s="48"/>
      <c r="I117" s="28"/>
      <c r="N117" t="str">
        <f>IF(L118&lt;&gt;"","&lt;p&gt;","")</f>
        <v/>
      </c>
      <c r="O117" s="48"/>
    </row>
    <row r="118" customFormat="1" spans="1:15">
      <c r="A118" s="28" t="s">
        <v>145</v>
      </c>
      <c r="D118" s="49"/>
      <c r="E118" t="s">
        <v>2</v>
      </c>
      <c r="F118" t="str">
        <f>IF(D118&lt;&gt;"",D118,"")</f>
        <v/>
      </c>
      <c r="G118" s="48"/>
      <c r="I118" s="28" t="s">
        <v>145</v>
      </c>
      <c r="L118" s="49"/>
      <c r="M118" t="s">
        <v>2</v>
      </c>
      <c r="N118" t="str">
        <f>IF(L118&lt;&gt;"",L118,"")</f>
        <v/>
      </c>
      <c r="O118" s="48"/>
    </row>
    <row r="119" customFormat="1" spans="1:15">
      <c r="A119" s="28"/>
      <c r="F119" t="s">
        <v>91</v>
      </c>
      <c r="G119" s="48"/>
      <c r="I119" s="28"/>
      <c r="N119" t="s">
        <v>91</v>
      </c>
      <c r="O119" s="48"/>
    </row>
    <row r="120" customFormat="1" ht="15" spans="1:15">
      <c r="A120" s="50"/>
      <c r="B120" s="42"/>
      <c r="C120" s="42"/>
      <c r="D120" s="42"/>
      <c r="E120" s="42"/>
      <c r="F120" s="42" t="str">
        <f>CONCATENATE("&lt;!-- ",D114," fin --&gt;")</f>
        <v>&lt;!--  fin --&gt;</v>
      </c>
      <c r="G120" s="51"/>
      <c r="I120" s="50"/>
      <c r="J120" s="42"/>
      <c r="K120" s="42"/>
      <c r="L120" s="42"/>
      <c r="M120" s="42"/>
      <c r="N120" s="42" t="str">
        <f>CONCATENATE("&lt;!-- ",L114," fin --&gt;")</f>
        <v>&lt;!-- Para qué Sirve una Función lambda fin --&gt;</v>
      </c>
      <c r="O120" s="51"/>
    </row>
    <row r="121" customFormat="1" ht="15" spans="1:14">
      <c r="A121" s="26"/>
      <c r="B121" s="43"/>
      <c r="C121" s="43"/>
      <c r="D121" s="52"/>
      <c r="E121" s="43"/>
      <c r="F121" s="42" t="str">
        <f>""</f>
        <v/>
      </c>
      <c r="I121" s="26"/>
      <c r="J121" s="43"/>
      <c r="K121" s="43"/>
      <c r="L121" s="52"/>
      <c r="M121" s="43"/>
      <c r="N121" s="42" t="str">
        <f>""</f>
        <v/>
      </c>
    </row>
    <row r="122" customFormat="1" spans="1:15">
      <c r="A122" s="26" t="s">
        <v>185</v>
      </c>
      <c r="B122" s="43"/>
      <c r="C122" s="43"/>
      <c r="D122" s="44"/>
      <c r="E122" s="43"/>
      <c r="F122" s="43" t="str">
        <f>CONCATENATE("&lt;!-- ",D122," --&gt;")</f>
        <v>&lt;!--  --&gt;</v>
      </c>
      <c r="G122" s="45"/>
      <c r="I122" s="26" t="s">
        <v>185</v>
      </c>
      <c r="J122" s="43"/>
      <c r="K122" s="43"/>
      <c r="L122" s="44" t="s">
        <v>186</v>
      </c>
      <c r="M122" s="43"/>
      <c r="N122" s="43" t="str">
        <f>CONCATENATE("&lt;!-- ",L122," --&gt;")</f>
        <v>&lt;!-- Ejemplos Prácticos de Funciones lambda --&gt;</v>
      </c>
      <c r="O122" s="45"/>
    </row>
    <row r="123" customFormat="1" spans="1:15">
      <c r="A123" s="28" t="s">
        <v>142</v>
      </c>
      <c r="B123" s="46" t="s">
        <v>143</v>
      </c>
      <c r="C123" s="47" t="s">
        <v>144</v>
      </c>
      <c r="F123" t="str">
        <f>CONCATENATE(B123,D123,C123)</f>
        <v>&lt;div &gt;</v>
      </c>
      <c r="G123" s="48"/>
      <c r="I123" s="28" t="s">
        <v>142</v>
      </c>
      <c r="J123" s="46" t="s">
        <v>143</v>
      </c>
      <c r="K123" s="47" t="s">
        <v>144</v>
      </c>
      <c r="N123" t="str">
        <f>CONCATENATE(J123,L123,K123)</f>
        <v>&lt;div &gt;</v>
      </c>
      <c r="O123" s="48"/>
    </row>
    <row r="124" customFormat="1" spans="1:15">
      <c r="A124" s="28"/>
      <c r="F124" t="str">
        <f>CONCATENATE("&lt;h3&gt;",D122,"&lt;/h3&gt;")</f>
        <v>&lt;h3&gt;&lt;/h3&gt;</v>
      </c>
      <c r="G124" s="48"/>
      <c r="I124" s="28"/>
      <c r="N124" t="str">
        <f>CONCATENATE("&lt;h4&gt;",L122,"&lt;/h4&gt;")</f>
        <v>&lt;h4&gt;Ejemplos Prácticos de Funciones lambda&lt;/h4&gt;</v>
      </c>
      <c r="O124" s="48"/>
    </row>
    <row r="125" customFormat="1" spans="1:15">
      <c r="A125" s="28"/>
      <c r="F125" t="str">
        <f>IF(D126&lt;&gt;"","&lt;p&gt;","")</f>
        <v/>
      </c>
      <c r="G125" s="48"/>
      <c r="I125" s="28"/>
      <c r="N125" t="str">
        <f>IF(L126&lt;&gt;"","&lt;p&gt;","")</f>
        <v/>
      </c>
      <c r="O125" s="48"/>
    </row>
    <row r="126" customFormat="1" spans="1:15">
      <c r="A126" s="28" t="s">
        <v>145</v>
      </c>
      <c r="D126" s="49"/>
      <c r="E126" t="s">
        <v>2</v>
      </c>
      <c r="F126" t="str">
        <f>IF(D126&lt;&gt;"",D126,"")</f>
        <v/>
      </c>
      <c r="G126" s="48"/>
      <c r="I126" s="28" t="s">
        <v>145</v>
      </c>
      <c r="L126" s="49"/>
      <c r="M126" t="s">
        <v>2</v>
      </c>
      <c r="N126" t="str">
        <f>IF(L126&lt;&gt;"",L126,"")</f>
        <v/>
      </c>
      <c r="O126" s="48"/>
    </row>
    <row r="127" customFormat="1" spans="1:15">
      <c r="A127" s="28"/>
      <c r="F127" t="s">
        <v>91</v>
      </c>
      <c r="G127" s="48"/>
      <c r="I127" s="28"/>
      <c r="N127" t="s">
        <v>91</v>
      </c>
      <c r="O127" s="48"/>
    </row>
    <row r="128" customFormat="1" ht="15" spans="1:15">
      <c r="A128" s="50"/>
      <c r="B128" s="42"/>
      <c r="C128" s="42"/>
      <c r="D128" s="42"/>
      <c r="E128" s="42"/>
      <c r="F128" s="42" t="str">
        <f>CONCATENATE("&lt;!-- ",D122," fin --&gt;")</f>
        <v>&lt;!--  fin --&gt;</v>
      </c>
      <c r="G128" s="51"/>
      <c r="I128" s="50"/>
      <c r="J128" s="42"/>
      <c r="K128" s="42"/>
      <c r="L128" s="42"/>
      <c r="M128" s="42"/>
      <c r="N128" s="42" t="str">
        <f>CONCATENATE("&lt;!-- ",L122," fin --&gt;")</f>
        <v>&lt;!-- Ejemplos Prácticos de Funciones lambda fin --&gt;</v>
      </c>
      <c r="O128" s="51"/>
    </row>
    <row r="129" customFormat="1" ht="15" spans="1:14">
      <c r="A129" s="26"/>
      <c r="B129" s="43"/>
      <c r="C129" s="43"/>
      <c r="D129" s="52"/>
      <c r="E129" s="43"/>
      <c r="F129" s="42" t="str">
        <f>""</f>
        <v/>
      </c>
      <c r="I129" s="26"/>
      <c r="J129" s="43"/>
      <c r="K129" s="43"/>
      <c r="L129" s="52"/>
      <c r="M129" s="43"/>
      <c r="N129" s="42" t="str">
        <f>""</f>
        <v/>
      </c>
    </row>
    <row r="130" customFormat="1" spans="1:15">
      <c r="A130" s="26" t="s">
        <v>187</v>
      </c>
      <c r="B130" s="43"/>
      <c r="C130" s="43"/>
      <c r="D130" s="44"/>
      <c r="E130" s="43"/>
      <c r="F130" s="43" t="str">
        <f>CONCATENATE("&lt;!-- ",D130," --&gt;")</f>
        <v>&lt;!--  --&gt;</v>
      </c>
      <c r="G130" s="45"/>
      <c r="I130" s="26" t="s">
        <v>187</v>
      </c>
      <c r="J130" s="43"/>
      <c r="K130" s="43"/>
      <c r="L130" s="44" t="s">
        <v>188</v>
      </c>
      <c r="M130" s="43"/>
      <c r="N130" s="43" t="str">
        <f>CONCATENATE("&lt;!-- ",L130," --&gt;")</f>
        <v>&lt;!-- Ventajas de Funciones lambdas --&gt;</v>
      </c>
      <c r="O130" s="45"/>
    </row>
    <row r="131" customFormat="1" spans="1:15">
      <c r="A131" s="28" t="s">
        <v>142</v>
      </c>
      <c r="B131" s="46" t="s">
        <v>143</v>
      </c>
      <c r="C131" s="47" t="s">
        <v>144</v>
      </c>
      <c r="F131" t="str">
        <f>CONCATENATE(B131,D131,C131)</f>
        <v>&lt;div &gt;</v>
      </c>
      <c r="G131" s="48"/>
      <c r="I131" s="28" t="s">
        <v>142</v>
      </c>
      <c r="J131" s="46" t="s">
        <v>143</v>
      </c>
      <c r="K131" s="47" t="s">
        <v>144</v>
      </c>
      <c r="N131" t="str">
        <f>CONCATENATE(J131,L131,K131)</f>
        <v>&lt;div &gt;</v>
      </c>
      <c r="O131" s="48"/>
    </row>
    <row r="132" customFormat="1" spans="1:15">
      <c r="A132" s="28"/>
      <c r="F132" t="str">
        <f>CONCATENATE("&lt;h3&gt;",D130,"&lt;/h3&gt;")</f>
        <v>&lt;h3&gt;&lt;/h3&gt;</v>
      </c>
      <c r="G132" s="48"/>
      <c r="I132" s="28"/>
      <c r="N132" t="str">
        <f>CONCATENATE("&lt;h4&gt;",L130,"&lt;/h4&gt;")</f>
        <v>&lt;h4&gt;Ventajas de Funciones lambdas&lt;/h4&gt;</v>
      </c>
      <c r="O132" s="48"/>
    </row>
    <row r="133" customFormat="1" spans="1:15">
      <c r="A133" s="28"/>
      <c r="F133" t="str">
        <f>IF(D134&lt;&gt;"","&lt;p&gt;","")</f>
        <v/>
      </c>
      <c r="G133" s="48"/>
      <c r="I133" s="28"/>
      <c r="N133" t="str">
        <f>IF(L134&lt;&gt;"","&lt;p&gt;","")</f>
        <v/>
      </c>
      <c r="O133" s="48"/>
    </row>
    <row r="134" customFormat="1" spans="1:15">
      <c r="A134" s="28" t="s">
        <v>145</v>
      </c>
      <c r="D134" s="49"/>
      <c r="E134" t="s">
        <v>2</v>
      </c>
      <c r="F134" t="str">
        <f>IF(D134&lt;&gt;"",D134,"")</f>
        <v/>
      </c>
      <c r="G134" s="48"/>
      <c r="I134" s="28" t="s">
        <v>145</v>
      </c>
      <c r="L134" s="49"/>
      <c r="M134" t="s">
        <v>2</v>
      </c>
      <c r="N134" t="str">
        <f>IF(L134&lt;&gt;"",L134,"")</f>
        <v/>
      </c>
      <c r="O134" s="48"/>
    </row>
    <row r="135" customFormat="1" spans="1:15">
      <c r="A135" s="28"/>
      <c r="F135" t="s">
        <v>91</v>
      </c>
      <c r="G135" s="48"/>
      <c r="I135" s="28"/>
      <c r="N135" t="s">
        <v>91</v>
      </c>
      <c r="O135" s="48"/>
    </row>
    <row r="136" customFormat="1" ht="15" spans="1:15">
      <c r="A136" s="50"/>
      <c r="B136" s="42"/>
      <c r="C136" s="42"/>
      <c r="D136" s="42"/>
      <c r="E136" s="42"/>
      <c r="F136" s="42" t="str">
        <f>CONCATENATE("&lt;!-- ",D130," fin --&gt;")</f>
        <v>&lt;!--  fin --&gt;</v>
      </c>
      <c r="G136" s="51"/>
      <c r="I136" s="50"/>
      <c r="J136" s="42"/>
      <c r="K136" s="42"/>
      <c r="L136" s="42"/>
      <c r="M136" s="42"/>
      <c r="N136" s="42" t="str">
        <f>CONCATENATE("&lt;!-- ",L130," fin --&gt;")</f>
        <v>&lt;!-- Ventajas de Funciones lambdas fin --&gt;</v>
      </c>
      <c r="O136" s="51"/>
    </row>
    <row r="137" customFormat="1" ht="15" spans="1:14">
      <c r="A137" s="26"/>
      <c r="B137" s="43"/>
      <c r="C137" s="43"/>
      <c r="D137" s="52"/>
      <c r="E137" s="43"/>
      <c r="F137" s="42" t="str">
        <f>""</f>
        <v/>
      </c>
      <c r="I137" s="26"/>
      <c r="J137" s="43"/>
      <c r="K137" s="43"/>
      <c r="L137" s="52"/>
      <c r="M137" s="43"/>
      <c r="N137" s="42" t="str">
        <f>""</f>
        <v/>
      </c>
    </row>
    <row r="138" customFormat="1" spans="1:15">
      <c r="A138" s="26" t="s">
        <v>189</v>
      </c>
      <c r="B138" s="43"/>
      <c r="C138" s="43"/>
      <c r="D138" s="44"/>
      <c r="E138" s="43"/>
      <c r="F138" s="43" t="str">
        <f>CONCATENATE("&lt;!-- ",D138," --&gt;")</f>
        <v>&lt;!--  --&gt;</v>
      </c>
      <c r="G138" s="45"/>
      <c r="I138" s="26" t="s">
        <v>189</v>
      </c>
      <c r="J138" s="43"/>
      <c r="K138" s="43"/>
      <c r="L138" s="44" t="s">
        <v>190</v>
      </c>
      <c r="M138" s="43"/>
      <c r="N138" s="43" t="str">
        <f>CONCATENATE("&lt;!-- ",L138," --&gt;")</f>
        <v>&lt;!-- Limitaciones de Funciones lambdas --&gt;</v>
      </c>
      <c r="O138" s="45"/>
    </row>
    <row r="139" customFormat="1" spans="1:15">
      <c r="A139" s="28" t="s">
        <v>142</v>
      </c>
      <c r="B139" s="46" t="s">
        <v>143</v>
      </c>
      <c r="C139" s="47" t="s">
        <v>144</v>
      </c>
      <c r="F139" t="str">
        <f>CONCATENATE(B139,D139,C139)</f>
        <v>&lt;div &gt;</v>
      </c>
      <c r="G139" s="48"/>
      <c r="I139" s="28" t="s">
        <v>142</v>
      </c>
      <c r="J139" s="46" t="s">
        <v>143</v>
      </c>
      <c r="K139" s="47" t="s">
        <v>144</v>
      </c>
      <c r="N139" t="str">
        <f>CONCATENATE(J139,L139,K139)</f>
        <v>&lt;div &gt;</v>
      </c>
      <c r="O139" s="48"/>
    </row>
    <row r="140" customFormat="1" spans="1:15">
      <c r="A140" s="28"/>
      <c r="F140" t="str">
        <f>CONCATENATE("&lt;h3&gt;",D138,"&lt;/h3&gt;")</f>
        <v>&lt;h3&gt;&lt;/h3&gt;</v>
      </c>
      <c r="G140" s="48"/>
      <c r="I140" s="28"/>
      <c r="N140" t="str">
        <f>CONCATENATE("&lt;h4&gt;",L138,"&lt;/h4&gt;")</f>
        <v>&lt;h4&gt;Limitaciones de Funciones lambdas&lt;/h4&gt;</v>
      </c>
      <c r="O140" s="48"/>
    </row>
    <row r="141" customFormat="1" spans="1:15">
      <c r="A141" s="28"/>
      <c r="F141" t="str">
        <f>IF(D142&lt;&gt;"","&lt;p&gt;","")</f>
        <v/>
      </c>
      <c r="G141" s="48"/>
      <c r="I141" s="28"/>
      <c r="N141" t="str">
        <f>IF(L142&lt;&gt;"","&lt;p&gt;","")</f>
        <v/>
      </c>
      <c r="O141" s="48"/>
    </row>
    <row r="142" customFormat="1" spans="1:15">
      <c r="A142" s="28" t="s">
        <v>145</v>
      </c>
      <c r="D142" s="49"/>
      <c r="E142" t="s">
        <v>2</v>
      </c>
      <c r="F142" t="str">
        <f>IF(D142&lt;&gt;"",D142,"")</f>
        <v/>
      </c>
      <c r="G142" s="48"/>
      <c r="I142" s="28" t="s">
        <v>145</v>
      </c>
      <c r="L142" s="49"/>
      <c r="M142" t="s">
        <v>2</v>
      </c>
      <c r="N142" t="str">
        <f>IF(L142&lt;&gt;"",L142,"")</f>
        <v/>
      </c>
      <c r="O142" s="48"/>
    </row>
    <row r="143" customFormat="1" spans="1:15">
      <c r="A143" s="28"/>
      <c r="F143" t="s">
        <v>91</v>
      </c>
      <c r="G143" s="48"/>
      <c r="I143" s="28"/>
      <c r="N143" t="s">
        <v>91</v>
      </c>
      <c r="O143" s="48"/>
    </row>
    <row r="144" customFormat="1" ht="15" spans="1:15">
      <c r="A144" s="50"/>
      <c r="B144" s="42"/>
      <c r="C144" s="42"/>
      <c r="D144" s="42"/>
      <c r="E144" s="42"/>
      <c r="F144" s="42" t="str">
        <f>CONCATENATE("&lt;!-- ",D138," fin --&gt;")</f>
        <v>&lt;!--  fin --&gt;</v>
      </c>
      <c r="G144" s="51"/>
      <c r="I144" s="50"/>
      <c r="J144" s="42"/>
      <c r="K144" s="42"/>
      <c r="L144" s="42"/>
      <c r="M144" s="42"/>
      <c r="N144" s="42" t="str">
        <f>CONCATENATE("&lt;!-- ",L138," fin --&gt;")</f>
        <v>&lt;!-- Limitaciones de Funciones lambdas fin --&gt;</v>
      </c>
      <c r="O144" s="51"/>
    </row>
    <row r="145" customFormat="1" ht="15" spans="1:14">
      <c r="A145" s="26"/>
      <c r="B145" s="43"/>
      <c r="C145" s="43"/>
      <c r="D145" s="52"/>
      <c r="E145" s="43"/>
      <c r="F145" s="42" t="str">
        <f>""</f>
        <v/>
      </c>
      <c r="I145" s="26"/>
      <c r="J145" s="43"/>
      <c r="K145" s="43"/>
      <c r="L145" s="52"/>
      <c r="M145" s="43"/>
      <c r="N145" s="42" t="str">
        <f>""</f>
        <v/>
      </c>
    </row>
    <row r="146" customFormat="1" spans="1:15">
      <c r="A146" s="26" t="s">
        <v>191</v>
      </c>
      <c r="B146" s="43"/>
      <c r="C146" s="43"/>
      <c r="D146" s="44"/>
      <c r="E146" s="43"/>
      <c r="F146" s="43" t="str">
        <f>CONCATENATE("&lt;!-- ",D146," --&gt;")</f>
        <v>&lt;!--  --&gt;</v>
      </c>
      <c r="G146" s="45"/>
      <c r="I146" s="26" t="s">
        <v>191</v>
      </c>
      <c r="J146" s="43"/>
      <c r="K146" s="43"/>
      <c r="L146" s="44"/>
      <c r="M146" s="43"/>
      <c r="N146" s="43" t="str">
        <f>CONCATENATE("&lt;!-- ",L146," --&gt;")</f>
        <v>&lt;!--  --&gt;</v>
      </c>
      <c r="O146" s="45"/>
    </row>
    <row r="147" customFormat="1" spans="1:15">
      <c r="A147" s="28" t="s">
        <v>142</v>
      </c>
      <c r="B147" s="46" t="s">
        <v>143</v>
      </c>
      <c r="C147" s="47" t="s">
        <v>144</v>
      </c>
      <c r="F147" t="str">
        <f>CONCATENATE(B147,D147,C147)</f>
        <v>&lt;div &gt;</v>
      </c>
      <c r="G147" s="48"/>
      <c r="I147" s="28" t="s">
        <v>142</v>
      </c>
      <c r="J147" s="46" t="s">
        <v>143</v>
      </c>
      <c r="K147" s="47" t="s">
        <v>144</v>
      </c>
      <c r="N147" t="str">
        <f>CONCATENATE(J147,L147,K147)</f>
        <v>&lt;div &gt;</v>
      </c>
      <c r="O147" s="48"/>
    </row>
    <row r="148" customFormat="1" spans="1:15">
      <c r="A148" s="28"/>
      <c r="F148" t="str">
        <f>CONCATENATE("&lt;h3&gt;",D146,"&lt;/h3&gt;")</f>
        <v>&lt;h3&gt;&lt;/h3&gt;</v>
      </c>
      <c r="G148" s="48"/>
      <c r="I148" s="28"/>
      <c r="N148" t="str">
        <f>CONCATENATE("&lt;h4&gt;",L146,"&lt;/h4&gt;")</f>
        <v>&lt;h4&gt;&lt;/h4&gt;</v>
      </c>
      <c r="O148" s="48"/>
    </row>
    <row r="149" customFormat="1" spans="1:15">
      <c r="A149" s="28"/>
      <c r="F149" t="str">
        <f>IF(D150&lt;&gt;"","&lt;p&gt;","")</f>
        <v/>
      </c>
      <c r="G149" s="48"/>
      <c r="I149" s="28"/>
      <c r="N149" t="str">
        <f>IF(L150&lt;&gt;"","&lt;p&gt;","")</f>
        <v/>
      </c>
      <c r="O149" s="48"/>
    </row>
    <row r="150" customFormat="1" spans="1:15">
      <c r="A150" s="28" t="s">
        <v>145</v>
      </c>
      <c r="D150" s="49"/>
      <c r="E150" t="s">
        <v>2</v>
      </c>
      <c r="F150" t="str">
        <f>IF(D150&lt;&gt;"",D150,"")</f>
        <v/>
      </c>
      <c r="G150" s="48"/>
      <c r="I150" s="28" t="s">
        <v>145</v>
      </c>
      <c r="L150" s="49"/>
      <c r="M150" t="s">
        <v>2</v>
      </c>
      <c r="N150" t="str">
        <f>IF(L150&lt;&gt;"",L150,"")</f>
        <v/>
      </c>
      <c r="O150" s="48"/>
    </row>
    <row r="151" customFormat="1" spans="1:15">
      <c r="A151" s="28"/>
      <c r="F151" t="s">
        <v>91</v>
      </c>
      <c r="G151" s="48"/>
      <c r="I151" s="28"/>
      <c r="N151" t="s">
        <v>91</v>
      </c>
      <c r="O151" s="48"/>
    </row>
    <row r="152" customFormat="1" ht="15" spans="1:15">
      <c r="A152" s="50"/>
      <c r="B152" s="42"/>
      <c r="C152" s="42"/>
      <c r="D152" s="42"/>
      <c r="E152" s="42"/>
      <c r="F152" s="42" t="str">
        <f>CONCATENATE("&lt;!-- ",D146," fin --&gt;")</f>
        <v>&lt;!--  fin --&gt;</v>
      </c>
      <c r="G152" s="51"/>
      <c r="I152" s="50"/>
      <c r="J152" s="42"/>
      <c r="K152" s="42"/>
      <c r="L152" s="42"/>
      <c r="M152" s="42"/>
      <c r="N152" s="42" t="str">
        <f>CONCATENATE("&lt;!-- ",L146," fin --&gt;")</f>
        <v>&lt;!--  fin --&gt;</v>
      </c>
      <c r="O152" s="51"/>
    </row>
    <row r="153" ht="15" spans="1:14">
      <c r="A153" s="26"/>
      <c r="B153" s="43"/>
      <c r="C153" s="43"/>
      <c r="D153" s="52"/>
      <c r="E153" s="43"/>
      <c r="F153" s="42" t="str">
        <f>""</f>
        <v/>
      </c>
      <c r="I153" s="26"/>
      <c r="J153" s="43"/>
      <c r="K153" s="43"/>
      <c r="L153" s="52"/>
      <c r="M153" s="43"/>
      <c r="N153" s="42" t="str">
        <f>""</f>
        <v/>
      </c>
    </row>
    <row r="154" spans="1:15">
      <c r="A154" s="26" t="s">
        <v>192</v>
      </c>
      <c r="B154" s="43"/>
      <c r="C154" s="43"/>
      <c r="D154" s="44"/>
      <c r="E154" s="43"/>
      <c r="F154" s="43" t="str">
        <f>CONCATENATE("&lt;!-- ",D154," --&gt;")</f>
        <v>&lt;!--  --&gt;</v>
      </c>
      <c r="G154" s="45"/>
      <c r="I154" s="26" t="s">
        <v>192</v>
      </c>
      <c r="J154" s="43"/>
      <c r="K154" s="43"/>
      <c r="L154" s="44"/>
      <c r="M154" s="43"/>
      <c r="N154" s="43" t="str">
        <f>CONCATENATE("&lt;!-- ",L154," --&gt;")</f>
        <v>&lt;!--  --&gt;</v>
      </c>
      <c r="O154" s="45"/>
    </row>
    <row r="155" spans="1:15">
      <c r="A155" s="28" t="s">
        <v>142</v>
      </c>
      <c r="B155" s="46" t="s">
        <v>143</v>
      </c>
      <c r="C155" s="47" t="s">
        <v>144</v>
      </c>
      <c r="F155" t="str">
        <f>CONCATENATE(B155,D155,C155)</f>
        <v>&lt;div &gt;</v>
      </c>
      <c r="G155" s="48"/>
      <c r="I155" s="28" t="s">
        <v>142</v>
      </c>
      <c r="J155" s="46" t="s">
        <v>143</v>
      </c>
      <c r="K155" s="47" t="s">
        <v>144</v>
      </c>
      <c r="N155" t="str">
        <f>CONCATENATE(J155,L155,K155)</f>
        <v>&lt;div &gt;</v>
      </c>
      <c r="O155" s="48"/>
    </row>
    <row r="156" spans="1:15">
      <c r="A156" s="28"/>
      <c r="F156" t="str">
        <f>CONCATENATE("&lt;h3&gt;",D154,"&lt;/h3&gt;")</f>
        <v>&lt;h3&gt;&lt;/h3&gt;</v>
      </c>
      <c r="G156" s="48"/>
      <c r="I156" s="28"/>
      <c r="N156" t="str">
        <f>CONCATENATE("&lt;h4&gt;",L154,"&lt;/h4&gt;")</f>
        <v>&lt;h4&gt;&lt;/h4&gt;</v>
      </c>
      <c r="O156" s="48"/>
    </row>
    <row r="157" spans="1:15">
      <c r="A157" s="28"/>
      <c r="F157" t="str">
        <f>IF(D158&lt;&gt;"","&lt;p&gt;","")</f>
        <v/>
      </c>
      <c r="G157" s="48"/>
      <c r="I157" s="28"/>
      <c r="N157" t="str">
        <f>IF(L158&lt;&gt;"","&lt;p&gt;","")</f>
        <v/>
      </c>
      <c r="O157" s="48"/>
    </row>
    <row r="158" spans="1:15">
      <c r="A158" s="28" t="s">
        <v>145</v>
      </c>
      <c r="D158" s="49"/>
      <c r="E158" t="s">
        <v>2</v>
      </c>
      <c r="F158" t="str">
        <f>IF(D158&lt;&gt;"",D158,"")</f>
        <v/>
      </c>
      <c r="G158" s="48"/>
      <c r="I158" s="28" t="s">
        <v>145</v>
      </c>
      <c r="L158" s="49"/>
      <c r="M158" t="s">
        <v>2</v>
      </c>
      <c r="N158" t="str">
        <f>IF(L158&lt;&gt;"",L158,"")</f>
        <v/>
      </c>
      <c r="O158" s="48"/>
    </row>
    <row r="159" spans="1:15">
      <c r="A159" s="28"/>
      <c r="F159" t="s">
        <v>91</v>
      </c>
      <c r="G159" s="48"/>
      <c r="I159" s="28"/>
      <c r="N159" t="s">
        <v>91</v>
      </c>
      <c r="O159" s="48"/>
    </row>
    <row r="160" spans="1:15">
      <c r="A160" s="50"/>
      <c r="B160" s="42"/>
      <c r="C160" s="42"/>
      <c r="D160" s="42"/>
      <c r="E160" s="42"/>
      <c r="F160" s="42" t="str">
        <f>CONCATENATE("&lt;!-- ",D154," fin --&gt;")</f>
        <v>&lt;!--  fin --&gt;</v>
      </c>
      <c r="G160" s="51"/>
      <c r="I160" s="50"/>
      <c r="J160" s="42"/>
      <c r="K160" s="42"/>
      <c r="L160" s="42"/>
      <c r="M160" s="42"/>
      <c r="N160" s="42" t="str">
        <f>CONCATENATE("&lt;!-- ",L154," fin --&gt;")</f>
        <v>&lt;!--  fin --&gt;</v>
      </c>
      <c r="O160" s="51"/>
    </row>
    <row r="161" spans="1:14">
      <c r="A161" s="26"/>
      <c r="B161" s="43"/>
      <c r="C161" s="43"/>
      <c r="D161" s="52"/>
      <c r="E161" s="43"/>
      <c r="F161" s="42" t="str">
        <f>""</f>
        <v/>
      </c>
      <c r="I161" s="26"/>
      <c r="J161" s="43"/>
      <c r="K161" s="43"/>
      <c r="L161" s="52"/>
      <c r="M161" s="43"/>
      <c r="N161" s="42" t="str">
        <f>""</f>
        <v/>
      </c>
    </row>
    <row r="162" spans="1:15">
      <c r="A162" s="26" t="s">
        <v>193</v>
      </c>
      <c r="B162" s="43"/>
      <c r="C162" s="43"/>
      <c r="D162" s="44"/>
      <c r="E162" s="43"/>
      <c r="F162" s="43" t="str">
        <f>CONCATENATE("&lt;!-- ",D162," --&gt;")</f>
        <v>&lt;!--  --&gt;</v>
      </c>
      <c r="G162" s="45"/>
      <c r="I162" s="26" t="s">
        <v>193</v>
      </c>
      <c r="J162" s="43"/>
      <c r="K162" s="43"/>
      <c r="L162" s="44"/>
      <c r="M162" s="43"/>
      <c r="N162" s="43" t="str">
        <f>CONCATENATE("&lt;!-- ",L162," --&gt;")</f>
        <v>&lt;!--  --&gt;</v>
      </c>
      <c r="O162" s="45"/>
    </row>
    <row r="163" spans="1:15">
      <c r="A163" s="28" t="s">
        <v>142</v>
      </c>
      <c r="B163" s="46" t="s">
        <v>143</v>
      </c>
      <c r="C163" s="47" t="s">
        <v>144</v>
      </c>
      <c r="F163" t="str">
        <f>CONCATENATE(B163,D163,C163)</f>
        <v>&lt;div &gt;</v>
      </c>
      <c r="G163" s="48"/>
      <c r="I163" s="28" t="s">
        <v>142</v>
      </c>
      <c r="J163" s="46" t="s">
        <v>143</v>
      </c>
      <c r="K163" s="47" t="s">
        <v>144</v>
      </c>
      <c r="N163" t="str">
        <f>CONCATENATE(J163,L163,K163)</f>
        <v>&lt;div &gt;</v>
      </c>
      <c r="O163" s="48"/>
    </row>
    <row r="164" spans="1:15">
      <c r="A164" s="28"/>
      <c r="F164" t="str">
        <f>CONCATENATE("&lt;h3&gt;",D162,"&lt;/h3&gt;")</f>
        <v>&lt;h3&gt;&lt;/h3&gt;</v>
      </c>
      <c r="G164" s="48"/>
      <c r="I164" s="28"/>
      <c r="N164" t="str">
        <f>CONCATENATE("&lt;h4&gt;",L162,"&lt;/h4&gt;")</f>
        <v>&lt;h4&gt;&lt;/h4&gt;</v>
      </c>
      <c r="O164" s="48"/>
    </row>
    <row r="165" spans="1:15">
      <c r="A165" s="28"/>
      <c r="F165" t="str">
        <f>IF(D166&lt;&gt;"","&lt;p&gt;","")</f>
        <v/>
      </c>
      <c r="G165" s="48"/>
      <c r="I165" s="28"/>
      <c r="N165" t="str">
        <f>IF(L166&lt;&gt;"","&lt;p&gt;","")</f>
        <v/>
      </c>
      <c r="O165" s="48"/>
    </row>
    <row r="166" spans="1:15">
      <c r="A166" s="28" t="s">
        <v>145</v>
      </c>
      <c r="D166" s="49"/>
      <c r="E166" t="s">
        <v>2</v>
      </c>
      <c r="F166" t="str">
        <f>IF(D166&lt;&gt;"",D166,"")</f>
        <v/>
      </c>
      <c r="G166" s="48"/>
      <c r="I166" s="28" t="s">
        <v>145</v>
      </c>
      <c r="L166" s="49"/>
      <c r="M166" t="s">
        <v>2</v>
      </c>
      <c r="N166" t="str">
        <f>IF(L166&lt;&gt;"",L166,"")</f>
        <v/>
      </c>
      <c r="O166" s="48"/>
    </row>
    <row r="167" spans="1:15">
      <c r="A167" s="28"/>
      <c r="F167" t="s">
        <v>91</v>
      </c>
      <c r="G167" s="48"/>
      <c r="I167" s="28"/>
      <c r="N167" t="s">
        <v>91</v>
      </c>
      <c r="O167" s="48"/>
    </row>
    <row r="168" spans="1:15">
      <c r="A168" s="50"/>
      <c r="B168" s="42"/>
      <c r="C168" s="42"/>
      <c r="D168" s="42"/>
      <c r="E168" s="42"/>
      <c r="F168" s="42" t="str">
        <f>CONCATENATE("&lt;!-- ",D162," fin --&gt;")</f>
        <v>&lt;!--  fin --&gt;</v>
      </c>
      <c r="G168" s="51"/>
      <c r="I168" s="50"/>
      <c r="J168" s="42"/>
      <c r="K168" s="42"/>
      <c r="L168" s="42"/>
      <c r="M168" s="42"/>
      <c r="N168" s="42" t="str">
        <f>CONCATENATE("&lt;!-- ",L162," fin --&gt;")</f>
        <v>&lt;!--  fin --&gt;</v>
      </c>
      <c r="O168" s="51"/>
    </row>
    <row r="169" spans="1:14">
      <c r="A169" s="26"/>
      <c r="B169" s="43"/>
      <c r="C169" s="43"/>
      <c r="D169" s="52"/>
      <c r="E169" s="43"/>
      <c r="F169" s="42" t="str">
        <f>""</f>
        <v/>
      </c>
      <c r="I169" s="26"/>
      <c r="J169" s="43"/>
      <c r="K169" s="43"/>
      <c r="L169" s="52"/>
      <c r="M169" s="43"/>
      <c r="N169" s="42" t="str">
        <f>""</f>
        <v/>
      </c>
    </row>
    <row r="170" spans="1:15">
      <c r="A170" s="26" t="s">
        <v>194</v>
      </c>
      <c r="B170" s="43"/>
      <c r="C170" s="43"/>
      <c r="D170" s="44"/>
      <c r="E170" s="43"/>
      <c r="F170" s="43" t="str">
        <f>CONCATENATE("&lt;!-- ",D170," --&gt;")</f>
        <v>&lt;!--  --&gt;</v>
      </c>
      <c r="G170" s="45"/>
      <c r="I170" s="26" t="s">
        <v>194</v>
      </c>
      <c r="J170" s="43"/>
      <c r="K170" s="43"/>
      <c r="L170" s="44"/>
      <c r="M170" s="43"/>
      <c r="N170" s="43" t="str">
        <f>CONCATENATE("&lt;!-- ",L170," --&gt;")</f>
        <v>&lt;!--  --&gt;</v>
      </c>
      <c r="O170" s="45"/>
    </row>
    <row r="171" spans="1:15">
      <c r="A171" s="28" t="s">
        <v>142</v>
      </c>
      <c r="B171" s="46" t="s">
        <v>143</v>
      </c>
      <c r="C171" s="47" t="s">
        <v>144</v>
      </c>
      <c r="F171" t="str">
        <f>CONCATENATE(B171,D171,C171)</f>
        <v>&lt;div &gt;</v>
      </c>
      <c r="G171" s="48"/>
      <c r="I171" s="28" t="s">
        <v>142</v>
      </c>
      <c r="J171" s="46" t="s">
        <v>143</v>
      </c>
      <c r="K171" s="47" t="s">
        <v>144</v>
      </c>
      <c r="N171" t="str">
        <f>CONCATENATE(J171,L171,K171)</f>
        <v>&lt;div &gt;</v>
      </c>
      <c r="O171" s="48"/>
    </row>
    <row r="172" spans="1:15">
      <c r="A172" s="28"/>
      <c r="F172" t="str">
        <f>CONCATENATE("&lt;h3&gt;",D170,"&lt;/h3&gt;")</f>
        <v>&lt;h3&gt;&lt;/h3&gt;</v>
      </c>
      <c r="G172" s="48"/>
      <c r="I172" s="28"/>
      <c r="N172" t="str">
        <f>CONCATENATE("&lt;h4&gt;",L170,"&lt;/h4&gt;")</f>
        <v>&lt;h4&gt;&lt;/h4&gt;</v>
      </c>
      <c r="O172" s="48"/>
    </row>
    <row r="173" spans="1:15">
      <c r="A173" s="28"/>
      <c r="F173" t="str">
        <f>IF(D174&lt;&gt;"","&lt;p&gt;","")</f>
        <v/>
      </c>
      <c r="G173" s="48"/>
      <c r="I173" s="28"/>
      <c r="N173" t="str">
        <f>IF(L174&lt;&gt;"","&lt;p&gt;","")</f>
        <v/>
      </c>
      <c r="O173" s="48"/>
    </row>
    <row r="174" spans="1:15">
      <c r="A174" s="28" t="s">
        <v>145</v>
      </c>
      <c r="D174" s="49"/>
      <c r="E174" t="s">
        <v>2</v>
      </c>
      <c r="F174" t="str">
        <f>IF(D174&lt;&gt;"",D174,"")</f>
        <v/>
      </c>
      <c r="G174" s="48"/>
      <c r="I174" s="28" t="s">
        <v>145</v>
      </c>
      <c r="L174" s="49"/>
      <c r="M174" t="s">
        <v>2</v>
      </c>
      <c r="N174" t="str">
        <f>IF(L174&lt;&gt;"",L174,"")</f>
        <v/>
      </c>
      <c r="O174" s="48"/>
    </row>
    <row r="175" spans="1:15">
      <c r="A175" s="28"/>
      <c r="F175" t="s">
        <v>91</v>
      </c>
      <c r="G175" s="48"/>
      <c r="I175" s="28"/>
      <c r="N175" t="s">
        <v>91</v>
      </c>
      <c r="O175" s="48"/>
    </row>
    <row r="176" spans="1:15">
      <c r="A176" s="50"/>
      <c r="B176" s="42"/>
      <c r="C176" s="42"/>
      <c r="D176" s="42"/>
      <c r="E176" s="42"/>
      <c r="F176" s="42" t="str">
        <f>CONCATENATE("&lt;!-- ",D170," fin --&gt;")</f>
        <v>&lt;!--  fin --&gt;</v>
      </c>
      <c r="G176" s="51"/>
      <c r="I176" s="50"/>
      <c r="J176" s="42"/>
      <c r="K176" s="42"/>
      <c r="L176" s="42"/>
      <c r="M176" s="42"/>
      <c r="N176" s="42" t="str">
        <f>CONCATENATE("&lt;!-- ",L170," fin --&gt;")</f>
        <v>&lt;!--  fin --&gt;</v>
      </c>
      <c r="O176" s="51"/>
    </row>
    <row r="177" spans="1:14">
      <c r="A177" s="26"/>
      <c r="B177" s="43"/>
      <c r="C177" s="43"/>
      <c r="D177" s="52"/>
      <c r="E177" s="43"/>
      <c r="F177" s="42" t="str">
        <f>""</f>
        <v/>
      </c>
      <c r="I177" s="26"/>
      <c r="J177" s="43"/>
      <c r="K177" s="43"/>
      <c r="L177" s="52"/>
      <c r="M177" s="43"/>
      <c r="N177" s="42" t="str">
        <f>""</f>
        <v/>
      </c>
    </row>
    <row r="178" spans="1:15">
      <c r="A178" s="26" t="s">
        <v>195</v>
      </c>
      <c r="B178" s="43"/>
      <c r="C178" s="43"/>
      <c r="D178" s="44"/>
      <c r="E178" s="43"/>
      <c r="F178" s="43" t="str">
        <f>CONCATENATE("&lt;!-- ",D178," --&gt;")</f>
        <v>&lt;!--  --&gt;</v>
      </c>
      <c r="G178" s="45"/>
      <c r="I178" s="26" t="s">
        <v>195</v>
      </c>
      <c r="J178" s="43"/>
      <c r="K178" s="43"/>
      <c r="L178" s="44"/>
      <c r="M178" s="43"/>
      <c r="N178" s="43" t="str">
        <f>CONCATENATE("&lt;!-- ",L178," --&gt;")</f>
        <v>&lt;!--  --&gt;</v>
      </c>
      <c r="O178" s="45"/>
    </row>
    <row r="179" spans="1:15">
      <c r="A179" s="28" t="s">
        <v>142</v>
      </c>
      <c r="B179" s="46" t="s">
        <v>143</v>
      </c>
      <c r="C179" s="47" t="s">
        <v>144</v>
      </c>
      <c r="F179" t="str">
        <f>CONCATENATE(B179,D179,C179)</f>
        <v>&lt;div &gt;</v>
      </c>
      <c r="G179" s="48"/>
      <c r="I179" s="28" t="s">
        <v>142</v>
      </c>
      <c r="J179" s="46" t="s">
        <v>143</v>
      </c>
      <c r="K179" s="47" t="s">
        <v>144</v>
      </c>
      <c r="N179" t="str">
        <f>CONCATENATE(J179,L179,K179)</f>
        <v>&lt;div &gt;</v>
      </c>
      <c r="O179" s="48"/>
    </row>
    <row r="180" spans="1:15">
      <c r="A180" s="28"/>
      <c r="F180" t="str">
        <f>CONCATENATE("&lt;h3&gt;",D178,"&lt;/h3&gt;")</f>
        <v>&lt;h3&gt;&lt;/h3&gt;</v>
      </c>
      <c r="G180" s="48"/>
      <c r="I180" s="28"/>
      <c r="N180" t="str">
        <f>CONCATENATE("&lt;h4&gt;",L178,"&lt;/h4&gt;")</f>
        <v>&lt;h4&gt;&lt;/h4&gt;</v>
      </c>
      <c r="O180" s="48"/>
    </row>
    <row r="181" spans="1:15">
      <c r="A181" s="28"/>
      <c r="F181" t="str">
        <f>IF(D182&lt;&gt;"","&lt;p&gt;","")</f>
        <v/>
      </c>
      <c r="G181" s="48"/>
      <c r="I181" s="28"/>
      <c r="N181" t="str">
        <f>IF(L182&lt;&gt;"","&lt;p&gt;","")</f>
        <v/>
      </c>
      <c r="O181" s="48"/>
    </row>
    <row r="182" spans="1:15">
      <c r="A182" s="28" t="s">
        <v>145</v>
      </c>
      <c r="D182" s="49"/>
      <c r="E182" t="s">
        <v>2</v>
      </c>
      <c r="F182" t="str">
        <f>IF(D182&lt;&gt;"",D182,"")</f>
        <v/>
      </c>
      <c r="G182" s="48"/>
      <c r="I182" s="28" t="s">
        <v>145</v>
      </c>
      <c r="L182" s="49"/>
      <c r="M182" t="s">
        <v>2</v>
      </c>
      <c r="N182" t="str">
        <f>IF(L182&lt;&gt;"",L182,"")</f>
        <v/>
      </c>
      <c r="O182" s="48"/>
    </row>
    <row r="183" spans="1:15">
      <c r="A183" s="28"/>
      <c r="F183" t="s">
        <v>91</v>
      </c>
      <c r="G183" s="48"/>
      <c r="I183" s="28"/>
      <c r="N183" t="s">
        <v>91</v>
      </c>
      <c r="O183" s="48"/>
    </row>
    <row r="184" spans="1:15">
      <c r="A184" s="50"/>
      <c r="B184" s="42"/>
      <c r="C184" s="42"/>
      <c r="D184" s="42"/>
      <c r="E184" s="42"/>
      <c r="F184" s="42" t="str">
        <f>CONCATENATE("&lt;!-- ",D178," fin --&gt;")</f>
        <v>&lt;!--  fin --&gt;</v>
      </c>
      <c r="G184" s="51"/>
      <c r="I184" s="50"/>
      <c r="J184" s="42"/>
      <c r="K184" s="42"/>
      <c r="L184" s="42"/>
      <c r="M184" s="42"/>
      <c r="N184" s="42" t="str">
        <f>CONCATENATE("&lt;!-- ",L178," fin --&gt;")</f>
        <v>&lt;!--  fin --&gt;</v>
      </c>
      <c r="O184" s="51"/>
    </row>
    <row r="186" spans="1:15">
      <c r="A186" s="26" t="s">
        <v>181</v>
      </c>
      <c r="B186" s="43"/>
      <c r="C186" s="43"/>
      <c r="D186" s="44"/>
      <c r="E186" s="43"/>
      <c r="F186" s="43" t="str">
        <f>CONCATENATE("&lt;!-- ",D186," --&gt;")</f>
        <v>&lt;!--  --&gt;</v>
      </c>
      <c r="G186" s="45"/>
      <c r="I186" s="26" t="s">
        <v>181</v>
      </c>
      <c r="J186" s="43"/>
      <c r="K186" s="43"/>
      <c r="L186" s="44"/>
      <c r="M186" s="43"/>
      <c r="N186" s="43" t="str">
        <f>CONCATENATE("&lt;!-- ",L186," --&gt;")</f>
        <v>&lt;!--  --&gt;</v>
      </c>
      <c r="O186" s="45"/>
    </row>
    <row r="187" spans="1:15">
      <c r="A187" s="28" t="s">
        <v>142</v>
      </c>
      <c r="B187" s="46" t="s">
        <v>143</v>
      </c>
      <c r="C187" s="47" t="s">
        <v>144</v>
      </c>
      <c r="F187" t="str">
        <f>CONCATENATE(B187,D187,C187)</f>
        <v>&lt;div &gt;</v>
      </c>
      <c r="G187" s="48"/>
      <c r="I187" s="28" t="s">
        <v>142</v>
      </c>
      <c r="J187" s="46" t="s">
        <v>143</v>
      </c>
      <c r="K187" s="47" t="s">
        <v>144</v>
      </c>
      <c r="N187" t="str">
        <f>CONCATENATE(J187,L187,K187)</f>
        <v>&lt;div &gt;</v>
      </c>
      <c r="O187" s="48"/>
    </row>
    <row r="188" spans="1:15">
      <c r="A188" s="28"/>
      <c r="F188" t="str">
        <f>CONCATENATE("&lt;h3&gt;",D186,"&lt;/h3&gt;")</f>
        <v>&lt;h3&gt;&lt;/h3&gt;</v>
      </c>
      <c r="G188" s="48"/>
      <c r="I188" s="28"/>
      <c r="N188" t="str">
        <f>CONCATENATE("&lt;h4&gt;",L186,"&lt;/h4&gt;")</f>
        <v>&lt;h4&gt;&lt;/h4&gt;</v>
      </c>
      <c r="O188" s="48"/>
    </row>
    <row r="189" spans="1:15">
      <c r="A189" s="28"/>
      <c r="F189" t="str">
        <f>IF(D190&lt;&gt;"","&lt;p&gt;","")</f>
        <v/>
      </c>
      <c r="G189" s="48"/>
      <c r="I189" s="28"/>
      <c r="N189" t="str">
        <f>IF(L190&lt;&gt;"","&lt;p&gt;","")</f>
        <v/>
      </c>
      <c r="O189" s="48"/>
    </row>
    <row r="190" spans="1:15">
      <c r="A190" s="28" t="s">
        <v>145</v>
      </c>
      <c r="D190" s="49"/>
      <c r="E190" t="s">
        <v>2</v>
      </c>
      <c r="F190" t="str">
        <f>IF(D190&lt;&gt;"",D190,"")</f>
        <v/>
      </c>
      <c r="G190" s="48"/>
      <c r="I190" s="28" t="s">
        <v>145</v>
      </c>
      <c r="L190" s="49"/>
      <c r="M190" t="s">
        <v>2</v>
      </c>
      <c r="N190" t="str">
        <f>IF(L190&lt;&gt;"",L190,"")</f>
        <v/>
      </c>
      <c r="O190" s="48"/>
    </row>
    <row r="191" spans="1:15">
      <c r="A191" s="28"/>
      <c r="F191" t="s">
        <v>91</v>
      </c>
      <c r="G191" s="48"/>
      <c r="I191" s="28"/>
      <c r="N191" t="s">
        <v>91</v>
      </c>
      <c r="O191" s="48"/>
    </row>
    <row r="192" spans="1:15">
      <c r="A192" s="50"/>
      <c r="B192" s="42"/>
      <c r="C192" s="42"/>
      <c r="D192" s="42"/>
      <c r="E192" s="42"/>
      <c r="F192" s="42" t="str">
        <f>CONCATENATE("&lt;!-- ",D186," fin --&gt;")</f>
        <v>&lt;!--  fin --&gt;</v>
      </c>
      <c r="G192" s="51"/>
      <c r="I192" s="50"/>
      <c r="J192" s="42"/>
      <c r="K192" s="42"/>
      <c r="L192" s="42"/>
      <c r="M192" s="42"/>
      <c r="N192" s="42" t="str">
        <f>CONCATENATE("&lt;!-- ",L186," fin --&gt;")</f>
        <v>&lt;!--  fin --&gt;</v>
      </c>
      <c r="O192" s="51"/>
    </row>
    <row r="193" spans="1:14">
      <c r="A193" s="26"/>
      <c r="B193" s="43"/>
      <c r="C193" s="43"/>
      <c r="D193" s="52"/>
      <c r="E193" s="43"/>
      <c r="F193" s="42" t="str">
        <f>""</f>
        <v/>
      </c>
      <c r="I193" s="26"/>
      <c r="J193" s="43"/>
      <c r="K193" s="43"/>
      <c r="L193" s="52"/>
      <c r="M193" s="43"/>
      <c r="N193" s="42" t="str">
        <f>""</f>
        <v/>
      </c>
    </row>
    <row r="194" spans="1:15">
      <c r="A194" s="26" t="s">
        <v>183</v>
      </c>
      <c r="B194" s="43"/>
      <c r="C194" s="43"/>
      <c r="D194" s="44"/>
      <c r="E194" s="43"/>
      <c r="F194" s="43" t="str">
        <f>CONCATENATE("&lt;!-- ",D194," --&gt;")</f>
        <v>&lt;!--  --&gt;</v>
      </c>
      <c r="G194" s="45"/>
      <c r="I194" s="26" t="s">
        <v>183</v>
      </c>
      <c r="J194" s="43"/>
      <c r="K194" s="43"/>
      <c r="L194" s="44"/>
      <c r="M194" s="43"/>
      <c r="N194" s="43" t="str">
        <f>CONCATENATE("&lt;!-- ",L194," --&gt;")</f>
        <v>&lt;!--  --&gt;</v>
      </c>
      <c r="O194" s="45"/>
    </row>
    <row r="195" spans="1:15">
      <c r="A195" s="28" t="s">
        <v>142</v>
      </c>
      <c r="B195" s="46" t="s">
        <v>143</v>
      </c>
      <c r="C195" s="47" t="s">
        <v>144</v>
      </c>
      <c r="F195" t="str">
        <f>CONCATENATE(B195,D195,C195)</f>
        <v>&lt;div &gt;</v>
      </c>
      <c r="G195" s="48"/>
      <c r="I195" s="28" t="s">
        <v>142</v>
      </c>
      <c r="J195" s="46" t="s">
        <v>143</v>
      </c>
      <c r="K195" s="47" t="s">
        <v>144</v>
      </c>
      <c r="N195" t="str">
        <f>CONCATENATE(J195,L195,K195)</f>
        <v>&lt;div &gt;</v>
      </c>
      <c r="O195" s="48"/>
    </row>
    <row r="196" spans="1:15">
      <c r="A196" s="28"/>
      <c r="F196" t="str">
        <f>CONCATENATE("&lt;h3&gt;",D194,"&lt;/h3&gt;")</f>
        <v>&lt;h3&gt;&lt;/h3&gt;</v>
      </c>
      <c r="G196" s="48"/>
      <c r="I196" s="28"/>
      <c r="N196" t="str">
        <f>CONCATENATE("&lt;h4&gt;",L194,"&lt;/h4&gt;")</f>
        <v>&lt;h4&gt;&lt;/h4&gt;</v>
      </c>
      <c r="O196" s="48"/>
    </row>
    <row r="197" spans="1:15">
      <c r="A197" s="28"/>
      <c r="F197" t="str">
        <f>IF(D198&lt;&gt;"","&lt;p&gt;","")</f>
        <v/>
      </c>
      <c r="G197" s="48"/>
      <c r="I197" s="28"/>
      <c r="N197" t="str">
        <f>IF(L198&lt;&gt;"","&lt;p&gt;","")</f>
        <v/>
      </c>
      <c r="O197" s="48"/>
    </row>
    <row r="198" spans="1:15">
      <c r="A198" s="28" t="s">
        <v>145</v>
      </c>
      <c r="D198" s="49"/>
      <c r="E198" t="s">
        <v>2</v>
      </c>
      <c r="F198" t="str">
        <f>IF(D198&lt;&gt;"",D198,"")</f>
        <v/>
      </c>
      <c r="G198" s="48"/>
      <c r="I198" s="28" t="s">
        <v>145</v>
      </c>
      <c r="L198" s="49"/>
      <c r="M198" t="s">
        <v>2</v>
      </c>
      <c r="N198" t="str">
        <f>IF(L198&lt;&gt;"",L198,"")</f>
        <v/>
      </c>
      <c r="O198" s="48"/>
    </row>
    <row r="199" spans="1:15">
      <c r="A199" s="28"/>
      <c r="F199" t="s">
        <v>91</v>
      </c>
      <c r="G199" s="48"/>
      <c r="I199" s="28"/>
      <c r="N199" t="s">
        <v>91</v>
      </c>
      <c r="O199" s="48"/>
    </row>
    <row r="200" spans="1:15">
      <c r="A200" s="50"/>
      <c r="B200" s="42"/>
      <c r="C200" s="42"/>
      <c r="D200" s="42"/>
      <c r="E200" s="42"/>
      <c r="F200" s="42" t="str">
        <f>CONCATENATE("&lt;!-- ",D194," fin --&gt;")</f>
        <v>&lt;!--  fin --&gt;</v>
      </c>
      <c r="G200" s="51"/>
      <c r="I200" s="50"/>
      <c r="J200" s="42"/>
      <c r="K200" s="42"/>
      <c r="L200" s="42"/>
      <c r="M200" s="42"/>
      <c r="N200" s="42" t="str">
        <f>CONCATENATE("&lt;!-- ",L194," fin --&gt;")</f>
        <v>&lt;!--  fin --&gt;</v>
      </c>
      <c r="O200" s="51"/>
    </row>
    <row r="201" spans="1:14">
      <c r="A201" s="26"/>
      <c r="B201" s="43"/>
      <c r="C201" s="43"/>
      <c r="D201" s="52"/>
      <c r="E201" s="43"/>
      <c r="F201" s="42" t="str">
        <f>""</f>
        <v/>
      </c>
      <c r="I201" s="26"/>
      <c r="J201" s="43"/>
      <c r="K201" s="43"/>
      <c r="L201" s="52"/>
      <c r="M201" s="43"/>
      <c r="N201" s="42" t="str">
        <f>""</f>
        <v/>
      </c>
    </row>
    <row r="202" spans="1:15">
      <c r="A202" s="26" t="s">
        <v>185</v>
      </c>
      <c r="B202" s="43"/>
      <c r="C202" s="43"/>
      <c r="D202" s="44"/>
      <c r="E202" s="43"/>
      <c r="F202" s="43" t="str">
        <f>CONCATENATE("&lt;!-- ",D202," --&gt;")</f>
        <v>&lt;!--  --&gt;</v>
      </c>
      <c r="G202" s="45"/>
      <c r="I202" s="26" t="s">
        <v>185</v>
      </c>
      <c r="J202" s="43"/>
      <c r="K202" s="43"/>
      <c r="L202" s="44"/>
      <c r="M202" s="43"/>
      <c r="N202" s="43" t="str">
        <f>CONCATENATE("&lt;!-- ",L202," --&gt;")</f>
        <v>&lt;!--  --&gt;</v>
      </c>
      <c r="O202" s="45"/>
    </row>
    <row r="203" spans="1:15">
      <c r="A203" s="28" t="s">
        <v>142</v>
      </c>
      <c r="B203" s="46" t="s">
        <v>143</v>
      </c>
      <c r="C203" s="47" t="s">
        <v>144</v>
      </c>
      <c r="F203" t="str">
        <f>CONCATENATE(B203,D203,C203)</f>
        <v>&lt;div &gt;</v>
      </c>
      <c r="G203" s="48"/>
      <c r="I203" s="28" t="s">
        <v>142</v>
      </c>
      <c r="J203" s="46" t="s">
        <v>143</v>
      </c>
      <c r="K203" s="47" t="s">
        <v>144</v>
      </c>
      <c r="N203" t="str">
        <f>CONCATENATE(J203,L203,K203)</f>
        <v>&lt;div &gt;</v>
      </c>
      <c r="O203" s="48"/>
    </row>
    <row r="204" spans="1:15">
      <c r="A204" s="28"/>
      <c r="F204" t="str">
        <f>CONCATENATE("&lt;h3&gt;",D202,"&lt;/h3&gt;")</f>
        <v>&lt;h3&gt;&lt;/h3&gt;</v>
      </c>
      <c r="G204" s="48"/>
      <c r="I204" s="28"/>
      <c r="N204" t="str">
        <f>CONCATENATE("&lt;h4&gt;",L202,"&lt;/h4&gt;")</f>
        <v>&lt;h4&gt;&lt;/h4&gt;</v>
      </c>
      <c r="O204" s="48"/>
    </row>
    <row r="205" spans="1:15">
      <c r="A205" s="28"/>
      <c r="F205" t="str">
        <f>IF(D206&lt;&gt;"","&lt;p&gt;","")</f>
        <v/>
      </c>
      <c r="G205" s="48"/>
      <c r="I205" s="28"/>
      <c r="N205" t="str">
        <f>IF(L206&lt;&gt;"","&lt;p&gt;","")</f>
        <v/>
      </c>
      <c r="O205" s="48"/>
    </row>
    <row r="206" spans="1:15">
      <c r="A206" s="28" t="s">
        <v>145</v>
      </c>
      <c r="D206" s="49"/>
      <c r="E206" t="s">
        <v>2</v>
      </c>
      <c r="F206" t="str">
        <f>IF(D206&lt;&gt;"",D206,"")</f>
        <v/>
      </c>
      <c r="G206" s="48"/>
      <c r="I206" s="28" t="s">
        <v>145</v>
      </c>
      <c r="L206" s="49"/>
      <c r="M206" t="s">
        <v>2</v>
      </c>
      <c r="N206" t="str">
        <f>IF(L206&lt;&gt;"",L206,"")</f>
        <v/>
      </c>
      <c r="O206" s="48"/>
    </row>
    <row r="207" spans="1:15">
      <c r="A207" s="28"/>
      <c r="F207" t="s">
        <v>91</v>
      </c>
      <c r="G207" s="48"/>
      <c r="I207" s="28"/>
      <c r="N207" t="s">
        <v>91</v>
      </c>
      <c r="O207" s="48"/>
    </row>
    <row r="208" spans="1:15">
      <c r="A208" s="50"/>
      <c r="B208" s="42"/>
      <c r="C208" s="42"/>
      <c r="D208" s="42"/>
      <c r="E208" s="42"/>
      <c r="F208" s="42" t="str">
        <f>CONCATENATE("&lt;!-- ",D202," fin --&gt;")</f>
        <v>&lt;!--  fin --&gt;</v>
      </c>
      <c r="G208" s="51"/>
      <c r="I208" s="50"/>
      <c r="J208" s="42"/>
      <c r="K208" s="42"/>
      <c r="L208" s="42"/>
      <c r="M208" s="42"/>
      <c r="N208" s="42" t="str">
        <f>CONCATENATE("&lt;!-- ",L202," fin --&gt;")</f>
        <v>&lt;!--  fin --&gt;</v>
      </c>
      <c r="O208" s="51"/>
    </row>
    <row r="209" spans="1:14">
      <c r="A209" s="26"/>
      <c r="B209" s="43"/>
      <c r="C209" s="43"/>
      <c r="D209" s="52"/>
      <c r="E209" s="43"/>
      <c r="F209" s="42" t="str">
        <f>""</f>
        <v/>
      </c>
      <c r="I209" s="26"/>
      <c r="J209" s="43"/>
      <c r="K209" s="43"/>
      <c r="L209" s="52"/>
      <c r="M209" s="43"/>
      <c r="N209" s="42" t="str">
        <f>""</f>
        <v/>
      </c>
    </row>
    <row r="210" spans="1:15">
      <c r="A210" s="26" t="s">
        <v>187</v>
      </c>
      <c r="B210" s="43"/>
      <c r="C210" s="43"/>
      <c r="D210" s="44"/>
      <c r="E210" s="43"/>
      <c r="F210" s="43" t="str">
        <f>CONCATENATE("&lt;!-- ",D210," --&gt;")</f>
        <v>&lt;!--  --&gt;</v>
      </c>
      <c r="G210" s="45"/>
      <c r="I210" s="26" t="s">
        <v>187</v>
      </c>
      <c r="J210" s="43"/>
      <c r="K210" s="43"/>
      <c r="L210" s="44"/>
      <c r="M210" s="43"/>
      <c r="N210" s="43" t="str">
        <f>CONCATENATE("&lt;!-- ",L210," --&gt;")</f>
        <v>&lt;!--  --&gt;</v>
      </c>
      <c r="O210" s="45"/>
    </row>
    <row r="211" spans="1:15">
      <c r="A211" s="28" t="s">
        <v>142</v>
      </c>
      <c r="B211" s="46" t="s">
        <v>143</v>
      </c>
      <c r="C211" s="47" t="s">
        <v>144</v>
      </c>
      <c r="F211" t="str">
        <f>CONCATENATE(B211,D211,C211)</f>
        <v>&lt;div &gt;</v>
      </c>
      <c r="G211" s="48"/>
      <c r="I211" s="28" t="s">
        <v>142</v>
      </c>
      <c r="J211" s="46" t="s">
        <v>143</v>
      </c>
      <c r="K211" s="47" t="s">
        <v>144</v>
      </c>
      <c r="N211" t="str">
        <f>CONCATENATE(J211,L211,K211)</f>
        <v>&lt;div &gt;</v>
      </c>
      <c r="O211" s="48"/>
    </row>
    <row r="212" spans="1:15">
      <c r="A212" s="28"/>
      <c r="F212" t="str">
        <f>CONCATENATE("&lt;h3&gt;",D210,"&lt;/h3&gt;")</f>
        <v>&lt;h3&gt;&lt;/h3&gt;</v>
      </c>
      <c r="G212" s="48"/>
      <c r="I212" s="28"/>
      <c r="N212" t="str">
        <f>CONCATENATE("&lt;h4&gt;",L210,"&lt;/h4&gt;")</f>
        <v>&lt;h4&gt;&lt;/h4&gt;</v>
      </c>
      <c r="O212" s="48"/>
    </row>
    <row r="213" spans="1:15">
      <c r="A213" s="28"/>
      <c r="F213" t="str">
        <f>IF(D214&lt;&gt;"","&lt;p&gt;","")</f>
        <v/>
      </c>
      <c r="G213" s="48"/>
      <c r="I213" s="28"/>
      <c r="N213" t="str">
        <f>IF(L214&lt;&gt;"","&lt;p&gt;","")</f>
        <v/>
      </c>
      <c r="O213" s="48"/>
    </row>
    <row r="214" spans="1:15">
      <c r="A214" s="28" t="s">
        <v>145</v>
      </c>
      <c r="D214" s="49"/>
      <c r="E214" t="s">
        <v>2</v>
      </c>
      <c r="F214" t="str">
        <f>IF(D214&lt;&gt;"",D214,"")</f>
        <v/>
      </c>
      <c r="G214" s="48"/>
      <c r="I214" s="28" t="s">
        <v>145</v>
      </c>
      <c r="L214" s="49"/>
      <c r="M214" t="s">
        <v>2</v>
      </c>
      <c r="N214" t="str">
        <f>IF(L214&lt;&gt;"",L214,"")</f>
        <v/>
      </c>
      <c r="O214" s="48"/>
    </row>
    <row r="215" spans="1:15">
      <c r="A215" s="28"/>
      <c r="F215" t="s">
        <v>91</v>
      </c>
      <c r="G215" s="48"/>
      <c r="I215" s="28"/>
      <c r="N215" t="s">
        <v>91</v>
      </c>
      <c r="O215" s="48"/>
    </row>
    <row r="216" spans="1:15">
      <c r="A216" s="50"/>
      <c r="B216" s="42"/>
      <c r="C216" s="42"/>
      <c r="D216" s="42"/>
      <c r="E216" s="42"/>
      <c r="F216" s="42" t="str">
        <f>CONCATENATE("&lt;!-- ",D210," fin --&gt;")</f>
        <v>&lt;!--  fin --&gt;</v>
      </c>
      <c r="G216" s="51"/>
      <c r="I216" s="50"/>
      <c r="J216" s="42"/>
      <c r="K216" s="42"/>
      <c r="L216" s="42"/>
      <c r="M216" s="42"/>
      <c r="N216" s="42" t="str">
        <f>CONCATENATE("&lt;!-- ",L210," fin --&gt;")</f>
        <v>&lt;!--  fin --&gt;</v>
      </c>
      <c r="O216" s="51"/>
    </row>
    <row r="217" spans="1:14">
      <c r="A217" s="26"/>
      <c r="B217" s="43"/>
      <c r="C217" s="43"/>
      <c r="D217" s="52"/>
      <c r="E217" s="43"/>
      <c r="F217" s="42" t="str">
        <f>""</f>
        <v/>
      </c>
      <c r="I217" s="26"/>
      <c r="J217" s="43"/>
      <c r="K217" s="43"/>
      <c r="L217" s="52"/>
      <c r="M217" s="43"/>
      <c r="N217" s="42" t="str">
        <f>""</f>
        <v/>
      </c>
    </row>
    <row r="218" spans="1:15">
      <c r="A218" s="26" t="s">
        <v>189</v>
      </c>
      <c r="B218" s="43"/>
      <c r="C218" s="43"/>
      <c r="D218" s="44"/>
      <c r="E218" s="43"/>
      <c r="F218" s="43" t="str">
        <f>CONCATENATE("&lt;!-- ",D218," --&gt;")</f>
        <v>&lt;!--  --&gt;</v>
      </c>
      <c r="G218" s="45"/>
      <c r="I218" s="26" t="s">
        <v>189</v>
      </c>
      <c r="J218" s="43"/>
      <c r="K218" s="43"/>
      <c r="L218" s="44"/>
      <c r="M218" s="43"/>
      <c r="N218" s="43" t="str">
        <f>CONCATENATE("&lt;!-- ",L218," --&gt;")</f>
        <v>&lt;!--  --&gt;</v>
      </c>
      <c r="O218" s="45"/>
    </row>
    <row r="219" spans="1:15">
      <c r="A219" s="28" t="s">
        <v>142</v>
      </c>
      <c r="B219" s="46" t="s">
        <v>143</v>
      </c>
      <c r="C219" s="47" t="s">
        <v>144</v>
      </c>
      <c r="F219" t="str">
        <f>CONCATENATE(B219,D219,C219)</f>
        <v>&lt;div &gt;</v>
      </c>
      <c r="G219" s="48"/>
      <c r="I219" s="28" t="s">
        <v>142</v>
      </c>
      <c r="J219" s="46" t="s">
        <v>143</v>
      </c>
      <c r="K219" s="47" t="s">
        <v>144</v>
      </c>
      <c r="N219" t="str">
        <f>CONCATENATE(J219,L219,K219)</f>
        <v>&lt;div &gt;</v>
      </c>
      <c r="O219" s="48"/>
    </row>
    <row r="220" spans="1:15">
      <c r="A220" s="28"/>
      <c r="F220" t="str">
        <f>CONCATENATE("&lt;h3&gt;",D218,"&lt;/h3&gt;")</f>
        <v>&lt;h3&gt;&lt;/h3&gt;</v>
      </c>
      <c r="G220" s="48"/>
      <c r="I220" s="28"/>
      <c r="N220" t="str">
        <f>CONCATENATE("&lt;h4&gt;",L218,"&lt;/h4&gt;")</f>
        <v>&lt;h4&gt;&lt;/h4&gt;</v>
      </c>
      <c r="O220" s="48"/>
    </row>
    <row r="221" spans="1:15">
      <c r="A221" s="28"/>
      <c r="F221" t="str">
        <f>IF(D222&lt;&gt;"","&lt;p&gt;","")</f>
        <v/>
      </c>
      <c r="G221" s="48"/>
      <c r="I221" s="28"/>
      <c r="N221" t="str">
        <f>IF(L222&lt;&gt;"","&lt;p&gt;","")</f>
        <v/>
      </c>
      <c r="O221" s="48"/>
    </row>
    <row r="222" spans="1:15">
      <c r="A222" s="28" t="s">
        <v>145</v>
      </c>
      <c r="D222" s="49"/>
      <c r="E222" t="s">
        <v>2</v>
      </c>
      <c r="F222" t="str">
        <f>IF(D222&lt;&gt;"",D222,"")</f>
        <v/>
      </c>
      <c r="G222" s="48"/>
      <c r="I222" s="28" t="s">
        <v>145</v>
      </c>
      <c r="L222" s="49"/>
      <c r="M222" t="s">
        <v>2</v>
      </c>
      <c r="N222" t="str">
        <f>IF(L222&lt;&gt;"",L222,"")</f>
        <v/>
      </c>
      <c r="O222" s="48"/>
    </row>
    <row r="223" spans="1:15">
      <c r="A223" s="28"/>
      <c r="F223" t="s">
        <v>91</v>
      </c>
      <c r="G223" s="48"/>
      <c r="I223" s="28"/>
      <c r="N223" t="s">
        <v>91</v>
      </c>
      <c r="O223" s="48"/>
    </row>
    <row r="224" spans="1:15">
      <c r="A224" s="50"/>
      <c r="B224" s="42"/>
      <c r="C224" s="42"/>
      <c r="D224" s="42"/>
      <c r="E224" s="42"/>
      <c r="F224" s="42" t="str">
        <f>CONCATENATE("&lt;!-- ",D218," fin --&gt;")</f>
        <v>&lt;!--  fin --&gt;</v>
      </c>
      <c r="G224" s="51"/>
      <c r="I224" s="50"/>
      <c r="J224" s="42"/>
      <c r="K224" s="42"/>
      <c r="L224" s="42"/>
      <c r="M224" s="42"/>
      <c r="N224" s="42" t="str">
        <f>CONCATENATE("&lt;!-- ",L218," fin --&gt;")</f>
        <v>&lt;!--  fin --&gt;</v>
      </c>
      <c r="O224" s="51"/>
    </row>
    <row r="225" spans="1:14">
      <c r="A225" s="26"/>
      <c r="B225" s="43"/>
      <c r="C225" s="43"/>
      <c r="D225" s="52"/>
      <c r="E225" s="43"/>
      <c r="F225" s="42" t="str">
        <f>""</f>
        <v/>
      </c>
      <c r="I225" s="26"/>
      <c r="J225" s="43"/>
      <c r="K225" s="43"/>
      <c r="L225" s="52"/>
      <c r="M225" s="43"/>
      <c r="N225" s="42" t="str">
        <f>""</f>
        <v/>
      </c>
    </row>
    <row r="226" spans="1:15">
      <c r="A226" s="26" t="s">
        <v>191</v>
      </c>
      <c r="B226" s="43"/>
      <c r="C226" s="43"/>
      <c r="D226" s="44"/>
      <c r="E226" s="43"/>
      <c r="F226" s="43" t="str">
        <f>CONCATENATE("&lt;!-- ",D226," --&gt;")</f>
        <v>&lt;!--  --&gt;</v>
      </c>
      <c r="G226" s="45"/>
      <c r="I226" s="26" t="s">
        <v>191</v>
      </c>
      <c r="J226" s="43"/>
      <c r="K226" s="43"/>
      <c r="L226" s="44"/>
      <c r="M226" s="43"/>
      <c r="N226" s="43" t="str">
        <f>CONCATENATE("&lt;!-- ",L226," --&gt;")</f>
        <v>&lt;!--  --&gt;</v>
      </c>
      <c r="O226" s="45"/>
    </row>
    <row r="227" spans="1:15">
      <c r="A227" s="28" t="s">
        <v>142</v>
      </c>
      <c r="B227" s="46" t="s">
        <v>143</v>
      </c>
      <c r="C227" s="47" t="s">
        <v>144</v>
      </c>
      <c r="F227" t="str">
        <f>CONCATENATE(B227,D227,C227)</f>
        <v>&lt;div &gt;</v>
      </c>
      <c r="G227" s="48"/>
      <c r="I227" s="28" t="s">
        <v>142</v>
      </c>
      <c r="J227" s="46" t="s">
        <v>143</v>
      </c>
      <c r="K227" s="47" t="s">
        <v>144</v>
      </c>
      <c r="N227" t="str">
        <f>CONCATENATE(J227,L227,K227)</f>
        <v>&lt;div &gt;</v>
      </c>
      <c r="O227" s="48"/>
    </row>
    <row r="228" spans="1:15">
      <c r="A228" s="28"/>
      <c r="F228" t="str">
        <f>CONCATENATE("&lt;h3&gt;",D226,"&lt;/h3&gt;")</f>
        <v>&lt;h3&gt;&lt;/h3&gt;</v>
      </c>
      <c r="G228" s="48"/>
      <c r="I228" s="28"/>
      <c r="N228" t="str">
        <f>CONCATENATE("&lt;h4&gt;",L226,"&lt;/h4&gt;")</f>
        <v>&lt;h4&gt;&lt;/h4&gt;</v>
      </c>
      <c r="O228" s="48"/>
    </row>
    <row r="229" spans="1:15">
      <c r="A229" s="28"/>
      <c r="F229" t="str">
        <f>IF(D230&lt;&gt;"","&lt;p&gt;","")</f>
        <v/>
      </c>
      <c r="G229" s="48"/>
      <c r="I229" s="28"/>
      <c r="N229" t="str">
        <f>IF(L230&lt;&gt;"","&lt;p&gt;","")</f>
        <v/>
      </c>
      <c r="O229" s="48"/>
    </row>
    <row r="230" spans="1:15">
      <c r="A230" s="28" t="s">
        <v>145</v>
      </c>
      <c r="D230" s="49"/>
      <c r="E230" t="s">
        <v>2</v>
      </c>
      <c r="F230" t="str">
        <f>IF(D230&lt;&gt;"",D230,"")</f>
        <v/>
      </c>
      <c r="G230" s="48"/>
      <c r="I230" s="28" t="s">
        <v>145</v>
      </c>
      <c r="L230" s="49"/>
      <c r="M230" t="s">
        <v>2</v>
      </c>
      <c r="N230" t="str">
        <f>IF(L230&lt;&gt;"",L230,"")</f>
        <v/>
      </c>
      <c r="O230" s="48"/>
    </row>
    <row r="231" spans="1:15">
      <c r="A231" s="28"/>
      <c r="F231" t="s">
        <v>91</v>
      </c>
      <c r="G231" s="48"/>
      <c r="I231" s="28"/>
      <c r="N231" t="s">
        <v>91</v>
      </c>
      <c r="O231" s="48"/>
    </row>
    <row r="232" spans="1:15">
      <c r="A232" s="50"/>
      <c r="B232" s="42"/>
      <c r="C232" s="42"/>
      <c r="D232" s="42"/>
      <c r="E232" s="42"/>
      <c r="F232" s="42" t="str">
        <f>CONCATENATE("&lt;!-- ",D226," fin --&gt;")</f>
        <v>&lt;!--  fin --&gt;</v>
      </c>
      <c r="G232" s="51"/>
      <c r="I232" s="50"/>
      <c r="J232" s="42"/>
      <c r="K232" s="42"/>
      <c r="L232" s="42"/>
      <c r="M232" s="42"/>
      <c r="N232" s="42" t="str">
        <f>CONCATENATE("&lt;!-- ",L226," fin --&gt;")</f>
        <v>&lt;!--  fin --&gt;</v>
      </c>
      <c r="O232" s="51"/>
    </row>
    <row r="233" spans="1:14">
      <c r="A233" s="26"/>
      <c r="B233" s="43"/>
      <c r="C233" s="43"/>
      <c r="D233" s="52"/>
      <c r="E233" s="43"/>
      <c r="F233" s="42" t="str">
        <f>""</f>
        <v/>
      </c>
      <c r="I233" s="26"/>
      <c r="J233" s="43"/>
      <c r="K233" s="43"/>
      <c r="L233" s="52"/>
      <c r="M233" s="43"/>
      <c r="N233" s="42" t="str">
        <f>""</f>
        <v/>
      </c>
    </row>
    <row r="234" spans="1:15">
      <c r="A234" s="26" t="s">
        <v>192</v>
      </c>
      <c r="B234" s="43"/>
      <c r="C234" s="43"/>
      <c r="D234" s="44"/>
      <c r="E234" s="43"/>
      <c r="F234" s="43" t="str">
        <f>CONCATENATE("&lt;!-- ",D234," --&gt;")</f>
        <v>&lt;!--  --&gt;</v>
      </c>
      <c r="G234" s="45"/>
      <c r="I234" s="26" t="s">
        <v>192</v>
      </c>
      <c r="J234" s="43"/>
      <c r="K234" s="43"/>
      <c r="L234" s="44"/>
      <c r="M234" s="43"/>
      <c r="N234" s="43" t="str">
        <f>CONCATENATE("&lt;!-- ",L234," --&gt;")</f>
        <v>&lt;!--  --&gt;</v>
      </c>
      <c r="O234" s="45"/>
    </row>
    <row r="235" spans="1:15">
      <c r="A235" s="28" t="s">
        <v>142</v>
      </c>
      <c r="B235" s="46" t="s">
        <v>143</v>
      </c>
      <c r="C235" s="47" t="s">
        <v>144</v>
      </c>
      <c r="F235" t="str">
        <f>CONCATENATE(B235,D235,C235)</f>
        <v>&lt;div &gt;</v>
      </c>
      <c r="G235" s="48"/>
      <c r="I235" s="28" t="s">
        <v>142</v>
      </c>
      <c r="J235" s="46" t="s">
        <v>143</v>
      </c>
      <c r="K235" s="47" t="s">
        <v>144</v>
      </c>
      <c r="N235" t="str">
        <f>CONCATENATE(J235,L235,K235)</f>
        <v>&lt;div &gt;</v>
      </c>
      <c r="O235" s="48"/>
    </row>
    <row r="236" spans="1:15">
      <c r="A236" s="28"/>
      <c r="F236" t="str">
        <f>CONCATENATE("&lt;h3&gt;",D234,"&lt;/h3&gt;")</f>
        <v>&lt;h3&gt;&lt;/h3&gt;</v>
      </c>
      <c r="G236" s="48"/>
      <c r="I236" s="28"/>
      <c r="N236" t="str">
        <f>CONCATENATE("&lt;h4&gt;",L234,"&lt;/h4&gt;")</f>
        <v>&lt;h4&gt;&lt;/h4&gt;</v>
      </c>
      <c r="O236" s="48"/>
    </row>
    <row r="237" spans="1:15">
      <c r="A237" s="28"/>
      <c r="F237" t="str">
        <f>IF(D238&lt;&gt;"","&lt;p&gt;","")</f>
        <v/>
      </c>
      <c r="G237" s="48"/>
      <c r="I237" s="28"/>
      <c r="N237" t="str">
        <f>IF(L238&lt;&gt;"","&lt;p&gt;","")</f>
        <v/>
      </c>
      <c r="O237" s="48"/>
    </row>
    <row r="238" spans="1:15">
      <c r="A238" s="28" t="s">
        <v>145</v>
      </c>
      <c r="D238" s="49"/>
      <c r="E238" t="s">
        <v>2</v>
      </c>
      <c r="F238" t="str">
        <f>IF(D238&lt;&gt;"",D238,"")</f>
        <v/>
      </c>
      <c r="G238" s="48"/>
      <c r="I238" s="28" t="s">
        <v>145</v>
      </c>
      <c r="L238" s="49"/>
      <c r="M238" t="s">
        <v>2</v>
      </c>
      <c r="N238" t="str">
        <f>IF(L238&lt;&gt;"",L238,"")</f>
        <v/>
      </c>
      <c r="O238" s="48"/>
    </row>
    <row r="239" spans="1:15">
      <c r="A239" s="28"/>
      <c r="F239" t="s">
        <v>91</v>
      </c>
      <c r="G239" s="48"/>
      <c r="I239" s="28"/>
      <c r="N239" t="s">
        <v>91</v>
      </c>
      <c r="O239" s="48"/>
    </row>
    <row r="240" spans="1:15">
      <c r="A240" s="50"/>
      <c r="B240" s="42"/>
      <c r="C240" s="42"/>
      <c r="D240" s="42"/>
      <c r="E240" s="42"/>
      <c r="F240" s="42" t="str">
        <f>CONCATENATE("&lt;!-- ",D234," fin --&gt;")</f>
        <v>&lt;!--  fin --&gt;</v>
      </c>
      <c r="G240" s="51"/>
      <c r="I240" s="50"/>
      <c r="J240" s="42"/>
      <c r="K240" s="42"/>
      <c r="L240" s="42"/>
      <c r="M240" s="42"/>
      <c r="N240" s="42" t="str">
        <f>CONCATENATE("&lt;!-- ",L234," fin --&gt;")</f>
        <v>&lt;!--  fin --&gt;</v>
      </c>
      <c r="O240" s="51"/>
    </row>
    <row r="241" spans="1:14">
      <c r="A241" s="26"/>
      <c r="B241" s="43"/>
      <c r="C241" s="43"/>
      <c r="D241" s="52"/>
      <c r="E241" s="43"/>
      <c r="F241" s="42" t="str">
        <f>""</f>
        <v/>
      </c>
      <c r="I241" s="26"/>
      <c r="J241" s="43"/>
      <c r="K241" s="43"/>
      <c r="L241" s="52"/>
      <c r="M241" s="43"/>
      <c r="N241" s="42" t="str">
        <f>""</f>
        <v/>
      </c>
    </row>
    <row r="242" spans="1:15">
      <c r="A242" s="26" t="s">
        <v>193</v>
      </c>
      <c r="B242" s="43"/>
      <c r="C242" s="43"/>
      <c r="D242" s="44"/>
      <c r="E242" s="43"/>
      <c r="F242" s="43" t="str">
        <f>CONCATENATE("&lt;!-- ",D242," --&gt;")</f>
        <v>&lt;!--  --&gt;</v>
      </c>
      <c r="G242" s="45"/>
      <c r="I242" s="26" t="s">
        <v>193</v>
      </c>
      <c r="J242" s="43"/>
      <c r="K242" s="43"/>
      <c r="L242" s="44"/>
      <c r="M242" s="43"/>
      <c r="N242" s="43" t="str">
        <f>CONCATENATE("&lt;!-- ",L242," --&gt;")</f>
        <v>&lt;!--  --&gt;</v>
      </c>
      <c r="O242" s="45"/>
    </row>
    <row r="243" spans="1:15">
      <c r="A243" s="28" t="s">
        <v>142</v>
      </c>
      <c r="B243" s="46" t="s">
        <v>143</v>
      </c>
      <c r="C243" s="47" t="s">
        <v>144</v>
      </c>
      <c r="F243" t="str">
        <f>CONCATENATE(B243,D243,C243)</f>
        <v>&lt;div &gt;</v>
      </c>
      <c r="G243" s="48"/>
      <c r="I243" s="28" t="s">
        <v>142</v>
      </c>
      <c r="J243" s="46" t="s">
        <v>143</v>
      </c>
      <c r="K243" s="47" t="s">
        <v>144</v>
      </c>
      <c r="N243" t="str">
        <f>CONCATENATE(J243,L243,K243)</f>
        <v>&lt;div &gt;</v>
      </c>
      <c r="O243" s="48"/>
    </row>
    <row r="244" spans="1:15">
      <c r="A244" s="28"/>
      <c r="F244" t="str">
        <f>CONCATENATE("&lt;h3&gt;",D242,"&lt;/h3&gt;")</f>
        <v>&lt;h3&gt;&lt;/h3&gt;</v>
      </c>
      <c r="G244" s="48"/>
      <c r="I244" s="28"/>
      <c r="N244" t="str">
        <f>CONCATENATE("&lt;h4&gt;",L242,"&lt;/h4&gt;")</f>
        <v>&lt;h4&gt;&lt;/h4&gt;</v>
      </c>
      <c r="O244" s="48"/>
    </row>
    <row r="245" spans="1:15">
      <c r="A245" s="28"/>
      <c r="F245" t="str">
        <f>IF(D246&lt;&gt;"","&lt;p&gt;","")</f>
        <v/>
      </c>
      <c r="G245" s="48"/>
      <c r="I245" s="28"/>
      <c r="N245" t="str">
        <f>IF(L246&lt;&gt;"","&lt;p&gt;","")</f>
        <v/>
      </c>
      <c r="O245" s="48"/>
    </row>
    <row r="246" spans="1:15">
      <c r="A246" s="28" t="s">
        <v>145</v>
      </c>
      <c r="D246" s="49"/>
      <c r="E246" t="s">
        <v>2</v>
      </c>
      <c r="F246" t="str">
        <f>IF(D246&lt;&gt;"",D246,"")</f>
        <v/>
      </c>
      <c r="G246" s="48"/>
      <c r="I246" s="28" t="s">
        <v>145</v>
      </c>
      <c r="L246" s="49"/>
      <c r="M246" t="s">
        <v>2</v>
      </c>
      <c r="N246" t="str">
        <f>IF(L246&lt;&gt;"",L246,"")</f>
        <v/>
      </c>
      <c r="O246" s="48"/>
    </row>
    <row r="247" spans="1:15">
      <c r="A247" s="28"/>
      <c r="F247" t="s">
        <v>91</v>
      </c>
      <c r="G247" s="48"/>
      <c r="I247" s="28"/>
      <c r="N247" t="s">
        <v>91</v>
      </c>
      <c r="O247" s="48"/>
    </row>
    <row r="248" spans="1:15">
      <c r="A248" s="50"/>
      <c r="B248" s="42"/>
      <c r="C248" s="42"/>
      <c r="D248" s="42"/>
      <c r="E248" s="42"/>
      <c r="F248" s="42" t="str">
        <f>CONCATENATE("&lt;!-- ",D242," fin --&gt;")</f>
        <v>&lt;!--  fin --&gt;</v>
      </c>
      <c r="G248" s="51"/>
      <c r="I248" s="50"/>
      <c r="J248" s="42"/>
      <c r="K248" s="42"/>
      <c r="L248" s="42"/>
      <c r="M248" s="42"/>
      <c r="N248" s="42" t="str">
        <f>CONCATENATE("&lt;!-- ",L242," fin --&gt;")</f>
        <v>&lt;!--  fin --&gt;</v>
      </c>
      <c r="O248" s="51"/>
    </row>
    <row r="249" spans="1:14">
      <c r="A249" s="26"/>
      <c r="B249" s="43"/>
      <c r="C249" s="43"/>
      <c r="D249" s="52"/>
      <c r="E249" s="43"/>
      <c r="F249" s="42" t="str">
        <f>""</f>
        <v/>
      </c>
      <c r="I249" s="26"/>
      <c r="J249" s="43"/>
      <c r="K249" s="43"/>
      <c r="L249" s="52"/>
      <c r="M249" s="43"/>
      <c r="N249" s="42" t="str">
        <f>""</f>
        <v/>
      </c>
    </row>
    <row r="250" spans="1:15">
      <c r="A250" s="26" t="s">
        <v>194</v>
      </c>
      <c r="B250" s="43"/>
      <c r="C250" s="43"/>
      <c r="D250" s="44"/>
      <c r="E250" s="43"/>
      <c r="F250" s="43" t="str">
        <f>CONCATENATE("&lt;!-- ",D250," --&gt;")</f>
        <v>&lt;!--  --&gt;</v>
      </c>
      <c r="G250" s="45"/>
      <c r="I250" s="26" t="s">
        <v>194</v>
      </c>
      <c r="J250" s="43"/>
      <c r="K250" s="43"/>
      <c r="L250" s="44"/>
      <c r="M250" s="43"/>
      <c r="N250" s="43" t="str">
        <f>CONCATENATE("&lt;!-- ",L250," --&gt;")</f>
        <v>&lt;!--  --&gt;</v>
      </c>
      <c r="O250" s="45"/>
    </row>
    <row r="251" spans="1:15">
      <c r="A251" s="28" t="s">
        <v>142</v>
      </c>
      <c r="B251" s="46" t="s">
        <v>143</v>
      </c>
      <c r="C251" s="47" t="s">
        <v>144</v>
      </c>
      <c r="F251" t="str">
        <f>CONCATENATE(B251,D251,C251)</f>
        <v>&lt;div &gt;</v>
      </c>
      <c r="G251" s="48"/>
      <c r="I251" s="28" t="s">
        <v>142</v>
      </c>
      <c r="J251" s="46" t="s">
        <v>143</v>
      </c>
      <c r="K251" s="47" t="s">
        <v>144</v>
      </c>
      <c r="N251" t="str">
        <f>CONCATENATE(J251,L251,K251)</f>
        <v>&lt;div &gt;</v>
      </c>
      <c r="O251" s="48"/>
    </row>
    <row r="252" spans="1:15">
      <c r="A252" s="28"/>
      <c r="F252" t="str">
        <f>CONCATENATE("&lt;h3&gt;",D250,"&lt;/h3&gt;")</f>
        <v>&lt;h3&gt;&lt;/h3&gt;</v>
      </c>
      <c r="G252" s="48"/>
      <c r="I252" s="28"/>
      <c r="N252" t="str">
        <f>CONCATENATE("&lt;h4&gt;",L250,"&lt;/h4&gt;")</f>
        <v>&lt;h4&gt;&lt;/h4&gt;</v>
      </c>
      <c r="O252" s="48"/>
    </row>
    <row r="253" spans="1:15">
      <c r="A253" s="28"/>
      <c r="F253" t="str">
        <f>IF(D254&lt;&gt;"","&lt;p&gt;","")</f>
        <v/>
      </c>
      <c r="G253" s="48"/>
      <c r="I253" s="28"/>
      <c r="N253" t="str">
        <f>IF(L254&lt;&gt;"","&lt;p&gt;","")</f>
        <v/>
      </c>
      <c r="O253" s="48"/>
    </row>
    <row r="254" spans="1:15">
      <c r="A254" s="28" t="s">
        <v>145</v>
      </c>
      <c r="D254" s="49"/>
      <c r="E254" t="s">
        <v>2</v>
      </c>
      <c r="F254" t="str">
        <f>IF(D254&lt;&gt;"",D254,"")</f>
        <v/>
      </c>
      <c r="G254" s="48"/>
      <c r="I254" s="28" t="s">
        <v>145</v>
      </c>
      <c r="L254" s="49"/>
      <c r="M254" t="s">
        <v>2</v>
      </c>
      <c r="N254" t="str">
        <f>IF(L254&lt;&gt;"",L254,"")</f>
        <v/>
      </c>
      <c r="O254" s="48"/>
    </row>
    <row r="255" spans="1:15">
      <c r="A255" s="28"/>
      <c r="F255" t="s">
        <v>91</v>
      </c>
      <c r="G255" s="48"/>
      <c r="I255" s="28"/>
      <c r="N255" t="s">
        <v>91</v>
      </c>
      <c r="O255" s="48"/>
    </row>
    <row r="256" spans="1:15">
      <c r="A256" s="50"/>
      <c r="B256" s="42"/>
      <c r="C256" s="42"/>
      <c r="D256" s="42"/>
      <c r="E256" s="42"/>
      <c r="F256" s="42" t="str">
        <f>CONCATENATE("&lt;!-- ",D250," fin --&gt;")</f>
        <v>&lt;!--  fin --&gt;</v>
      </c>
      <c r="G256" s="51"/>
      <c r="I256" s="50"/>
      <c r="J256" s="42"/>
      <c r="K256" s="42"/>
      <c r="L256" s="42"/>
      <c r="M256" s="42"/>
      <c r="N256" s="42" t="str">
        <f>CONCATENATE("&lt;!-- ",L250," fin --&gt;")</f>
        <v>&lt;!--  fin --&gt;</v>
      </c>
      <c r="O256" s="51"/>
    </row>
    <row r="257" spans="1:14">
      <c r="A257" s="26"/>
      <c r="B257" s="43"/>
      <c r="C257" s="43"/>
      <c r="D257" s="52"/>
      <c r="E257" s="43"/>
      <c r="F257" s="42" t="str">
        <f>""</f>
        <v/>
      </c>
      <c r="I257" s="26"/>
      <c r="J257" s="43"/>
      <c r="K257" s="43"/>
      <c r="L257" s="52"/>
      <c r="M257" s="43"/>
      <c r="N257" s="42" t="str">
        <f>""</f>
        <v/>
      </c>
    </row>
    <row r="258" spans="1:15">
      <c r="A258" s="26" t="s">
        <v>195</v>
      </c>
      <c r="B258" s="43"/>
      <c r="C258" s="43"/>
      <c r="D258" s="44"/>
      <c r="E258" s="43"/>
      <c r="F258" s="43" t="str">
        <f>CONCATENATE("&lt;!-- ",D258," --&gt;")</f>
        <v>&lt;!--  --&gt;</v>
      </c>
      <c r="G258" s="45"/>
      <c r="I258" s="26" t="s">
        <v>195</v>
      </c>
      <c r="J258" s="43"/>
      <c r="K258" s="43"/>
      <c r="L258" s="44"/>
      <c r="M258" s="43"/>
      <c r="N258" s="43" t="str">
        <f>CONCATENATE("&lt;!-- ",L258," --&gt;")</f>
        <v>&lt;!--  --&gt;</v>
      </c>
      <c r="O258" s="45"/>
    </row>
    <row r="259" spans="1:15">
      <c r="A259" s="28" t="s">
        <v>142</v>
      </c>
      <c r="B259" s="46" t="s">
        <v>143</v>
      </c>
      <c r="C259" s="47" t="s">
        <v>144</v>
      </c>
      <c r="F259" t="str">
        <f>CONCATENATE(B259,D259,C259)</f>
        <v>&lt;div &gt;</v>
      </c>
      <c r="G259" s="48"/>
      <c r="I259" s="28" t="s">
        <v>142</v>
      </c>
      <c r="J259" s="46" t="s">
        <v>143</v>
      </c>
      <c r="K259" s="47" t="s">
        <v>144</v>
      </c>
      <c r="N259" t="str">
        <f>CONCATENATE(J259,L259,K259)</f>
        <v>&lt;div &gt;</v>
      </c>
      <c r="O259" s="48"/>
    </row>
    <row r="260" spans="1:15">
      <c r="A260" s="28"/>
      <c r="F260" t="str">
        <f>CONCATENATE("&lt;h3&gt;",D258,"&lt;/h3&gt;")</f>
        <v>&lt;h3&gt;&lt;/h3&gt;</v>
      </c>
      <c r="G260" s="48"/>
      <c r="I260" s="28"/>
      <c r="N260" t="str">
        <f>CONCATENATE("&lt;h4&gt;",L258,"&lt;/h4&gt;")</f>
        <v>&lt;h4&gt;&lt;/h4&gt;</v>
      </c>
      <c r="O260" s="48"/>
    </row>
    <row r="261" spans="1:15">
      <c r="A261" s="28"/>
      <c r="F261" t="str">
        <f>IF(D262&lt;&gt;"","&lt;p&gt;","")</f>
        <v/>
      </c>
      <c r="G261" s="48"/>
      <c r="I261" s="28"/>
      <c r="N261" t="str">
        <f>IF(L262&lt;&gt;"","&lt;p&gt;","")</f>
        <v/>
      </c>
      <c r="O261" s="48"/>
    </row>
    <row r="262" spans="1:15">
      <c r="A262" s="28" t="s">
        <v>145</v>
      </c>
      <c r="D262" s="49"/>
      <c r="E262" t="s">
        <v>2</v>
      </c>
      <c r="F262" t="str">
        <f>IF(D262&lt;&gt;"",D262,"")</f>
        <v/>
      </c>
      <c r="G262" s="48"/>
      <c r="I262" s="28" t="s">
        <v>145</v>
      </c>
      <c r="L262" s="49"/>
      <c r="M262" t="s">
        <v>2</v>
      </c>
      <c r="N262" t="str">
        <f>IF(L262&lt;&gt;"",L262,"")</f>
        <v/>
      </c>
      <c r="O262" s="48"/>
    </row>
    <row r="263" spans="1:15">
      <c r="A263" s="28"/>
      <c r="F263" t="s">
        <v>91</v>
      </c>
      <c r="G263" s="48"/>
      <c r="I263" s="28"/>
      <c r="N263" t="s">
        <v>91</v>
      </c>
      <c r="O263" s="48"/>
    </row>
    <row r="264" spans="1:15">
      <c r="A264" s="50"/>
      <c r="B264" s="42"/>
      <c r="C264" s="42"/>
      <c r="D264" s="42"/>
      <c r="E264" s="42"/>
      <c r="F264" s="42" t="str">
        <f>CONCATENATE("&lt;!-- ",D258," fin --&gt;")</f>
        <v>&lt;!--  fin --&gt;</v>
      </c>
      <c r="G264" s="51"/>
      <c r="I264" s="50"/>
      <c r="J264" s="42"/>
      <c r="K264" s="42"/>
      <c r="L264" s="42"/>
      <c r="M264" s="42"/>
      <c r="N264" s="42" t="str">
        <f>CONCATENATE("&lt;!-- ",L258," fin --&gt;")</f>
        <v>&lt;!--  fin --&gt;</v>
      </c>
      <c r="O264" s="51"/>
    </row>
  </sheetData>
  <conditionalFormatting sqref="D$1:D$1048576;L$1:L$1048576">
    <cfRule type="duplicateValues" dxfId="0" priority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5"/>
  <sheetViews>
    <sheetView tabSelected="1" workbookViewId="0">
      <selection activeCell="G23" sqref="G23:G26"/>
    </sheetView>
  </sheetViews>
  <sheetFormatPr defaultColWidth="9" defaultRowHeight="14.25"/>
  <cols>
    <col min="1" max="5" width="0.158333333333333" style="22" customWidth="1"/>
    <col min="6" max="6" width="52.25" style="22" customWidth="1"/>
    <col min="7" max="7" width="51.625" style="23" customWidth="1"/>
    <col min="8" max="10" width="9" style="22"/>
    <col min="11" max="15" width="0.158333333333333" style="22" customWidth="1"/>
    <col min="16" max="16" width="52.25" style="22" customWidth="1"/>
    <col min="17" max="17" width="51.625" style="23" customWidth="1"/>
    <col min="18" max="16384" width="9" style="22"/>
  </cols>
  <sheetData>
    <row r="1" spans="7:7">
      <c r="G1" s="23" t="s">
        <v>196</v>
      </c>
    </row>
    <row r="2" spans="1:17">
      <c r="A2" s="22" t="s">
        <v>197</v>
      </c>
      <c r="G2" s="23" t="str">
        <f>A2</f>
        <v>&lt;ul&gt;</v>
      </c>
      <c r="K2" s="22" t="s">
        <v>197</v>
      </c>
      <c r="Q2" s="23" t="str">
        <f>K2</f>
        <v>&lt;ul&gt;</v>
      </c>
    </row>
    <row r="3" spans="1:17">
      <c r="A3" s="22" t="str">
        <f t="shared" ref="A3:A19" si="0">IF(F3&lt;&gt;"",$A$20,"")</f>
        <v/>
      </c>
      <c r="B3" s="22" t="str">
        <f t="shared" ref="B3:B19" si="1">IF(F3&lt;&gt;"",LEFT(F3,FIND(":",F3,1)-1),"")</f>
        <v/>
      </c>
      <c r="C3" s="22" t="str">
        <f t="shared" ref="C3:C19" si="2">IF(F3&lt;&gt;"","&lt;/span&gt;","")</f>
        <v/>
      </c>
      <c r="D3" s="22" t="str">
        <f t="shared" ref="D3:D19" si="3">IF(F3&lt;&gt;"",RIGHT(F3,LEN(F3)-FIND(":",F3,1)),"")</f>
        <v/>
      </c>
      <c r="E3" s="22" t="str">
        <f t="shared" ref="E3:E19" si="4">IF(F3&lt;&gt;"","&lt;/li&gt;","")</f>
        <v/>
      </c>
      <c r="F3" s="24"/>
      <c r="G3" s="23" t="str">
        <f>IF(F3&lt;&gt;"",CONCATENATE(A3,B3,C3,":",D3,E3),IF(F2&lt;&gt;"",$A$21,""))</f>
        <v/>
      </c>
      <c r="K3" s="22" t="str">
        <f t="shared" ref="K3:K19" si="5">IF(P3&lt;&gt;"",$A$20,"")</f>
        <v/>
      </c>
      <c r="L3" s="22" t="str">
        <f t="shared" ref="L3:L19" si="6">IF(P3&lt;&gt;"",LEFT(P3,FIND(":",P3,1)-1),"")</f>
        <v/>
      </c>
      <c r="M3" s="22" t="str">
        <f t="shared" ref="M3:M19" si="7">IF(P3&lt;&gt;"","&lt;/span&gt;","")</f>
        <v/>
      </c>
      <c r="N3" s="22" t="str">
        <f t="shared" ref="N3:N19" si="8">IF(P3&lt;&gt;"",RIGHT(P3,LEN(P3)-FIND(":",P3,1)),"")</f>
        <v/>
      </c>
      <c r="O3" s="22" t="str">
        <f t="shared" ref="O3:O19" si="9">IF(P3&lt;&gt;"","&lt;/li&gt;","")</f>
        <v/>
      </c>
      <c r="P3" s="24"/>
      <c r="Q3" s="23" t="str">
        <f t="shared" ref="Q3:Q20" si="10">IF(P3&lt;&gt;"",CONCATENATE(K3,L3,M3,":",N3,O3),IF(P2&lt;&gt;"",$A$21,""))</f>
        <v/>
      </c>
    </row>
    <row r="4" spans="1:17">
      <c r="A4" s="22" t="str">
        <f t="shared" si="0"/>
        <v/>
      </c>
      <c r="B4" s="22" t="str">
        <f t="shared" si="1"/>
        <v/>
      </c>
      <c r="C4" s="22" t="str">
        <f t="shared" si="2"/>
        <v/>
      </c>
      <c r="D4" s="22" t="str">
        <f t="shared" si="3"/>
        <v/>
      </c>
      <c r="E4" s="22" t="str">
        <f t="shared" si="4"/>
        <v/>
      </c>
      <c r="F4" s="24"/>
      <c r="G4" s="23" t="str">
        <f>IF(F4&lt;&gt;"",CONCATENATE(A4,B4,C4,":",D4,E4),IF(F3&lt;&gt;"",$A$21,""))</f>
        <v/>
      </c>
      <c r="K4" s="22" t="str">
        <f t="shared" si="5"/>
        <v/>
      </c>
      <c r="L4" s="22" t="str">
        <f t="shared" si="6"/>
        <v/>
      </c>
      <c r="M4" s="22" t="str">
        <f t="shared" si="7"/>
        <v/>
      </c>
      <c r="N4" s="22" t="str">
        <f t="shared" si="8"/>
        <v/>
      </c>
      <c r="O4" s="22" t="str">
        <f t="shared" si="9"/>
        <v/>
      </c>
      <c r="P4" s="24"/>
      <c r="Q4" s="23" t="str">
        <f t="shared" si="10"/>
        <v/>
      </c>
    </row>
    <row r="5" spans="1:17">
      <c r="A5" s="22" t="str">
        <f t="shared" si="0"/>
        <v/>
      </c>
      <c r="B5" s="22" t="str">
        <f t="shared" si="1"/>
        <v/>
      </c>
      <c r="C5" s="22" t="str">
        <f t="shared" si="2"/>
        <v/>
      </c>
      <c r="D5" s="22" t="str">
        <f t="shared" si="3"/>
        <v/>
      </c>
      <c r="E5" s="22" t="str">
        <f t="shared" si="4"/>
        <v/>
      </c>
      <c r="F5" s="24"/>
      <c r="G5" s="23" t="str">
        <f t="shared" ref="G5:G20" si="11">IF(F5&lt;&gt;"",CONCATENATE(A5,B5,C5,":",D5,E5),IF(F4&lt;&gt;"",$A$21,""))</f>
        <v/>
      </c>
      <c r="K5" s="22" t="str">
        <f t="shared" si="5"/>
        <v/>
      </c>
      <c r="L5" s="22" t="str">
        <f t="shared" si="6"/>
        <v/>
      </c>
      <c r="M5" s="22" t="str">
        <f t="shared" si="7"/>
        <v/>
      </c>
      <c r="N5" s="22" t="str">
        <f t="shared" si="8"/>
        <v/>
      </c>
      <c r="O5" s="22" t="str">
        <f t="shared" si="9"/>
        <v/>
      </c>
      <c r="P5" s="24"/>
      <c r="Q5" s="23" t="str">
        <f t="shared" si="10"/>
        <v/>
      </c>
    </row>
    <row r="6" spans="1:17">
      <c r="A6" s="22" t="str">
        <f t="shared" si="0"/>
        <v/>
      </c>
      <c r="B6" s="22" t="str">
        <f t="shared" si="1"/>
        <v/>
      </c>
      <c r="C6" s="22" t="str">
        <f t="shared" si="2"/>
        <v/>
      </c>
      <c r="D6" s="22" t="str">
        <f t="shared" si="3"/>
        <v/>
      </c>
      <c r="E6" s="22" t="str">
        <f t="shared" si="4"/>
        <v/>
      </c>
      <c r="F6" s="24"/>
      <c r="G6" s="23" t="str">
        <f t="shared" si="11"/>
        <v/>
      </c>
      <c r="K6" s="22" t="str">
        <f t="shared" si="5"/>
        <v/>
      </c>
      <c r="L6" s="22" t="str">
        <f t="shared" si="6"/>
        <v/>
      </c>
      <c r="M6" s="22" t="str">
        <f t="shared" si="7"/>
        <v/>
      </c>
      <c r="N6" s="22" t="str">
        <f t="shared" si="8"/>
        <v/>
      </c>
      <c r="O6" s="22" t="str">
        <f t="shared" si="9"/>
        <v/>
      </c>
      <c r="P6" s="24"/>
      <c r="Q6" s="23" t="str">
        <f t="shared" si="10"/>
        <v/>
      </c>
    </row>
    <row r="7" spans="1:17">
      <c r="A7" s="22" t="str">
        <f t="shared" si="0"/>
        <v/>
      </c>
      <c r="B7" s="22" t="str">
        <f t="shared" si="1"/>
        <v/>
      </c>
      <c r="C7" s="22" t="str">
        <f t="shared" si="2"/>
        <v/>
      </c>
      <c r="D7" s="22" t="str">
        <f t="shared" si="3"/>
        <v/>
      </c>
      <c r="E7" s="22" t="str">
        <f t="shared" si="4"/>
        <v/>
      </c>
      <c r="F7" s="24"/>
      <c r="G7" s="23" t="str">
        <f t="shared" si="11"/>
        <v/>
      </c>
      <c r="K7" s="22" t="str">
        <f t="shared" si="5"/>
        <v/>
      </c>
      <c r="L7" s="22" t="str">
        <f t="shared" si="6"/>
        <v/>
      </c>
      <c r="M7" s="22" t="str">
        <f t="shared" si="7"/>
        <v/>
      </c>
      <c r="N7" s="22" t="str">
        <f t="shared" si="8"/>
        <v/>
      </c>
      <c r="O7" s="22" t="str">
        <f t="shared" si="9"/>
        <v/>
      </c>
      <c r="P7" s="24"/>
      <c r="Q7" s="23" t="str">
        <f t="shared" si="10"/>
        <v/>
      </c>
    </row>
    <row r="8" spans="1:17">
      <c r="A8" s="22" t="str">
        <f t="shared" si="0"/>
        <v/>
      </c>
      <c r="B8" s="22" t="str">
        <f t="shared" si="1"/>
        <v/>
      </c>
      <c r="C8" s="22" t="str">
        <f t="shared" si="2"/>
        <v/>
      </c>
      <c r="D8" s="22" t="str">
        <f t="shared" si="3"/>
        <v/>
      </c>
      <c r="E8" s="22" t="str">
        <f t="shared" si="4"/>
        <v/>
      </c>
      <c r="F8" s="24"/>
      <c r="G8" s="23" t="str">
        <f t="shared" si="11"/>
        <v/>
      </c>
      <c r="K8" s="22" t="str">
        <f t="shared" si="5"/>
        <v/>
      </c>
      <c r="L8" s="22" t="str">
        <f t="shared" si="6"/>
        <v/>
      </c>
      <c r="M8" s="22" t="str">
        <f t="shared" si="7"/>
        <v/>
      </c>
      <c r="N8" s="22" t="str">
        <f t="shared" si="8"/>
        <v/>
      </c>
      <c r="O8" s="22" t="str">
        <f t="shared" si="9"/>
        <v/>
      </c>
      <c r="P8" s="24"/>
      <c r="Q8" s="23" t="str">
        <f t="shared" si="10"/>
        <v/>
      </c>
    </row>
    <row r="9" spans="1:17">
      <c r="A9" s="22" t="str">
        <f t="shared" si="0"/>
        <v/>
      </c>
      <c r="B9" s="22" t="str">
        <f t="shared" si="1"/>
        <v/>
      </c>
      <c r="C9" s="22" t="str">
        <f t="shared" si="2"/>
        <v/>
      </c>
      <c r="D9" s="22" t="str">
        <f t="shared" si="3"/>
        <v/>
      </c>
      <c r="E9" s="22" t="str">
        <f t="shared" si="4"/>
        <v/>
      </c>
      <c r="F9" s="24"/>
      <c r="G9" s="23" t="str">
        <f t="shared" si="11"/>
        <v/>
      </c>
      <c r="K9" s="22" t="str">
        <f t="shared" si="5"/>
        <v/>
      </c>
      <c r="L9" s="22" t="str">
        <f t="shared" si="6"/>
        <v/>
      </c>
      <c r="M9" s="22" t="str">
        <f t="shared" si="7"/>
        <v/>
      </c>
      <c r="N9" s="22" t="str">
        <f t="shared" si="8"/>
        <v/>
      </c>
      <c r="O9" s="22" t="str">
        <f t="shared" si="9"/>
        <v/>
      </c>
      <c r="P9" s="24"/>
      <c r="Q9" s="23" t="str">
        <f t="shared" si="10"/>
        <v/>
      </c>
    </row>
    <row r="10" spans="1:17">
      <c r="A10" s="22" t="str">
        <f t="shared" si="0"/>
        <v/>
      </c>
      <c r="B10" s="22" t="str">
        <f t="shared" si="1"/>
        <v/>
      </c>
      <c r="C10" s="22" t="str">
        <f t="shared" si="2"/>
        <v/>
      </c>
      <c r="D10" s="22" t="str">
        <f t="shared" si="3"/>
        <v/>
      </c>
      <c r="E10" s="22" t="str">
        <f t="shared" si="4"/>
        <v/>
      </c>
      <c r="F10" s="24"/>
      <c r="G10" s="23" t="str">
        <f t="shared" si="11"/>
        <v/>
      </c>
      <c r="K10" s="22" t="str">
        <f t="shared" si="5"/>
        <v/>
      </c>
      <c r="L10" s="22" t="str">
        <f t="shared" si="6"/>
        <v/>
      </c>
      <c r="M10" s="22" t="str">
        <f t="shared" si="7"/>
        <v/>
      </c>
      <c r="N10" s="22" t="str">
        <f t="shared" si="8"/>
        <v/>
      </c>
      <c r="O10" s="22" t="str">
        <f t="shared" si="9"/>
        <v/>
      </c>
      <c r="P10" s="24"/>
      <c r="Q10" s="23" t="str">
        <f t="shared" si="10"/>
        <v/>
      </c>
    </row>
    <row r="11" spans="1:17">
      <c r="A11" s="22" t="str">
        <f t="shared" si="0"/>
        <v/>
      </c>
      <c r="B11" s="22" t="str">
        <f t="shared" si="1"/>
        <v/>
      </c>
      <c r="C11" s="22" t="str">
        <f t="shared" si="2"/>
        <v/>
      </c>
      <c r="D11" s="22" t="str">
        <f t="shared" si="3"/>
        <v/>
      </c>
      <c r="E11" s="22" t="str">
        <f t="shared" si="4"/>
        <v/>
      </c>
      <c r="F11" s="24"/>
      <c r="G11" s="23" t="str">
        <f t="shared" si="11"/>
        <v/>
      </c>
      <c r="K11" s="22" t="str">
        <f t="shared" si="5"/>
        <v/>
      </c>
      <c r="L11" s="22" t="str">
        <f t="shared" si="6"/>
        <v/>
      </c>
      <c r="M11" s="22" t="str">
        <f t="shared" si="7"/>
        <v/>
      </c>
      <c r="N11" s="22" t="str">
        <f t="shared" si="8"/>
        <v/>
      </c>
      <c r="O11" s="22" t="str">
        <f t="shared" si="9"/>
        <v/>
      </c>
      <c r="P11" s="24"/>
      <c r="Q11" s="23" t="str">
        <f t="shared" si="10"/>
        <v/>
      </c>
    </row>
    <row r="12" spans="1:17">
      <c r="A12" s="22" t="str">
        <f t="shared" si="0"/>
        <v/>
      </c>
      <c r="B12" s="22" t="str">
        <f t="shared" si="1"/>
        <v/>
      </c>
      <c r="C12" s="22" t="str">
        <f t="shared" si="2"/>
        <v/>
      </c>
      <c r="D12" s="22" t="str">
        <f t="shared" si="3"/>
        <v/>
      </c>
      <c r="E12" s="22" t="str">
        <f t="shared" si="4"/>
        <v/>
      </c>
      <c r="F12" s="24"/>
      <c r="G12" s="23" t="str">
        <f t="shared" si="11"/>
        <v/>
      </c>
      <c r="K12" s="22" t="str">
        <f t="shared" si="5"/>
        <v/>
      </c>
      <c r="L12" s="22" t="str">
        <f t="shared" si="6"/>
        <v/>
      </c>
      <c r="M12" s="22" t="str">
        <f t="shared" si="7"/>
        <v/>
      </c>
      <c r="N12" s="22" t="str">
        <f t="shared" si="8"/>
        <v/>
      </c>
      <c r="O12" s="22" t="str">
        <f t="shared" si="9"/>
        <v/>
      </c>
      <c r="P12" s="24"/>
      <c r="Q12" s="23" t="str">
        <f t="shared" si="10"/>
        <v/>
      </c>
    </row>
    <row r="13" spans="1:17">
      <c r="A13" s="22" t="str">
        <f t="shared" si="0"/>
        <v/>
      </c>
      <c r="B13" s="22" t="str">
        <f t="shared" si="1"/>
        <v/>
      </c>
      <c r="C13" s="22" t="str">
        <f t="shared" si="2"/>
        <v/>
      </c>
      <c r="D13" s="22" t="str">
        <f t="shared" si="3"/>
        <v/>
      </c>
      <c r="E13" s="22" t="str">
        <f t="shared" si="4"/>
        <v/>
      </c>
      <c r="F13" s="24"/>
      <c r="G13" s="23" t="str">
        <f t="shared" si="11"/>
        <v/>
      </c>
      <c r="K13" s="22" t="str">
        <f t="shared" si="5"/>
        <v/>
      </c>
      <c r="L13" s="22" t="str">
        <f t="shared" si="6"/>
        <v/>
      </c>
      <c r="M13" s="22" t="str">
        <f t="shared" si="7"/>
        <v/>
      </c>
      <c r="N13" s="22" t="str">
        <f t="shared" si="8"/>
        <v/>
      </c>
      <c r="O13" s="22" t="str">
        <f t="shared" si="9"/>
        <v/>
      </c>
      <c r="P13" s="24"/>
      <c r="Q13" s="23" t="str">
        <f t="shared" si="10"/>
        <v/>
      </c>
    </row>
    <row r="14" spans="1:17">
      <c r="A14" s="22" t="str">
        <f t="shared" si="0"/>
        <v/>
      </c>
      <c r="B14" s="22" t="str">
        <f t="shared" si="1"/>
        <v/>
      </c>
      <c r="C14" s="22" t="str">
        <f t="shared" si="2"/>
        <v/>
      </c>
      <c r="D14" s="22" t="str">
        <f t="shared" si="3"/>
        <v/>
      </c>
      <c r="E14" s="22" t="str">
        <f t="shared" si="4"/>
        <v/>
      </c>
      <c r="F14" s="24"/>
      <c r="G14" s="23" t="str">
        <f t="shared" si="11"/>
        <v/>
      </c>
      <c r="K14" s="22" t="str">
        <f t="shared" si="5"/>
        <v/>
      </c>
      <c r="L14" s="22" t="str">
        <f t="shared" si="6"/>
        <v/>
      </c>
      <c r="M14" s="22" t="str">
        <f t="shared" si="7"/>
        <v/>
      </c>
      <c r="N14" s="22" t="str">
        <f t="shared" si="8"/>
        <v/>
      </c>
      <c r="O14" s="22" t="str">
        <f t="shared" si="9"/>
        <v/>
      </c>
      <c r="P14" s="24"/>
      <c r="Q14" s="23" t="str">
        <f t="shared" si="10"/>
        <v/>
      </c>
    </row>
    <row r="15" spans="1:17">
      <c r="A15" s="22" t="str">
        <f t="shared" si="0"/>
        <v/>
      </c>
      <c r="B15" s="22" t="str">
        <f t="shared" si="1"/>
        <v/>
      </c>
      <c r="C15" s="22" t="str">
        <f t="shared" si="2"/>
        <v/>
      </c>
      <c r="D15" s="22" t="str">
        <f t="shared" si="3"/>
        <v/>
      </c>
      <c r="E15" s="22" t="str">
        <f t="shared" si="4"/>
        <v/>
      </c>
      <c r="F15" s="24"/>
      <c r="G15" s="23" t="str">
        <f t="shared" si="11"/>
        <v/>
      </c>
      <c r="K15" s="22" t="str">
        <f t="shared" si="5"/>
        <v/>
      </c>
      <c r="L15" s="22" t="str">
        <f t="shared" si="6"/>
        <v/>
      </c>
      <c r="M15" s="22" t="str">
        <f t="shared" si="7"/>
        <v/>
      </c>
      <c r="N15" s="22" t="str">
        <f t="shared" si="8"/>
        <v/>
      </c>
      <c r="O15" s="22" t="str">
        <f t="shared" si="9"/>
        <v/>
      </c>
      <c r="P15" s="24"/>
      <c r="Q15" s="23" t="str">
        <f t="shared" si="10"/>
        <v/>
      </c>
    </row>
    <row r="16" spans="1:17">
      <c r="A16" s="22" t="str">
        <f t="shared" si="0"/>
        <v/>
      </c>
      <c r="B16" s="22" t="str">
        <f t="shared" si="1"/>
        <v/>
      </c>
      <c r="C16" s="22" t="str">
        <f t="shared" si="2"/>
        <v/>
      </c>
      <c r="D16" s="22" t="str">
        <f t="shared" si="3"/>
        <v/>
      </c>
      <c r="E16" s="22" t="str">
        <f t="shared" si="4"/>
        <v/>
      </c>
      <c r="F16" s="24"/>
      <c r="G16" s="23" t="str">
        <f t="shared" si="11"/>
        <v/>
      </c>
      <c r="K16" s="22" t="str">
        <f t="shared" si="5"/>
        <v/>
      </c>
      <c r="L16" s="22" t="str">
        <f t="shared" si="6"/>
        <v/>
      </c>
      <c r="M16" s="22" t="str">
        <f t="shared" si="7"/>
        <v/>
      </c>
      <c r="N16" s="22" t="str">
        <f t="shared" si="8"/>
        <v/>
      </c>
      <c r="O16" s="22" t="str">
        <f t="shared" si="9"/>
        <v/>
      </c>
      <c r="P16" s="24"/>
      <c r="Q16" s="23" t="str">
        <f t="shared" si="10"/>
        <v/>
      </c>
    </row>
    <row r="17" spans="1:17">
      <c r="A17" s="22" t="str">
        <f t="shared" si="0"/>
        <v/>
      </c>
      <c r="B17" s="22" t="str">
        <f t="shared" si="1"/>
        <v/>
      </c>
      <c r="C17" s="22" t="str">
        <f t="shared" si="2"/>
        <v/>
      </c>
      <c r="D17" s="22" t="str">
        <f t="shared" si="3"/>
        <v/>
      </c>
      <c r="E17" s="22" t="str">
        <f t="shared" si="4"/>
        <v/>
      </c>
      <c r="F17" s="24"/>
      <c r="G17" s="23" t="str">
        <f t="shared" si="11"/>
        <v/>
      </c>
      <c r="K17" s="22" t="str">
        <f t="shared" si="5"/>
        <v/>
      </c>
      <c r="L17" s="22" t="str">
        <f t="shared" si="6"/>
        <v/>
      </c>
      <c r="M17" s="22" t="str">
        <f t="shared" si="7"/>
        <v/>
      </c>
      <c r="N17" s="22" t="str">
        <f t="shared" si="8"/>
        <v/>
      </c>
      <c r="O17" s="22" t="str">
        <f t="shared" si="9"/>
        <v/>
      </c>
      <c r="P17" s="24"/>
      <c r="Q17" s="23" t="str">
        <f t="shared" si="10"/>
        <v/>
      </c>
    </row>
    <row r="18" ht="18" spans="1:17">
      <c r="A18" s="22" t="str">
        <f t="shared" si="0"/>
        <v/>
      </c>
      <c r="B18" s="22" t="str">
        <f t="shared" si="1"/>
        <v/>
      </c>
      <c r="C18" s="22" t="str">
        <f t="shared" si="2"/>
        <v/>
      </c>
      <c r="D18" s="22" t="str">
        <f t="shared" si="3"/>
        <v/>
      </c>
      <c r="E18" s="22" t="str">
        <f t="shared" si="4"/>
        <v/>
      </c>
      <c r="F18" s="24"/>
      <c r="G18" s="23" t="str">
        <f t="shared" si="11"/>
        <v/>
      </c>
      <c r="I18" s="31" t="s">
        <v>198</v>
      </c>
      <c r="K18" s="22" t="str">
        <f t="shared" si="5"/>
        <v/>
      </c>
      <c r="L18" s="22" t="str">
        <f t="shared" si="6"/>
        <v/>
      </c>
      <c r="M18" s="22" t="str">
        <f t="shared" si="7"/>
        <v/>
      </c>
      <c r="N18" s="22" t="str">
        <f t="shared" si="8"/>
        <v/>
      </c>
      <c r="O18" s="22" t="str">
        <f t="shared" si="9"/>
        <v/>
      </c>
      <c r="P18" s="24"/>
      <c r="Q18" s="23" t="str">
        <f t="shared" si="10"/>
        <v/>
      </c>
    </row>
    <row r="19" ht="15" spans="1:17">
      <c r="A19" s="22" t="str">
        <f t="shared" si="0"/>
        <v/>
      </c>
      <c r="B19" s="22" t="str">
        <f t="shared" si="1"/>
        <v/>
      </c>
      <c r="C19" s="22" t="str">
        <f t="shared" si="2"/>
        <v/>
      </c>
      <c r="D19" s="22" t="str">
        <f t="shared" si="3"/>
        <v/>
      </c>
      <c r="E19" s="22" t="str">
        <f t="shared" si="4"/>
        <v/>
      </c>
      <c r="F19" s="25"/>
      <c r="G19" s="23" t="str">
        <f t="shared" si="11"/>
        <v/>
      </c>
      <c r="I19"/>
      <c r="K19" s="22" t="str">
        <f t="shared" si="5"/>
        <v/>
      </c>
      <c r="L19" s="22" t="str">
        <f t="shared" si="6"/>
        <v/>
      </c>
      <c r="M19" s="22" t="str">
        <f t="shared" si="7"/>
        <v/>
      </c>
      <c r="N19" s="22" t="str">
        <f t="shared" si="8"/>
        <v/>
      </c>
      <c r="O19" s="22" t="str">
        <f t="shared" si="9"/>
        <v/>
      </c>
      <c r="P19" s="25"/>
      <c r="Q19" s="23" t="str">
        <f t="shared" si="10"/>
        <v/>
      </c>
    </row>
    <row r="20" ht="15" spans="1:17">
      <c r="A20" s="22" t="s">
        <v>199</v>
      </c>
      <c r="B20" s="22" t="s">
        <v>2</v>
      </c>
      <c r="G20" s="23" t="str">
        <f t="shared" si="11"/>
        <v/>
      </c>
      <c r="I20" s="32" t="s">
        <v>200</v>
      </c>
      <c r="K20" s="22" t="s">
        <v>199</v>
      </c>
      <c r="L20" s="22" t="s">
        <v>2</v>
      </c>
      <c r="Q20" s="23" t="str">
        <f t="shared" si="10"/>
        <v/>
      </c>
    </row>
    <row r="21" ht="15" spans="1:11">
      <c r="A21" s="22" t="s">
        <v>135</v>
      </c>
      <c r="I21" s="32" t="s">
        <v>201</v>
      </c>
      <c r="K21" s="22" t="s">
        <v>135</v>
      </c>
    </row>
    <row r="22" spans="7:7">
      <c r="G22" s="23" t="s">
        <v>196</v>
      </c>
    </row>
    <row r="23" spans="1:17">
      <c r="A23" s="22" t="s">
        <v>197</v>
      </c>
      <c r="G23" s="23" t="str">
        <f>A23</f>
        <v>&lt;ul&gt;</v>
      </c>
      <c r="Q23" s="22"/>
    </row>
    <row r="24" spans="1:17">
      <c r="A24" s="22" t="str">
        <f t="shared" ref="A24:A34" si="12">IF(F24&lt;&gt;"",$A$35,"")</f>
        <v>&lt;li&gt;</v>
      </c>
      <c r="E24" s="22" t="str">
        <f t="shared" ref="E24:E34" si="13">IF(F24&lt;&gt;"","&lt;/li&gt;","")</f>
        <v>&lt;/li&gt;</v>
      </c>
      <c r="F24" s="24" t="s">
        <v>202</v>
      </c>
      <c r="G24" s="23" t="str">
        <f t="shared" ref="G24:G44" si="14">IF(F24&lt;&gt;"",CONCATENATE(A24,F24,E24),IF(F23&lt;&gt;"",$A$21,""))</f>
        <v>&lt;li&gt;func: una función que devuelve True o False para cada elemento.&lt;/li&gt;</v>
      </c>
      <c r="Q24" s="22"/>
    </row>
    <row r="25" ht="15" spans="1:17">
      <c r="A25" s="22" t="str">
        <f t="shared" si="12"/>
        <v>&lt;li&gt;</v>
      </c>
      <c r="E25" s="22" t="str">
        <f t="shared" si="13"/>
        <v>&lt;/li&gt;</v>
      </c>
      <c r="F25" s="24" t="s">
        <v>203</v>
      </c>
      <c r="G25" s="23" t="str">
        <f t="shared" si="14"/>
        <v>&lt;li&gt;iterable: una lista, tupla u otro iterable.&lt;/li&gt;</v>
      </c>
      <c r="Q25" s="22"/>
    </row>
    <row r="26" ht="18" spans="1:17">
      <c r="A26" s="22" t="str">
        <f t="shared" si="12"/>
        <v/>
      </c>
      <c r="E26" s="22" t="str">
        <f t="shared" si="13"/>
        <v/>
      </c>
      <c r="F26" s="24"/>
      <c r="G26" s="23" t="str">
        <f t="shared" si="14"/>
        <v>&lt;/ul&gt;</v>
      </c>
      <c r="P26" s="33" t="s">
        <v>198</v>
      </c>
      <c r="Q26" s="38" t="str">
        <f>CONCATENATE("&lt;li&gt;&lt;strong&gt;",P26,"&lt;/strong&gt;:")</f>
        <v>&lt;li&gt;&lt;strong&gt;BaseException&lt;/strong&gt;:</v>
      </c>
    </row>
    <row r="27" spans="1:17">
      <c r="A27" s="22" t="str">
        <f t="shared" si="12"/>
        <v/>
      </c>
      <c r="E27" s="22" t="str">
        <f t="shared" si="13"/>
        <v/>
      </c>
      <c r="F27" s="24"/>
      <c r="G27" s="23" t="str">
        <f t="shared" si="14"/>
        <v/>
      </c>
      <c r="P27" s="28"/>
      <c r="Q27" s="39" t="s">
        <v>197</v>
      </c>
    </row>
    <row r="28" spans="1:17">
      <c r="A28" s="22" t="str">
        <f t="shared" si="12"/>
        <v/>
      </c>
      <c r="B28" s="22" t="str">
        <f t="shared" ref="B24:B34" si="15">IF(F28&lt;&gt;"",LEFT(F28,FIND(":",F28,1)-1),"")</f>
        <v/>
      </c>
      <c r="C28" s="22" t="str">
        <f t="shared" ref="C24:C34" si="16">IF(F28&lt;&gt;"","&lt;/span&gt;","")</f>
        <v/>
      </c>
      <c r="D28" s="22" t="str">
        <f t="shared" ref="D24:D34" si="17">IF(F28&lt;&gt;"",RIGHT(F28,LEN(F28)-FIND(":",F28,1)),"")</f>
        <v/>
      </c>
      <c r="E28" s="22" t="str">
        <f t="shared" si="13"/>
        <v/>
      </c>
      <c r="F28" s="24"/>
      <c r="G28" s="23" t="str">
        <f t="shared" si="14"/>
        <v/>
      </c>
      <c r="P28" s="34" t="s">
        <v>204</v>
      </c>
      <c r="Q28" s="39" t="str">
        <f>CONCATENATE("&lt;li&gt;&lt;strong&gt;Ubicación&lt;/strong&gt;: ",P28,"&lt;/li&gt; ")</f>
        <v>&lt;li&gt;&lt;strong&gt;Ubicación&lt;/strong&gt;: Raíz del árbol de excepciones.&lt;/li&gt; </v>
      </c>
    </row>
    <row r="29" spans="1:17">
      <c r="A29" s="22" t="str">
        <f t="shared" si="12"/>
        <v/>
      </c>
      <c r="B29" s="22" t="str">
        <f t="shared" si="15"/>
        <v/>
      </c>
      <c r="C29" s="22" t="str">
        <f t="shared" si="16"/>
        <v/>
      </c>
      <c r="D29" s="22" t="str">
        <f t="shared" si="17"/>
        <v/>
      </c>
      <c r="E29" s="22" t="str">
        <f t="shared" si="13"/>
        <v/>
      </c>
      <c r="F29" s="24"/>
      <c r="G29" s="23" t="str">
        <f t="shared" si="14"/>
        <v/>
      </c>
      <c r="P29" s="34" t="s">
        <v>205</v>
      </c>
      <c r="Q29" s="39" t="str">
        <f>CONCATENATE("&lt;li&gt;&lt;strong&gt;Descripción&lt;/strong&gt;: ",P29,"&lt;/li&gt; ")</f>
        <v>&lt;li&gt;&lt;strong&gt;Descripción&lt;/strong&gt;: Clase base para todas las excepciones en Python.&lt;/li&gt; </v>
      </c>
    </row>
    <row r="30" spans="1:17">
      <c r="A30" s="22" t="str">
        <f t="shared" si="12"/>
        <v/>
      </c>
      <c r="B30" s="22" t="str">
        <f t="shared" si="15"/>
        <v/>
      </c>
      <c r="C30" s="22" t="str">
        <f t="shared" si="16"/>
        <v/>
      </c>
      <c r="D30" s="22" t="str">
        <f t="shared" si="17"/>
        <v/>
      </c>
      <c r="E30" s="22" t="str">
        <f t="shared" si="13"/>
        <v/>
      </c>
      <c r="F30" s="24"/>
      <c r="G30" s="23" t="str">
        <f t="shared" si="14"/>
        <v/>
      </c>
      <c r="P30" s="30"/>
      <c r="Q30" s="39" t="s">
        <v>206</v>
      </c>
    </row>
    <row r="31" spans="1:17">
      <c r="A31" s="22" t="str">
        <f t="shared" si="12"/>
        <v/>
      </c>
      <c r="B31" s="22" t="str">
        <f t="shared" si="15"/>
        <v/>
      </c>
      <c r="C31" s="22" t="str">
        <f t="shared" si="16"/>
        <v/>
      </c>
      <c r="D31" s="22" t="str">
        <f t="shared" si="17"/>
        <v/>
      </c>
      <c r="E31" s="22" t="str">
        <f t="shared" si="13"/>
        <v/>
      </c>
      <c r="F31" s="24"/>
      <c r="G31" s="23" t="str">
        <f t="shared" si="14"/>
        <v/>
      </c>
      <c r="P31" s="30"/>
      <c r="Q31" s="39" t="s">
        <v>207</v>
      </c>
    </row>
    <row r="32" spans="1:17">
      <c r="A32" s="22" t="str">
        <f t="shared" si="12"/>
        <v/>
      </c>
      <c r="B32" s="22" t="str">
        <f t="shared" si="15"/>
        <v/>
      </c>
      <c r="C32" s="22" t="str">
        <f t="shared" si="16"/>
        <v/>
      </c>
      <c r="D32" s="22" t="str">
        <f t="shared" si="17"/>
        <v/>
      </c>
      <c r="E32" s="22" t="str">
        <f t="shared" si="13"/>
        <v/>
      </c>
      <c r="F32" s="24"/>
      <c r="G32" s="23" t="str">
        <f t="shared" si="14"/>
        <v/>
      </c>
      <c r="P32" s="30"/>
      <c r="Q32" s="39" t="s">
        <v>208</v>
      </c>
    </row>
    <row r="33" spans="1:17">
      <c r="A33" s="22" t="str">
        <f t="shared" si="12"/>
        <v/>
      </c>
      <c r="B33" s="22" t="str">
        <f t="shared" si="15"/>
        <v/>
      </c>
      <c r="C33" s="22" t="str">
        <f t="shared" si="16"/>
        <v/>
      </c>
      <c r="D33" s="22" t="str">
        <f t="shared" si="17"/>
        <v/>
      </c>
      <c r="E33" s="22" t="str">
        <f t="shared" si="13"/>
        <v/>
      </c>
      <c r="F33" s="24"/>
      <c r="G33" s="23" t="str">
        <f t="shared" si="14"/>
        <v/>
      </c>
      <c r="P33" s="35" t="s">
        <v>209</v>
      </c>
      <c r="Q33" s="39" t="str">
        <f>P33</f>
        <v>raise BaseException("Esto es una excepción general")</v>
      </c>
    </row>
    <row r="34" spans="1:17">
      <c r="A34" s="22" t="str">
        <f t="shared" si="12"/>
        <v/>
      </c>
      <c r="B34" s="22" t="str">
        <f t="shared" si="15"/>
        <v/>
      </c>
      <c r="C34" s="22" t="str">
        <f t="shared" si="16"/>
        <v/>
      </c>
      <c r="D34" s="22" t="str">
        <f t="shared" si="17"/>
        <v/>
      </c>
      <c r="E34" s="22" t="str">
        <f t="shared" si="13"/>
        <v/>
      </c>
      <c r="F34" s="24"/>
      <c r="G34" s="23" t="str">
        <f t="shared" si="14"/>
        <v/>
      </c>
      <c r="P34" s="30"/>
      <c r="Q34" s="39" t="s">
        <v>210</v>
      </c>
    </row>
    <row r="35" ht="15" spans="1:17">
      <c r="A35" s="22" t="s">
        <v>211</v>
      </c>
      <c r="B35" s="22" t="s">
        <v>135</v>
      </c>
      <c r="G35" s="23" t="str">
        <f t="shared" si="14"/>
        <v/>
      </c>
      <c r="P35" s="36"/>
      <c r="Q35" s="40" t="s">
        <v>212</v>
      </c>
    </row>
    <row r="36" ht="18" spans="1:17">
      <c r="A36" s="22" t="s">
        <v>211</v>
      </c>
      <c r="B36" s="22" t="s">
        <v>135</v>
      </c>
      <c r="G36" s="23" t="str">
        <f t="shared" si="14"/>
        <v/>
      </c>
      <c r="P36" s="33" t="s">
        <v>213</v>
      </c>
      <c r="Q36" s="38" t="str">
        <f>CONCATENATE("&lt;li&gt;&lt;strong&gt;",P36,"&lt;/strong&gt;:")</f>
        <v>&lt;li&gt;&lt;strong&gt;Exception&lt;/strong&gt;:</v>
      </c>
    </row>
    <row r="37" s="22" customFormat="1" spans="1:17">
      <c r="A37" s="22" t="s">
        <v>211</v>
      </c>
      <c r="B37" s="22" t="s">
        <v>135</v>
      </c>
      <c r="G37" s="23" t="str">
        <f t="shared" si="14"/>
        <v/>
      </c>
      <c r="P37" s="28"/>
      <c r="Q37" s="39" t="s">
        <v>197</v>
      </c>
    </row>
    <row r="38" spans="1:17">
      <c r="A38" s="22" t="s">
        <v>211</v>
      </c>
      <c r="B38" s="22" t="s">
        <v>135</v>
      </c>
      <c r="G38" s="23" t="str">
        <f t="shared" si="14"/>
        <v/>
      </c>
      <c r="P38" s="34" t="s">
        <v>214</v>
      </c>
      <c r="Q38" s="39" t="str">
        <f>CONCATENATE("&lt;li&gt;&lt;strong&gt;Ubicación&lt;/strong&gt;: ",P38,"&lt;/li&gt; ")</f>
        <v>&lt;li&gt;&lt;strong&gt;Ubicación&lt;/strong&gt;: Ubicación: Hija directa de BaseException.&lt;/li&gt; </v>
      </c>
    </row>
    <row r="39" spans="1:17">
      <c r="A39" s="22" t="s">
        <v>211</v>
      </c>
      <c r="B39" s="22" t="s">
        <v>135</v>
      </c>
      <c r="G39" s="23" t="str">
        <f t="shared" si="14"/>
        <v/>
      </c>
      <c r="P39" s="34" t="s">
        <v>215</v>
      </c>
      <c r="Q39" s="39" t="str">
        <f>CONCATENATE("&lt;li&gt;&lt;strong&gt;Descripción&lt;/strong&gt;: ",P39,"&lt;/li&gt; ")</f>
        <v>&lt;li&gt;&lt;strong&gt;Descripción&lt;/strong&gt;: Descripción: Clase base para todas las excepciones manejables.&lt;/li&gt; </v>
      </c>
    </row>
    <row r="40" spans="1:17">
      <c r="A40" s="22" t="s">
        <v>211</v>
      </c>
      <c r="B40" s="22" t="s">
        <v>135</v>
      </c>
      <c r="G40" s="23" t="str">
        <f t="shared" si="14"/>
        <v/>
      </c>
      <c r="P40" s="30"/>
      <c r="Q40" s="39" t="s">
        <v>206</v>
      </c>
    </row>
    <row r="41" spans="1:17">
      <c r="A41" s="22" t="s">
        <v>211</v>
      </c>
      <c r="B41" s="22" t="s">
        <v>135</v>
      </c>
      <c r="G41" s="23" t="str">
        <f t="shared" si="14"/>
        <v/>
      </c>
      <c r="P41" s="30"/>
      <c r="Q41" s="39" t="s">
        <v>207</v>
      </c>
    </row>
    <row r="42" spans="1:17">
      <c r="A42" s="22" t="s">
        <v>211</v>
      </c>
      <c r="B42" s="22" t="s">
        <v>135</v>
      </c>
      <c r="G42" s="23" t="str">
        <f t="shared" si="14"/>
        <v/>
      </c>
      <c r="P42" s="30"/>
      <c r="Q42" s="39" t="s">
        <v>208</v>
      </c>
    </row>
    <row r="43" spans="1:17">
      <c r="A43" s="22" t="s">
        <v>211</v>
      </c>
      <c r="B43" s="22" t="s">
        <v>135</v>
      </c>
      <c r="G43" s="23" t="str">
        <f t="shared" si="14"/>
        <v/>
      </c>
      <c r="P43" s="37" t="s">
        <v>216</v>
      </c>
      <c r="Q43" s="39" t="str">
        <f>P43</f>
        <v>raise Exception("Excepción genérica")</v>
      </c>
    </row>
    <row r="44" spans="1:17">
      <c r="A44" s="22" t="s">
        <v>211</v>
      </c>
      <c r="B44" s="22" t="s">
        <v>135</v>
      </c>
      <c r="G44" s="23" t="str">
        <f t="shared" si="14"/>
        <v/>
      </c>
      <c r="P44" s="30"/>
      <c r="Q44" s="39" t="s">
        <v>210</v>
      </c>
    </row>
    <row r="45" ht="15" spans="16:17">
      <c r="P45" s="36"/>
      <c r="Q45" s="40" t="s">
        <v>212</v>
      </c>
    </row>
    <row r="46" ht="18" spans="16:17">
      <c r="P46" s="33" t="s">
        <v>217</v>
      </c>
      <c r="Q46" s="38" t="str">
        <f>CONCATENATE("&lt;li&gt;&lt;strong&gt;",P46,"&lt;/strong&gt;:")</f>
        <v>&lt;li&gt;&lt;strong&gt;ArithmeticError&lt;/strong&gt;:</v>
      </c>
    </row>
    <row r="47" spans="16:17">
      <c r="P47" s="28"/>
      <c r="Q47" s="39" t="s">
        <v>197</v>
      </c>
    </row>
    <row r="48" spans="16:17">
      <c r="P48" s="34" t="s">
        <v>218</v>
      </c>
      <c r="Q48" s="39" t="str">
        <f>CONCATENATE("&lt;li&gt;&lt;strong&gt;Ubicación&lt;/strong&gt;: ",P48,"&lt;/li&gt; ")</f>
        <v>&lt;li&gt;&lt;strong&gt;Ubicación&lt;/strong&gt;: Ubicación: Hija de Exception.&lt;/li&gt; </v>
      </c>
    </row>
    <row r="49" spans="16:17">
      <c r="P49" s="34" t="s">
        <v>219</v>
      </c>
      <c r="Q49" s="39" t="str">
        <f>CONCATENATE("&lt;li&gt;&lt;strong&gt;Descripción&lt;/strong&gt;: ",P49,"&lt;/li&gt; ")</f>
        <v>&lt;li&gt;&lt;strong&gt;Descripción&lt;/strong&gt;: Descripción: Clase base para errores en operaciones aritméticas.&lt;/li&gt; </v>
      </c>
    </row>
    <row r="50" ht="15" spans="16:17">
      <c r="P50" s="30"/>
      <c r="Q50" s="39" t="s">
        <v>206</v>
      </c>
    </row>
    <row r="51" spans="1:17">
      <c r="A51" s="22" t="s">
        <v>197</v>
      </c>
      <c r="F51" s="26"/>
      <c r="G51" s="27" t="str">
        <f>IF(F51&lt;&gt;"",CONCATENATE("&lt;p&gt;",F51,"&lt;p&gt;"),"")</f>
        <v/>
      </c>
      <c r="P51" s="30"/>
      <c r="Q51" s="39" t="s">
        <v>207</v>
      </c>
    </row>
    <row r="52" spans="1:17">
      <c r="A52" s="22" t="str">
        <f t="shared" ref="A52:A62" si="18">IF(F52&lt;&gt;"",$A$20,"")</f>
        <v/>
      </c>
      <c r="B52" s="22" t="str">
        <f t="shared" ref="B52:B62" si="19">IF(F52&lt;&gt;"",LEFT(F52,FIND(":",F52,1)-1),"")</f>
        <v/>
      </c>
      <c r="E52" s="22" t="str">
        <f t="shared" ref="E52:E62" si="20">IF(F52&lt;&gt;"","&lt;/li&gt;","")</f>
        <v/>
      </c>
      <c r="F52" s="28"/>
      <c r="G52" s="29" t="str">
        <f>IF(F52&lt;&gt;"",CONCATENATE("&lt;p&gt;",F52,"&lt;p&gt;"),"")</f>
        <v/>
      </c>
      <c r="P52" s="30"/>
      <c r="Q52" s="39" t="s">
        <v>208</v>
      </c>
    </row>
    <row r="53" spans="1:17">
      <c r="A53" s="22" t="str">
        <f t="shared" si="18"/>
        <v/>
      </c>
      <c r="B53" s="22" t="str">
        <f t="shared" si="19"/>
        <v/>
      </c>
      <c r="E53" s="22" t="str">
        <f t="shared" si="20"/>
        <v/>
      </c>
      <c r="F53" s="28"/>
      <c r="G53" s="29"/>
      <c r="P53" s="35" t="s">
        <v>220</v>
      </c>
      <c r="Q53" s="39" t="str">
        <f>P53</f>
        <v>x = 1 / 0  # Genera un ZeroDivisionError, hijo de ArithmeticError</v>
      </c>
    </row>
    <row r="54" spans="1:17">
      <c r="A54" s="22" t="str">
        <f t="shared" si="18"/>
        <v/>
      </c>
      <c r="B54" s="22" t="str">
        <f t="shared" si="19"/>
        <v/>
      </c>
      <c r="C54" s="22" t="str">
        <f t="shared" ref="C52:C62" si="21">IF(F54&lt;&gt;"","&lt;/span&gt;","")</f>
        <v/>
      </c>
      <c r="D54" s="22" t="str">
        <f t="shared" ref="D52:D62" si="22">IF(F54&lt;&gt;"",RIGHT(F54,LEN(F54)-FIND(":",F54,1)),"")</f>
        <v/>
      </c>
      <c r="E54" s="22" t="str">
        <f t="shared" si="20"/>
        <v/>
      </c>
      <c r="F54" s="30"/>
      <c r="G54" s="29"/>
      <c r="P54" s="30"/>
      <c r="Q54" s="39" t="s">
        <v>210</v>
      </c>
    </row>
    <row r="55" ht="15" spans="1:17">
      <c r="A55" s="22" t="str">
        <f t="shared" si="18"/>
        <v/>
      </c>
      <c r="B55" s="22" t="str">
        <f t="shared" si="19"/>
        <v/>
      </c>
      <c r="C55" s="22" t="str">
        <f t="shared" si="21"/>
        <v/>
      </c>
      <c r="D55" s="22" t="str">
        <f t="shared" si="22"/>
        <v/>
      </c>
      <c r="E55" s="22" t="str">
        <f t="shared" si="20"/>
        <v/>
      </c>
      <c r="F55" s="30"/>
      <c r="G55" s="29"/>
      <c r="P55" s="36"/>
      <c r="Q55" s="40" t="s">
        <v>212</v>
      </c>
    </row>
    <row r="56" ht="18" spans="1:17">
      <c r="A56" s="22" t="str">
        <f t="shared" si="18"/>
        <v/>
      </c>
      <c r="B56" s="22" t="str">
        <f t="shared" si="19"/>
        <v/>
      </c>
      <c r="C56" s="22" t="str">
        <f t="shared" si="21"/>
        <v/>
      </c>
      <c r="D56" s="22" t="str">
        <f t="shared" si="22"/>
        <v/>
      </c>
      <c r="E56" s="22" t="str">
        <f t="shared" si="20"/>
        <v/>
      </c>
      <c r="F56" s="30"/>
      <c r="G56" s="29"/>
      <c r="P56" s="33" t="s">
        <v>221</v>
      </c>
      <c r="Q56" s="38" t="str">
        <f>CONCATENATE("&lt;li&gt;&lt;strong&gt;",P56,"&lt;/strong&gt;:")</f>
        <v>&lt;li&gt;&lt;strong&gt;ZeroDivisionError&lt;/strong&gt;:</v>
      </c>
    </row>
    <row r="57" spans="1:17">
      <c r="A57" s="22" t="str">
        <f t="shared" si="18"/>
        <v/>
      </c>
      <c r="B57" s="22" t="str">
        <f t="shared" si="19"/>
        <v/>
      </c>
      <c r="C57" s="22" t="str">
        <f t="shared" si="21"/>
        <v/>
      </c>
      <c r="D57" s="22" t="str">
        <f t="shared" si="22"/>
        <v/>
      </c>
      <c r="E57" s="22" t="str">
        <f t="shared" si="20"/>
        <v/>
      </c>
      <c r="F57" s="30"/>
      <c r="G57" s="29"/>
      <c r="P57" s="28"/>
      <c r="Q57" s="39" t="s">
        <v>197</v>
      </c>
    </row>
    <row r="58" spans="1:17">
      <c r="A58" s="22" t="str">
        <f t="shared" si="18"/>
        <v/>
      </c>
      <c r="B58" s="22" t="str">
        <f t="shared" si="19"/>
        <v/>
      </c>
      <c r="C58" s="22" t="str">
        <f t="shared" si="21"/>
        <v/>
      </c>
      <c r="D58" s="22" t="str">
        <f t="shared" si="22"/>
        <v/>
      </c>
      <c r="E58" s="22" t="str">
        <f t="shared" si="20"/>
        <v/>
      </c>
      <c r="F58" s="30"/>
      <c r="G58" s="29"/>
      <c r="P58" s="34" t="s">
        <v>222</v>
      </c>
      <c r="Q58" s="39" t="str">
        <f>CONCATENATE("&lt;li&gt;&lt;strong&gt;Ubicación&lt;/strong&gt;: ",P58,"&lt;/li&gt; ")</f>
        <v>&lt;li&gt;&lt;strong&gt;Ubicación&lt;/strong&gt;: Ubicación: Hija de ArithmeticError.&lt;/li&gt; </v>
      </c>
    </row>
    <row r="59" spans="1:17">
      <c r="A59" s="22" t="str">
        <f t="shared" si="18"/>
        <v/>
      </c>
      <c r="B59" s="22" t="str">
        <f t="shared" si="19"/>
        <v/>
      </c>
      <c r="C59" s="22" t="str">
        <f t="shared" si="21"/>
        <v/>
      </c>
      <c r="D59" s="22" t="str">
        <f t="shared" si="22"/>
        <v/>
      </c>
      <c r="E59" s="22" t="str">
        <f t="shared" si="20"/>
        <v/>
      </c>
      <c r="F59" s="30"/>
      <c r="G59" s="29"/>
      <c r="P59" s="34" t="s">
        <v>223</v>
      </c>
      <c r="Q59" s="39" t="str">
        <f>CONCATENATE("&lt;li&gt;&lt;strong&gt;Descripción&lt;/strong&gt;: ",P59,"&lt;/li&gt; ")</f>
        <v>&lt;li&gt;&lt;strong&gt;Descripción&lt;/strong&gt;: Descripción: Ocurre cuando se intenta dividir por cero.&lt;/li&gt; </v>
      </c>
    </row>
    <row r="60" spans="1:17">
      <c r="A60" s="22" t="str">
        <f t="shared" si="18"/>
        <v/>
      </c>
      <c r="B60" s="22" t="str">
        <f t="shared" si="19"/>
        <v/>
      </c>
      <c r="C60" s="22" t="str">
        <f t="shared" si="21"/>
        <v/>
      </c>
      <c r="D60" s="22" t="str">
        <f t="shared" si="22"/>
        <v/>
      </c>
      <c r="E60" s="22" t="str">
        <f t="shared" si="20"/>
        <v/>
      </c>
      <c r="F60" s="30"/>
      <c r="G60" s="29"/>
      <c r="P60" s="30"/>
      <c r="Q60" s="39" t="s">
        <v>206</v>
      </c>
    </row>
    <row r="61" spans="1:17">
      <c r="A61" s="22" t="str">
        <f t="shared" si="18"/>
        <v/>
      </c>
      <c r="B61" s="22" t="str">
        <f t="shared" si="19"/>
        <v/>
      </c>
      <c r="C61" s="22" t="str">
        <f t="shared" si="21"/>
        <v/>
      </c>
      <c r="D61" s="22" t="str">
        <f t="shared" si="22"/>
        <v/>
      </c>
      <c r="E61" s="22" t="str">
        <f t="shared" si="20"/>
        <v/>
      </c>
      <c r="F61" s="30"/>
      <c r="G61" s="29"/>
      <c r="P61" s="30"/>
      <c r="Q61" s="39" t="s">
        <v>207</v>
      </c>
    </row>
    <row r="62" spans="1:17">
      <c r="A62" s="22" t="str">
        <f t="shared" si="18"/>
        <v/>
      </c>
      <c r="B62" s="22" t="str">
        <f t="shared" si="19"/>
        <v/>
      </c>
      <c r="C62" s="22" t="str">
        <f t="shared" si="21"/>
        <v/>
      </c>
      <c r="D62" s="22" t="str">
        <f t="shared" si="22"/>
        <v/>
      </c>
      <c r="E62" s="22" t="str">
        <f t="shared" si="20"/>
        <v/>
      </c>
      <c r="F62" s="30"/>
      <c r="G62" s="29"/>
      <c r="P62" s="30"/>
      <c r="Q62" s="39" t="s">
        <v>208</v>
      </c>
    </row>
    <row r="63" spans="1:17">
      <c r="A63" s="22" t="s">
        <v>135</v>
      </c>
      <c r="B63" s="22" t="s">
        <v>199</v>
      </c>
      <c r="F63" s="30"/>
      <c r="G63" s="29"/>
      <c r="P63" s="35" t="s">
        <v>224</v>
      </c>
      <c r="Q63" s="39" t="str">
        <f>P63</f>
        <v>x = 10 / 0</v>
      </c>
    </row>
    <row r="64" spans="6:17">
      <c r="F64" s="30"/>
      <c r="G64" s="29"/>
      <c r="P64" s="30"/>
      <c r="Q64" s="39" t="s">
        <v>210</v>
      </c>
    </row>
    <row r="65" ht="15" spans="6:17">
      <c r="F65" s="30"/>
      <c r="G65" s="29"/>
      <c r="P65" s="36"/>
      <c r="Q65" s="40" t="s">
        <v>212</v>
      </c>
    </row>
    <row r="66" ht="18" spans="6:17">
      <c r="F66" s="30"/>
      <c r="G66" s="29"/>
      <c r="P66" s="33" t="s">
        <v>225</v>
      </c>
      <c r="Q66" s="38" t="str">
        <f>CONCATENATE("&lt;li&gt;&lt;strong&gt;",P66,"&lt;/strong&gt;:")</f>
        <v>&lt;li&gt;&lt;strong&gt;OverflowError&lt;/strong&gt;:</v>
      </c>
    </row>
    <row r="67" ht="15" spans="6:17">
      <c r="F67" s="36"/>
      <c r="G67" s="41"/>
      <c r="P67" s="28"/>
      <c r="Q67" s="39" t="s">
        <v>197</v>
      </c>
    </row>
    <row r="68" spans="16:17">
      <c r="P68" s="34" t="s">
        <v>222</v>
      </c>
      <c r="Q68" s="39" t="str">
        <f>CONCATENATE("&lt;li&gt;&lt;strong&gt;Ubicación&lt;/strong&gt;: ",P68,"&lt;/li&gt; ")</f>
        <v>&lt;li&gt;&lt;strong&gt;Ubicación&lt;/strong&gt;: Ubicación: Hija de ArithmeticError.&lt;/li&gt; </v>
      </c>
    </row>
    <row r="69" spans="16:17">
      <c r="P69" s="34" t="s">
        <v>226</v>
      </c>
      <c r="Q69" s="39" t="str">
        <f>CONCATENATE("&lt;li&gt;&lt;strong&gt;Descripción&lt;/strong&gt;: ",P69,"&lt;/li&gt; ")</f>
        <v>&lt;li&gt;&lt;strong&gt;Descripción&lt;/strong&gt;: Descripción: Se genera cuando un resultado excede el rango permitido.&lt;/li&gt; </v>
      </c>
    </row>
    <row r="70" spans="16:17">
      <c r="P70" s="30"/>
      <c r="Q70" s="39" t="s">
        <v>206</v>
      </c>
    </row>
    <row r="71" spans="16:17">
      <c r="P71" s="30"/>
      <c r="Q71" s="39" t="s">
        <v>207</v>
      </c>
    </row>
    <row r="72" spans="16:17">
      <c r="P72" s="30"/>
      <c r="Q72" s="39" t="s">
        <v>208</v>
      </c>
    </row>
    <row r="73" ht="28.5" spans="16:17">
      <c r="P73" s="37" t="s">
        <v>227</v>
      </c>
      <c r="Q73" s="39" t="str">
        <f>P73</f>
        <v>import math
math.exp(1000)</v>
      </c>
    </row>
    <row r="74" spans="16:17">
      <c r="P74" s="30"/>
      <c r="Q74" s="39" t="s">
        <v>210</v>
      </c>
    </row>
    <row r="75" ht="15" spans="16:17">
      <c r="P75" s="36"/>
      <c r="Q75" s="40" t="s">
        <v>212</v>
      </c>
    </row>
    <row r="76" ht="18" spans="16:17">
      <c r="P76" s="33" t="s">
        <v>228</v>
      </c>
      <c r="Q76" s="38" t="str">
        <f>CONCATENATE("&lt;li&gt;&lt;strong&gt;",P76,"&lt;/strong&gt;:")</f>
        <v>&lt;li&gt;&lt;strong&gt;AssertionError&lt;/strong&gt;:</v>
      </c>
    </row>
    <row r="77" spans="16:17">
      <c r="P77" s="28"/>
      <c r="Q77" s="39" t="s">
        <v>197</v>
      </c>
    </row>
    <row r="78" spans="16:17">
      <c r="P78" s="34" t="s">
        <v>218</v>
      </c>
      <c r="Q78" s="39" t="str">
        <f>CONCATENATE("&lt;li&gt;&lt;strong&gt;Ubicación&lt;/strong&gt;: ",P78,"&lt;/li&gt; ")</f>
        <v>&lt;li&gt;&lt;strong&gt;Ubicación&lt;/strong&gt;: Ubicación: Hija de Exception.&lt;/li&gt; </v>
      </c>
    </row>
    <row r="79" spans="16:17">
      <c r="P79" s="34" t="s">
        <v>229</v>
      </c>
      <c r="Q79" s="39" t="str">
        <f>CONCATENATE("&lt;li&gt;&lt;strong&gt;Descripción&lt;/strong&gt;: ",P79,"&lt;/li&gt; ")</f>
        <v>&lt;li&gt;&lt;strong&gt;Descripción&lt;/strong&gt;: Descripción: Se lanza cuando una aserción assert falla.&lt;/li&gt; </v>
      </c>
    </row>
    <row r="80" spans="16:17">
      <c r="P80" s="30"/>
      <c r="Q80" s="39" t="s">
        <v>206</v>
      </c>
    </row>
    <row r="81" spans="16:17">
      <c r="P81" s="30"/>
      <c r="Q81" s="39" t="s">
        <v>207</v>
      </c>
    </row>
    <row r="82" spans="16:17">
      <c r="P82" s="30"/>
      <c r="Q82" s="39" t="s">
        <v>208</v>
      </c>
    </row>
    <row r="83" spans="16:17">
      <c r="P83" s="35" t="s">
        <v>230</v>
      </c>
      <c r="Q83" s="39" t="str">
        <f>P83</f>
        <v>assert 2 + 2 == 5, "Aserción fallida"</v>
      </c>
    </row>
    <row r="84" spans="16:17">
      <c r="P84" s="30"/>
      <c r="Q84" s="39" t="s">
        <v>210</v>
      </c>
    </row>
    <row r="85" ht="15" spans="16:17">
      <c r="P85" s="36"/>
      <c r="Q85" s="40" t="s">
        <v>212</v>
      </c>
    </row>
    <row r="86" ht="18" spans="16:17">
      <c r="P86" s="33" t="s">
        <v>231</v>
      </c>
      <c r="Q86" s="38" t="str">
        <f>CONCATENATE("&lt;li&gt;&lt;strong&gt;",P86,"&lt;/strong&gt;:")</f>
        <v>&lt;li&gt;&lt;strong&gt;AttributeError&lt;/strong&gt;:</v>
      </c>
    </row>
    <row r="87" spans="16:17">
      <c r="P87" s="28"/>
      <c r="Q87" s="39" t="s">
        <v>197</v>
      </c>
    </row>
    <row r="88" spans="16:17">
      <c r="P88" s="34" t="s">
        <v>218</v>
      </c>
      <c r="Q88" s="39" t="str">
        <f>CONCATENATE("&lt;li&gt;&lt;strong&gt;Ubicación&lt;/strong&gt;: ",P88,"&lt;/li&gt; ")</f>
        <v>&lt;li&gt;&lt;strong&gt;Ubicación&lt;/strong&gt;: Ubicación: Hija de Exception.&lt;/li&gt; </v>
      </c>
    </row>
    <row r="89" spans="16:17">
      <c r="P89" s="34" t="s">
        <v>232</v>
      </c>
      <c r="Q89" s="39" t="str">
        <f>CONCATENATE("&lt;li&gt;&lt;strong&gt;Descripción&lt;/strong&gt;: ",P89,"&lt;/li&gt; ")</f>
        <v>&lt;li&gt;&lt;strong&gt;Descripción&lt;/strong&gt;: Descripción: Se produce cuando un objeto no tiene un atributo solicitado.&lt;/li&gt; </v>
      </c>
    </row>
    <row r="90" spans="16:17">
      <c r="P90" s="30"/>
      <c r="Q90" s="39" t="s">
        <v>206</v>
      </c>
    </row>
    <row r="91" spans="16:17">
      <c r="P91" s="30"/>
      <c r="Q91" s="39" t="s">
        <v>207</v>
      </c>
    </row>
    <row r="92" spans="16:17">
      <c r="P92" s="30"/>
      <c r="Q92" s="39" t="s">
        <v>208</v>
      </c>
    </row>
    <row r="93" ht="28.5" spans="16:17">
      <c r="P93" s="37" t="s">
        <v>233</v>
      </c>
      <c r="Q93" s="39" t="str">
        <f>P93</f>
        <v>obj = 5
obj.nonexistent_attribute</v>
      </c>
    </row>
    <row r="94" spans="16:17">
      <c r="P94" s="30"/>
      <c r="Q94" s="39" t="s">
        <v>210</v>
      </c>
    </row>
    <row r="95" ht="15" spans="16:17">
      <c r="P95" s="36"/>
      <c r="Q95" s="40" t="s">
        <v>212</v>
      </c>
    </row>
    <row r="96" ht="18" spans="16:17">
      <c r="P96" s="33" t="s">
        <v>234</v>
      </c>
      <c r="Q96" s="38" t="str">
        <f>CONCATENATE("&lt;li&gt;&lt;strong&gt;",P96,"&lt;/strong&gt;:")</f>
        <v>&lt;li&gt;&lt;strong&gt;EOFError&lt;/strong&gt;:</v>
      </c>
    </row>
    <row r="97" spans="16:17">
      <c r="P97" s="28"/>
      <c r="Q97" s="39" t="s">
        <v>197</v>
      </c>
    </row>
    <row r="98" spans="16:17">
      <c r="P98" s="34" t="s">
        <v>218</v>
      </c>
      <c r="Q98" s="39" t="str">
        <f>CONCATENATE("&lt;li&gt;&lt;strong&gt;Ubicación&lt;/strong&gt;: ",P98,"&lt;/li&gt; ")</f>
        <v>&lt;li&gt;&lt;strong&gt;Ubicación&lt;/strong&gt;: Ubicación: Hija de Exception.&lt;/li&gt; </v>
      </c>
    </row>
    <row r="99" spans="16:17">
      <c r="P99" s="34" t="s">
        <v>235</v>
      </c>
      <c r="Q99" s="39" t="str">
        <f>CONCATENATE("&lt;li&gt;&lt;strong&gt;Descripción&lt;/strong&gt;: ",P99,"&lt;/li&gt; ")</f>
        <v>&lt;li&gt;&lt;strong&gt;Descripción&lt;/strong&gt;: Descripción: Ocurre cuando la función input() encuentra el final de archivo.&lt;/li&gt; </v>
      </c>
    </row>
    <row r="100" spans="16:17">
      <c r="P100" s="30"/>
      <c r="Q100" s="39" t="s">
        <v>206</v>
      </c>
    </row>
    <row r="101" spans="16:17">
      <c r="P101" s="30"/>
      <c r="Q101" s="39" t="s">
        <v>207</v>
      </c>
    </row>
    <row r="102" spans="16:17">
      <c r="P102" s="30"/>
      <c r="Q102" s="39" t="s">
        <v>208</v>
      </c>
    </row>
    <row r="103" spans="16:17">
      <c r="P103" s="35" t="s">
        <v>236</v>
      </c>
      <c r="Q103" s="39" t="str">
        <f>P103</f>
        <v>input("Ingresa algo: ")  # Genera EOFError si se presiona Ctrl+D (Linux/Mac) o Ctrl+Z (Windows)</v>
      </c>
    </row>
    <row r="104" spans="16:17">
      <c r="P104" s="30"/>
      <c r="Q104" s="39" t="s">
        <v>210</v>
      </c>
    </row>
    <row r="105" ht="15" spans="16:17">
      <c r="P105" s="36"/>
      <c r="Q105" s="40" t="s">
        <v>212</v>
      </c>
    </row>
    <row r="106" ht="18" spans="16:17">
      <c r="P106" s="33" t="s">
        <v>237</v>
      </c>
      <c r="Q106" s="38" t="str">
        <f>CONCATENATE("&lt;li&gt;&lt;strong&gt;",P106,"&lt;/strong&gt;:")</f>
        <v>&lt;li&gt;&lt;strong&gt;ImportError&lt;/strong&gt;:</v>
      </c>
    </row>
    <row r="107" spans="16:17">
      <c r="P107" s="28"/>
      <c r="Q107" s="39" t="s">
        <v>197</v>
      </c>
    </row>
    <row r="108" spans="16:17">
      <c r="P108" s="34" t="s">
        <v>218</v>
      </c>
      <c r="Q108" s="39" t="str">
        <f>CONCATENATE("&lt;li&gt;&lt;strong&gt;Ubicación&lt;/strong&gt;: ",P108,"&lt;/li&gt; ")</f>
        <v>&lt;li&gt;&lt;strong&gt;Ubicación&lt;/strong&gt;: Ubicación: Hija de Exception.&lt;/li&gt; </v>
      </c>
    </row>
    <row r="109" spans="16:17">
      <c r="P109" s="34" t="s">
        <v>238</v>
      </c>
      <c r="Q109" s="39" t="str">
        <f>CONCATENATE("&lt;li&gt;&lt;strong&gt;Descripción&lt;/strong&gt;: ",P109,"&lt;/li&gt; ")</f>
        <v>&lt;li&gt;&lt;strong&gt;Descripción&lt;/strong&gt;: Descripción: Se lanza cuando una importación falla.&lt;/li&gt; </v>
      </c>
    </row>
    <row r="110" spans="16:17">
      <c r="P110" s="30"/>
      <c r="Q110" s="39" t="s">
        <v>206</v>
      </c>
    </row>
    <row r="111" spans="16:17">
      <c r="P111" s="30"/>
      <c r="Q111" s="39" t="s">
        <v>207</v>
      </c>
    </row>
    <row r="112" spans="16:17">
      <c r="P112" s="30"/>
      <c r="Q112" s="39" t="s">
        <v>208</v>
      </c>
    </row>
    <row r="113" spans="16:17">
      <c r="P113" s="35" t="s">
        <v>239</v>
      </c>
      <c r="Q113" s="39" t="str">
        <f>P113</f>
        <v>import nonexistent_module</v>
      </c>
    </row>
    <row r="114" spans="16:17">
      <c r="P114" s="30"/>
      <c r="Q114" s="39" t="s">
        <v>210</v>
      </c>
    </row>
    <row r="115" ht="15" spans="16:17">
      <c r="P115" s="36"/>
      <c r="Q115" s="40" t="s">
        <v>212</v>
      </c>
    </row>
    <row r="116" ht="18" spans="16:17">
      <c r="P116" s="33" t="s">
        <v>240</v>
      </c>
      <c r="Q116" s="38" t="str">
        <f>CONCATENATE("&lt;li&gt;&lt;strong&gt;",P116,"&lt;/strong&gt;:")</f>
        <v>&lt;li&gt;&lt;strong&gt;IndexError&lt;/strong&gt;:</v>
      </c>
    </row>
    <row r="117" spans="16:17">
      <c r="P117" s="28"/>
      <c r="Q117" s="39" t="s">
        <v>197</v>
      </c>
    </row>
    <row r="118" spans="16:17">
      <c r="P118" s="34" t="s">
        <v>241</v>
      </c>
      <c r="Q118" s="39" t="str">
        <f>CONCATENATE("&lt;li&gt;&lt;strong&gt;Ubicación&lt;/strong&gt;: ",P118,"&lt;/li&gt; ")</f>
        <v>&lt;li&gt;&lt;strong&gt;Ubicación&lt;/strong&gt;: Ubicación: Hija de LookupError.&lt;/li&gt; </v>
      </c>
    </row>
    <row r="119" spans="16:17">
      <c r="P119" s="34" t="s">
        <v>242</v>
      </c>
      <c r="Q119" s="39" t="str">
        <f>CONCATENATE("&lt;li&gt;&lt;strong&gt;Descripción&lt;/strong&gt;: ",P119,"&lt;/li&gt; ")</f>
        <v>&lt;li&gt;&lt;strong&gt;Descripción&lt;/strong&gt;: Descripción: Se produce cuando se accede a un índice fuera del rango de una secuencia.&lt;/li&gt; </v>
      </c>
    </row>
    <row r="120" spans="16:17">
      <c r="P120" s="30"/>
      <c r="Q120" s="39" t="s">
        <v>206</v>
      </c>
    </row>
    <row r="121" spans="16:17">
      <c r="P121" s="30"/>
      <c r="Q121" s="39" t="s">
        <v>207</v>
      </c>
    </row>
    <row r="122" spans="16:17">
      <c r="P122" s="30"/>
      <c r="Q122" s="39" t="s">
        <v>208</v>
      </c>
    </row>
    <row r="123" ht="28.5" spans="16:17">
      <c r="P123" s="37" t="s">
        <v>243</v>
      </c>
      <c r="Q123" s="39" t="str">
        <f>P123</f>
        <v>lista = [1, 2, 3]
lista[5]</v>
      </c>
    </row>
    <row r="124" spans="16:17">
      <c r="P124" s="30"/>
      <c r="Q124" s="39" t="s">
        <v>210</v>
      </c>
    </row>
    <row r="125" ht="15" spans="16:17">
      <c r="P125" s="36"/>
      <c r="Q125" s="40" t="s">
        <v>212</v>
      </c>
    </row>
    <row r="126" ht="18" spans="16:17">
      <c r="P126" s="33" t="s">
        <v>244</v>
      </c>
      <c r="Q126" s="38" t="str">
        <f>CONCATENATE("&lt;li&gt;&lt;strong&gt;",P126,"&lt;/strong&gt;:")</f>
        <v>&lt;li&gt;&lt;strong&gt;KeyError&lt;/strong&gt;:</v>
      </c>
    </row>
    <row r="127" spans="16:17">
      <c r="P127" s="28"/>
      <c r="Q127" s="39" t="s">
        <v>197</v>
      </c>
    </row>
    <row r="128" spans="16:17">
      <c r="P128" s="34" t="s">
        <v>241</v>
      </c>
      <c r="Q128" s="39" t="str">
        <f>CONCATENATE("&lt;li&gt;&lt;strong&gt;Ubicación&lt;/strong&gt;: ",P128,"&lt;/li&gt; ")</f>
        <v>&lt;li&gt;&lt;strong&gt;Ubicación&lt;/strong&gt;: Ubicación: Hija de LookupError.&lt;/li&gt; </v>
      </c>
    </row>
    <row r="129" spans="16:17">
      <c r="P129" s="34" t="s">
        <v>245</v>
      </c>
      <c r="Q129" s="39" t="str">
        <f>CONCATENATE("&lt;li&gt;&lt;strong&gt;Descripción&lt;/strong&gt;: ",P129,"&lt;/li&gt; ")</f>
        <v>&lt;li&gt;&lt;strong&gt;Descripción&lt;/strong&gt;: Descripción: Se lanza cuando una clave no se encuentra en un diccionario.&lt;/li&gt; </v>
      </c>
    </row>
    <row r="130" spans="16:17">
      <c r="P130" s="30"/>
      <c r="Q130" s="39" t="s">
        <v>206</v>
      </c>
    </row>
    <row r="131" spans="16:17">
      <c r="P131" s="30"/>
      <c r="Q131" s="39" t="s">
        <v>207</v>
      </c>
    </row>
    <row r="132" spans="16:17">
      <c r="P132" s="30"/>
      <c r="Q132" s="39" t="s">
        <v>208</v>
      </c>
    </row>
    <row r="133" ht="28.5" spans="16:17">
      <c r="P133" s="37" t="s">
        <v>246</v>
      </c>
      <c r="Q133" s="39" t="str">
        <f>P133</f>
        <v>diccionario = {"a": 1}
diccionario["b"]</v>
      </c>
    </row>
    <row r="134" spans="16:17">
      <c r="P134" s="30"/>
      <c r="Q134" s="39" t="s">
        <v>210</v>
      </c>
    </row>
    <row r="135" ht="15" spans="16:17">
      <c r="P135" s="36"/>
      <c r="Q135" s="40" t="s">
        <v>212</v>
      </c>
    </row>
    <row r="136" ht="18" spans="16:17">
      <c r="P136" s="33" t="s">
        <v>247</v>
      </c>
      <c r="Q136" s="38" t="str">
        <f>CONCATENATE("&lt;li&gt;&lt;strong&gt;",P136,"&lt;/strong&gt;:")</f>
        <v>&lt;li&gt;&lt;strong&gt;KeyboardInterrupt&lt;/strong&gt;:</v>
      </c>
    </row>
    <row r="137" spans="16:17">
      <c r="P137" s="28"/>
      <c r="Q137" s="39" t="s">
        <v>197</v>
      </c>
    </row>
    <row r="138" spans="16:17">
      <c r="P138" s="34" t="s">
        <v>248</v>
      </c>
      <c r="Q138" s="39" t="str">
        <f>CONCATENATE("&lt;li&gt;&lt;strong&gt;Ubicación&lt;/strong&gt;: ",P138,"&lt;/li&gt; ")</f>
        <v>&lt;li&gt;&lt;strong&gt;Ubicación&lt;/strong&gt;: Ubicación: Hija de BaseException.&lt;/li&gt; </v>
      </c>
    </row>
    <row r="139" spans="16:17">
      <c r="P139" s="34" t="s">
        <v>249</v>
      </c>
      <c r="Q139" s="39" t="str">
        <f>CONCATENATE("&lt;li&gt;&lt;strong&gt;Descripción&lt;/strong&gt;: ",P139,"&lt;/li&gt; ")</f>
        <v>&lt;li&gt;&lt;strong&gt;Descripción&lt;/strong&gt;: Descripción: Se genera cuando el usuario interrumpe la ejecución con Ctrl+C.&lt;/li&gt; </v>
      </c>
    </row>
    <row r="140" spans="16:17">
      <c r="P140" s="30"/>
      <c r="Q140" s="39" t="s">
        <v>206</v>
      </c>
    </row>
    <row r="141" spans="16:17">
      <c r="P141" s="30"/>
      <c r="Q141" s="39" t="s">
        <v>207</v>
      </c>
    </row>
    <row r="142" spans="16:17">
      <c r="P142" s="30"/>
      <c r="Q142" s="39" t="s">
        <v>208</v>
      </c>
    </row>
    <row r="143" ht="28.5" spans="16:17">
      <c r="P143" s="37" t="s">
        <v>250</v>
      </c>
      <c r="Q143" s="39" t="str">
        <f>P143</f>
        <v>while True:
pass  # Interrumpe con Ctrl+C</v>
      </c>
    </row>
    <row r="144" spans="16:17">
      <c r="P144" s="30"/>
      <c r="Q144" s="39" t="s">
        <v>210</v>
      </c>
    </row>
    <row r="145" ht="15" spans="16:17">
      <c r="P145" s="36"/>
      <c r="Q145" s="40" t="s">
        <v>212</v>
      </c>
    </row>
    <row r="146" ht="18" spans="16:17">
      <c r="P146" s="33" t="s">
        <v>251</v>
      </c>
      <c r="Q146" s="38" t="str">
        <f>CONCATENATE("&lt;li&gt;&lt;strong&gt;",P146,"&lt;/strong&gt;:")</f>
        <v>&lt;li&gt;&lt;strong&gt;MemoryError&lt;/strong&gt;:</v>
      </c>
    </row>
    <row r="147" spans="16:17">
      <c r="P147" s="28"/>
      <c r="Q147" s="39" t="s">
        <v>197</v>
      </c>
    </row>
    <row r="148" spans="16:17">
      <c r="P148" s="34" t="s">
        <v>218</v>
      </c>
      <c r="Q148" s="39" t="str">
        <f>CONCATENATE("&lt;li&gt;&lt;strong&gt;Ubicación&lt;/strong&gt;: ",P148,"&lt;/li&gt; ")</f>
        <v>&lt;li&gt;&lt;strong&gt;Ubicación&lt;/strong&gt;: Ubicación: Hija de Exception.&lt;/li&gt; </v>
      </c>
    </row>
    <row r="149" spans="16:17">
      <c r="P149" s="34" t="s">
        <v>252</v>
      </c>
      <c r="Q149" s="39" t="str">
        <f>CONCATENATE("&lt;li&gt;&lt;strong&gt;Descripción&lt;/strong&gt;: ",P149,"&lt;/li&gt; ")</f>
        <v>&lt;li&gt;&lt;strong&gt;Descripción&lt;/strong&gt;: Descripción: Ocurre cuando el sistema no puede asignar memoria.&lt;/li&gt; </v>
      </c>
    </row>
    <row r="150" spans="16:17">
      <c r="P150" s="30"/>
      <c r="Q150" s="39" t="s">
        <v>206</v>
      </c>
    </row>
    <row r="151" spans="16:17">
      <c r="P151" s="30"/>
      <c r="Q151" s="39" t="s">
        <v>207</v>
      </c>
    </row>
    <row r="152" spans="16:17">
      <c r="P152" s="30"/>
      <c r="Q152" s="39" t="s">
        <v>208</v>
      </c>
    </row>
    <row r="153" spans="16:17">
      <c r="P153" s="35" t="s">
        <v>253</v>
      </c>
      <c r="Q153" s="39" t="str">
        <f>P153</f>
        <v>a = [1] * (10**10)</v>
      </c>
    </row>
    <row r="154" spans="16:17">
      <c r="P154" s="30"/>
      <c r="Q154" s="39" t="s">
        <v>210</v>
      </c>
    </row>
    <row r="155" ht="15" spans="16:17">
      <c r="P155" s="36"/>
      <c r="Q155" s="40" t="s">
        <v>212</v>
      </c>
    </row>
    <row r="156" ht="18" spans="16:17">
      <c r="P156" s="33" t="s">
        <v>254</v>
      </c>
      <c r="Q156" s="38" t="str">
        <f>CONCATENATE("&lt;li&gt;&lt;strong&gt;",P156,"&lt;/strong&gt;:")</f>
        <v>&lt;li&gt;&lt;strong&gt;NameError&lt;/strong&gt;:</v>
      </c>
    </row>
    <row r="157" spans="16:17">
      <c r="P157" s="28"/>
      <c r="Q157" s="39" t="s">
        <v>197</v>
      </c>
    </row>
    <row r="158" spans="16:17">
      <c r="P158" s="34" t="s">
        <v>218</v>
      </c>
      <c r="Q158" s="39" t="str">
        <f>CONCATENATE("&lt;li&gt;&lt;strong&gt;Ubicación&lt;/strong&gt;: ",P158,"&lt;/li&gt; ")</f>
        <v>&lt;li&gt;&lt;strong&gt;Ubicación&lt;/strong&gt;: Ubicación: Hija de Exception.&lt;/li&gt; </v>
      </c>
    </row>
    <row r="159" spans="16:17">
      <c r="P159" s="34" t="s">
        <v>255</v>
      </c>
      <c r="Q159" s="39" t="str">
        <f>CONCATENATE("&lt;li&gt;&lt;strong&gt;Descripción&lt;/strong&gt;: ",P159,"&lt;/li&gt; ")</f>
        <v>&lt;li&gt;&lt;strong&gt;Descripción&lt;/strong&gt;: Descripción: Se genera al usar una variable no definida.&lt;/li&gt; </v>
      </c>
    </row>
    <row r="160" spans="16:17">
      <c r="P160" s="30"/>
      <c r="Q160" s="39" t="s">
        <v>206</v>
      </c>
    </row>
    <row r="161" spans="16:17">
      <c r="P161" s="30"/>
      <c r="Q161" s="39" t="s">
        <v>207</v>
      </c>
    </row>
    <row r="162" spans="16:17">
      <c r="P162" s="30"/>
      <c r="Q162" s="39" t="s">
        <v>208</v>
      </c>
    </row>
    <row r="163" spans="16:17">
      <c r="P163" s="35" t="s">
        <v>256</v>
      </c>
      <c r="Q163" s="39" t="str">
        <f>P163</f>
        <v>print(una_variable_no_definida)</v>
      </c>
    </row>
    <row r="164" spans="16:17">
      <c r="P164" s="30"/>
      <c r="Q164" s="39" t="s">
        <v>210</v>
      </c>
    </row>
    <row r="165" ht="15" spans="16:17">
      <c r="P165" s="36"/>
      <c r="Q165" s="40" t="s">
        <v>212</v>
      </c>
    </row>
    <row r="166" ht="18" spans="16:17">
      <c r="P166" s="33" t="s">
        <v>257</v>
      </c>
      <c r="Q166" s="38" t="str">
        <f>CONCATENATE("&lt;li&gt;&lt;strong&gt;",P166,"&lt;/strong&gt;:")</f>
        <v>&lt;li&gt;&lt;strong&gt;NotImplementedError&lt;/strong&gt;:</v>
      </c>
    </row>
    <row r="167" spans="16:17">
      <c r="P167" s="28"/>
      <c r="Q167" s="39" t="s">
        <v>197</v>
      </c>
    </row>
    <row r="168" spans="16:17">
      <c r="P168" s="34" t="s">
        <v>258</v>
      </c>
      <c r="Q168" s="39" t="str">
        <f>CONCATENATE("&lt;li&gt;&lt;strong&gt;Ubicación&lt;/strong&gt;: ",P168,"&lt;/li&gt; ")</f>
        <v>&lt;li&gt;&lt;strong&gt;Ubicación&lt;/strong&gt;: Ubicación: Hija de RuntimeError.&lt;/li&gt; </v>
      </c>
    </row>
    <row r="169" spans="16:17">
      <c r="P169" s="34" t="s">
        <v>259</v>
      </c>
      <c r="Q169" s="39" t="str">
        <f>CONCATENATE("&lt;li&gt;&lt;strong&gt;Descripción&lt;/strong&gt;: ",P169,"&lt;/li&gt; ")</f>
        <v>&lt;li&gt;&lt;strong&gt;Descripción&lt;/strong&gt;: Descripción: Clase base para métodos no implementados.&lt;/li&gt; </v>
      </c>
    </row>
    <row r="170" spans="16:17">
      <c r="P170" s="30"/>
      <c r="Q170" s="39" t="s">
        <v>206</v>
      </c>
    </row>
    <row r="171" spans="16:17">
      <c r="P171" s="30"/>
      <c r="Q171" s="39" t="s">
        <v>207</v>
      </c>
    </row>
    <row r="172" spans="16:17">
      <c r="P172" s="30"/>
      <c r="Q172" s="39" t="s">
        <v>208</v>
      </c>
    </row>
    <row r="173" ht="42.75" spans="16:17">
      <c r="P173" s="37" t="s">
        <v>260</v>
      </c>
      <c r="Q173" s="39" t="str">
        <f>P173</f>
        <v>class MiClase:
def metodo(self):
raise NotImplementedError("Método no implementado")</v>
      </c>
    </row>
    <row r="174" spans="16:17">
      <c r="P174" s="30"/>
      <c r="Q174" s="39" t="s">
        <v>210</v>
      </c>
    </row>
    <row r="175" ht="15" spans="16:17">
      <c r="P175" s="36"/>
      <c r="Q175" s="40" t="s">
        <v>212</v>
      </c>
    </row>
    <row r="176" ht="18" spans="16:17">
      <c r="P176" s="33" t="s">
        <v>261</v>
      </c>
      <c r="Q176" s="38" t="str">
        <f>CONCATENATE("&lt;li&gt;&lt;strong&gt;",P176,"&lt;/strong&gt;:")</f>
        <v>&lt;li&gt;&lt;strong&gt;OSError&lt;/strong&gt;:</v>
      </c>
    </row>
    <row r="177" spans="16:17">
      <c r="P177" s="28"/>
      <c r="Q177" s="39" t="s">
        <v>197</v>
      </c>
    </row>
    <row r="178" spans="16:17">
      <c r="P178" s="34" t="s">
        <v>218</v>
      </c>
      <c r="Q178" s="39" t="str">
        <f>CONCATENATE("&lt;li&gt;&lt;strong&gt;Ubicación&lt;/strong&gt;: ",P178,"&lt;/li&gt; ")</f>
        <v>&lt;li&gt;&lt;strong&gt;Ubicación&lt;/strong&gt;: Ubicación: Hija de Exception.&lt;/li&gt; </v>
      </c>
    </row>
    <row r="179" spans="16:17">
      <c r="P179" s="34" t="s">
        <v>262</v>
      </c>
      <c r="Q179" s="39" t="str">
        <f>CONCATENATE("&lt;li&gt;&lt;strong&gt;Descripción&lt;/strong&gt;: ",P179,"&lt;/li&gt; ")</f>
        <v>&lt;li&gt;&lt;strong&gt;Descripción&lt;/strong&gt;: Descripción: Clase base para errores relacionados con el sistema operativo.&lt;/li&gt; </v>
      </c>
    </row>
    <row r="180" spans="16:17">
      <c r="P180" s="30"/>
      <c r="Q180" s="39" t="s">
        <v>206</v>
      </c>
    </row>
    <row r="181" spans="16:17">
      <c r="P181" s="30"/>
      <c r="Q181" s="39" t="s">
        <v>207</v>
      </c>
    </row>
    <row r="182" spans="16:17">
      <c r="P182" s="30"/>
      <c r="Q182" s="39" t="s">
        <v>208</v>
      </c>
    </row>
    <row r="183" spans="16:17">
      <c r="P183" s="35" t="s">
        <v>263</v>
      </c>
      <c r="Q183" s="39" t="str">
        <f>P183</f>
        <v>open("/ruta/no/existe.txt")</v>
      </c>
    </row>
    <row r="184" spans="16:17">
      <c r="P184" s="30"/>
      <c r="Q184" s="39" t="s">
        <v>210</v>
      </c>
    </row>
    <row r="185" ht="15" spans="16:17">
      <c r="P185" s="36"/>
      <c r="Q185" s="40" t="s">
        <v>212</v>
      </c>
    </row>
    <row r="186" ht="18" spans="16:17">
      <c r="P186" s="33" t="s">
        <v>264</v>
      </c>
      <c r="Q186" s="38" t="str">
        <f>CONCATENATE("&lt;li&gt;&lt;strong&gt;",P186,"&lt;/strong&gt;:")</f>
        <v>&lt;li&gt;&lt;strong&gt;TypeError&lt;/strong&gt;:</v>
      </c>
    </row>
    <row r="187" spans="16:17">
      <c r="P187" s="28"/>
      <c r="Q187" s="39" t="s">
        <v>197</v>
      </c>
    </row>
    <row r="188" spans="16:17">
      <c r="P188" s="34" t="s">
        <v>218</v>
      </c>
      <c r="Q188" s="39" t="str">
        <f>CONCATENATE("&lt;li&gt;&lt;strong&gt;Ubicación&lt;/strong&gt;: ",P188,"&lt;/li&gt; ")</f>
        <v>&lt;li&gt;&lt;strong&gt;Ubicación&lt;/strong&gt;: Ubicación: Hija de Exception.&lt;/li&gt; </v>
      </c>
    </row>
    <row r="189" spans="16:17">
      <c r="P189" s="34" t="s">
        <v>265</v>
      </c>
      <c r="Q189" s="39" t="str">
        <f>CONCATENATE("&lt;li&gt;&lt;strong&gt;Descripción&lt;/strong&gt;: ",P189,"&lt;/li&gt; ")</f>
        <v>&lt;li&gt;&lt;strong&gt;Descripción&lt;/strong&gt;: Descripción: Se lanza al realizar una operación en un tipo inapropiado.&lt;/li&gt; </v>
      </c>
    </row>
    <row r="190" spans="16:17">
      <c r="P190" s="30"/>
      <c r="Q190" s="39" t="s">
        <v>206</v>
      </c>
    </row>
    <row r="191" spans="16:17">
      <c r="P191" s="30"/>
      <c r="Q191" s="39" t="s">
        <v>207</v>
      </c>
    </row>
    <row r="192" spans="16:17">
      <c r="P192" s="30"/>
      <c r="Q192" s="39" t="s">
        <v>208</v>
      </c>
    </row>
    <row r="193" spans="16:17">
      <c r="P193" s="35" t="s">
        <v>266</v>
      </c>
      <c r="Q193" s="39" t="str">
        <f>P193</f>
        <v>x = "texto" + 5</v>
      </c>
    </row>
    <row r="194" spans="16:17">
      <c r="P194" s="30"/>
      <c r="Q194" s="39" t="s">
        <v>210</v>
      </c>
    </row>
    <row r="195" ht="15" spans="16:17">
      <c r="P195" s="36"/>
      <c r="Q195" s="40" t="s">
        <v>212</v>
      </c>
    </row>
    <row r="196" ht="18" spans="16:17">
      <c r="P196" s="33" t="s">
        <v>267</v>
      </c>
      <c r="Q196" s="38" t="str">
        <f>CONCATENATE("&lt;li&gt;&lt;strong&gt;",P196,"&lt;/strong&gt;:")</f>
        <v>&lt;li&gt;&lt;strong&gt;ValueError&lt;/strong&gt;:</v>
      </c>
    </row>
    <row r="197" spans="16:17">
      <c r="P197" s="28"/>
      <c r="Q197" s="39" t="s">
        <v>197</v>
      </c>
    </row>
    <row r="198" spans="16:17">
      <c r="P198" s="34" t="s">
        <v>218</v>
      </c>
      <c r="Q198" s="39" t="str">
        <f>CONCATENATE("&lt;li&gt;&lt;strong&gt;Ubicación&lt;/strong&gt;: ",P198,"&lt;/li&gt; ")</f>
        <v>&lt;li&gt;&lt;strong&gt;Ubicación&lt;/strong&gt;: Ubicación: Hija de Exception.&lt;/li&gt; </v>
      </c>
    </row>
    <row r="199" spans="16:17">
      <c r="P199" s="34" t="s">
        <v>268</v>
      </c>
      <c r="Q199" s="39" t="str">
        <f>CONCATENATE("&lt;li&gt;&lt;strong&gt;Descripción&lt;/strong&gt;: ",P199,"&lt;/li&gt; ")</f>
        <v>&lt;li&gt;&lt;strong&gt;Descripción&lt;/strong&gt;: Descripción: Se genera al usar un valor inválido.&lt;/li&gt; </v>
      </c>
    </row>
    <row r="200" spans="16:17">
      <c r="P200" s="30"/>
      <c r="Q200" s="39" t="s">
        <v>206</v>
      </c>
    </row>
    <row r="201" spans="16:17">
      <c r="P201" s="30"/>
      <c r="Q201" s="39" t="s">
        <v>207</v>
      </c>
    </row>
    <row r="202" spans="16:17">
      <c r="P202" s="30"/>
      <c r="Q202" s="39" t="s">
        <v>208</v>
      </c>
    </row>
    <row r="203" spans="16:17">
      <c r="P203" s="35" t="s">
        <v>269</v>
      </c>
      <c r="Q203" s="39" t="str">
        <f>P203</f>
        <v>int("texto")</v>
      </c>
    </row>
    <row r="204" spans="16:17">
      <c r="P204" s="30"/>
      <c r="Q204" s="39" t="s">
        <v>210</v>
      </c>
    </row>
    <row r="205" ht="15" spans="16:17">
      <c r="P205" s="36"/>
      <c r="Q205" s="40" t="s">
        <v>212</v>
      </c>
    </row>
    <row r="206" ht="18" spans="16:17">
      <c r="P206" s="33" t="s">
        <v>270</v>
      </c>
      <c r="Q206" s="38" t="str">
        <f>CONCATENATE("&lt;li&gt;&lt;strong&gt;",P206,"&lt;/strong&gt;:")</f>
        <v>&lt;li&gt;&lt;strong&gt;UnicodeDecodeError&lt;/strong&gt;:</v>
      </c>
    </row>
    <row r="207" spans="16:17">
      <c r="P207" s="28"/>
      <c r="Q207" s="39" t="s">
        <v>197</v>
      </c>
    </row>
    <row r="208" spans="16:17">
      <c r="P208" s="34" t="s">
        <v>271</v>
      </c>
      <c r="Q208" s="39" t="str">
        <f>CONCATENATE("&lt;li&gt;&lt;strong&gt;Ubicación&lt;/strong&gt;: ",P208,"&lt;/li&gt; ")</f>
        <v>&lt;li&gt;&lt;strong&gt;Ubicación&lt;/strong&gt;: Ubicación: Hija de UnicodeError.&lt;/li&gt; </v>
      </c>
    </row>
    <row r="209" spans="16:17">
      <c r="P209" s="34" t="s">
        <v>272</v>
      </c>
      <c r="Q209" s="39" t="str">
        <f>CONCATENATE("&lt;li&gt;&lt;strong&gt;Descripción&lt;/strong&gt;: ",P209,"&lt;/li&gt; ")</f>
        <v>&lt;li&gt;&lt;strong&gt;Descripción&lt;/strong&gt;: Descripción: Se lanza al decodificar caracteres Unicode incorrectos.&lt;/li&gt; </v>
      </c>
    </row>
    <row r="210" spans="16:17">
      <c r="P210" s="30"/>
      <c r="Q210" s="39" t="s">
        <v>206</v>
      </c>
    </row>
    <row r="211" spans="16:17">
      <c r="P211" s="30"/>
      <c r="Q211" s="39" t="s">
        <v>207</v>
      </c>
    </row>
    <row r="212" spans="16:17">
      <c r="P212" s="30"/>
      <c r="Q212" s="39" t="s">
        <v>208</v>
      </c>
    </row>
    <row r="213" spans="16:17">
      <c r="P213" s="35" t="s">
        <v>273</v>
      </c>
      <c r="Q213" s="39" t="str">
        <f>P213</f>
        <v>b"\xff".decode("utf-8")</v>
      </c>
    </row>
    <row r="214" spans="16:17">
      <c r="P214" s="30"/>
      <c r="Q214" s="39" t="s">
        <v>210</v>
      </c>
    </row>
    <row r="215" ht="15" spans="16:17">
      <c r="P215" s="36"/>
      <c r="Q215" s="40" t="s">
        <v>212</v>
      </c>
    </row>
    <row r="216" ht="18" spans="16:17">
      <c r="P216" s="33" t="s">
        <v>274</v>
      </c>
      <c r="Q216" s="38" t="str">
        <f>CONCATENATE("&lt;li&gt;&lt;strong&gt;",P216,"&lt;/strong&gt;:")</f>
        <v>&lt;li&gt;&lt;strong&gt;StopIteration&lt;/strong&gt;:</v>
      </c>
    </row>
    <row r="217" spans="16:17">
      <c r="P217" s="28"/>
      <c r="Q217" s="39" t="s">
        <v>197</v>
      </c>
    </row>
    <row r="218" spans="16:17">
      <c r="P218" s="34" t="s">
        <v>218</v>
      </c>
      <c r="Q218" s="39" t="str">
        <f>CONCATENATE("&lt;li&gt;&lt;strong&gt;Ubicación&lt;/strong&gt;: ",P218,"&lt;/li&gt; ")</f>
        <v>&lt;li&gt;&lt;strong&gt;Ubicación&lt;/strong&gt;: Ubicación: Hija de Exception.&lt;/li&gt; </v>
      </c>
    </row>
    <row r="219" spans="16:17">
      <c r="P219" s="34" t="s">
        <v>275</v>
      </c>
      <c r="Q219" s="39" t="str">
        <f>CONCATENATE("&lt;li&gt;&lt;strong&gt;Descripción&lt;/strong&gt;: ",P219,"&lt;/li&gt; ")</f>
        <v>&lt;li&gt;&lt;strong&gt;Descripción&lt;/strong&gt;: Descripción: Se lanza cuando un iterador no tiene más elementos.&lt;/li&gt; </v>
      </c>
    </row>
    <row r="220" spans="16:17">
      <c r="P220" s="30"/>
      <c r="Q220" s="39" t="s">
        <v>206</v>
      </c>
    </row>
    <row r="221" spans="16:17">
      <c r="P221" s="30"/>
      <c r="Q221" s="39" t="s">
        <v>207</v>
      </c>
    </row>
    <row r="222" spans="16:17">
      <c r="P222" s="30"/>
      <c r="Q222" s="39" t="s">
        <v>208</v>
      </c>
    </row>
    <row r="223" ht="71.25" spans="16:17">
      <c r="P223" s="37" t="s">
        <v>276</v>
      </c>
      <c r="Q223" s="39" t="str">
        <f>P223</f>
        <v>iterador = iter([1, 2, 3])
next(iterador)
next(iterador)
next(iterador)
next(iterador)</v>
      </c>
    </row>
    <row r="224" spans="16:17">
      <c r="P224" s="30"/>
      <c r="Q224" s="39" t="s">
        <v>210</v>
      </c>
    </row>
    <row r="225" ht="15" spans="16:17">
      <c r="P225" s="36"/>
      <c r="Q225" s="40" t="s">
        <v>212</v>
      </c>
    </row>
  </sheetData>
  <conditionalFormatting sqref="F$1:F$1048576">
    <cfRule type="duplicateValues" dxfId="0" priority="1"/>
  </conditionalFormatting>
  <conditionalFormatting sqref="P36:P45">
    <cfRule type="duplicateValues" dxfId="0" priority="52"/>
  </conditionalFormatting>
  <conditionalFormatting sqref="P46:P55">
    <cfRule type="duplicateValues" dxfId="0" priority="51"/>
  </conditionalFormatting>
  <conditionalFormatting sqref="P56:P65">
    <cfRule type="duplicateValues" dxfId="0" priority="50"/>
  </conditionalFormatting>
  <conditionalFormatting sqref="P66:P75">
    <cfRule type="duplicateValues" dxfId="0" priority="49"/>
  </conditionalFormatting>
  <conditionalFormatting sqref="P76:P85">
    <cfRule type="duplicateValues" dxfId="0" priority="48"/>
  </conditionalFormatting>
  <conditionalFormatting sqref="P86:P95">
    <cfRule type="duplicateValues" dxfId="0" priority="47"/>
  </conditionalFormatting>
  <conditionalFormatting sqref="P96:P105">
    <cfRule type="duplicateValues" dxfId="0" priority="46"/>
  </conditionalFormatting>
  <conditionalFormatting sqref="P106:P115">
    <cfRule type="duplicateValues" dxfId="0" priority="45"/>
  </conditionalFormatting>
  <conditionalFormatting sqref="P116:P125">
    <cfRule type="duplicateValues" dxfId="0" priority="44"/>
  </conditionalFormatting>
  <conditionalFormatting sqref="P126:P135">
    <cfRule type="duplicateValues" dxfId="0" priority="43"/>
  </conditionalFormatting>
  <conditionalFormatting sqref="P136:P145">
    <cfRule type="duplicateValues" dxfId="0" priority="42"/>
  </conditionalFormatting>
  <conditionalFormatting sqref="P146:P155">
    <cfRule type="duplicateValues" dxfId="0" priority="41"/>
  </conditionalFormatting>
  <conditionalFormatting sqref="P156:P165">
    <cfRule type="duplicateValues" dxfId="0" priority="40"/>
  </conditionalFormatting>
  <conditionalFormatting sqref="P166:P175">
    <cfRule type="duplicateValues" dxfId="0" priority="39"/>
  </conditionalFormatting>
  <conditionalFormatting sqref="P176:P185">
    <cfRule type="duplicateValues" dxfId="0" priority="38"/>
  </conditionalFormatting>
  <conditionalFormatting sqref="P186:P195">
    <cfRule type="duplicateValues" dxfId="0" priority="37"/>
  </conditionalFormatting>
  <conditionalFormatting sqref="P196:P205">
    <cfRule type="duplicateValues" dxfId="0" priority="36"/>
  </conditionalFormatting>
  <conditionalFormatting sqref="P206:P215">
    <cfRule type="duplicateValues" dxfId="0" priority="35"/>
  </conditionalFormatting>
  <conditionalFormatting sqref="P216:P225">
    <cfRule type="duplicateValues" dxfId="0" priority="34"/>
  </conditionalFormatting>
  <conditionalFormatting sqref="P1:P22;P226:P1048576">
    <cfRule type="duplicateValues" dxfId="0" priority="63"/>
  </conditionalFormatting>
  <conditionalFormatting sqref="P1:P35;P226:P1048576">
    <cfRule type="duplicateValues" dxfId="0" priority="53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>
    <row r="1" spans="1:1">
      <c r="A1" s="21" t="s">
        <v>277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A4" sqref="A4"/>
    </sheetView>
  </sheetViews>
  <sheetFormatPr defaultColWidth="9" defaultRowHeight="15" outlineLevelCol="2"/>
  <cols>
    <col min="1" max="1" width="101.816666666667" style="5" customWidth="1"/>
    <col min="2" max="2" width="90.5666666666667" style="5" customWidth="1"/>
    <col min="3" max="3" width="90.45" style="6" customWidth="1"/>
    <col min="4" max="16384" width="66" style="7"/>
  </cols>
  <sheetData>
    <row r="1" spans="1:2">
      <c r="A1" s="8" t="s">
        <v>278</v>
      </c>
      <c r="B1" s="8" t="s">
        <v>279</v>
      </c>
    </row>
    <row r="2" spans="1:1">
      <c r="A2" s="5" t="s">
        <v>280</v>
      </c>
    </row>
    <row r="3" ht="30" spans="1:1">
      <c r="A3" s="5" t="s">
        <v>281</v>
      </c>
    </row>
    <row r="4" ht="15.75" spans="1:1">
      <c r="A4" s="5" t="s">
        <v>282</v>
      </c>
    </row>
    <row r="5" spans="1:2">
      <c r="A5" s="9" t="s">
        <v>283</v>
      </c>
      <c r="B5" s="10"/>
    </row>
    <row r="6" spans="1:2">
      <c r="A6" s="11" t="str">
        <f>CONCATENATE("&lt;loc&gt;",B6,"&lt;/loc&gt;")</f>
        <v>&lt;loc&gt;https://eduardoherreraf.github.io&lt;/loc&gt;</v>
      </c>
      <c r="B6" s="12" t="s">
        <v>284</v>
      </c>
    </row>
    <row r="7" spans="1:2">
      <c r="A7" s="11" t="str">
        <f t="shared" ref="A7:A9" si="0">CONCATENATE("&lt;lastmod&gt;",B7,"&lt;/lastmod&gt;")</f>
        <v>&lt;lastmod&gt;2024-10-22T15:08:11-05:00&lt;/lastmod&gt;</v>
      </c>
      <c r="B7" s="12" t="str">
        <f>$B$1</f>
        <v>2024-10-22T15:08:11-05:00</v>
      </c>
    </row>
    <row r="8" spans="1:2">
      <c r="A8" s="11" t="str">
        <f>CONCATENATE("&lt;changefreq&gt;",B8,"&lt;/changefreq&gt;")</f>
        <v>&lt;changefreq&gt;weekly&lt;/changefreq&gt;</v>
      </c>
      <c r="B8" s="12" t="s">
        <v>285</v>
      </c>
    </row>
    <row r="9" spans="1:2">
      <c r="A9" s="11" t="str">
        <f>CONCATENATE("&lt;priority&gt;",B9,"&lt;/priority&gt;")</f>
        <v>&lt;priority&gt;1.0&lt;/priority&gt;</v>
      </c>
      <c r="B9" s="12" t="s">
        <v>286</v>
      </c>
    </row>
    <row r="10" ht="15.75" spans="1:2">
      <c r="A10" s="13" t="s">
        <v>287</v>
      </c>
      <c r="B10" s="14"/>
    </row>
    <row r="11" ht="15.75" spans="1:2">
      <c r="A11" s="15" t="s">
        <v>288</v>
      </c>
      <c r="B11" s="15"/>
    </row>
    <row r="12" spans="1:3">
      <c r="A12" s="9" t="s">
        <v>283</v>
      </c>
      <c r="B12" s="10"/>
      <c r="C12" s="16"/>
    </row>
    <row r="13" spans="1:3">
      <c r="A13" s="11" t="str">
        <f>CONCATENATE("&lt;loc&gt;",B13,"&lt;/loc&gt;")</f>
        <v>&lt;loc&gt;https://eduardoherreraf.github.io/bootstrap.html&lt;/loc&gt;</v>
      </c>
      <c r="B13" s="12" t="s">
        <v>63</v>
      </c>
      <c r="C13" s="16"/>
    </row>
    <row r="14" spans="1:3">
      <c r="A14" s="11" t="str">
        <f>CONCATENATE("&lt;lastmod&gt;",B14,"&lt;/lastmod&gt;")</f>
        <v>&lt;lastmod&gt;2024-10-22T15:08:11-05:00&lt;/lastmod&gt;</v>
      </c>
      <c r="B14" s="12" t="str">
        <f>$B$1</f>
        <v>2024-10-22T15:08:11-05:00</v>
      </c>
      <c r="C14" s="16"/>
    </row>
    <row r="15" spans="1:3">
      <c r="A15" s="11" t="str">
        <f>CONCATENATE("&lt;changefreq&gt;",B15,"&lt;/changefreq&gt;")</f>
        <v>&lt;changefreq&gt;monthly&lt;/changefreq&gt;</v>
      </c>
      <c r="B15" s="12" t="s">
        <v>289</v>
      </c>
      <c r="C15" s="16"/>
    </row>
    <row r="16" spans="1:3">
      <c r="A16" s="11" t="str">
        <f>CONCATENATE("&lt;priority&gt;",B16,"&lt;/priority&gt;")</f>
        <v>&lt;priority&gt;0.7&lt;/priority&gt;</v>
      </c>
      <c r="B16" s="12" t="s">
        <v>290</v>
      </c>
      <c r="C16" s="16"/>
    </row>
    <row r="17" ht="15.75" spans="1:3">
      <c r="A17" s="13" t="s">
        <v>287</v>
      </c>
      <c r="B17" s="14"/>
      <c r="C17" s="16"/>
    </row>
    <row r="18" spans="1:3">
      <c r="A18" s="9" t="s">
        <v>283</v>
      </c>
      <c r="B18" s="10"/>
      <c r="C18" s="16"/>
    </row>
    <row r="19" spans="1:3">
      <c r="A19" s="11" t="str">
        <f>CONCATENATE("&lt;loc&gt;",B19,"&lt;/loc&gt;")</f>
        <v>&lt;loc&gt;https://eduardoherreraf.github.io/git.html&lt;/loc&gt;</v>
      </c>
      <c r="B19" s="12" t="s">
        <v>291</v>
      </c>
      <c r="C19" s="16"/>
    </row>
    <row r="20" spans="1:3">
      <c r="A20" s="11" t="str">
        <f>CONCATENATE("&lt;lastmod&gt;",B20,"&lt;/lastmod&gt;")</f>
        <v>&lt;lastmod&gt;2024-10-22T15:08:11-05:00&lt;/lastmod&gt;</v>
      </c>
      <c r="B20" s="12" t="str">
        <f>$B$1</f>
        <v>2024-10-22T15:08:11-05:00</v>
      </c>
      <c r="C20" s="16"/>
    </row>
    <row r="21" spans="1:3">
      <c r="A21" s="11" t="str">
        <f>CONCATENATE("&lt;changefreq&gt;",B21,"&lt;/changefreq&gt;")</f>
        <v>&lt;changefreq&gt;monthly&lt;/changefreq&gt;</v>
      </c>
      <c r="B21" s="12" t="s">
        <v>289</v>
      </c>
      <c r="C21" s="16"/>
    </row>
    <row r="22" spans="1:3">
      <c r="A22" s="11" t="str">
        <f>CONCATENATE("&lt;priority&gt;",B22,"&lt;/priority&gt;")</f>
        <v>&lt;priority&gt;0.7&lt;/priority&gt;</v>
      </c>
      <c r="B22" s="12" t="s">
        <v>290</v>
      </c>
      <c r="C22" s="16"/>
    </row>
    <row r="23" ht="15.75" spans="1:3">
      <c r="A23" s="13" t="s">
        <v>287</v>
      </c>
      <c r="B23" s="14"/>
      <c r="C23" s="16"/>
    </row>
    <row r="24" spans="1:3">
      <c r="A24" s="9" t="s">
        <v>283</v>
      </c>
      <c r="B24" s="10"/>
      <c r="C24" s="16"/>
    </row>
    <row r="25" spans="1:3">
      <c r="A25" s="11" t="str">
        <f>CONCATENATE("&lt;loc&gt;",B25,"&lt;/loc&gt;")</f>
        <v>&lt;loc&gt;https://eduardoherreraf.github.io/javascript.html&lt;/loc&gt;</v>
      </c>
      <c r="B25" s="12" t="s">
        <v>292</v>
      </c>
      <c r="C25" s="16"/>
    </row>
    <row r="26" spans="1:3">
      <c r="A26" s="11" t="str">
        <f>CONCATENATE("&lt;lastmod&gt;",B26,"&lt;/lastmod&gt;")</f>
        <v>&lt;lastmod&gt;2024-10-22T15:08:11-05:00&lt;/lastmod&gt;</v>
      </c>
      <c r="B26" s="12" t="str">
        <f>$B$1</f>
        <v>2024-10-22T15:08:11-05:00</v>
      </c>
      <c r="C26" s="16"/>
    </row>
    <row r="27" spans="1:3">
      <c r="A27" s="11" t="str">
        <f>CONCATENATE("&lt;changefreq&gt;",B27,"&lt;/changefreq&gt;")</f>
        <v>&lt;changefreq&gt;monthly&lt;/changefreq&gt;</v>
      </c>
      <c r="B27" s="12" t="s">
        <v>289</v>
      </c>
      <c r="C27" s="16"/>
    </row>
    <row r="28" spans="1:3">
      <c r="A28" s="11" t="str">
        <f>CONCATENATE("&lt;priority&gt;",B28,"&lt;/priority&gt;")</f>
        <v>&lt;priority&gt;0.7&lt;/priority&gt;</v>
      </c>
      <c r="B28" s="12" t="s">
        <v>290</v>
      </c>
      <c r="C28" s="16"/>
    </row>
    <row r="29" ht="15.75" spans="1:3">
      <c r="A29" s="13" t="s">
        <v>287</v>
      </c>
      <c r="B29" s="14"/>
      <c r="C29" s="16"/>
    </row>
    <row r="30" spans="1:3">
      <c r="A30" s="9" t="s">
        <v>283</v>
      </c>
      <c r="B30" s="10"/>
      <c r="C30" s="16"/>
    </row>
    <row r="31" spans="1:3">
      <c r="A31" s="11" t="str">
        <f>CONCATENATE("&lt;loc&gt;",B31,"&lt;/loc&gt;")</f>
        <v>&lt;loc&gt;https://eduardoherreraf.github.io/photoshop.html&lt;/loc&gt;</v>
      </c>
      <c r="B31" s="12" t="s">
        <v>293</v>
      </c>
      <c r="C31" s="16"/>
    </row>
    <row r="32" spans="1:3">
      <c r="A32" s="11" t="str">
        <f>CONCATENATE("&lt;lastmod&gt;",B32,"&lt;/lastmod&gt;")</f>
        <v>&lt;lastmod&gt;2024-10-22T15:08:11-05:00&lt;/lastmod&gt;</v>
      </c>
      <c r="B32" s="12" t="str">
        <f>$B$1</f>
        <v>2024-10-22T15:08:11-05:00</v>
      </c>
      <c r="C32" s="16"/>
    </row>
    <row r="33" spans="1:3">
      <c r="A33" s="11" t="str">
        <f>CONCATENATE("&lt;changefreq&gt;",B33,"&lt;/changefreq&gt;")</f>
        <v>&lt;changefreq&gt;monthly&lt;/changefreq&gt;</v>
      </c>
      <c r="B33" s="12" t="s">
        <v>289</v>
      </c>
      <c r="C33" s="16"/>
    </row>
    <row r="34" spans="1:3">
      <c r="A34" s="11" t="str">
        <f>CONCATENATE("&lt;priority&gt;",B34,"&lt;/priority&gt;")</f>
        <v>&lt;priority&gt;0.7&lt;/priority&gt;</v>
      </c>
      <c r="B34" s="12" t="s">
        <v>290</v>
      </c>
      <c r="C34" s="16"/>
    </row>
    <row r="35" ht="15.75" spans="1:3">
      <c r="A35" s="13" t="s">
        <v>287</v>
      </c>
      <c r="B35" s="14"/>
      <c r="C35" s="16"/>
    </row>
    <row r="36" spans="1:3">
      <c r="A36" s="9" t="s">
        <v>283</v>
      </c>
      <c r="B36" s="10"/>
      <c r="C36" s="16"/>
    </row>
    <row r="37" spans="1:3">
      <c r="A37" s="11" t="str">
        <f>CONCATENATE("&lt;loc&gt;",B37,"&lt;/loc&gt;")</f>
        <v>&lt;loc&gt;https://eduardoherreraf.github.io/otrosTemas.html&lt;/loc&gt;</v>
      </c>
      <c r="B37" s="12" t="s">
        <v>4</v>
      </c>
      <c r="C37" s="16"/>
    </row>
    <row r="38" spans="1:3">
      <c r="A38" s="11" t="str">
        <f>CONCATENATE("&lt;lastmod&gt;",B38,"&lt;/lastmod&gt;")</f>
        <v>&lt;lastmod&gt;2024-10-22T15:08:11-05:00&lt;/lastmod&gt;</v>
      </c>
      <c r="B38" s="12" t="str">
        <f>$B$1</f>
        <v>2024-10-22T15:08:11-05:00</v>
      </c>
      <c r="C38" s="16"/>
    </row>
    <row r="39" spans="1:3">
      <c r="A39" s="11" t="str">
        <f>CONCATENATE("&lt;changefreq&gt;",B39,"&lt;/changefreq&gt;")</f>
        <v>&lt;changefreq&gt;monthly&lt;/changefreq&gt;</v>
      </c>
      <c r="B39" s="12" t="s">
        <v>289</v>
      </c>
      <c r="C39" s="16"/>
    </row>
    <row r="40" spans="1:3">
      <c r="A40" s="11" t="str">
        <f>CONCATENATE("&lt;priority&gt;",B40,"&lt;/priority&gt;")</f>
        <v>&lt;priority&gt;0.7&lt;/priority&gt;</v>
      </c>
      <c r="B40" s="12" t="s">
        <v>290</v>
      </c>
      <c r="C40" s="16"/>
    </row>
    <row r="41" ht="15.75" spans="1:3">
      <c r="A41" s="13" t="s">
        <v>287</v>
      </c>
      <c r="B41" s="14"/>
      <c r="C41" s="16"/>
    </row>
    <row r="42" spans="1:3">
      <c r="A42" s="9" t="s">
        <v>283</v>
      </c>
      <c r="B42" s="10"/>
      <c r="C42" s="16"/>
    </row>
    <row r="43" spans="1:3">
      <c r="A43" s="11" t="str">
        <f>CONCATENATE("&lt;loc&gt;",B43,"&lt;/loc&gt;")</f>
        <v>&lt;loc&gt;https://eduardoherreraf.github.io/cursoPython3.html&lt;/loc&gt;</v>
      </c>
      <c r="B43" s="12" t="str">
        <f>C43</f>
        <v>https://eduardoherreraf.github.io/cursoPython3.html</v>
      </c>
      <c r="C43" s="12" t="s">
        <v>294</v>
      </c>
    </row>
    <row r="44" spans="1:3">
      <c r="A44" s="11" t="str">
        <f>CONCATENATE("&lt;lastmod&gt;",B44,"&lt;/lastmod&gt;")</f>
        <v>&lt;lastmod&gt;2024-10-22T15:08:11-05:00&lt;/lastmod&gt;</v>
      </c>
      <c r="B44" s="12" t="str">
        <f>$B$1</f>
        <v>2024-10-22T15:08:11-05:00</v>
      </c>
      <c r="C44" s="16"/>
    </row>
    <row r="45" spans="1:3">
      <c r="A45" s="11" t="str">
        <f>CONCATENATE("&lt;changefreq&gt;",B45,"&lt;/changefreq&gt;")</f>
        <v>&lt;changefreq&gt;monthly&lt;/changefreq&gt;</v>
      </c>
      <c r="B45" s="12" t="s">
        <v>289</v>
      </c>
      <c r="C45" s="16"/>
    </row>
    <row r="46" spans="1:3">
      <c r="A46" s="11" t="str">
        <f>CONCATENATE("&lt;priority&gt;",B46,"&lt;/priority&gt;")</f>
        <v>&lt;priority&gt;0.7&lt;/priority&gt;</v>
      </c>
      <c r="B46" s="12" t="s">
        <v>290</v>
      </c>
      <c r="C46" s="16"/>
    </row>
    <row r="47" ht="15.75" spans="1:3">
      <c r="A47" s="13" t="s">
        <v>287</v>
      </c>
      <c r="B47" s="14"/>
      <c r="C47" s="16"/>
    </row>
    <row r="48" ht="15.75" spans="1:2">
      <c r="A48" s="15" t="s">
        <v>295</v>
      </c>
      <c r="B48" s="15"/>
    </row>
    <row r="49" spans="1:3">
      <c r="A49" s="9" t="s">
        <v>283</v>
      </c>
      <c r="B49" s="10"/>
      <c r="C49" s="16"/>
    </row>
    <row r="50" ht="30" spans="1:3">
      <c r="A50" s="11" t="str">
        <f>CONCATENATE("&lt;loc&gt;",B50,"&lt;/loc&gt;")</f>
        <v>&lt;loc&gt;https://eduardoherreraf.github.io/bootstrap@instalacion_de_bootstrap_v5_con_npm_y_parcel.html&lt;/loc&gt;</v>
      </c>
      <c r="B50" s="12" t="s">
        <v>296</v>
      </c>
      <c r="C50" s="16"/>
    </row>
    <row r="51" spans="1:3">
      <c r="A51" s="11" t="str">
        <f>CONCATENATE("&lt;lastmod&gt;",B51,"&lt;/lastmod&gt;")</f>
        <v>&lt;lastmod&gt;2024-10-22T15:08:11-05:00&lt;/lastmod&gt;</v>
      </c>
      <c r="B51" s="12" t="str">
        <f>$B$1</f>
        <v>2024-10-22T15:08:11-05:00</v>
      </c>
      <c r="C51" s="16"/>
    </row>
    <row r="52" spans="1:3">
      <c r="A52" s="11" t="str">
        <f>CONCATENATE("&lt;changefreq&gt;",B52,"&lt;/changefreq&gt;")</f>
        <v>&lt;changefreq&gt;yearly&lt;/changefreq&gt;</v>
      </c>
      <c r="B52" s="12" t="s">
        <v>297</v>
      </c>
      <c r="C52" s="16"/>
    </row>
    <row r="53" spans="1:3">
      <c r="A53" s="11" t="str">
        <f>CONCATENATE("&lt;priority&gt;",B53,"&lt;/priority&gt;")</f>
        <v>&lt;priority&gt;0.6&lt;/priority&gt;</v>
      </c>
      <c r="B53" s="12" t="s">
        <v>298</v>
      </c>
      <c r="C53" s="16"/>
    </row>
    <row r="54" ht="15.75" spans="1:3">
      <c r="A54" s="13" t="s">
        <v>287</v>
      </c>
      <c r="B54" s="14"/>
      <c r="C54" s="16"/>
    </row>
    <row r="55" spans="1:3">
      <c r="A55" s="9" t="s">
        <v>283</v>
      </c>
      <c r="B55" s="10"/>
      <c r="C55" s="16"/>
    </row>
    <row r="56" ht="30" spans="1:3">
      <c r="A56" s="11" t="str">
        <f>CONCATENATE("&lt;loc&gt;",B56,"&lt;/loc&gt;")</f>
        <v>&lt;loc&gt;https://eduardoherreraf.github.io/bootstrap@instalacion_de_bootstrap_v5_con_npm_y_vite.html&lt;/loc&gt;</v>
      </c>
      <c r="B56" s="12" t="s">
        <v>299</v>
      </c>
      <c r="C56" s="16"/>
    </row>
    <row r="57" spans="1:3">
      <c r="A57" s="11" t="str">
        <f>CONCATENATE("&lt;lastmod&gt;",B57,"&lt;/lastmod&gt;")</f>
        <v>&lt;lastmod&gt;2024-10-22T15:08:11-05:00&lt;/lastmod&gt;</v>
      </c>
      <c r="B57" s="12" t="str">
        <f>$B$1</f>
        <v>2024-10-22T15:08:11-05:00</v>
      </c>
      <c r="C57" s="16"/>
    </row>
    <row r="58" spans="1:3">
      <c r="A58" s="11" t="str">
        <f>CONCATENATE("&lt;changefreq&gt;",B58,"&lt;/changefreq&gt;")</f>
        <v>&lt;changefreq&gt;yearly&lt;/changefreq&gt;</v>
      </c>
      <c r="B58" s="12" t="s">
        <v>297</v>
      </c>
      <c r="C58" s="16"/>
    </row>
    <row r="59" spans="1:3">
      <c r="A59" s="11" t="str">
        <f>CONCATENATE("&lt;priority&gt;",B59,"&lt;/priority&gt;")</f>
        <v>&lt;priority&gt;0.6&lt;/priority&gt;</v>
      </c>
      <c r="B59" s="12" t="s">
        <v>298</v>
      </c>
      <c r="C59" s="16"/>
    </row>
    <row r="60" ht="15.75" spans="1:3">
      <c r="A60" s="13" t="s">
        <v>287</v>
      </c>
      <c r="B60" s="14"/>
      <c r="C60" s="16"/>
    </row>
    <row r="61" ht="15.75" spans="1:3">
      <c r="A61" s="15" t="s">
        <v>300</v>
      </c>
      <c r="B61" s="15"/>
      <c r="C61" s="16"/>
    </row>
    <row r="62" spans="1:2">
      <c r="A62" s="9" t="s">
        <v>283</v>
      </c>
      <c r="B62" s="10"/>
    </row>
    <row r="63" spans="1:3">
      <c r="A63" s="11" t="str">
        <f>CONCATENATE("&lt;loc&gt;",B63,"&lt;/loc&gt;")</f>
        <v>&lt;loc&gt;https://eduardoherreraf.github.io/git@configuracion_inicial_GIT.html&lt;/loc&gt;</v>
      </c>
      <c r="B63" s="12" t="str">
        <f>C63</f>
        <v>https://eduardoherreraf.github.io/git@configuracion_inicial_GIT.html</v>
      </c>
      <c r="C63" s="17" t="s">
        <v>301</v>
      </c>
    </row>
    <row r="64" spans="1:3">
      <c r="A64" s="11" t="str">
        <f>CONCATENATE("&lt;lastmod&gt;",B64,"&lt;/lastmod&gt;")</f>
        <v>&lt;lastmod&gt;2024-10-22T15:08:11-05:00&lt;/lastmod&gt;</v>
      </c>
      <c r="B64" s="12" t="str">
        <f>$B$1</f>
        <v>2024-10-22T15:08:11-05:00</v>
      </c>
      <c r="C64" s="16"/>
    </row>
    <row r="65" spans="1:3">
      <c r="A65" s="11" t="str">
        <f>CONCATENATE("&lt;changefreq&gt;",B65,"&lt;/changefreq&gt;")</f>
        <v>&lt;changefreq&gt;yearly&lt;/changefreq&gt;</v>
      </c>
      <c r="B65" s="12" t="s">
        <v>297</v>
      </c>
      <c r="C65" s="16"/>
    </row>
    <row r="66" spans="1:3">
      <c r="A66" s="11" t="str">
        <f>CONCATENATE("&lt;priority&gt;",B66,"&lt;/priority&gt;")</f>
        <v>&lt;priority&gt;0.6&lt;/priority&gt;</v>
      </c>
      <c r="B66" s="12" t="s">
        <v>298</v>
      </c>
      <c r="C66" s="16"/>
    </row>
    <row r="67" ht="15.75" spans="1:3">
      <c r="A67" s="13" t="s">
        <v>287</v>
      </c>
      <c r="B67" s="14"/>
      <c r="C67" s="16"/>
    </row>
    <row r="68" spans="1:3">
      <c r="A68" s="9" t="s">
        <v>283</v>
      </c>
      <c r="B68" s="10"/>
      <c r="C68" s="16"/>
    </row>
    <row r="69" spans="1:3">
      <c r="A69" s="11" t="str">
        <f>CONCATENATE("&lt;loc&gt;",B69,"&lt;/loc&gt;")</f>
        <v>&lt;loc&gt;https://eduardoherreraf.github.io/git@introduccion_de_git_para_windows.html&lt;/loc&gt;</v>
      </c>
      <c r="B69" s="12" t="str">
        <f>C69</f>
        <v>https://eduardoherreraf.github.io/git@introduccion_de_git_para_windows.html</v>
      </c>
      <c r="C69" s="17" t="s">
        <v>302</v>
      </c>
    </row>
    <row r="70" spans="1:3">
      <c r="A70" s="11" t="str">
        <f>CONCATENATE("&lt;lastmod&gt;",B70,"&lt;/lastmod&gt;")</f>
        <v>&lt;lastmod&gt;2024-10-22T15:08:11-05:00&lt;/lastmod&gt;</v>
      </c>
      <c r="B70" s="12" t="str">
        <f>$B$1</f>
        <v>2024-10-22T15:08:11-05:00</v>
      </c>
      <c r="C70" s="16"/>
    </row>
    <row r="71" spans="1:3">
      <c r="A71" s="11" t="str">
        <f>CONCATENATE("&lt;changefreq&gt;",B71,"&lt;/changefreq&gt;")</f>
        <v>&lt;changefreq&gt;yearly&lt;/changefreq&gt;</v>
      </c>
      <c r="B71" s="12" t="s">
        <v>297</v>
      </c>
      <c r="C71" s="16"/>
    </row>
    <row r="72" spans="1:3">
      <c r="A72" s="11" t="str">
        <f>CONCATENATE("&lt;priority&gt;",B72,"&lt;/priority&gt;")</f>
        <v>&lt;priority&gt;0.6&lt;/priority&gt;</v>
      </c>
      <c r="B72" s="12" t="s">
        <v>298</v>
      </c>
      <c r="C72" s="16"/>
    </row>
    <row r="73" ht="15.75" spans="1:3">
      <c r="A73" s="13" t="s">
        <v>287</v>
      </c>
      <c r="B73" s="14"/>
      <c r="C73" s="16"/>
    </row>
    <row r="74" spans="1:3">
      <c r="A74" s="9" t="s">
        <v>283</v>
      </c>
      <c r="B74" s="10"/>
      <c r="C74" s="16"/>
    </row>
    <row r="75" ht="30" spans="1:3">
      <c r="A75" s="11" t="str">
        <f>CONCATENATE("&lt;loc&gt;",B75,"&lt;/loc&gt;")</f>
        <v>&lt;loc&gt;https://eduardoherreraf.github.io/git@comandos_basicos_de_consola-Terminal_CLI_para_windows.html&lt;/loc&gt;</v>
      </c>
      <c r="B75" s="12" t="str">
        <f>C75</f>
        <v>https://eduardoherreraf.github.io/git@comandos_basicos_de_consola-Terminal_CLI_para_windows.html</v>
      </c>
      <c r="C75" s="17" t="s">
        <v>303</v>
      </c>
    </row>
    <row r="76" spans="1:3">
      <c r="A76" s="11" t="str">
        <f>CONCATENATE("&lt;lastmod&gt;",B76,"&lt;/lastmod&gt;")</f>
        <v>&lt;lastmod&gt;2024-10-22T15:08:11-05:00&lt;/lastmod&gt;</v>
      </c>
      <c r="B76" s="12" t="str">
        <f>$B$1</f>
        <v>2024-10-22T15:08:11-05:00</v>
      </c>
      <c r="C76" s="16"/>
    </row>
    <row r="77" spans="1:3">
      <c r="A77" s="11" t="str">
        <f>CONCATENATE("&lt;changefreq&gt;",B77,"&lt;/changefreq&gt;")</f>
        <v>&lt;changefreq&gt;yearly&lt;/changefreq&gt;</v>
      </c>
      <c r="B77" s="12" t="s">
        <v>297</v>
      </c>
      <c r="C77" s="16"/>
    </row>
    <row r="78" spans="1:3">
      <c r="A78" s="11" t="str">
        <f>CONCATENATE("&lt;priority&gt;",B78,"&lt;/priority&gt;")</f>
        <v>&lt;priority&gt;0.6&lt;/priority&gt;</v>
      </c>
      <c r="B78" s="12" t="s">
        <v>298</v>
      </c>
      <c r="C78" s="16"/>
    </row>
    <row r="79" ht="15.75" spans="1:3">
      <c r="A79" s="13" t="s">
        <v>287</v>
      </c>
      <c r="B79" s="14"/>
      <c r="C79" s="16"/>
    </row>
    <row r="80" spans="1:3">
      <c r="A80" s="9" t="s">
        <v>283</v>
      </c>
      <c r="B80" s="10"/>
      <c r="C80" s="16"/>
    </row>
    <row r="81" spans="1:3">
      <c r="A81" s="11" t="str">
        <f>CONCATENATE("&lt;loc&gt;",B81,"&lt;/loc&gt;")</f>
        <v>&lt;loc&gt;https://eduardoherreraf.github.io/git@como_eliminar_el_ultimo_commit_de_git.html&lt;/loc&gt;</v>
      </c>
      <c r="B81" s="12" t="str">
        <f>C81</f>
        <v>https://eduardoherreraf.github.io/git@como_eliminar_el_ultimo_commit_de_git.html</v>
      </c>
      <c r="C81" s="17" t="s">
        <v>304</v>
      </c>
    </row>
    <row r="82" spans="1:3">
      <c r="A82" s="11" t="str">
        <f>CONCATENATE("&lt;lastmod&gt;",B82,"&lt;/lastmod&gt;")</f>
        <v>&lt;lastmod&gt;2024-10-22T15:08:11-05:00&lt;/lastmod&gt;</v>
      </c>
      <c r="B82" s="12" t="str">
        <f>$B$1</f>
        <v>2024-10-22T15:08:11-05:00</v>
      </c>
      <c r="C82" s="16"/>
    </row>
    <row r="83" spans="1:3">
      <c r="A83" s="11" t="str">
        <f>CONCATENATE("&lt;changefreq&gt;",B83,"&lt;/changefreq&gt;")</f>
        <v>&lt;changefreq&gt;yearly&lt;/changefreq&gt;</v>
      </c>
      <c r="B83" s="12" t="s">
        <v>297</v>
      </c>
      <c r="C83" s="16"/>
    </row>
    <row r="84" spans="1:3">
      <c r="A84" s="11" t="str">
        <f>CONCATENATE("&lt;priority&gt;",B84,"&lt;/priority&gt;")</f>
        <v>&lt;priority&gt;0.6&lt;/priority&gt;</v>
      </c>
      <c r="B84" s="12" t="s">
        <v>298</v>
      </c>
      <c r="C84" s="16"/>
    </row>
    <row r="85" ht="15.75" spans="1:3">
      <c r="A85" s="13" t="s">
        <v>287</v>
      </c>
      <c r="B85" s="14"/>
      <c r="C85" s="16"/>
    </row>
    <row r="86" ht="15.75" spans="1:3">
      <c r="A86" s="15" t="s">
        <v>305</v>
      </c>
      <c r="B86" s="15"/>
      <c r="C86" s="16"/>
    </row>
    <row r="87" spans="1:3">
      <c r="A87" s="9" t="s">
        <v>283</v>
      </c>
      <c r="B87" s="10"/>
      <c r="C87" s="16"/>
    </row>
    <row r="88" spans="1:3">
      <c r="A88" s="11" t="str">
        <f>CONCATENATE("&lt;loc&gt;",B88,"&lt;/loc&gt;")</f>
        <v>&lt;loc&gt;https://eduardoherreraf.github.io/js@como_ejecutar_un_codigo_javascript.html&lt;/loc&gt;</v>
      </c>
      <c r="B88" s="12" t="str">
        <f>C88</f>
        <v>https://eduardoherreraf.github.io/js@como_ejecutar_un_codigo_javascript.html</v>
      </c>
      <c r="C88" s="16" t="s">
        <v>306</v>
      </c>
    </row>
    <row r="89" spans="1:3">
      <c r="A89" s="11" t="str">
        <f>CONCATENATE("&lt;lastmod&gt;",B89,"&lt;/lastmod&gt;")</f>
        <v>&lt;lastmod&gt;2024-10-22T15:08:11-05:00&lt;/lastmod&gt;</v>
      </c>
      <c r="B89" s="12" t="str">
        <f>$B$1</f>
        <v>2024-10-22T15:08:11-05:00</v>
      </c>
      <c r="C89" s="16"/>
    </row>
    <row r="90" spans="1:3">
      <c r="A90" s="11" t="str">
        <f>CONCATENATE("&lt;changefreq&gt;",B90,"&lt;/changefreq&gt;")</f>
        <v>&lt;changefreq&gt;yearly&lt;/changefreq&gt;</v>
      </c>
      <c r="B90" s="12" t="s">
        <v>297</v>
      </c>
      <c r="C90" s="16"/>
    </row>
    <row r="91" spans="1:3">
      <c r="A91" s="11" t="str">
        <f>CONCATENATE("&lt;priority&gt;",B91,"&lt;/priority&gt;")</f>
        <v>&lt;priority&gt;0.6&lt;/priority&gt;</v>
      </c>
      <c r="B91" s="12" t="s">
        <v>298</v>
      </c>
      <c r="C91" s="16"/>
    </row>
    <row r="92" ht="15.75" spans="1:3">
      <c r="A92" s="13" t="s">
        <v>287</v>
      </c>
      <c r="B92" s="14"/>
      <c r="C92" s="16"/>
    </row>
    <row r="93" spans="1:3">
      <c r="A93" s="9" t="s">
        <v>283</v>
      </c>
      <c r="B93" s="10"/>
      <c r="C93" s="16"/>
    </row>
    <row r="94" ht="30" spans="1:3">
      <c r="A94" s="11" t="str">
        <f>CONCATENATE("&lt;loc&gt;",B94,"&lt;/loc&gt;")</f>
        <v>&lt;loc&gt;https://eduardoherreraf.github.io/js@configurar_el_entorno_de_trabajo_Javascript.html&lt;/loc&gt;</v>
      </c>
      <c r="B94" s="12" t="str">
        <f>C94</f>
        <v>https://eduardoherreraf.github.io/js@configurar_el_entorno_de_trabajo_Javascript.html</v>
      </c>
      <c r="C94" s="18" t="s">
        <v>307</v>
      </c>
    </row>
    <row r="95" spans="1:3">
      <c r="A95" s="11" t="str">
        <f>CONCATENATE("&lt;lastmod&gt;",B95,"&lt;/lastmod&gt;")</f>
        <v>&lt;lastmod&gt;2024-10-22T15:08:11-05:00&lt;/lastmod&gt;</v>
      </c>
      <c r="B95" s="12" t="str">
        <f>$B$1</f>
        <v>2024-10-22T15:08:11-05:00</v>
      </c>
      <c r="C95" s="16"/>
    </row>
    <row r="96" spans="1:3">
      <c r="A96" s="11" t="str">
        <f>CONCATENATE("&lt;changefreq&gt;",B96,"&lt;/changefreq&gt;")</f>
        <v>&lt;changefreq&gt;yearly&lt;/changefreq&gt;</v>
      </c>
      <c r="B96" s="12" t="s">
        <v>297</v>
      </c>
      <c r="C96" s="16"/>
    </row>
    <row r="97" spans="1:3">
      <c r="A97" s="11" t="str">
        <f>CONCATENATE("&lt;priority&gt;",B97,"&lt;/priority&gt;")</f>
        <v>&lt;priority&gt;0.6&lt;/priority&gt;</v>
      </c>
      <c r="B97" s="12" t="s">
        <v>298</v>
      </c>
      <c r="C97" s="16"/>
    </row>
    <row r="98" ht="15.75" spans="1:3">
      <c r="A98" s="13" t="s">
        <v>287</v>
      </c>
      <c r="B98" s="14"/>
      <c r="C98" s="16"/>
    </row>
    <row r="99" ht="15.75" spans="1:3">
      <c r="A99" s="15" t="s">
        <v>308</v>
      </c>
      <c r="B99" s="15"/>
      <c r="C99" s="16"/>
    </row>
    <row r="100" spans="1:3">
      <c r="A100" s="9" t="s">
        <v>283</v>
      </c>
      <c r="B100" s="10"/>
      <c r="C100" s="16"/>
    </row>
    <row r="101" spans="1:3">
      <c r="A101" s="11" t="str">
        <f>CONCATENATE("&lt;loc&gt;",B101,"&lt;/loc&gt;")</f>
        <v>&lt;loc&gt;https://eduardoherreraf.github.io/photoshop@metadata_y_exportacion.html&lt;/loc&gt;</v>
      </c>
      <c r="B101" s="12" t="str">
        <f>C101</f>
        <v>https://eduardoherreraf.github.io/photoshop@metadata_y_exportacion.html</v>
      </c>
      <c r="C101" s="18" t="s">
        <v>309</v>
      </c>
    </row>
    <row r="102" spans="1:3">
      <c r="A102" s="11" t="str">
        <f>CONCATENATE("&lt;lastmod&gt;",B102,"&lt;/lastmod&gt;")</f>
        <v>&lt;lastmod&gt;2024-10-22T15:08:11-05:00&lt;/lastmod&gt;</v>
      </c>
      <c r="B102" s="12" t="str">
        <f>$B$1</f>
        <v>2024-10-22T15:08:11-05:00</v>
      </c>
      <c r="C102" s="16"/>
    </row>
    <row r="103" spans="1:3">
      <c r="A103" s="11" t="str">
        <f>CONCATENATE("&lt;changefreq&gt;",B103,"&lt;/changefreq&gt;")</f>
        <v>&lt;changefreq&gt;yearly&lt;/changefreq&gt;</v>
      </c>
      <c r="B103" s="12" t="s">
        <v>297</v>
      </c>
      <c r="C103" s="16"/>
    </row>
    <row r="104" spans="1:3">
      <c r="A104" s="11" t="str">
        <f>CONCATENATE("&lt;priority&gt;",B104,"&lt;/priority&gt;")</f>
        <v>&lt;priority&gt;0.6&lt;/priority&gt;</v>
      </c>
      <c r="B104" s="12" t="s">
        <v>298</v>
      </c>
      <c r="C104" s="16"/>
    </row>
    <row r="105" ht="15.75" spans="1:3">
      <c r="A105" s="13" t="s">
        <v>287</v>
      </c>
      <c r="B105" s="14"/>
      <c r="C105" s="16"/>
    </row>
    <row r="106" spans="1:3">
      <c r="A106" s="9" t="s">
        <v>283</v>
      </c>
      <c r="B106" s="10"/>
      <c r="C106" s="16"/>
    </row>
    <row r="107" spans="1:3">
      <c r="A107" s="11" t="str">
        <f>CONCATENATE("&lt;loc&gt;",B107,"&lt;/loc&gt;")</f>
        <v>&lt;loc&gt;https://eduardoherreraf.github.io/photoshop@filtros_licuar.html&lt;/loc&gt;</v>
      </c>
      <c r="B107" s="12" t="str">
        <f>C107</f>
        <v>https://eduardoherreraf.github.io/photoshop@filtros_licuar.html</v>
      </c>
      <c r="C107" s="19" t="s">
        <v>310</v>
      </c>
    </row>
    <row r="108" spans="1:3">
      <c r="A108" s="11" t="str">
        <f>CONCATENATE("&lt;lastmod&gt;",B108,"&lt;/lastmod&gt;")</f>
        <v>&lt;lastmod&gt;2024-10-22T15:08:11-05:00&lt;/lastmod&gt;</v>
      </c>
      <c r="B108" s="12" t="str">
        <f>$B$1</f>
        <v>2024-10-22T15:08:11-05:00</v>
      </c>
      <c r="C108" s="16"/>
    </row>
    <row r="109" spans="1:3">
      <c r="A109" s="11" t="str">
        <f>CONCATENATE("&lt;changefreq&gt;",B109,"&lt;/changefreq&gt;")</f>
        <v>&lt;changefreq&gt;yearly&lt;/changefreq&gt;</v>
      </c>
      <c r="B109" s="12" t="s">
        <v>297</v>
      </c>
      <c r="C109" s="16"/>
    </row>
    <row r="110" spans="1:3">
      <c r="A110" s="11" t="str">
        <f>CONCATENATE("&lt;priority&gt;",B110,"&lt;/priority&gt;")</f>
        <v>&lt;priority&gt;0.6&lt;/priority&gt;</v>
      </c>
      <c r="B110" s="12" t="s">
        <v>298</v>
      </c>
      <c r="C110" s="16"/>
    </row>
    <row r="111" ht="15.75" spans="1:3">
      <c r="A111" s="13" t="s">
        <v>287</v>
      </c>
      <c r="B111" s="14"/>
      <c r="C111" s="16"/>
    </row>
    <row r="112" spans="1:3">
      <c r="A112" s="9" t="s">
        <v>283</v>
      </c>
      <c r="B112" s="10"/>
      <c r="C112" s="16"/>
    </row>
    <row r="113" spans="1:3">
      <c r="A113" s="11" t="str">
        <f>CONCATENATE("&lt;loc&gt;",B113,"&lt;/loc&gt;")</f>
        <v>&lt;loc&gt;https://eduardoherreraf.github.io/photoshop@filtros_neurales.html&lt;/loc&gt;</v>
      </c>
      <c r="B113" s="12" t="str">
        <f>C113</f>
        <v>https://eduardoherreraf.github.io/photoshop@filtros_neurales.html</v>
      </c>
      <c r="C113" s="18" t="s">
        <v>311</v>
      </c>
    </row>
    <row r="114" spans="1:3">
      <c r="A114" s="11" t="str">
        <f>CONCATENATE("&lt;lastmod&gt;",B114,"&lt;/lastmod&gt;")</f>
        <v>&lt;lastmod&gt;2024-10-22T15:08:11-05:00&lt;/lastmod&gt;</v>
      </c>
      <c r="B114" s="12" t="str">
        <f>$B$1</f>
        <v>2024-10-22T15:08:11-05:00</v>
      </c>
      <c r="C114" s="16"/>
    </row>
    <row r="115" spans="1:3">
      <c r="A115" s="11" t="str">
        <f>CONCATENATE("&lt;changefreq&gt;",B115,"&lt;/changefreq&gt;")</f>
        <v>&lt;changefreq&gt;yearly&lt;/changefreq&gt;</v>
      </c>
      <c r="B115" s="12" t="s">
        <v>297</v>
      </c>
      <c r="C115" s="16"/>
    </row>
    <row r="116" spans="1:3">
      <c r="A116" s="11" t="str">
        <f>CONCATENATE("&lt;priority&gt;",B116,"&lt;/priority&gt;")</f>
        <v>&lt;priority&gt;0.6&lt;/priority&gt;</v>
      </c>
      <c r="B116" s="12" t="s">
        <v>298</v>
      </c>
      <c r="C116" s="16"/>
    </row>
    <row r="117" ht="15.75" spans="1:3">
      <c r="A117" s="13" t="s">
        <v>287</v>
      </c>
      <c r="B117" s="14"/>
      <c r="C117" s="16"/>
    </row>
    <row r="118" spans="1:3">
      <c r="A118" s="9" t="s">
        <v>283</v>
      </c>
      <c r="B118" s="10"/>
      <c r="C118" s="16"/>
    </row>
    <row r="119" spans="1:3">
      <c r="A119" s="11" t="str">
        <f>CONCATENATE("&lt;loc&gt;",B119,"&lt;/loc&gt;")</f>
        <v>&lt;loc&gt;https://eduardoherreraf.github.io/photoshop@filtros.html&lt;/loc&gt;</v>
      </c>
      <c r="B119" s="12" t="str">
        <f>C119</f>
        <v>https://eduardoherreraf.github.io/photoshop@filtros.html</v>
      </c>
      <c r="C119" s="18" t="s">
        <v>312</v>
      </c>
    </row>
    <row r="120" spans="1:3">
      <c r="A120" s="11" t="str">
        <f>CONCATENATE("&lt;lastmod&gt;",B120,"&lt;/lastmod&gt;")</f>
        <v>&lt;lastmod&gt;2024-10-22T15:08:11-05:00&lt;/lastmod&gt;</v>
      </c>
      <c r="B120" s="12" t="str">
        <f>$B$1</f>
        <v>2024-10-22T15:08:11-05:00</v>
      </c>
      <c r="C120" s="16"/>
    </row>
    <row r="121" spans="1:3">
      <c r="A121" s="11" t="str">
        <f>CONCATENATE("&lt;changefreq&gt;",B121,"&lt;/changefreq&gt;")</f>
        <v>&lt;changefreq&gt;yearly&lt;/changefreq&gt;</v>
      </c>
      <c r="B121" s="12" t="s">
        <v>297</v>
      </c>
      <c r="C121" s="16"/>
    </row>
    <row r="122" spans="1:3">
      <c r="A122" s="11" t="str">
        <f>CONCATENATE("&lt;priority&gt;",B122,"&lt;/priority&gt;")</f>
        <v>&lt;priority&gt;0.6&lt;/priority&gt;</v>
      </c>
      <c r="B122" s="12" t="s">
        <v>298</v>
      </c>
      <c r="C122" s="16"/>
    </row>
    <row r="123" ht="15.75" spans="1:3">
      <c r="A123" s="13" t="s">
        <v>287</v>
      </c>
      <c r="B123" s="14"/>
      <c r="C123" s="16"/>
    </row>
    <row r="124" spans="1:3">
      <c r="A124" s="9" t="s">
        <v>283</v>
      </c>
      <c r="B124" s="10"/>
      <c r="C124" s="16"/>
    </row>
    <row r="125" spans="1:3">
      <c r="A125" s="11" t="str">
        <f>CONCATENATE("&lt;loc&gt;",B125,"&lt;/loc&gt;")</f>
        <v>&lt;loc&gt;https://eduardoherreraf.github.io/photoshop@formas_y_capas.html&lt;/loc&gt;</v>
      </c>
      <c r="B125" s="12" t="str">
        <f>C125</f>
        <v>https://eduardoherreraf.github.io/photoshop@formas_y_capas.html</v>
      </c>
      <c r="C125" s="18" t="s">
        <v>313</v>
      </c>
    </row>
    <row r="126" spans="1:3">
      <c r="A126" s="11" t="str">
        <f>CONCATENATE("&lt;lastmod&gt;",B126,"&lt;/lastmod&gt;")</f>
        <v>&lt;lastmod&gt;2024-10-22T15:08:11-05:00&lt;/lastmod&gt;</v>
      </c>
      <c r="B126" s="12" t="str">
        <f>$B$1</f>
        <v>2024-10-22T15:08:11-05:00</v>
      </c>
      <c r="C126" s="16"/>
    </row>
    <row r="127" spans="1:3">
      <c r="A127" s="11" t="str">
        <f>CONCATENATE("&lt;changefreq&gt;",B127,"&lt;/changefreq&gt;")</f>
        <v>&lt;changefreq&gt;yearly&lt;/changefreq&gt;</v>
      </c>
      <c r="B127" s="12" t="s">
        <v>297</v>
      </c>
      <c r="C127" s="16"/>
    </row>
    <row r="128" spans="1:3">
      <c r="A128" s="11" t="str">
        <f>CONCATENATE("&lt;priority&gt;",B128,"&lt;/priority&gt;")</f>
        <v>&lt;priority&gt;0.6&lt;/priority&gt;</v>
      </c>
      <c r="B128" s="12" t="s">
        <v>298</v>
      </c>
      <c r="C128" s="16"/>
    </row>
    <row r="129" ht="15.75" spans="1:3">
      <c r="A129" s="13" t="s">
        <v>287</v>
      </c>
      <c r="B129" s="14"/>
      <c r="C129" s="16"/>
    </row>
    <row r="130" spans="1:3">
      <c r="A130" s="9" t="s">
        <v>283</v>
      </c>
      <c r="B130" s="10"/>
      <c r="C130" s="16"/>
    </row>
    <row r="131" spans="1:3">
      <c r="A131" s="11" t="str">
        <f>CONCATENATE("&lt;loc&gt;",B131,"&lt;/loc&gt;")</f>
        <v>&lt;loc&gt;https://eduardoherreraf.github.io/photoshop@textos.html&lt;/loc&gt;</v>
      </c>
      <c r="B131" s="12" t="str">
        <f>C131</f>
        <v>https://eduardoherreraf.github.io/photoshop@textos.html</v>
      </c>
      <c r="C131" s="18" t="s">
        <v>314</v>
      </c>
    </row>
    <row r="132" spans="1:3">
      <c r="A132" s="11" t="str">
        <f>CONCATENATE("&lt;lastmod&gt;",B132,"&lt;/lastmod&gt;")</f>
        <v>&lt;lastmod&gt;2024-10-22T15:08:11-05:00&lt;/lastmod&gt;</v>
      </c>
      <c r="B132" s="12" t="str">
        <f>$B$1</f>
        <v>2024-10-22T15:08:11-05:00</v>
      </c>
      <c r="C132" s="16"/>
    </row>
    <row r="133" spans="1:3">
      <c r="A133" s="11" t="str">
        <f>CONCATENATE("&lt;changefreq&gt;",B133,"&lt;/changefreq&gt;")</f>
        <v>&lt;changefreq&gt;yearly&lt;/changefreq&gt;</v>
      </c>
      <c r="B133" s="12" t="s">
        <v>297</v>
      </c>
      <c r="C133" s="16"/>
    </row>
    <row r="134" spans="1:3">
      <c r="A134" s="11" t="str">
        <f>CONCATENATE("&lt;priority&gt;",B134,"&lt;/priority&gt;")</f>
        <v>&lt;priority&gt;0.6&lt;/priority&gt;</v>
      </c>
      <c r="B134" s="12" t="s">
        <v>298</v>
      </c>
      <c r="C134" s="16"/>
    </row>
    <row r="135" ht="15.75" spans="1:3">
      <c r="A135" s="13" t="s">
        <v>287</v>
      </c>
      <c r="B135" s="14"/>
      <c r="C135" s="16"/>
    </row>
    <row r="136" spans="1:3">
      <c r="A136" s="9" t="s">
        <v>283</v>
      </c>
      <c r="B136" s="10"/>
      <c r="C136" s="16"/>
    </row>
    <row r="137" spans="1:3">
      <c r="A137" s="11" t="str">
        <f>CONCATENATE("&lt;loc&gt;",B137,"&lt;/loc&gt;")</f>
        <v>&lt;loc&gt;https://eduardoherreraf.github.io/photoshop@color_y_degradados.html&lt;/loc&gt;</v>
      </c>
      <c r="B137" s="12" t="str">
        <f>C137</f>
        <v>https://eduardoherreraf.github.io/photoshop@color_y_degradados.html</v>
      </c>
      <c r="C137" s="18" t="s">
        <v>315</v>
      </c>
    </row>
    <row r="138" spans="1:3">
      <c r="A138" s="11" t="str">
        <f>CONCATENATE("&lt;lastmod&gt;",B138,"&lt;/lastmod&gt;")</f>
        <v>&lt;lastmod&gt;2024-10-22T15:08:11-05:00&lt;/lastmod&gt;</v>
      </c>
      <c r="B138" s="12" t="str">
        <f>$B$1</f>
        <v>2024-10-22T15:08:11-05:00</v>
      </c>
      <c r="C138" s="16"/>
    </row>
    <row r="139" spans="1:3">
      <c r="A139" s="11" t="str">
        <f>CONCATENATE("&lt;changefreq&gt;",B139,"&lt;/changefreq&gt;")</f>
        <v>&lt;changefreq&gt;yearly&lt;/changefreq&gt;</v>
      </c>
      <c r="B139" s="12" t="s">
        <v>297</v>
      </c>
      <c r="C139" s="16"/>
    </row>
    <row r="140" spans="1:3">
      <c r="A140" s="11" t="str">
        <f>CONCATENATE("&lt;priority&gt;",B140,"&lt;/priority&gt;")</f>
        <v>&lt;priority&gt;0.6&lt;/priority&gt;</v>
      </c>
      <c r="B140" s="12" t="s">
        <v>298</v>
      </c>
      <c r="C140" s="16"/>
    </row>
    <row r="141" ht="15.75" spans="1:3">
      <c r="A141" s="13" t="s">
        <v>287</v>
      </c>
      <c r="B141" s="14"/>
      <c r="C141" s="16"/>
    </row>
    <row r="142" spans="1:3">
      <c r="A142" s="9" t="s">
        <v>283</v>
      </c>
      <c r="B142" s="10"/>
      <c r="C142" s="16"/>
    </row>
    <row r="143" spans="1:3">
      <c r="A143" s="11" t="str">
        <f>CONCATENATE("&lt;loc&gt;",B143,"&lt;/loc&gt;")</f>
        <v>&lt;loc&gt;https://eduardoherreraf.github.io/photoshop@uso_de_pinceles.html&lt;/loc&gt;</v>
      </c>
      <c r="B143" s="12" t="str">
        <f>C143</f>
        <v>https://eduardoherreraf.github.io/photoshop@uso_de_pinceles.html</v>
      </c>
      <c r="C143" s="18" t="s">
        <v>316</v>
      </c>
    </row>
    <row r="144" spans="1:3">
      <c r="A144" s="11" t="str">
        <f>CONCATENATE("&lt;lastmod&gt;",B144,"&lt;/lastmod&gt;")</f>
        <v>&lt;lastmod&gt;2024-10-22T15:08:11-05:00&lt;/lastmod&gt;</v>
      </c>
      <c r="B144" s="12" t="str">
        <f>$B$1</f>
        <v>2024-10-22T15:08:11-05:00</v>
      </c>
      <c r="C144" s="16"/>
    </row>
    <row r="145" spans="1:3">
      <c r="A145" s="11" t="str">
        <f>CONCATENATE("&lt;changefreq&gt;",B145,"&lt;/changefreq&gt;")</f>
        <v>&lt;changefreq&gt;yearly&lt;/changefreq&gt;</v>
      </c>
      <c r="B145" s="12" t="s">
        <v>297</v>
      </c>
      <c r="C145" s="16"/>
    </row>
    <row r="146" spans="1:3">
      <c r="A146" s="11" t="str">
        <f>CONCATENATE("&lt;priority&gt;",B146,"&lt;/priority&gt;")</f>
        <v>&lt;priority&gt;0.6&lt;/priority&gt;</v>
      </c>
      <c r="B146" s="12" t="s">
        <v>298</v>
      </c>
      <c r="C146" s="16"/>
    </row>
    <row r="147" ht="15.75" spans="1:3">
      <c r="A147" s="13" t="s">
        <v>287</v>
      </c>
      <c r="B147" s="14"/>
      <c r="C147" s="16"/>
    </row>
    <row r="148" spans="1:3">
      <c r="A148" s="9" t="s">
        <v>283</v>
      </c>
      <c r="B148" s="10"/>
      <c r="C148" s="16"/>
    </row>
    <row r="149" spans="1:3">
      <c r="A149" s="11" t="str">
        <f>CONCATENATE("&lt;loc&gt;",B149,"&lt;/loc&gt;")</f>
        <v>&lt;loc&gt;https://eduardoherreraf.github.io/photoshop@agregar_y_quitar_objetos.html&lt;/loc&gt;</v>
      </c>
      <c r="B149" s="12" t="str">
        <f>C149</f>
        <v>https://eduardoherreraf.github.io/photoshop@agregar_y_quitar_objetos.html</v>
      </c>
      <c r="C149" s="20" t="s">
        <v>317</v>
      </c>
    </row>
    <row r="150" spans="1:3">
      <c r="A150" s="11" t="str">
        <f>CONCATENATE("&lt;lastmod&gt;",B150,"&lt;/lastmod&gt;")</f>
        <v>&lt;lastmod&gt;2024-10-22T15:08:11-05:00&lt;/lastmod&gt;</v>
      </c>
      <c r="B150" s="12" t="str">
        <f>$B$1</f>
        <v>2024-10-22T15:08:11-05:00</v>
      </c>
      <c r="C150" s="16"/>
    </row>
    <row r="151" spans="1:3">
      <c r="A151" s="11" t="str">
        <f>CONCATENATE("&lt;changefreq&gt;",B151,"&lt;/changefreq&gt;")</f>
        <v>&lt;changefreq&gt;yearly&lt;/changefreq&gt;</v>
      </c>
      <c r="B151" s="12" t="s">
        <v>297</v>
      </c>
      <c r="C151" s="16"/>
    </row>
    <row r="152" spans="1:3">
      <c r="A152" s="11" t="str">
        <f>CONCATENATE("&lt;priority&gt;",B152,"&lt;/priority&gt;")</f>
        <v>&lt;priority&gt;0.6&lt;/priority&gt;</v>
      </c>
      <c r="B152" s="12" t="s">
        <v>298</v>
      </c>
      <c r="C152" s="16"/>
    </row>
    <row r="153" ht="15.75" spans="1:3">
      <c r="A153" s="13" t="s">
        <v>287</v>
      </c>
      <c r="B153" s="14"/>
      <c r="C153" s="16"/>
    </row>
    <row r="154" spans="1:3">
      <c r="A154" s="9" t="s">
        <v>283</v>
      </c>
      <c r="B154" s="10"/>
      <c r="C154" s="16"/>
    </row>
    <row r="155" spans="1:3">
      <c r="A155" s="11" t="str">
        <f>CONCATENATE("&lt;loc&gt;",B155,"&lt;/loc&gt;")</f>
        <v>&lt;loc&gt;https://eduardoherreraf.github.io/photoshop@herramientas_de_seleccion.html&lt;/loc&gt;</v>
      </c>
      <c r="B155" s="12" t="str">
        <f>C155</f>
        <v>https://eduardoherreraf.github.io/photoshop@herramientas_de_seleccion.html</v>
      </c>
      <c r="C155" s="18" t="s">
        <v>318</v>
      </c>
    </row>
    <row r="156" spans="1:3">
      <c r="A156" s="11" t="str">
        <f>CONCATENATE("&lt;lastmod&gt;",B156,"&lt;/lastmod&gt;")</f>
        <v>&lt;lastmod&gt;2024-10-22T15:08:11-05:00&lt;/lastmod&gt;</v>
      </c>
      <c r="B156" s="12" t="str">
        <f>$B$1</f>
        <v>2024-10-22T15:08:11-05:00</v>
      </c>
      <c r="C156" s="16"/>
    </row>
    <row r="157" spans="1:3">
      <c r="A157" s="11" t="str">
        <f>CONCATENATE("&lt;changefreq&gt;",B157,"&lt;/changefreq&gt;")</f>
        <v>&lt;changefreq&gt;yearly&lt;/changefreq&gt;</v>
      </c>
      <c r="B157" s="12" t="s">
        <v>297</v>
      </c>
      <c r="C157" s="16"/>
    </row>
    <row r="158" spans="1:3">
      <c r="A158" s="11" t="str">
        <f>CONCATENATE("&lt;priority&gt;",B158,"&lt;/priority&gt;")</f>
        <v>&lt;priority&gt;0.6&lt;/priority&gt;</v>
      </c>
      <c r="B158" s="12" t="s">
        <v>298</v>
      </c>
      <c r="C158" s="16"/>
    </row>
    <row r="159" ht="15.75" spans="1:3">
      <c r="A159" s="13" t="s">
        <v>287</v>
      </c>
      <c r="B159" s="14"/>
      <c r="C159" s="16"/>
    </row>
    <row r="160" spans="1:3">
      <c r="A160" s="9" t="s">
        <v>283</v>
      </c>
      <c r="B160" s="10"/>
      <c r="C160" s="16"/>
    </row>
    <row r="161" spans="1:3">
      <c r="A161" s="11" t="str">
        <f>CONCATENATE("&lt;loc&gt;",B161,"&lt;/loc&gt;")</f>
        <v>&lt;loc&gt;https://eduardoherreraf.github.io/photoshop@ajuste_tono_brillo_y_saturacion.html&lt;/loc&gt;</v>
      </c>
      <c r="B161" s="12" t="str">
        <f>C161</f>
        <v>https://eduardoherreraf.github.io/photoshop@ajuste_tono_brillo_y_saturacion.html</v>
      </c>
      <c r="C161" s="18" t="s">
        <v>319</v>
      </c>
    </row>
    <row r="162" spans="1:3">
      <c r="A162" s="11" t="str">
        <f>CONCATENATE("&lt;lastmod&gt;",B162,"&lt;/lastmod&gt;")</f>
        <v>&lt;lastmod&gt;2024-10-22T15:08:11-05:00&lt;/lastmod&gt;</v>
      </c>
      <c r="B162" s="12" t="str">
        <f>$B$1</f>
        <v>2024-10-22T15:08:11-05:00</v>
      </c>
      <c r="C162" s="16"/>
    </row>
    <row r="163" spans="1:3">
      <c r="A163" s="11" t="str">
        <f>CONCATENATE("&lt;changefreq&gt;",B163,"&lt;/changefreq&gt;")</f>
        <v>&lt;changefreq&gt;yearly&lt;/changefreq&gt;</v>
      </c>
      <c r="B163" s="12" t="s">
        <v>297</v>
      </c>
      <c r="C163" s="16"/>
    </row>
    <row r="164" spans="1:3">
      <c r="A164" s="11" t="str">
        <f>CONCATENATE("&lt;priority&gt;",B164,"&lt;/priority&gt;")</f>
        <v>&lt;priority&gt;0.6&lt;/priority&gt;</v>
      </c>
      <c r="B164" s="12" t="s">
        <v>298</v>
      </c>
      <c r="C164" s="16"/>
    </row>
    <row r="165" ht="15.75" spans="1:3">
      <c r="A165" s="13" t="s">
        <v>287</v>
      </c>
      <c r="B165" s="14"/>
      <c r="C165" s="16"/>
    </row>
    <row r="166" spans="1:3">
      <c r="A166" s="9" t="s">
        <v>283</v>
      </c>
      <c r="B166" s="10"/>
      <c r="C166" s="16"/>
    </row>
    <row r="167" spans="1:3">
      <c r="A167" s="11" t="str">
        <f>CONCATENATE("&lt;loc&gt;",B167,"&lt;/loc&gt;")</f>
        <v>&lt;loc&gt;https://eduardoherreraf.github.io/photoshop@trabajo_con_capas.html&lt;/loc&gt;</v>
      </c>
      <c r="B167" s="12" t="str">
        <f>C167</f>
        <v>https://eduardoherreraf.github.io/photoshop@trabajo_con_capas.html</v>
      </c>
      <c r="C167" s="18" t="s">
        <v>320</v>
      </c>
    </row>
    <row r="168" spans="1:3">
      <c r="A168" s="11" t="str">
        <f>CONCATENATE("&lt;lastmod&gt;",B168,"&lt;/lastmod&gt;")</f>
        <v>&lt;lastmod&gt;2024-10-22T15:08:11-05:00&lt;/lastmod&gt;</v>
      </c>
      <c r="B168" s="12" t="str">
        <f>$B$1</f>
        <v>2024-10-22T15:08:11-05:00</v>
      </c>
      <c r="C168" s="16"/>
    </row>
    <row r="169" spans="1:3">
      <c r="A169" s="11" t="str">
        <f>CONCATENATE("&lt;changefreq&gt;",B169,"&lt;/changefreq&gt;")</f>
        <v>&lt;changefreq&gt;yearly&lt;/changefreq&gt;</v>
      </c>
      <c r="B169" s="12" t="s">
        <v>297</v>
      </c>
      <c r="C169" s="16"/>
    </row>
    <row r="170" spans="1:3">
      <c r="A170" s="11" t="str">
        <f>CONCATENATE("&lt;priority&gt;",B170,"&lt;/priority&gt;")</f>
        <v>&lt;priority&gt;0.6&lt;/priority&gt;</v>
      </c>
      <c r="B170" s="12" t="s">
        <v>298</v>
      </c>
      <c r="C170" s="16"/>
    </row>
    <row r="171" ht="15.75" spans="1:3">
      <c r="A171" s="13" t="s">
        <v>287</v>
      </c>
      <c r="B171" s="14"/>
      <c r="C171" s="16"/>
    </row>
    <row r="172" spans="1:3">
      <c r="A172" s="9" t="s">
        <v>283</v>
      </c>
      <c r="B172" s="10"/>
      <c r="C172" s="16"/>
    </row>
    <row r="173" spans="1:3">
      <c r="A173" s="11" t="str">
        <f>CONCATENATE("&lt;loc&gt;",B173,"&lt;/loc&gt;")</f>
        <v>&lt;loc&gt;https://eduardoherreraf.github.io/photoshop@ajuste_lienzo_resolucion.html&lt;/loc&gt;</v>
      </c>
      <c r="B173" s="12" t="str">
        <f>C173</f>
        <v>https://eduardoherreraf.github.io/photoshop@ajuste_lienzo_resolucion.html</v>
      </c>
      <c r="C173" s="18" t="s">
        <v>321</v>
      </c>
    </row>
    <row r="174" spans="1:3">
      <c r="A174" s="11" t="str">
        <f>CONCATENATE("&lt;lastmod&gt;",B174,"&lt;/lastmod&gt;")</f>
        <v>&lt;lastmod&gt;2024-10-22T15:08:11-05:00&lt;/lastmod&gt;</v>
      </c>
      <c r="B174" s="12" t="str">
        <f>$B$1</f>
        <v>2024-10-22T15:08:11-05:00</v>
      </c>
      <c r="C174" s="16"/>
    </row>
    <row r="175" spans="1:3">
      <c r="A175" s="11" t="str">
        <f>CONCATENATE("&lt;changefreq&gt;",B175,"&lt;/changefreq&gt;")</f>
        <v>&lt;changefreq&gt;yearly&lt;/changefreq&gt;</v>
      </c>
      <c r="B175" s="12" t="s">
        <v>297</v>
      </c>
      <c r="C175" s="16"/>
    </row>
    <row r="176" spans="1:3">
      <c r="A176" s="11" t="str">
        <f>CONCATENATE("&lt;priority&gt;",B176,"&lt;/priority&gt;")</f>
        <v>&lt;priority&gt;0.6&lt;/priority&gt;</v>
      </c>
      <c r="B176" s="12" t="s">
        <v>298</v>
      </c>
      <c r="C176" s="16"/>
    </row>
    <row r="177" ht="15.75" spans="1:3">
      <c r="A177" s="13" t="s">
        <v>287</v>
      </c>
      <c r="B177" s="14"/>
      <c r="C177" s="16"/>
    </row>
    <row r="178" spans="1:3">
      <c r="A178" s="9" t="s">
        <v>283</v>
      </c>
      <c r="B178" s="10"/>
      <c r="C178" s="16"/>
    </row>
    <row r="179" spans="1:3">
      <c r="A179" s="11" t="str">
        <f>CONCATENATE("&lt;loc&gt;",B179,"&lt;/loc&gt;")</f>
        <v>&lt;loc&gt;https://eduardoherreraf.github.io/photoshop@compartir_y_editar_archivos.html&lt;/loc&gt;</v>
      </c>
      <c r="B179" s="12" t="str">
        <f>C179</f>
        <v>https://eduardoherreraf.github.io/photoshop@compartir_y_editar_archivos.html</v>
      </c>
      <c r="C179" s="18" t="s">
        <v>322</v>
      </c>
    </row>
    <row r="180" spans="1:3">
      <c r="A180" s="11" t="str">
        <f>CONCATENATE("&lt;lastmod&gt;",B180,"&lt;/lastmod&gt;")</f>
        <v>&lt;lastmod&gt;2024-10-22T15:08:11-05:00&lt;/lastmod&gt;</v>
      </c>
      <c r="B180" s="12" t="str">
        <f>$B$1</f>
        <v>2024-10-22T15:08:11-05:00</v>
      </c>
      <c r="C180" s="16"/>
    </row>
    <row r="181" spans="1:3">
      <c r="A181" s="11" t="str">
        <f>CONCATENATE("&lt;changefreq&gt;",B181,"&lt;/changefreq&gt;")</f>
        <v>&lt;changefreq&gt;yearly&lt;/changefreq&gt;</v>
      </c>
      <c r="B181" s="12" t="s">
        <v>297</v>
      </c>
      <c r="C181" s="16"/>
    </row>
    <row r="182" spans="1:3">
      <c r="A182" s="11" t="str">
        <f>CONCATENATE("&lt;priority&gt;",B182,"&lt;/priority&gt;")</f>
        <v>&lt;priority&gt;0.6&lt;/priority&gt;</v>
      </c>
      <c r="B182" s="12" t="s">
        <v>298</v>
      </c>
      <c r="C182" s="16"/>
    </row>
    <row r="183" ht="15.75" spans="1:3">
      <c r="A183" s="13" t="s">
        <v>287</v>
      </c>
      <c r="B183" s="14"/>
      <c r="C183" s="16"/>
    </row>
    <row r="184" spans="1:3">
      <c r="A184" s="9" t="s">
        <v>283</v>
      </c>
      <c r="B184" s="10"/>
      <c r="C184" s="16"/>
    </row>
    <row r="185" spans="1:3">
      <c r="A185" s="11" t="str">
        <f>CONCATENATE("&lt;loc&gt;",B185,"&lt;/loc&gt;")</f>
        <v>&lt;loc&gt;https://eduardoherreraf.github.io/photoshop@interfaz_y_area_de_trabajo.html&lt;/loc&gt;</v>
      </c>
      <c r="B185" s="12" t="str">
        <f>C185</f>
        <v>https://eduardoherreraf.github.io/photoshop@interfaz_y_area_de_trabajo.html</v>
      </c>
      <c r="C185" s="20" t="s">
        <v>323</v>
      </c>
    </row>
    <row r="186" spans="1:3">
      <c r="A186" s="11" t="str">
        <f>CONCATENATE("&lt;lastmod&gt;",B186,"&lt;/lastmod&gt;")</f>
        <v>&lt;lastmod&gt;2024-10-22T15:08:11-05:00&lt;/lastmod&gt;</v>
      </c>
      <c r="B186" s="12" t="str">
        <f>$B$1</f>
        <v>2024-10-22T15:08:11-05:00</v>
      </c>
      <c r="C186" s="16"/>
    </row>
    <row r="187" spans="1:3">
      <c r="A187" s="11" t="str">
        <f>CONCATENATE("&lt;changefreq&gt;",B187,"&lt;/changefreq&gt;")</f>
        <v>&lt;changefreq&gt;yearly&lt;/changefreq&gt;</v>
      </c>
      <c r="B187" s="12" t="s">
        <v>297</v>
      </c>
      <c r="C187" s="16"/>
    </row>
    <row r="188" spans="1:3">
      <c r="A188" s="11" t="str">
        <f>CONCATENATE("&lt;priority&gt;",B188,"&lt;/priority&gt;")</f>
        <v>&lt;priority&gt;0.6&lt;/priority&gt;</v>
      </c>
      <c r="B188" s="12" t="s">
        <v>298</v>
      </c>
      <c r="C188" s="16"/>
    </row>
    <row r="189" ht="15.75" spans="1:3">
      <c r="A189" s="13" t="s">
        <v>287</v>
      </c>
      <c r="B189" s="14"/>
      <c r="C189" s="16"/>
    </row>
    <row r="190" spans="1:3">
      <c r="A190" s="9" t="s">
        <v>283</v>
      </c>
      <c r="B190" s="10"/>
      <c r="C190" s="16"/>
    </row>
    <row r="191" spans="1:3">
      <c r="A191" s="11" t="str">
        <f>CONCATENATE("&lt;loc&gt;",B191,"&lt;/loc&gt;")</f>
        <v>&lt;loc&gt;https://eduardoherreraf.github.io/photoshop@comenzando_un_proyecto.html&lt;/loc&gt;</v>
      </c>
      <c r="B191" s="12" t="str">
        <f>C191</f>
        <v>https://eduardoherreraf.github.io/photoshop@comenzando_un_proyecto.html</v>
      </c>
      <c r="C191" s="18" t="s">
        <v>324</v>
      </c>
    </row>
    <row r="192" spans="1:3">
      <c r="A192" s="11" t="str">
        <f>CONCATENATE("&lt;lastmod&gt;",B192,"&lt;/lastmod&gt;")</f>
        <v>&lt;lastmod&gt;2024-10-22T15:08:11-05:00&lt;/lastmod&gt;</v>
      </c>
      <c r="B192" s="12" t="str">
        <f>$B$1</f>
        <v>2024-10-22T15:08:11-05:00</v>
      </c>
      <c r="C192" s="16"/>
    </row>
    <row r="193" spans="1:3">
      <c r="A193" s="11" t="str">
        <f>CONCATENATE("&lt;changefreq&gt;",B193,"&lt;/changefreq&gt;")</f>
        <v>&lt;changefreq&gt;yearly&lt;/changefreq&gt;</v>
      </c>
      <c r="B193" s="12" t="s">
        <v>297</v>
      </c>
      <c r="C193" s="16"/>
    </row>
    <row r="194" spans="1:3">
      <c r="A194" s="11" t="str">
        <f>CONCATENATE("&lt;priority&gt;",B194,"&lt;/priority&gt;")</f>
        <v>&lt;priority&gt;0.6&lt;/priority&gt;</v>
      </c>
      <c r="B194" s="12" t="s">
        <v>298</v>
      </c>
      <c r="C194" s="16"/>
    </row>
    <row r="195" ht="15.75" spans="1:3">
      <c r="A195" s="13" t="s">
        <v>287</v>
      </c>
      <c r="B195" s="14"/>
      <c r="C195" s="16"/>
    </row>
    <row r="196" ht="15.75" spans="1:3">
      <c r="A196" s="15" t="s">
        <v>325</v>
      </c>
      <c r="B196" s="15"/>
      <c r="C196" s="16"/>
    </row>
    <row r="197" spans="1:3">
      <c r="A197" s="9" t="s">
        <v>283</v>
      </c>
      <c r="B197" s="10"/>
      <c r="C197" s="16"/>
    </row>
    <row r="198" ht="30" spans="1:3">
      <c r="A198" s="11" t="str">
        <f>CONCATENATE("&lt;loc&gt;",B198,"&lt;/loc&gt;")</f>
        <v>&lt;loc&gt;https://eduardoherreraf.github.io/otrosTemas@como_aprender_cualquier_habilidad_facilmente_con_chatgpt.html&lt;/loc&gt;</v>
      </c>
      <c r="B198" s="12" t="str">
        <f>C198</f>
        <v>https://eduardoherreraf.github.io/otrosTemas@como_aprender_cualquier_habilidad_facilmente_con_chatgpt.html</v>
      </c>
      <c r="C198" s="20" t="s">
        <v>326</v>
      </c>
    </row>
    <row r="199" spans="1:3">
      <c r="A199" s="11" t="str">
        <f>CONCATENATE("&lt;lastmod&gt;",B199,"&lt;/lastmod&gt;")</f>
        <v>&lt;lastmod&gt;2024-10-22T15:08:11-05:00&lt;/lastmod&gt;</v>
      </c>
      <c r="B199" s="12" t="str">
        <f>$B$1</f>
        <v>2024-10-22T15:08:11-05:00</v>
      </c>
      <c r="C199" s="16"/>
    </row>
    <row r="200" spans="1:3">
      <c r="A200" s="11" t="str">
        <f>CONCATENATE("&lt;changefreq&gt;",B200,"&lt;/changefreq&gt;")</f>
        <v>&lt;changefreq&gt;yearly&lt;/changefreq&gt;</v>
      </c>
      <c r="B200" s="12" t="s">
        <v>297</v>
      </c>
      <c r="C200" s="16"/>
    </row>
    <row r="201" spans="1:3">
      <c r="A201" s="11" t="str">
        <f>CONCATENATE("&lt;priority&gt;",B201,"&lt;/priority&gt;")</f>
        <v>&lt;priority&gt;0.6&lt;/priority&gt;</v>
      </c>
      <c r="B201" s="12" t="s">
        <v>298</v>
      </c>
      <c r="C201" s="16"/>
    </row>
    <row r="202" ht="15.75" spans="1:3">
      <c r="A202" s="13" t="s">
        <v>287</v>
      </c>
      <c r="B202" s="14"/>
      <c r="C202" s="16"/>
    </row>
    <row r="203" spans="1:3">
      <c r="A203" s="9" t="s">
        <v>283</v>
      </c>
      <c r="B203" s="10"/>
      <c r="C203" s="16"/>
    </row>
    <row r="204" ht="30" spans="1:3">
      <c r="A204" s="11" t="str">
        <f>CONCATENATE("&lt;loc&gt;",B204,"&lt;/loc&gt;")</f>
        <v>&lt;loc&gt;https://eduardoherreraf.github.io/otrosTemas@como_aprender_cualquier_habilidad_facilmente_con_chatgpt.html&lt;/loc&gt;</v>
      </c>
      <c r="B204" s="12" t="str">
        <f>C204</f>
        <v>https://eduardoherreraf.github.io/otrosTemas@como_aprender_cualquier_habilidad_facilmente_con_chatgpt.html</v>
      </c>
      <c r="C204" s="20" t="s">
        <v>326</v>
      </c>
    </row>
    <row r="205" spans="1:3">
      <c r="A205" s="11" t="str">
        <f>CONCATENATE("&lt;lastmod&gt;",B205,"&lt;/lastmod&gt;")</f>
        <v>&lt;lastmod&gt;2024-10-22T15:08:11-05:00&lt;/lastmod&gt;</v>
      </c>
      <c r="B205" s="12" t="str">
        <f>$B$1</f>
        <v>2024-10-22T15:08:11-05:00</v>
      </c>
      <c r="C205" s="16"/>
    </row>
    <row r="206" spans="1:3">
      <c r="A206" s="11" t="str">
        <f>CONCATENATE("&lt;changefreq&gt;",B206,"&lt;/changefreq&gt;")</f>
        <v>&lt;changefreq&gt;yearly&lt;/changefreq&gt;</v>
      </c>
      <c r="B206" s="12" t="s">
        <v>297</v>
      </c>
      <c r="C206" s="16"/>
    </row>
    <row r="207" spans="1:3">
      <c r="A207" s="11" t="str">
        <f>CONCATENATE("&lt;priority&gt;",B207,"&lt;/priority&gt;")</f>
        <v>&lt;priority&gt;0.6&lt;/priority&gt;</v>
      </c>
      <c r="B207" s="12" t="s">
        <v>298</v>
      </c>
      <c r="C207" s="16"/>
    </row>
    <row r="208" ht="15.75" spans="1:3">
      <c r="A208" s="13" t="s">
        <v>287</v>
      </c>
      <c r="B208" s="14"/>
      <c r="C208" s="16"/>
    </row>
    <row r="209" ht="15.75" spans="1:3">
      <c r="A209" s="15" t="s">
        <v>327</v>
      </c>
      <c r="B209" s="15"/>
      <c r="C209" s="16"/>
    </row>
    <row r="210" spans="1:3">
      <c r="A210" s="9" t="s">
        <v>283</v>
      </c>
      <c r="B210" s="10"/>
      <c r="C210" s="16"/>
    </row>
    <row r="211" spans="1:3">
      <c r="A211" s="11" t="str">
        <f>CONCATENATE("&lt;loc&gt;",B211,"&lt;/loc&gt;")</f>
        <v>&lt;loc&gt;https://eduardoherreraf.github.io/cursoPython3@07_interaccion_con_el_usuario.html&lt;/loc&gt;</v>
      </c>
      <c r="B211" s="12" t="str">
        <f>C211</f>
        <v>https://eduardoherreraf.github.io/cursoPython3@07_interaccion_con_el_usuario.html</v>
      </c>
      <c r="C211" s="20" t="s">
        <v>328</v>
      </c>
    </row>
    <row r="212" spans="1:3">
      <c r="A212" s="11" t="str">
        <f>CONCATENATE("&lt;lastmod&gt;",B212,"&lt;/lastmod&gt;")</f>
        <v>&lt;lastmod&gt;2024-10-22T15:08:11-05:00&lt;/lastmod&gt;</v>
      </c>
      <c r="B212" s="12" t="str">
        <f>$B$1</f>
        <v>2024-10-22T15:08:11-05:00</v>
      </c>
      <c r="C212" s="16"/>
    </row>
    <row r="213" spans="1:3">
      <c r="A213" s="11" t="str">
        <f>CONCATENATE("&lt;changefreq&gt;",B213,"&lt;/changefreq&gt;")</f>
        <v>&lt;changefreq&gt;yearly&lt;/changefreq&gt;</v>
      </c>
      <c r="B213" s="12" t="s">
        <v>297</v>
      </c>
      <c r="C213" s="16"/>
    </row>
    <row r="214" spans="1:3">
      <c r="A214" s="11" t="str">
        <f>CONCATENATE("&lt;priority&gt;",B214,"&lt;/priority&gt;")</f>
        <v>&lt;priority&gt;0.6&lt;/priority&gt;</v>
      </c>
      <c r="B214" s="12" t="s">
        <v>298</v>
      </c>
      <c r="C214" s="16"/>
    </row>
    <row r="215" ht="15.75" spans="1:3">
      <c r="A215" s="13" t="s">
        <v>287</v>
      </c>
      <c r="B215" s="14"/>
      <c r="C215" s="16"/>
    </row>
    <row r="216" spans="1:3">
      <c r="A216" s="9" t="s">
        <v>283</v>
      </c>
      <c r="B216" s="10"/>
      <c r="C216" s="16"/>
    </row>
    <row r="217" spans="1:3">
      <c r="A217" s="11" t="str">
        <f>CONCATENATE("&lt;loc&gt;",B217,"&lt;/loc&gt;")</f>
        <v>&lt;loc&gt;https://eduardoherreraf.github.io/cursoPython3@06_comentarios.html&lt;/loc&gt;</v>
      </c>
      <c r="B217" s="12" t="str">
        <f>C217</f>
        <v>https://eduardoherreraf.github.io/cursoPython3@06_comentarios.html</v>
      </c>
      <c r="C217" s="20" t="s">
        <v>329</v>
      </c>
    </row>
    <row r="218" spans="1:3">
      <c r="A218" s="11" t="str">
        <f>CONCATENATE("&lt;lastmod&gt;",B218,"&lt;/lastmod&gt;")</f>
        <v>&lt;lastmod&gt;2024-10-22T15:08:11-05:00&lt;/lastmod&gt;</v>
      </c>
      <c r="B218" s="12" t="str">
        <f>$B$1</f>
        <v>2024-10-22T15:08:11-05:00</v>
      </c>
      <c r="C218" s="16"/>
    </row>
    <row r="219" spans="1:3">
      <c r="A219" s="11" t="str">
        <f>CONCATENATE("&lt;changefreq&gt;",B219,"&lt;/changefreq&gt;")</f>
        <v>&lt;changefreq&gt;yearly&lt;/changefreq&gt;</v>
      </c>
      <c r="B219" s="12" t="s">
        <v>297</v>
      </c>
      <c r="C219" s="16"/>
    </row>
    <row r="220" spans="1:3">
      <c r="A220" s="11" t="str">
        <f>CONCATENATE("&lt;priority&gt;",B220,"&lt;/priority&gt;")</f>
        <v>&lt;priority&gt;0.6&lt;/priority&gt;</v>
      </c>
      <c r="B220" s="12" t="s">
        <v>298</v>
      </c>
      <c r="C220" s="16"/>
    </row>
    <row r="221" ht="15.75" spans="1:3">
      <c r="A221" s="13" t="s">
        <v>287</v>
      </c>
      <c r="B221" s="14"/>
      <c r="C221" s="16"/>
    </row>
    <row r="222" spans="1:3">
      <c r="A222" s="9" t="s">
        <v>283</v>
      </c>
      <c r="B222" s="10"/>
      <c r="C222" s="16"/>
    </row>
    <row r="223" spans="1:3">
      <c r="A223" s="11" t="str">
        <f>CONCATENATE("&lt;loc&gt;",B223,"&lt;/loc&gt;")</f>
        <v>&lt;loc&gt;https://eduardoherreraf.github.io/cursoPython3@05_variables.html&lt;/loc&gt;</v>
      </c>
      <c r="B223" s="12" t="str">
        <f>C223</f>
        <v>https://eduardoherreraf.github.io/cursoPython3@05_variables.html</v>
      </c>
      <c r="C223" s="20" t="s">
        <v>330</v>
      </c>
    </row>
    <row r="224" spans="1:3">
      <c r="A224" s="11" t="str">
        <f>CONCATENATE("&lt;lastmod&gt;",B224,"&lt;/lastmod&gt;")</f>
        <v>&lt;lastmod&gt;2024-10-22T15:08:11-05:00&lt;/lastmod&gt;</v>
      </c>
      <c r="B224" s="12" t="str">
        <f>$B$1</f>
        <v>2024-10-22T15:08:11-05:00</v>
      </c>
      <c r="C224" s="16"/>
    </row>
    <row r="225" spans="1:3">
      <c r="A225" s="11" t="str">
        <f>CONCATENATE("&lt;changefreq&gt;",B225,"&lt;/changefreq&gt;")</f>
        <v>&lt;changefreq&gt;yearly&lt;/changefreq&gt;</v>
      </c>
      <c r="B225" s="12" t="s">
        <v>297</v>
      </c>
      <c r="C225" s="16"/>
    </row>
    <row r="226" spans="1:3">
      <c r="A226" s="11" t="str">
        <f>CONCATENATE("&lt;priority&gt;",B226,"&lt;/priority&gt;")</f>
        <v>&lt;priority&gt;0.6&lt;/priority&gt;</v>
      </c>
      <c r="B226" s="12" t="s">
        <v>298</v>
      </c>
      <c r="C226" s="16"/>
    </row>
    <row r="227" ht="15.75" spans="1:3">
      <c r="A227" s="13" t="s">
        <v>287</v>
      </c>
      <c r="B227" s="14"/>
      <c r="C227" s="16"/>
    </row>
    <row r="228" spans="1:3">
      <c r="A228" s="9" t="s">
        <v>283</v>
      </c>
      <c r="B228" s="10"/>
      <c r="C228" s="16"/>
    </row>
    <row r="229" spans="1:3">
      <c r="A229" s="11" t="str">
        <f>CONCATENATE("&lt;loc&gt;",B229,"&lt;/loc&gt;")</f>
        <v>&lt;loc&gt;https://eduardoherreraf.github.io/cursoPython3@04_operadores.html&lt;/loc&gt;</v>
      </c>
      <c r="B229" s="12" t="str">
        <f>C229</f>
        <v>https://eduardoherreraf.github.io/cursoPython3@04_operadores.html</v>
      </c>
      <c r="C229" s="20" t="s">
        <v>331</v>
      </c>
    </row>
    <row r="230" spans="1:3">
      <c r="A230" s="11" t="str">
        <f>CONCATENATE("&lt;lastmod&gt;",B230,"&lt;/lastmod&gt;")</f>
        <v>&lt;lastmod&gt;2024-10-22T15:08:11-05:00&lt;/lastmod&gt;</v>
      </c>
      <c r="B230" s="12" t="str">
        <f>$B$1</f>
        <v>2024-10-22T15:08:11-05:00</v>
      </c>
      <c r="C230" s="16"/>
    </row>
    <row r="231" spans="1:3">
      <c r="A231" s="11" t="str">
        <f>CONCATENATE("&lt;changefreq&gt;",B231,"&lt;/changefreq&gt;")</f>
        <v>&lt;changefreq&gt;yearly&lt;/changefreq&gt;</v>
      </c>
      <c r="B231" s="12" t="s">
        <v>297</v>
      </c>
      <c r="C231" s="16"/>
    </row>
    <row r="232" spans="1:3">
      <c r="A232" s="11" t="str">
        <f>CONCATENATE("&lt;priority&gt;",B232,"&lt;/priority&gt;")</f>
        <v>&lt;priority&gt;0.6&lt;/priority&gt;</v>
      </c>
      <c r="B232" s="12" t="s">
        <v>298</v>
      </c>
      <c r="C232" s="16"/>
    </row>
    <row r="233" ht="15.75" spans="1:3">
      <c r="A233" s="13" t="s">
        <v>287</v>
      </c>
      <c r="B233" s="14"/>
      <c r="C233" s="16"/>
    </row>
    <row r="234" spans="1:3">
      <c r="A234" s="9" t="s">
        <v>283</v>
      </c>
      <c r="B234" s="10"/>
      <c r="C234" s="16"/>
    </row>
    <row r="235" spans="1:3">
      <c r="A235" s="11" t="str">
        <f>CONCATENATE("&lt;loc&gt;",B235,"&lt;/loc&gt;")</f>
        <v>&lt;loc&gt;https://eduardoherreraf.github.io/cursoPython3@03_literales.html&lt;/loc&gt;</v>
      </c>
      <c r="B235" s="12" t="str">
        <f>C235</f>
        <v>https://eduardoherreraf.github.io/cursoPython3@03_literales.html</v>
      </c>
      <c r="C235" s="20" t="s">
        <v>332</v>
      </c>
    </row>
    <row r="236" spans="1:3">
      <c r="A236" s="11" t="str">
        <f>CONCATENATE("&lt;lastmod&gt;",B236,"&lt;/lastmod&gt;")</f>
        <v>&lt;lastmod&gt;2024-10-22T15:08:11-05:00&lt;/lastmod&gt;</v>
      </c>
      <c r="B236" s="12" t="str">
        <f>$B$1</f>
        <v>2024-10-22T15:08:11-05:00</v>
      </c>
      <c r="C236" s="16"/>
    </row>
    <row r="237" spans="1:3">
      <c r="A237" s="11" t="str">
        <f>CONCATENATE("&lt;changefreq&gt;",B237,"&lt;/changefreq&gt;")</f>
        <v>&lt;changefreq&gt;yearly&lt;/changefreq&gt;</v>
      </c>
      <c r="B237" s="12" t="s">
        <v>297</v>
      </c>
      <c r="C237" s="16"/>
    </row>
    <row r="238" spans="1:3">
      <c r="A238" s="11" t="str">
        <f>CONCATENATE("&lt;priority&gt;",B238,"&lt;/priority&gt;")</f>
        <v>&lt;priority&gt;0.6&lt;/priority&gt;</v>
      </c>
      <c r="B238" s="12" t="s">
        <v>298</v>
      </c>
      <c r="C238" s="16"/>
    </row>
    <row r="239" ht="15.75" spans="1:3">
      <c r="A239" s="13" t="s">
        <v>287</v>
      </c>
      <c r="B239" s="14"/>
      <c r="C239" s="16"/>
    </row>
    <row r="240" spans="1:3">
      <c r="A240" s="9" t="s">
        <v>283</v>
      </c>
      <c r="B240" s="10"/>
      <c r="C240" s="16"/>
    </row>
    <row r="241" spans="1:3">
      <c r="A241" s="11" t="str">
        <f>CONCATENATE("&lt;loc&gt;",B241,"&lt;/loc&gt;")</f>
        <v>&lt;loc&gt;https://eduardoherreraf.github.io/cursoPython3@02_funcion_print.html&lt;/loc&gt;</v>
      </c>
      <c r="B241" s="12" t="str">
        <f>C241</f>
        <v>https://eduardoherreraf.github.io/cursoPython3@02_funcion_print.html</v>
      </c>
      <c r="C241" s="20" t="s">
        <v>333</v>
      </c>
    </row>
    <row r="242" spans="1:3">
      <c r="A242" s="11" t="str">
        <f>CONCATENATE("&lt;lastmod&gt;",B242,"&lt;/lastmod&gt;")</f>
        <v>&lt;lastmod&gt;2024-10-22T15:08:11-05:00&lt;/lastmod&gt;</v>
      </c>
      <c r="B242" s="12" t="str">
        <f>$B$1</f>
        <v>2024-10-22T15:08:11-05:00</v>
      </c>
      <c r="C242" s="16"/>
    </row>
    <row r="243" spans="1:3">
      <c r="A243" s="11" t="str">
        <f>CONCATENATE("&lt;changefreq&gt;",B243,"&lt;/changefreq&gt;")</f>
        <v>&lt;changefreq&gt;yearly&lt;/changefreq&gt;</v>
      </c>
      <c r="B243" s="12" t="s">
        <v>297</v>
      </c>
      <c r="C243" s="16"/>
    </row>
    <row r="244" spans="1:3">
      <c r="A244" s="11" t="str">
        <f>CONCATENATE("&lt;priority&gt;",B244,"&lt;/priority&gt;")</f>
        <v>&lt;priority&gt;0.6&lt;/priority&gt;</v>
      </c>
      <c r="B244" s="12" t="s">
        <v>298</v>
      </c>
      <c r="C244" s="16"/>
    </row>
    <row r="245" ht="15.75" spans="1:3">
      <c r="A245" s="13" t="s">
        <v>287</v>
      </c>
      <c r="B245" s="14"/>
      <c r="C245" s="16"/>
    </row>
    <row r="246" spans="1:3">
      <c r="A246" s="9" t="s">
        <v>283</v>
      </c>
      <c r="B246" s="10"/>
      <c r="C246" s="16"/>
    </row>
    <row r="247" spans="1:3">
      <c r="A247" s="11" t="str">
        <f>CONCATENATE("&lt;loc&gt;",B247,"&lt;/loc&gt;")</f>
        <v>&lt;loc&gt;https://eduardoherreraf.github.io/cursoPython3@01_introduccion.html&lt;/loc&gt;</v>
      </c>
      <c r="B247" s="12" t="str">
        <f>C247</f>
        <v>https://eduardoherreraf.github.io/cursoPython3@01_introduccion.html</v>
      </c>
      <c r="C247" s="20" t="s">
        <v>334</v>
      </c>
    </row>
    <row r="248" spans="1:3">
      <c r="A248" s="11" t="str">
        <f>CONCATENATE("&lt;lastmod&gt;",B248,"&lt;/lastmod&gt;")</f>
        <v>&lt;lastmod&gt;2024-10-22T15:08:11-05:00&lt;/lastmod&gt;</v>
      </c>
      <c r="B248" s="12" t="str">
        <f>$B$1</f>
        <v>2024-10-22T15:08:11-05:00</v>
      </c>
      <c r="C248" s="16"/>
    </row>
    <row r="249" spans="1:3">
      <c r="A249" s="11" t="str">
        <f>CONCATENATE("&lt;changefreq&gt;",B249,"&lt;/changefreq&gt;")</f>
        <v>&lt;changefreq&gt;yearly&lt;/changefreq&gt;</v>
      </c>
      <c r="B249" s="12" t="s">
        <v>297</v>
      </c>
      <c r="C249" s="16"/>
    </row>
    <row r="250" spans="1:3">
      <c r="A250" s="11" t="str">
        <f>CONCATENATE("&lt;priority&gt;",B250,"&lt;/priority&gt;")</f>
        <v>&lt;priority&gt;0.6&lt;/priority&gt;</v>
      </c>
      <c r="B250" s="12" t="s">
        <v>298</v>
      </c>
      <c r="C250" s="16"/>
    </row>
    <row r="251" ht="15.75" spans="1:3">
      <c r="A251" s="13" t="s">
        <v>287</v>
      </c>
      <c r="B251" s="14"/>
      <c r="C251" s="16"/>
    </row>
    <row r="252" spans="1:3">
      <c r="A252" s="5" t="s">
        <v>335</v>
      </c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A4" sqref="A4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336</v>
      </c>
      <c r="B2" s="1" t="s">
        <v>337</v>
      </c>
      <c r="D2" s="1" t="s">
        <v>338</v>
      </c>
    </row>
    <row r="4" spans="1:4">
      <c r="A4" s="2"/>
      <c r="B4" s="1" t="s">
        <v>82</v>
      </c>
      <c r="D4" s="1" t="s">
        <v>339</v>
      </c>
    </row>
    <row r="5" spans="1:4">
      <c r="A5" s="3" t="s">
        <v>207</v>
      </c>
      <c r="B5" s="1" t="s">
        <v>83</v>
      </c>
      <c r="D5" s="1" t="s">
        <v>340</v>
      </c>
    </row>
    <row r="6" spans="1:4">
      <c r="A6" s="3" t="s">
        <v>341</v>
      </c>
      <c r="B6" s="1" t="s">
        <v>84</v>
      </c>
      <c r="D6" s="1" t="s">
        <v>342</v>
      </c>
    </row>
    <row r="7" spans="1:4">
      <c r="A7" s="3"/>
      <c r="B7" s="1" t="s">
        <v>343</v>
      </c>
      <c r="D7" s="1" t="s">
        <v>344</v>
      </c>
    </row>
    <row r="8" spans="1:4">
      <c r="A8" s="3" t="s">
        <v>345</v>
      </c>
      <c r="B8" s="1" t="s">
        <v>86</v>
      </c>
      <c r="D8" s="1" t="s">
        <v>346</v>
      </c>
    </row>
    <row r="9" spans="1:4">
      <c r="A9" s="3" t="s">
        <v>347</v>
      </c>
      <c r="B9" s="1" t="s">
        <v>87</v>
      </c>
      <c r="D9" s="1" t="s">
        <v>348</v>
      </c>
    </row>
    <row r="10" spans="1:4">
      <c r="A10" s="2"/>
      <c r="B10" s="1" t="s">
        <v>349</v>
      </c>
      <c r="D10" s="1" t="s">
        <v>350</v>
      </c>
    </row>
    <row r="11" spans="1:4">
      <c r="A11" s="2"/>
      <c r="B11" s="1" t="s">
        <v>351</v>
      </c>
      <c r="D11" s="1" t="s">
        <v>352</v>
      </c>
    </row>
    <row r="12" spans="1:4">
      <c r="A12" s="2"/>
      <c r="B12" s="1" t="s">
        <v>89</v>
      </c>
      <c r="D12" s="1" t="s">
        <v>353</v>
      </c>
    </row>
    <row r="13" spans="1:4">
      <c r="A13" s="2"/>
      <c r="B13" s="1" t="s">
        <v>354</v>
      </c>
      <c r="D13" s="1" t="s">
        <v>355</v>
      </c>
    </row>
    <row r="14" spans="1:4">
      <c r="A14" s="3"/>
      <c r="B14" s="1" t="s">
        <v>90</v>
      </c>
      <c r="D14" s="1" t="s">
        <v>356</v>
      </c>
    </row>
    <row r="15" spans="1:4">
      <c r="A15" s="3"/>
      <c r="B15" s="1" t="s">
        <v>91</v>
      </c>
      <c r="D15" s="1" t="s">
        <v>357</v>
      </c>
    </row>
    <row r="16" spans="1:4">
      <c r="A16" s="3"/>
      <c r="D16" s="1" t="s">
        <v>358</v>
      </c>
    </row>
    <row r="17" spans="1:4">
      <c r="A17" s="3"/>
      <c r="D17" s="1" t="s">
        <v>359</v>
      </c>
    </row>
    <row r="18" spans="1:4">
      <c r="A18" s="3"/>
      <c r="D18" s="1" t="s">
        <v>360</v>
      </c>
    </row>
    <row r="19" spans="4:4">
      <c r="D19" s="1" t="s">
        <v>361</v>
      </c>
    </row>
    <row r="20" spans="1:4">
      <c r="A20" s="4"/>
      <c r="D20" s="1" t="s">
        <v>362</v>
      </c>
    </row>
    <row r="21" spans="4:4">
      <c r="D21" s="1" t="s">
        <v>363</v>
      </c>
    </row>
    <row r="22" spans="4:4">
      <c r="D22" s="1" t="s">
        <v>364</v>
      </c>
    </row>
    <row r="23" spans="4:4">
      <c r="D23" s="1" t="s">
        <v>365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2024-12-17T00:25:56Z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2058-12.2.0.19307</vt:lpwstr>
  </property>
</Properties>
</file>