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<sst xmlns="http://schemas.openxmlformats.org/spreadsheetml/2006/main" count="129" uniqueCount="16">
  <si>
    <t>Critérios</t>
  </si>
  <si>
    <t>Pesos</t>
  </si>
  <si>
    <t>Escala de Saaty</t>
  </si>
  <si>
    <t>Financeiro</t>
  </si>
  <si>
    <t>Prazo</t>
  </si>
  <si>
    <t>Projetos Anteriores</t>
  </si>
  <si>
    <t>Certificações</t>
  </si>
  <si>
    <t>Qualidade</t>
  </si>
  <si>
    <t>Empresas</t>
  </si>
  <si>
    <t>L1</t>
  </si>
  <si>
    <t>L2</t>
  </si>
  <si>
    <t>L3</t>
  </si>
  <si>
    <t>Empresa</t>
  </si>
  <si>
    <t>Pontuação Total</t>
  </si>
  <si>
    <t>*</t>
  </si>
  <si>
    <t>RESPOSTA: ESCOLHIDO L2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</si>
</sst>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0.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8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3C78D8"/>
        <bgColor rgb="FF3C78D8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Fill="1" applyFont="1"/>
    <xf borderId="0" fillId="0" fontId="1" numFmtId="0" xfId="0" applyFont="1"/>
    <xf borderId="0" fillId="5" fontId="2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6" fontId="2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5" fontId="2" numFmtId="164" xfId="0" applyAlignment="1" applyFont="1" applyNumberFormat="1">
      <alignment readingOrder="0"/>
    </xf>
    <xf borderId="0" fillId="8" fontId="2" numFmtId="165" xfId="0" applyAlignment="1" applyFill="1" applyFont="1" applyNumberFormat="1">
      <alignment readingOrder="0"/>
    </xf>
    <xf borderId="0" fillId="9" fontId="2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2" numFmtId="0" xfId="0" applyAlignment="1" applyFill="1" applyFont="1">
      <alignment readingOrder="0"/>
    </xf>
    <xf borderId="0" fillId="5" fontId="2" numFmtId="165" xfId="0" applyAlignment="1" applyFont="1" applyNumberFormat="1">
      <alignment readingOrder="0"/>
    </xf>
    <xf borderId="0" fillId="12" fontId="2" numFmtId="165" xfId="0" applyFill="1" applyFont="1" applyNumberFormat="1"/>
    <xf borderId="0" fillId="0" fontId="2" numFmtId="165" xfId="0" applyFont="1" applyNumberFormat="1"/>
    <xf borderId="0" fillId="13" fontId="1" numFmtId="0" xfId="0" applyAlignment="1" applyFill="1" applyFont="1">
      <alignment readingOrder="0"/>
    </xf>
    <xf borderId="0" fillId="10" fontId="2" numFmtId="0" xfId="0" applyAlignment="1" applyFont="1">
      <alignment readingOrder="0"/>
    </xf>
    <xf borderId="0" fillId="9" fontId="1" numFmtId="0" xfId="0" applyAlignment="1" applyFont="1">
      <alignment readingOrder="0"/>
    </xf>
    <xf borderId="0" fillId="11" fontId="2" numFmtId="165" xfId="0" applyAlignment="1" applyFont="1" applyNumberFormat="1">
      <alignment readingOrder="0"/>
    </xf>
    <xf borderId="0" fillId="11" fontId="2" numFmtId="165" xfId="0" applyFont="1" applyNumberFormat="1"/>
    <xf borderId="0" fillId="12" fontId="2" numFmtId="165" xfId="0" applyAlignment="1" applyFont="1" applyNumberFormat="1">
      <alignment readingOrder="0"/>
    </xf>
    <xf borderId="0" fillId="4" fontId="2" numFmtId="165" xfId="0" applyFont="1" applyNumberFormat="1"/>
    <xf borderId="0" fillId="0" fontId="2" numFmtId="165" xfId="0" applyAlignment="1" applyFont="1" applyNumberFormat="1">
      <alignment readingOrder="0"/>
    </xf>
    <xf borderId="0" fillId="13" fontId="1" numFmtId="0" xfId="0" applyAlignment="1" applyFont="1">
      <alignment readingOrder="0"/>
    </xf>
    <xf borderId="0" fillId="11" fontId="2" numFmtId="0" xfId="0" applyFont="1"/>
    <xf borderId="0" fillId="0" fontId="1" numFmtId="0" xfId="0" applyAlignment="1" applyFont="1">
      <alignment readingOrder="0"/>
    </xf>
    <xf borderId="0" fillId="13" fontId="1" numFmtId="0" xfId="0" applyFont="1"/>
    <xf borderId="0" fillId="13" fontId="2" numFmtId="0" xfId="0" applyFont="1"/>
    <xf borderId="0" fillId="14" fontId="1" numFmtId="0" xfId="0" applyAlignment="1" applyFill="1" applyFont="1">
      <alignment readingOrder="0"/>
    </xf>
    <xf borderId="0" fillId="13" fontId="1" numFmtId="0" xfId="0" applyAlignment="1" applyFont="1">
      <alignment vertical="bottom"/>
    </xf>
    <xf borderId="0" fillId="15" fontId="1" numFmtId="165" xfId="0" applyFill="1" applyFont="1" applyNumberFormat="1"/>
    <xf borderId="0" fillId="13" fontId="1" numFmtId="0" xfId="0" applyAlignment="1" applyFont="1">
      <alignment readingOrder="0" vertical="bottom"/>
    </xf>
    <xf borderId="0" fillId="16" fontId="3" numFmtId="0" xfId="0" applyAlignment="1" applyFill="1" applyFont="1">
      <alignment readingOrder="0"/>
    </xf>
    <xf borderId="0" fillId="16" fontId="2" numFmtId="0" xfId="0" applyFont="1"/>
    <xf borderId="0" fillId="4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9.86"/>
    <col customWidth="1" min="3" max="3" width="14.57"/>
    <col customWidth="1" min="4" max="4" width="17.0"/>
    <col customWidth="1" min="5" max="5" width="11.86"/>
    <col customWidth="1" min="6" max="6" width="18.43"/>
    <col customWidth="1" min="7" max="7" width="6.71"/>
    <col customWidth="1" min="8" max="8" width="18.43"/>
    <col customWidth="1" min="9" max="9" width="10.57"/>
    <col customWidth="1" min="10" max="10" width="6.29"/>
    <col customWidth="1" min="11" max="11" width="18.43"/>
    <col customWidth="1" min="12" max="12" width="12.86"/>
    <col customWidth="1" min="13" max="13" width="10.14"/>
    <col customWidth="1" min="14" max="14" width="10.57"/>
    <col customWidth="1" min="15" max="15" width="6.14"/>
    <col customWidth="1" min="16" max="16" width="18.43"/>
    <col customWidth="1" min="17" max="17" width="12.86"/>
    <col customWidth="1" min="18" max="18" width="10.14"/>
    <col customWidth="1" min="19" max="19" width="15.43"/>
    <col customWidth="1" min="20" max="29" width="9.86"/>
  </cols>
  <sheetData>
    <row r="1">
      <c r="A1" s="1" t="s">
        <v>0</v>
      </c>
      <c r="B1" s="2" t="s">
        <v>1</v>
      </c>
      <c r="C1" s="3" t="s">
        <v>2</v>
      </c>
      <c r="G1" s="4"/>
      <c r="H1" s="5"/>
    </row>
    <row r="2">
      <c r="A2" s="6" t="s">
        <v>3</v>
      </c>
      <c r="B2" s="7">
        <v>7.0</v>
      </c>
      <c r="C2" s="8">
        <v>1.0</v>
      </c>
      <c r="G2" s="4"/>
      <c r="H2" s="5"/>
      <c r="I2" s="9" t="s">
        <v>3</v>
      </c>
      <c r="J2" s="9" t="s">
        <v>4</v>
      </c>
      <c r="K2" s="9" t="s">
        <v>5</v>
      </c>
      <c r="L2" s="9" t="s">
        <v>6</v>
      </c>
      <c r="M2" s="9" t="s">
        <v>7</v>
      </c>
    </row>
    <row r="3">
      <c r="A3" s="6" t="s">
        <v>4</v>
      </c>
      <c r="B3" s="7">
        <v>5.0</v>
      </c>
      <c r="C3" s="8">
        <v>3.0</v>
      </c>
      <c r="G3" s="10"/>
      <c r="H3" s="9" t="s">
        <v>3</v>
      </c>
      <c r="I3" s="6">
        <v>1.0</v>
      </c>
      <c r="J3" s="11">
        <v>43592.0</v>
      </c>
      <c r="K3" s="11">
        <v>43531.0</v>
      </c>
      <c r="L3" s="6">
        <v>7.0</v>
      </c>
      <c r="M3" s="11">
        <v>43715.0</v>
      </c>
    </row>
    <row r="4">
      <c r="A4" s="6" t="s">
        <v>5</v>
      </c>
      <c r="B4" s="7">
        <v>3.0</v>
      </c>
      <c r="C4" s="8">
        <v>5.0</v>
      </c>
      <c r="G4" s="10"/>
      <c r="H4" s="9" t="s">
        <v>4</v>
      </c>
      <c r="I4" s="11">
        <v>43651.0</v>
      </c>
      <c r="J4" s="6">
        <v>1.0</v>
      </c>
      <c r="K4" s="11">
        <v>43529.0</v>
      </c>
      <c r="L4" s="6">
        <v>5.0</v>
      </c>
      <c r="M4" s="11">
        <v>43713.0</v>
      </c>
    </row>
    <row r="5">
      <c r="A5" s="6" t="s">
        <v>6</v>
      </c>
      <c r="B5" s="7">
        <v>1.0</v>
      </c>
      <c r="C5" s="8">
        <v>7.0</v>
      </c>
      <c r="G5" s="10"/>
      <c r="H5" s="9" t="s">
        <v>5</v>
      </c>
      <c r="I5" s="11">
        <v>43649.0</v>
      </c>
      <c r="J5" s="11">
        <v>43588.0</v>
      </c>
      <c r="K5" s="6">
        <v>1.0</v>
      </c>
      <c r="L5" s="6">
        <v>3.0</v>
      </c>
      <c r="M5" s="11">
        <v>43711.0</v>
      </c>
    </row>
    <row r="6">
      <c r="A6" s="6" t="s">
        <v>7</v>
      </c>
      <c r="B6" s="7">
        <v>9.0</v>
      </c>
      <c r="C6" s="8">
        <v>9.0</v>
      </c>
      <c r="G6" s="10"/>
      <c r="H6" s="9" t="s">
        <v>6</v>
      </c>
      <c r="I6" s="11">
        <v>43647.0</v>
      </c>
      <c r="J6" s="11">
        <v>43586.0</v>
      </c>
      <c r="K6" s="11">
        <v>43525.0</v>
      </c>
      <c r="L6" s="6">
        <v>1.0</v>
      </c>
      <c r="M6" s="11">
        <v>43709.0</v>
      </c>
    </row>
    <row r="7">
      <c r="G7" s="10"/>
      <c r="H7" s="9" t="s">
        <v>7</v>
      </c>
      <c r="I7" s="11">
        <v>43655.0</v>
      </c>
      <c r="J7" s="11">
        <v>43594.0</v>
      </c>
      <c r="K7" s="11">
        <v>43533.0</v>
      </c>
      <c r="L7" s="6">
        <v>9.0</v>
      </c>
      <c r="M7" s="6">
        <v>1.0</v>
      </c>
    </row>
    <row r="8">
      <c r="G8" s="4"/>
      <c r="H8" s="5"/>
      <c r="I8" s="12">
        <v>3.57142</v>
      </c>
      <c r="J8" s="12">
        <v>5.0</v>
      </c>
      <c r="K8" s="12">
        <v>8.333</v>
      </c>
      <c r="L8" s="12">
        <v>25.0</v>
      </c>
      <c r="M8" s="12">
        <v>2.777</v>
      </c>
    </row>
    <row r="9">
      <c r="G9" s="4"/>
      <c r="H9" s="5"/>
    </row>
    <row r="10">
      <c r="A10" s="13" t="s">
        <v>8</v>
      </c>
      <c r="B10" s="13" t="s">
        <v>3</v>
      </c>
      <c r="C10" s="13" t="s">
        <v>4</v>
      </c>
      <c r="D10" s="13" t="s">
        <v>5</v>
      </c>
      <c r="E10" s="13" t="s">
        <v>6</v>
      </c>
      <c r="F10" s="13" t="s">
        <v>7</v>
      </c>
      <c r="G10" s="4"/>
      <c r="H10" s="5"/>
      <c r="I10" s="9" t="s">
        <v>3</v>
      </c>
      <c r="J10" s="9" t="s">
        <v>4</v>
      </c>
      <c r="K10" s="9" t="s">
        <v>5</v>
      </c>
      <c r="L10" s="9" t="s">
        <v>6</v>
      </c>
      <c r="M10" s="9" t="s">
        <v>7</v>
      </c>
      <c r="N10" s="14" t="s">
        <v>1</v>
      </c>
    </row>
    <row r="11">
      <c r="A11" s="15" t="s">
        <v>9</v>
      </c>
      <c r="B11" s="15">
        <v>5.0</v>
      </c>
      <c r="C11" s="15">
        <v>3.0</v>
      </c>
      <c r="D11" s="15">
        <v>7.0</v>
      </c>
      <c r="E11" s="15">
        <v>1.0</v>
      </c>
      <c r="F11" s="15">
        <v>9.0</v>
      </c>
      <c r="G11" s="10"/>
      <c r="H11" s="9" t="s">
        <v>3</v>
      </c>
      <c r="I11" s="16">
        <f>1/I16</f>
        <v>0.280000672</v>
      </c>
      <c r="J11" s="16">
        <f>7/5/J16</f>
        <v>0.28</v>
      </c>
      <c r="K11" s="16">
        <f>7/3/K16</f>
        <v>0.2800112004</v>
      </c>
      <c r="L11" s="16">
        <f>7/L16</f>
        <v>0.28</v>
      </c>
      <c r="M11" s="16">
        <f>7/9/M16</f>
        <v>0.280078422</v>
      </c>
      <c r="N11" s="17">
        <f t="shared" ref="N11:N15" si="1">O11/$O$16</f>
        <v>0.28</v>
      </c>
      <c r="O11" s="18">
        <f t="shared" ref="O11:O15" si="2">sum(I11:M11)</f>
        <v>1.400090294</v>
      </c>
    </row>
    <row r="12">
      <c r="A12" s="15" t="s">
        <v>10</v>
      </c>
      <c r="B12" s="15">
        <v>9.0</v>
      </c>
      <c r="C12" s="15">
        <v>5.0</v>
      </c>
      <c r="D12" s="15">
        <v>1.0</v>
      </c>
      <c r="E12" s="15">
        <v>3.0</v>
      </c>
      <c r="F12" s="15">
        <v>7.0</v>
      </c>
      <c r="G12" s="10"/>
      <c r="H12" s="9" t="s">
        <v>4</v>
      </c>
      <c r="I12" s="16">
        <f>5/7/I16</f>
        <v>0.20000048</v>
      </c>
      <c r="J12" s="16">
        <f>1/J16</f>
        <v>0.2</v>
      </c>
      <c r="K12" s="16">
        <f>5/3/K16</f>
        <v>0.2000080003</v>
      </c>
      <c r="L12" s="16">
        <f>5/L16</f>
        <v>0.2</v>
      </c>
      <c r="M12" s="16">
        <f>5/9/M16</f>
        <v>0.2000560157</v>
      </c>
      <c r="N12" s="17">
        <f t="shared" si="1"/>
        <v>0.2</v>
      </c>
      <c r="O12" s="18">
        <f t="shared" si="2"/>
        <v>1.000064496</v>
      </c>
    </row>
    <row r="13">
      <c r="A13" s="15" t="s">
        <v>11</v>
      </c>
      <c r="B13" s="15">
        <v>1.0</v>
      </c>
      <c r="C13" s="15">
        <v>9.0</v>
      </c>
      <c r="D13" s="15">
        <v>5.0</v>
      </c>
      <c r="E13" s="15">
        <v>7.0</v>
      </c>
      <c r="F13" s="15">
        <v>3.0</v>
      </c>
      <c r="G13" s="10"/>
      <c r="H13" s="9" t="s">
        <v>5</v>
      </c>
      <c r="I13" s="16">
        <f>3/7/I16</f>
        <v>0.120000288</v>
      </c>
      <c r="J13" s="16">
        <f>3/5/J16</f>
        <v>0.12</v>
      </c>
      <c r="K13" s="16">
        <f>1/K16</f>
        <v>0.1200048002</v>
      </c>
      <c r="L13" s="16">
        <f>3/L16</f>
        <v>0.12</v>
      </c>
      <c r="M13" s="16">
        <f>3/9/M16</f>
        <v>0.1200336094</v>
      </c>
      <c r="N13" s="17">
        <f t="shared" si="1"/>
        <v>0.12</v>
      </c>
      <c r="O13" s="18">
        <f t="shared" si="2"/>
        <v>0.6000386976</v>
      </c>
    </row>
    <row r="14">
      <c r="G14" s="10"/>
      <c r="H14" s="9" t="s">
        <v>6</v>
      </c>
      <c r="I14" s="16">
        <f>1/7/I16</f>
        <v>0.040000096</v>
      </c>
      <c r="J14" s="16">
        <f>1/5/J16</f>
        <v>0.04</v>
      </c>
      <c r="K14" s="16">
        <f>1/3/K16</f>
        <v>0.04000160006</v>
      </c>
      <c r="L14" s="16">
        <f>1/L16</f>
        <v>0.04</v>
      </c>
      <c r="M14" s="16">
        <f>1/9/M16</f>
        <v>0.04001120314</v>
      </c>
      <c r="N14" s="17">
        <f t="shared" si="1"/>
        <v>0.04</v>
      </c>
      <c r="O14" s="18">
        <f t="shared" si="2"/>
        <v>0.2000128992</v>
      </c>
    </row>
    <row r="15">
      <c r="G15" s="10"/>
      <c r="H15" s="9" t="s">
        <v>7</v>
      </c>
      <c r="I15" s="16">
        <f>9/7/I16</f>
        <v>0.360000864</v>
      </c>
      <c r="J15" s="16">
        <f>9/5/J16</f>
        <v>0.36</v>
      </c>
      <c r="K15" s="16">
        <f>9/3/K16</f>
        <v>0.3600144006</v>
      </c>
      <c r="L15" s="16">
        <f>9/L16</f>
        <v>0.36</v>
      </c>
      <c r="M15" s="16">
        <f>1/M16</f>
        <v>0.3601008282</v>
      </c>
      <c r="N15" s="17">
        <f t="shared" si="1"/>
        <v>0.36</v>
      </c>
      <c r="O15" s="18">
        <f t="shared" si="2"/>
        <v>1.800116093</v>
      </c>
    </row>
    <row r="16">
      <c r="G16" s="4"/>
      <c r="H16" s="5"/>
      <c r="I16" s="12">
        <v>3.57142</v>
      </c>
      <c r="J16" s="12">
        <v>5.0</v>
      </c>
      <c r="K16" s="12">
        <v>8.333</v>
      </c>
      <c r="L16" s="12">
        <v>25.0</v>
      </c>
      <c r="M16" s="12">
        <v>2.777</v>
      </c>
      <c r="N16" s="17">
        <f t="shared" ref="N16:O16" si="3">SUM(N11:N15)</f>
        <v>1</v>
      </c>
      <c r="O16" s="18">
        <f t="shared" si="3"/>
        <v>5.00032248</v>
      </c>
    </row>
    <row r="17">
      <c r="G17" s="4"/>
      <c r="H17" s="5"/>
    </row>
    <row r="18">
      <c r="G18" s="4"/>
      <c r="H18" s="5"/>
    </row>
    <row r="19">
      <c r="A19" s="19" t="s">
        <v>3</v>
      </c>
      <c r="B19" s="19" t="s">
        <v>9</v>
      </c>
      <c r="C19" s="19" t="s">
        <v>10</v>
      </c>
      <c r="D19" s="19" t="s">
        <v>11</v>
      </c>
      <c r="E19" s="5"/>
      <c r="F19" s="19" t="s">
        <v>3</v>
      </c>
      <c r="G19" s="19" t="s">
        <v>9</v>
      </c>
      <c r="H19" s="19" t="s">
        <v>10</v>
      </c>
      <c r="I19" s="19" t="s">
        <v>11</v>
      </c>
      <c r="J19" s="20" t="s">
        <v>1</v>
      </c>
      <c r="M19" s="19" t="s">
        <v>12</v>
      </c>
      <c r="N19" s="21" t="s">
        <v>3</v>
      </c>
      <c r="O19" s="21" t="s">
        <v>4</v>
      </c>
      <c r="P19" s="21" t="s">
        <v>5</v>
      </c>
      <c r="Q19" s="21" t="s">
        <v>6</v>
      </c>
      <c r="R19" s="21" t="s">
        <v>7</v>
      </c>
    </row>
    <row r="20">
      <c r="A20" s="19" t="s">
        <v>9</v>
      </c>
      <c r="B20" s="22">
        <f>1</f>
        <v>1</v>
      </c>
      <c r="C20" s="23">
        <f>5/9</f>
        <v>0.5555555556</v>
      </c>
      <c r="D20" s="23">
        <f>5/1</f>
        <v>5</v>
      </c>
      <c r="F20" s="15" t="s">
        <v>9</v>
      </c>
      <c r="G20" s="22">
        <f t="shared" ref="G20:I20" si="4">B20/B$23</f>
        <v>0.3333333333</v>
      </c>
      <c r="H20" s="23">
        <f t="shared" si="4"/>
        <v>0.3333333333</v>
      </c>
      <c r="I20" s="23">
        <f t="shared" si="4"/>
        <v>0.3333333333</v>
      </c>
      <c r="J20" s="24">
        <f t="shared" ref="J20:J22" si="6">K20/K$24</f>
        <v>0.3333333333</v>
      </c>
      <c r="K20" s="25">
        <f t="shared" ref="K20:K22" si="7">sum(G20:I20)</f>
        <v>1</v>
      </c>
      <c r="M20" s="19" t="s">
        <v>9</v>
      </c>
      <c r="N20" s="23">
        <f t="shared" ref="N20:N22" si="8">J20</f>
        <v>0.3333333333</v>
      </c>
      <c r="O20" s="23">
        <f t="shared" ref="O20:O22" si="9">J26</f>
        <v>0.1764705882</v>
      </c>
      <c r="P20" s="23">
        <f t="shared" ref="P20:P22" si="10">J32</f>
        <v>0.5384615385</v>
      </c>
      <c r="Q20" s="23">
        <f t="shared" ref="Q20:Q22" si="11">J38</f>
        <v>0.09090909091</v>
      </c>
      <c r="R20" s="23">
        <f t="shared" ref="R20:R22" si="12">J44</f>
        <v>0.4736842105</v>
      </c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19" t="s">
        <v>10</v>
      </c>
      <c r="B21" s="23">
        <f>9/5</f>
        <v>1.8</v>
      </c>
      <c r="C21" s="22">
        <v>1.0</v>
      </c>
      <c r="D21" s="23">
        <f>9/1</f>
        <v>9</v>
      </c>
      <c r="F21" s="15" t="s">
        <v>10</v>
      </c>
      <c r="G21" s="23">
        <f t="shared" ref="G21:I21" si="5">B21/B$23</f>
        <v>0.6</v>
      </c>
      <c r="H21" s="22">
        <f t="shared" si="5"/>
        <v>0.6</v>
      </c>
      <c r="I21" s="23">
        <f t="shared" si="5"/>
        <v>0.6</v>
      </c>
      <c r="J21" s="17">
        <f t="shared" si="6"/>
        <v>0.6</v>
      </c>
      <c r="K21" s="25">
        <f t="shared" si="7"/>
        <v>1.8</v>
      </c>
      <c r="M21" s="19" t="s">
        <v>10</v>
      </c>
      <c r="N21" s="23">
        <f t="shared" si="8"/>
        <v>0.6</v>
      </c>
      <c r="O21" s="23">
        <f t="shared" si="9"/>
        <v>0.2941176471</v>
      </c>
      <c r="P21" s="23">
        <f t="shared" si="10"/>
        <v>0.07692307692</v>
      </c>
      <c r="Q21" s="23">
        <f t="shared" si="11"/>
        <v>0.2727272727</v>
      </c>
      <c r="R21" s="23">
        <f t="shared" si="12"/>
        <v>0.3684210526</v>
      </c>
    </row>
    <row r="22">
      <c r="A22" s="19" t="s">
        <v>11</v>
      </c>
      <c r="B22" s="23">
        <f>1/5</f>
        <v>0.2</v>
      </c>
      <c r="C22" s="23">
        <f>1/9</f>
        <v>0.1111111111</v>
      </c>
      <c r="D22" s="22">
        <v>1.0</v>
      </c>
      <c r="F22" s="15" t="s">
        <v>11</v>
      </c>
      <c r="G22" s="23">
        <f t="shared" ref="G22:I22" si="13">B22/B$23</f>
        <v>0.06666666667</v>
      </c>
      <c r="H22" s="23">
        <f t="shared" si="13"/>
        <v>0.06666666667</v>
      </c>
      <c r="I22" s="22">
        <f t="shared" si="13"/>
        <v>0.06666666667</v>
      </c>
      <c r="J22" s="17">
        <f t="shared" si="6"/>
        <v>0.06666666667</v>
      </c>
      <c r="K22" s="25">
        <f t="shared" si="7"/>
        <v>0.2</v>
      </c>
      <c r="M22" s="19" t="s">
        <v>11</v>
      </c>
      <c r="N22" s="23">
        <f t="shared" si="8"/>
        <v>0.06666666667</v>
      </c>
      <c r="O22" s="23">
        <f t="shared" si="9"/>
        <v>0.5294117647</v>
      </c>
      <c r="P22" s="23">
        <f t="shared" si="10"/>
        <v>0.3846153846</v>
      </c>
      <c r="Q22" s="23">
        <f t="shared" si="11"/>
        <v>0.6363636364</v>
      </c>
      <c r="R22" s="23">
        <f t="shared" si="12"/>
        <v>0.1578947368</v>
      </c>
    </row>
    <row r="23">
      <c r="A23" s="5"/>
      <c r="B23" s="18">
        <f t="shared" ref="B23:D23" si="14">SUM(B20:B22)</f>
        <v>3</v>
      </c>
      <c r="C23" s="18">
        <f t="shared" si="14"/>
        <v>1.666666667</v>
      </c>
      <c r="D23" s="18">
        <f t="shared" si="14"/>
        <v>15</v>
      </c>
      <c r="G23" s="18">
        <f t="shared" ref="G23:I23" si="15">B23</f>
        <v>3</v>
      </c>
      <c r="H23" s="18">
        <f t="shared" si="15"/>
        <v>1.666666667</v>
      </c>
      <c r="I23" s="18">
        <f t="shared" si="15"/>
        <v>15</v>
      </c>
      <c r="J23" s="26">
        <f>SUM(J20:J22)</f>
        <v>1</v>
      </c>
      <c r="K23" s="4"/>
      <c r="M23" s="27" t="s">
        <v>1</v>
      </c>
      <c r="N23" s="28">
        <v>0.28</v>
      </c>
      <c r="O23" s="28">
        <v>0.20000000000000004</v>
      </c>
      <c r="P23" s="28">
        <v>0.12000000000000001</v>
      </c>
      <c r="Q23" s="28">
        <v>0.04</v>
      </c>
      <c r="R23" s="28">
        <v>0.36000000000000004</v>
      </c>
    </row>
    <row r="24">
      <c r="A24" s="29"/>
      <c r="B24" s="10"/>
      <c r="C24" s="10"/>
      <c r="D24" s="10"/>
      <c r="F24" s="10"/>
      <c r="G24" s="10"/>
      <c r="H24" s="10"/>
      <c r="I24" s="10"/>
      <c r="J24" s="18"/>
      <c r="K24" s="25">
        <f>sum(K20:K22)</f>
        <v>3</v>
      </c>
      <c r="M24" s="5"/>
    </row>
    <row r="25">
      <c r="A25" s="19" t="s">
        <v>4</v>
      </c>
      <c r="B25" s="21" t="s">
        <v>9</v>
      </c>
      <c r="C25" s="21" t="s">
        <v>10</v>
      </c>
      <c r="D25" s="21" t="s">
        <v>11</v>
      </c>
      <c r="E25" s="5"/>
      <c r="F25" s="21" t="s">
        <v>4</v>
      </c>
      <c r="G25" s="21" t="s">
        <v>9</v>
      </c>
      <c r="H25" s="21" t="s">
        <v>10</v>
      </c>
      <c r="I25" s="21" t="s">
        <v>11</v>
      </c>
      <c r="J25" s="20" t="s">
        <v>1</v>
      </c>
      <c r="K25" s="4"/>
      <c r="M25" s="5"/>
    </row>
    <row r="26">
      <c r="A26" s="19" t="s">
        <v>9</v>
      </c>
      <c r="B26" s="22">
        <v>1.0</v>
      </c>
      <c r="C26" s="23">
        <f>3/5</f>
        <v>0.6</v>
      </c>
      <c r="D26" s="23">
        <f>3/9</f>
        <v>0.3333333333</v>
      </c>
      <c r="F26" s="15" t="s">
        <v>9</v>
      </c>
      <c r="G26" s="22">
        <f t="shared" ref="G26:I26" si="16">B26/B$29</f>
        <v>0.1764705882</v>
      </c>
      <c r="H26" s="23">
        <f t="shared" si="16"/>
        <v>0.1764705882</v>
      </c>
      <c r="I26" s="23">
        <f t="shared" si="16"/>
        <v>0.1764705882</v>
      </c>
      <c r="J26" s="24">
        <f t="shared" ref="J26:J28" si="18">K26/K$30</f>
        <v>0.1764705882</v>
      </c>
      <c r="K26" s="25">
        <f t="shared" ref="K26:K28" si="19">sum(G26:I26)</f>
        <v>0.5294117647</v>
      </c>
      <c r="M26" s="30"/>
      <c r="N26" s="31"/>
      <c r="O26" s="31"/>
      <c r="P26" s="31"/>
      <c r="Q26" s="31"/>
      <c r="R26" s="31"/>
      <c r="S26" s="32" t="s">
        <v>13</v>
      </c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19" t="s">
        <v>10</v>
      </c>
      <c r="B27" s="23">
        <f>5/3</f>
        <v>1.666666667</v>
      </c>
      <c r="C27" s="22">
        <v>1.0</v>
      </c>
      <c r="D27" s="23">
        <f>5/9</f>
        <v>0.5555555556</v>
      </c>
      <c r="F27" s="15" t="s">
        <v>10</v>
      </c>
      <c r="G27" s="23">
        <f t="shared" ref="G27:I27" si="17">B27/B$29</f>
        <v>0.2941176471</v>
      </c>
      <c r="H27" s="22">
        <f t="shared" si="17"/>
        <v>0.2941176471</v>
      </c>
      <c r="I27" s="23">
        <f t="shared" si="17"/>
        <v>0.2941176471</v>
      </c>
      <c r="J27" s="17">
        <f t="shared" si="18"/>
        <v>0.2941176471</v>
      </c>
      <c r="K27" s="25">
        <f t="shared" si="19"/>
        <v>0.8823529412</v>
      </c>
      <c r="M27" s="33" t="s">
        <v>9</v>
      </c>
      <c r="N27" s="23">
        <f t="shared" ref="N27:R27" si="20">N20*N$23</f>
        <v>0.09333333333</v>
      </c>
      <c r="O27" s="23">
        <f t="shared" si="20"/>
        <v>0.03529411765</v>
      </c>
      <c r="P27" s="23">
        <f t="shared" si="20"/>
        <v>0.06461538462</v>
      </c>
      <c r="Q27" s="23">
        <f t="shared" si="20"/>
        <v>0.003636363636</v>
      </c>
      <c r="R27" s="23">
        <f t="shared" si="20"/>
        <v>0.1705263158</v>
      </c>
      <c r="S27" s="34">
        <f t="shared" ref="S27:S29" si="23">SUM(N27:R27)</f>
        <v>0.367405515</v>
      </c>
    </row>
    <row r="28">
      <c r="A28" s="19" t="s">
        <v>11</v>
      </c>
      <c r="B28" s="23">
        <f>9/3</f>
        <v>3</v>
      </c>
      <c r="C28" s="23">
        <f>9/5</f>
        <v>1.8</v>
      </c>
      <c r="D28" s="22">
        <v>1.0</v>
      </c>
      <c r="F28" s="15" t="s">
        <v>11</v>
      </c>
      <c r="G28" s="23">
        <f t="shared" ref="G28:I28" si="21">B28/B$29</f>
        <v>0.5294117647</v>
      </c>
      <c r="H28" s="23">
        <f t="shared" si="21"/>
        <v>0.5294117647</v>
      </c>
      <c r="I28" s="22">
        <f t="shared" si="21"/>
        <v>0.5294117647</v>
      </c>
      <c r="J28" s="17">
        <f t="shared" si="18"/>
        <v>0.5294117647</v>
      </c>
      <c r="K28" s="25">
        <f t="shared" si="19"/>
        <v>1.588235294</v>
      </c>
      <c r="M28" s="35" t="s">
        <v>10</v>
      </c>
      <c r="N28" s="23">
        <f t="shared" ref="N28:R28" si="22">N21*N$23</f>
        <v>0.168</v>
      </c>
      <c r="O28" s="23">
        <f t="shared" si="22"/>
        <v>0.05882352941</v>
      </c>
      <c r="P28" s="23">
        <f t="shared" si="22"/>
        <v>0.009230769231</v>
      </c>
      <c r="Q28" s="23">
        <f t="shared" si="22"/>
        <v>0.01090909091</v>
      </c>
      <c r="R28" s="23">
        <f t="shared" si="22"/>
        <v>0.1326315789</v>
      </c>
      <c r="S28" s="34">
        <f t="shared" si="23"/>
        <v>0.3795949685</v>
      </c>
      <c r="T28" s="2" t="s">
        <v>14</v>
      </c>
    </row>
    <row r="29">
      <c r="A29" s="5"/>
      <c r="B29" s="18">
        <f t="shared" ref="B29:D29" si="24">SUM(B26:B28)</f>
        <v>5.666666667</v>
      </c>
      <c r="C29" s="18">
        <f t="shared" si="24"/>
        <v>3.4</v>
      </c>
      <c r="D29" s="18">
        <f t="shared" si="24"/>
        <v>1.888888889</v>
      </c>
      <c r="G29" s="18">
        <f t="shared" ref="G29:I29" si="25">B29</f>
        <v>5.666666667</v>
      </c>
      <c r="H29" s="18">
        <f t="shared" si="25"/>
        <v>3.4</v>
      </c>
      <c r="I29" s="18">
        <f t="shared" si="25"/>
        <v>1.888888889</v>
      </c>
      <c r="J29" s="26">
        <f>SUM(J26:J28)</f>
        <v>1</v>
      </c>
      <c r="K29" s="4"/>
      <c r="M29" s="33" t="s">
        <v>11</v>
      </c>
      <c r="N29" s="23">
        <f t="shared" ref="N29:R29" si="26">N22*N$23</f>
        <v>0.01866666667</v>
      </c>
      <c r="O29" s="23">
        <f t="shared" si="26"/>
        <v>0.1058823529</v>
      </c>
      <c r="P29" s="23">
        <f t="shared" si="26"/>
        <v>0.04615384615</v>
      </c>
      <c r="Q29" s="23">
        <f t="shared" si="26"/>
        <v>0.02545454545</v>
      </c>
      <c r="R29" s="23">
        <f t="shared" si="26"/>
        <v>0.05684210526</v>
      </c>
      <c r="S29" s="34">
        <f t="shared" si="23"/>
        <v>0.2529995165</v>
      </c>
    </row>
    <row r="30">
      <c r="A30" s="29"/>
      <c r="B30" s="10"/>
      <c r="C30" s="10"/>
      <c r="D30" s="10"/>
      <c r="F30" s="10"/>
      <c r="G30" s="10"/>
      <c r="H30" s="10"/>
      <c r="I30" s="10"/>
      <c r="J30" s="18"/>
      <c r="K30" s="25">
        <f>sum(K26:K28)</f>
        <v>3</v>
      </c>
    </row>
    <row r="31">
      <c r="A31" s="19" t="s">
        <v>5</v>
      </c>
      <c r="B31" s="19" t="s">
        <v>9</v>
      </c>
      <c r="C31" s="19" t="s">
        <v>10</v>
      </c>
      <c r="D31" s="19" t="s">
        <v>11</v>
      </c>
      <c r="E31" s="5"/>
      <c r="F31" s="19" t="s">
        <v>5</v>
      </c>
      <c r="G31" s="19" t="s">
        <v>9</v>
      </c>
      <c r="H31" s="19" t="s">
        <v>10</v>
      </c>
      <c r="I31" s="19" t="s">
        <v>11</v>
      </c>
      <c r="J31" s="20" t="s">
        <v>1</v>
      </c>
      <c r="K31" s="4"/>
    </row>
    <row r="32">
      <c r="A32" s="19" t="s">
        <v>9</v>
      </c>
      <c r="B32" s="22">
        <v>1.0</v>
      </c>
      <c r="C32" s="23">
        <f>7/1</f>
        <v>7</v>
      </c>
      <c r="D32" s="23">
        <f>7/5</f>
        <v>1.4</v>
      </c>
      <c r="F32" s="15" t="s">
        <v>9</v>
      </c>
      <c r="G32" s="22">
        <f t="shared" ref="G32:I32" si="27">B32/B$35</f>
        <v>0.5384615385</v>
      </c>
      <c r="H32" s="23">
        <f t="shared" si="27"/>
        <v>0.5384615385</v>
      </c>
      <c r="I32" s="23">
        <f t="shared" si="27"/>
        <v>0.5384615385</v>
      </c>
      <c r="J32" s="24">
        <f t="shared" ref="J32:J34" si="29">K32/K$36</f>
        <v>0.5384615385</v>
      </c>
      <c r="K32" s="25">
        <f t="shared" ref="K32:K34" si="30">sum(G32:I32)</f>
        <v>1.615384615</v>
      </c>
      <c r="M32" s="36" t="s">
        <v>15</v>
      </c>
      <c r="N32" s="37"/>
      <c r="O32" s="37"/>
      <c r="P32" s="37"/>
      <c r="Q32" s="37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19" t="s">
        <v>10</v>
      </c>
      <c r="B33" s="23">
        <f>1/7</f>
        <v>0.1428571429</v>
      </c>
      <c r="C33" s="22">
        <v>1.0</v>
      </c>
      <c r="D33" s="23">
        <f>1/5</f>
        <v>0.2</v>
      </c>
      <c r="F33" s="15" t="s">
        <v>10</v>
      </c>
      <c r="G33" s="23">
        <f t="shared" ref="G33:I33" si="28">B33/B$35</f>
        <v>0.07692307692</v>
      </c>
      <c r="H33" s="22">
        <f t="shared" si="28"/>
        <v>0.07692307692</v>
      </c>
      <c r="I33" s="23">
        <f t="shared" si="28"/>
        <v>0.07692307692</v>
      </c>
      <c r="J33" s="17">
        <f t="shared" si="29"/>
        <v>0.07692307692</v>
      </c>
      <c r="K33" s="25">
        <f t="shared" si="30"/>
        <v>0.2307692308</v>
      </c>
    </row>
    <row r="34">
      <c r="A34" s="19" t="s">
        <v>11</v>
      </c>
      <c r="B34" s="23">
        <f>5/7</f>
        <v>0.7142857143</v>
      </c>
      <c r="C34" s="23">
        <f>5/1</f>
        <v>5</v>
      </c>
      <c r="D34" s="22">
        <v>1.0</v>
      </c>
      <c r="F34" s="15" t="s">
        <v>11</v>
      </c>
      <c r="G34" s="23">
        <f t="shared" ref="G34:I34" si="31">B34/B$35</f>
        <v>0.3846153846</v>
      </c>
      <c r="H34" s="23">
        <f t="shared" si="31"/>
        <v>0.3846153846</v>
      </c>
      <c r="I34" s="22">
        <f t="shared" si="31"/>
        <v>0.3846153846</v>
      </c>
      <c r="J34" s="17">
        <f t="shared" si="29"/>
        <v>0.3846153846</v>
      </c>
      <c r="K34" s="25">
        <f t="shared" si="30"/>
        <v>1.153846154</v>
      </c>
    </row>
    <row r="35">
      <c r="A35" s="5"/>
      <c r="B35" s="18">
        <f t="shared" ref="B35:D35" si="32">SUM(B32:B34)</f>
        <v>1.857142857</v>
      </c>
      <c r="C35" s="18">
        <f t="shared" si="32"/>
        <v>13</v>
      </c>
      <c r="D35" s="18">
        <f t="shared" si="32"/>
        <v>2.6</v>
      </c>
      <c r="G35" s="18">
        <f t="shared" ref="G35:I35" si="33">B35</f>
        <v>1.857142857</v>
      </c>
      <c r="H35" s="18">
        <f t="shared" si="33"/>
        <v>13</v>
      </c>
      <c r="I35" s="18">
        <f t="shared" si="33"/>
        <v>2.6</v>
      </c>
      <c r="J35" s="26">
        <f>SUM(J32:J34)</f>
        <v>1</v>
      </c>
      <c r="K35" s="4"/>
    </row>
    <row r="36">
      <c r="A36" s="29"/>
      <c r="B36" s="10"/>
      <c r="C36" s="10"/>
      <c r="D36" s="10"/>
      <c r="F36" s="10"/>
      <c r="G36" s="10"/>
      <c r="H36" s="10"/>
      <c r="I36" s="10"/>
      <c r="J36" s="18"/>
      <c r="K36" s="25">
        <f>sum(K32:K34)</f>
        <v>3</v>
      </c>
    </row>
    <row r="37">
      <c r="A37" s="19" t="s">
        <v>6</v>
      </c>
      <c r="B37" s="19" t="s">
        <v>9</v>
      </c>
      <c r="C37" s="19" t="s">
        <v>10</v>
      </c>
      <c r="D37" s="19" t="s">
        <v>11</v>
      </c>
      <c r="E37" s="5"/>
      <c r="F37" s="19" t="s">
        <v>6</v>
      </c>
      <c r="G37" s="19" t="s">
        <v>9</v>
      </c>
      <c r="H37" s="19" t="s">
        <v>10</v>
      </c>
      <c r="I37" s="19" t="s">
        <v>11</v>
      </c>
      <c r="J37" s="20" t="s">
        <v>1</v>
      </c>
      <c r="K37" s="4"/>
    </row>
    <row r="38">
      <c r="A38" s="19" t="s">
        <v>9</v>
      </c>
      <c r="B38" s="22">
        <v>1.0</v>
      </c>
      <c r="C38" s="23">
        <f>1/3</f>
        <v>0.3333333333</v>
      </c>
      <c r="D38" s="23">
        <f>1/7</f>
        <v>0.1428571429</v>
      </c>
      <c r="F38" s="15" t="s">
        <v>9</v>
      </c>
      <c r="G38" s="22">
        <f t="shared" ref="G38:I38" si="34">B38/B$41</f>
        <v>0.09090909091</v>
      </c>
      <c r="H38" s="23">
        <f t="shared" si="34"/>
        <v>0.09090909091</v>
      </c>
      <c r="I38" s="23">
        <f t="shared" si="34"/>
        <v>0.09090909091</v>
      </c>
      <c r="J38" s="24">
        <f t="shared" ref="J38:J40" si="36">K38/K$42</f>
        <v>0.09090909091</v>
      </c>
      <c r="K38" s="25">
        <f t="shared" ref="K38:K40" si="37">sum(G38:I38)</f>
        <v>0.2727272727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19" t="s">
        <v>10</v>
      </c>
      <c r="B39" s="23">
        <f>3/1</f>
        <v>3</v>
      </c>
      <c r="C39" s="22">
        <v>1.0</v>
      </c>
      <c r="D39" s="23">
        <f>3/7</f>
        <v>0.4285714286</v>
      </c>
      <c r="F39" s="15" t="s">
        <v>10</v>
      </c>
      <c r="G39" s="23">
        <f t="shared" ref="G39:I39" si="35">B39/B$41</f>
        <v>0.2727272727</v>
      </c>
      <c r="H39" s="22">
        <f t="shared" si="35"/>
        <v>0.2727272727</v>
      </c>
      <c r="I39" s="23">
        <f t="shared" si="35"/>
        <v>0.2727272727</v>
      </c>
      <c r="J39" s="17">
        <f t="shared" si="36"/>
        <v>0.2727272727</v>
      </c>
      <c r="K39" s="25">
        <f t="shared" si="37"/>
        <v>0.8181818182</v>
      </c>
    </row>
    <row r="40">
      <c r="A40" s="19" t="s">
        <v>11</v>
      </c>
      <c r="B40" s="23">
        <f>7/1</f>
        <v>7</v>
      </c>
      <c r="C40" s="23">
        <f>7/3</f>
        <v>2.333333333</v>
      </c>
      <c r="D40" s="22">
        <v>1.0</v>
      </c>
      <c r="F40" s="15" t="s">
        <v>11</v>
      </c>
      <c r="G40" s="23">
        <f t="shared" ref="G40:I40" si="38">B40/B$41</f>
        <v>0.6363636364</v>
      </c>
      <c r="H40" s="23">
        <f t="shared" si="38"/>
        <v>0.6363636364</v>
      </c>
      <c r="I40" s="22">
        <f t="shared" si="38"/>
        <v>0.6363636364</v>
      </c>
      <c r="J40" s="17">
        <f t="shared" si="36"/>
        <v>0.6363636364</v>
      </c>
      <c r="K40" s="25">
        <f t="shared" si="37"/>
        <v>1.909090909</v>
      </c>
    </row>
    <row r="41">
      <c r="A41" s="5"/>
      <c r="B41" s="18">
        <f t="shared" ref="B41:D41" si="39">SUM(B38:B40)</f>
        <v>11</v>
      </c>
      <c r="C41" s="18">
        <f t="shared" si="39"/>
        <v>3.666666667</v>
      </c>
      <c r="D41" s="18">
        <f t="shared" si="39"/>
        <v>1.571428571</v>
      </c>
      <c r="G41" s="18">
        <f t="shared" ref="G41:I41" si="40">B41</f>
        <v>11</v>
      </c>
      <c r="H41" s="18">
        <f t="shared" si="40"/>
        <v>3.666666667</v>
      </c>
      <c r="I41" s="18">
        <f t="shared" si="40"/>
        <v>1.571428571</v>
      </c>
      <c r="J41" s="38">
        <f>SUM(J38:J40)</f>
        <v>1</v>
      </c>
      <c r="K41" s="4"/>
    </row>
    <row r="42">
      <c r="A42" s="29"/>
      <c r="B42" s="10"/>
      <c r="C42" s="10"/>
      <c r="D42" s="10"/>
      <c r="F42" s="10"/>
      <c r="G42" s="10"/>
      <c r="H42" s="10"/>
      <c r="I42" s="10"/>
      <c r="J42" s="25"/>
      <c r="K42" s="25">
        <f>sum(K38:K40)</f>
        <v>3</v>
      </c>
    </row>
    <row r="43">
      <c r="A43" s="19" t="s">
        <v>7</v>
      </c>
      <c r="B43" s="19" t="s">
        <v>9</v>
      </c>
      <c r="C43" s="19" t="s">
        <v>10</v>
      </c>
      <c r="D43" s="19" t="s">
        <v>11</v>
      </c>
      <c r="E43" s="5"/>
      <c r="F43" s="19" t="s">
        <v>7</v>
      </c>
      <c r="G43" s="19" t="s">
        <v>9</v>
      </c>
      <c r="H43" s="19" t="s">
        <v>10</v>
      </c>
      <c r="I43" s="19" t="s">
        <v>11</v>
      </c>
      <c r="J43" s="20" t="s">
        <v>1</v>
      </c>
      <c r="K43" s="4"/>
    </row>
    <row r="44">
      <c r="A44" s="19" t="s">
        <v>9</v>
      </c>
      <c r="B44" s="22">
        <v>1.0</v>
      </c>
      <c r="C44" s="23">
        <f>9/7</f>
        <v>1.285714286</v>
      </c>
      <c r="D44" s="23">
        <f>9/3</f>
        <v>3</v>
      </c>
      <c r="F44" s="13" t="s">
        <v>9</v>
      </c>
      <c r="G44" s="22">
        <f t="shared" ref="G44:I44" si="41">B44/B$47</f>
        <v>0.4736842105</v>
      </c>
      <c r="H44" s="23">
        <f t="shared" si="41"/>
        <v>0.4736842105</v>
      </c>
      <c r="I44" s="23">
        <f t="shared" si="41"/>
        <v>0.4736842105</v>
      </c>
      <c r="J44" s="24">
        <f t="shared" ref="J44:J46" si="43">K44/K$48</f>
        <v>0.4736842105</v>
      </c>
      <c r="K44" s="25">
        <f t="shared" ref="K44:K46" si="44">sum(G44:I44)</f>
        <v>1.421052632</v>
      </c>
    </row>
    <row r="45">
      <c r="A45" s="19" t="s">
        <v>10</v>
      </c>
      <c r="B45" s="23">
        <f>7/9</f>
        <v>0.7777777778</v>
      </c>
      <c r="C45" s="22">
        <v>1.0</v>
      </c>
      <c r="D45" s="23">
        <f>7/3</f>
        <v>2.333333333</v>
      </c>
      <c r="F45" s="13" t="s">
        <v>10</v>
      </c>
      <c r="G45" s="23">
        <f t="shared" ref="G45:I45" si="42">B45/B$47</f>
        <v>0.3684210526</v>
      </c>
      <c r="H45" s="22">
        <f t="shared" si="42"/>
        <v>0.3684210526</v>
      </c>
      <c r="I45" s="23">
        <f t="shared" si="42"/>
        <v>0.3684210526</v>
      </c>
      <c r="J45" s="17">
        <f t="shared" si="43"/>
        <v>0.3684210526</v>
      </c>
      <c r="K45" s="25">
        <f t="shared" si="44"/>
        <v>1.105263158</v>
      </c>
    </row>
    <row r="46">
      <c r="A46" s="19" t="s">
        <v>11</v>
      </c>
      <c r="B46" s="23">
        <f>3/9</f>
        <v>0.3333333333</v>
      </c>
      <c r="C46" s="23">
        <f>3/7</f>
        <v>0.4285714286</v>
      </c>
      <c r="D46" s="22">
        <v>1.0</v>
      </c>
      <c r="F46" s="13" t="s">
        <v>11</v>
      </c>
      <c r="G46" s="23">
        <f t="shared" ref="G46:I46" si="45">B46/B$47</f>
        <v>0.1578947368</v>
      </c>
      <c r="H46" s="23">
        <f t="shared" si="45"/>
        <v>0.1578947368</v>
      </c>
      <c r="I46" s="22">
        <f t="shared" si="45"/>
        <v>0.1578947368</v>
      </c>
      <c r="J46" s="17">
        <f t="shared" si="43"/>
        <v>0.1578947368</v>
      </c>
      <c r="K46" s="25">
        <f t="shared" si="44"/>
        <v>0.4736842105</v>
      </c>
    </row>
    <row r="47">
      <c r="A47" s="5"/>
      <c r="B47" s="18">
        <f t="shared" ref="B47:D47" si="46">SUM(B44:B46)</f>
        <v>2.111111111</v>
      </c>
      <c r="C47" s="18">
        <f t="shared" si="46"/>
        <v>2.714285714</v>
      </c>
      <c r="D47" s="18">
        <f t="shared" si="46"/>
        <v>6.333333333</v>
      </c>
      <c r="G47" s="18">
        <f t="shared" ref="G47:I47" si="47">B47</f>
        <v>2.111111111</v>
      </c>
      <c r="H47" s="18">
        <f t="shared" si="47"/>
        <v>2.714285714</v>
      </c>
      <c r="I47" s="18">
        <f t="shared" si="47"/>
        <v>6.333333333</v>
      </c>
      <c r="J47" s="26">
        <f>SUM(J44:J46)</f>
        <v>1</v>
      </c>
      <c r="K47" s="4"/>
    </row>
    <row r="48">
      <c r="A48" s="5"/>
      <c r="G48" s="4"/>
      <c r="K48" s="25">
        <f>sum(K44:K46)</f>
        <v>3</v>
      </c>
    </row>
    <row r="49">
      <c r="G49" s="4"/>
      <c r="H49" s="5"/>
    </row>
    <row r="50">
      <c r="G50" s="4"/>
    </row>
    <row r="51">
      <c r="G51" s="4"/>
    </row>
    <row r="52">
      <c r="G52" s="4"/>
    </row>
    <row r="53">
      <c r="G53" s="4"/>
    </row>
    <row r="54">
      <c r="G54" s="4"/>
    </row>
    <row r="55">
      <c r="G55" s="4"/>
    </row>
    <row r="56">
      <c r="G56" s="4"/>
    </row>
    <row r="57">
      <c r="G57" s="4"/>
    </row>
    <row r="58">
      <c r="G58" s="4"/>
    </row>
    <row r="59">
      <c r="G59" s="4"/>
    </row>
    <row r="60">
      <c r="G60" s="4"/>
    </row>
    <row r="61">
      <c r="G61" s="4"/>
    </row>
    <row r="62">
      <c r="G62" s="4"/>
    </row>
    <row r="63">
      <c r="G63" s="4"/>
    </row>
    <row r="64">
      <c r="G64" s="4"/>
    </row>
    <row r="65">
      <c r="G65" s="4"/>
    </row>
    <row r="66">
      <c r="G66" s="4"/>
    </row>
    <row r="67">
      <c r="G67" s="4"/>
    </row>
    <row r="68">
      <c r="G68" s="4"/>
    </row>
    <row r="69">
      <c r="G69" s="4"/>
    </row>
    <row r="70">
      <c r="G70" s="4"/>
    </row>
    <row r="71">
      <c r="G71" s="4"/>
    </row>
    <row r="72">
      <c r="G72" s="4"/>
    </row>
    <row r="73">
      <c r="G73" s="4"/>
    </row>
    <row r="74">
      <c r="G74" s="4"/>
    </row>
    <row r="75">
      <c r="G75" s="4"/>
    </row>
    <row r="76">
      <c r="G76" s="4"/>
    </row>
    <row r="77">
      <c r="G77" s="4"/>
    </row>
    <row r="78">
      <c r="G78" s="4"/>
    </row>
    <row r="79">
      <c r="G79" s="4"/>
    </row>
    <row r="80">
      <c r="G80" s="4"/>
    </row>
    <row r="81">
      <c r="G81" s="4"/>
    </row>
    <row r="82">
      <c r="G82" s="4"/>
    </row>
    <row r="83">
      <c r="G83" s="4"/>
    </row>
    <row r="84">
      <c r="G84" s="4"/>
    </row>
    <row r="85">
      <c r="G85" s="4"/>
    </row>
    <row r="86">
      <c r="G86" s="4"/>
    </row>
    <row r="87">
      <c r="G87" s="4"/>
    </row>
    <row r="88">
      <c r="G88" s="4"/>
    </row>
    <row r="89">
      <c r="G89" s="4"/>
    </row>
    <row r="90">
      <c r="G90" s="4"/>
    </row>
    <row r="91">
      <c r="G91" s="4"/>
    </row>
    <row r="92">
      <c r="G92" s="4"/>
    </row>
    <row r="93">
      <c r="G93" s="4"/>
    </row>
    <row r="94">
      <c r="G94" s="4"/>
    </row>
    <row r="95">
      <c r="G95" s="4"/>
    </row>
    <row r="96">
      <c r="G96" s="4"/>
    </row>
    <row r="97">
      <c r="G97" s="4"/>
    </row>
    <row r="98">
      <c r="G98" s="4"/>
    </row>
    <row r="99">
      <c r="G99" s="4"/>
    </row>
    <row r="100">
      <c r="G100" s="4"/>
    </row>
    <row r="101">
      <c r="G101" s="4"/>
    </row>
    <row r="102">
      <c r="G102" s="4"/>
    </row>
    <row r="103">
      <c r="G103" s="4"/>
    </row>
    <row r="104">
      <c r="G104" s="4"/>
    </row>
    <row r="105">
      <c r="G105" s="4"/>
    </row>
    <row r="106">
      <c r="G106" s="4"/>
    </row>
    <row r="107">
      <c r="G107" s="4"/>
    </row>
    <row r="108">
      <c r="G108" s="4"/>
    </row>
    <row r="109">
      <c r="G109" s="4"/>
    </row>
    <row r="110">
      <c r="G110" s="4"/>
    </row>
    <row r="111">
      <c r="G111" s="4"/>
    </row>
    <row r="112">
      <c r="G112" s="4"/>
    </row>
    <row r="113">
      <c r="G113" s="4"/>
    </row>
    <row r="114">
      <c r="G114" s="4"/>
    </row>
    <row r="115">
      <c r="G115" s="4"/>
    </row>
    <row r="116">
      <c r="G116" s="4"/>
    </row>
    <row r="117">
      <c r="G117" s="4"/>
    </row>
    <row r="118">
      <c r="G118" s="4"/>
    </row>
    <row r="119">
      <c r="G119" s="4"/>
    </row>
    <row r="120">
      <c r="G120" s="4"/>
    </row>
    <row r="121">
      <c r="G121" s="4"/>
    </row>
    <row r="122">
      <c r="G122" s="4"/>
    </row>
    <row r="123">
      <c r="G123" s="4"/>
    </row>
    <row r="124">
      <c r="G124" s="4"/>
    </row>
    <row r="125">
      <c r="G125" s="4"/>
    </row>
    <row r="126">
      <c r="G126" s="4"/>
    </row>
    <row r="127">
      <c r="G127" s="4"/>
    </row>
    <row r="128">
      <c r="G128" s="4"/>
    </row>
    <row r="129">
      <c r="G129" s="4"/>
    </row>
    <row r="130">
      <c r="G130" s="4"/>
    </row>
    <row r="131">
      <c r="G131" s="4"/>
    </row>
    <row r="132">
      <c r="G132" s="4"/>
    </row>
    <row r="133">
      <c r="G133" s="4"/>
    </row>
    <row r="134">
      <c r="G134" s="4"/>
    </row>
    <row r="135">
      <c r="G135" s="4"/>
    </row>
    <row r="136">
      <c r="G136" s="4"/>
    </row>
    <row r="137">
      <c r="G137" s="4"/>
    </row>
    <row r="138">
      <c r="G138" s="4"/>
    </row>
    <row r="139">
      <c r="G139" s="4"/>
    </row>
    <row r="140">
      <c r="G140" s="4"/>
    </row>
    <row r="141">
      <c r="G141" s="4"/>
    </row>
    <row r="142">
      <c r="G142" s="4"/>
    </row>
    <row r="143">
      <c r="G143" s="4"/>
    </row>
    <row r="144">
      <c r="G144" s="4"/>
    </row>
    <row r="145">
      <c r="G145" s="4"/>
    </row>
    <row r="146">
      <c r="G146" s="4"/>
    </row>
    <row r="147">
      <c r="G147" s="4"/>
    </row>
    <row r="148">
      <c r="G148" s="4"/>
    </row>
    <row r="149">
      <c r="G149" s="4"/>
    </row>
    <row r="150">
      <c r="G150" s="4"/>
    </row>
    <row r="151">
      <c r="G151" s="4"/>
    </row>
    <row r="152">
      <c r="G152" s="4"/>
    </row>
    <row r="153">
      <c r="G153" s="4"/>
    </row>
    <row r="154">
      <c r="G154" s="4"/>
    </row>
    <row r="155">
      <c r="G155" s="4"/>
    </row>
    <row r="156">
      <c r="G156" s="4"/>
    </row>
    <row r="157">
      <c r="G157" s="4"/>
    </row>
    <row r="158">
      <c r="G158" s="4"/>
    </row>
    <row r="159">
      <c r="G159" s="4"/>
    </row>
    <row r="160">
      <c r="G160" s="4"/>
    </row>
    <row r="161">
      <c r="G161" s="4"/>
    </row>
    <row r="162">
      <c r="G162" s="4"/>
    </row>
    <row r="163">
      <c r="G163" s="4"/>
    </row>
    <row r="164">
      <c r="G164" s="4"/>
    </row>
    <row r="165">
      <c r="G165" s="4"/>
    </row>
    <row r="166">
      <c r="G166" s="4"/>
    </row>
    <row r="167">
      <c r="G167" s="4"/>
    </row>
    <row r="168">
      <c r="G168" s="4"/>
    </row>
    <row r="169">
      <c r="G169" s="4"/>
    </row>
    <row r="170">
      <c r="G170" s="4"/>
    </row>
    <row r="171">
      <c r="G171" s="4"/>
    </row>
    <row r="172">
      <c r="G172" s="4"/>
    </row>
    <row r="173">
      <c r="G173" s="4"/>
    </row>
    <row r="174">
      <c r="G174" s="4"/>
    </row>
    <row r="175">
      <c r="G175" s="4"/>
    </row>
    <row r="176">
      <c r="G176" s="4"/>
    </row>
    <row r="177">
      <c r="G177" s="4"/>
    </row>
    <row r="178">
      <c r="G178" s="4"/>
    </row>
    <row r="179">
      <c r="G179" s="4"/>
    </row>
    <row r="180">
      <c r="G180" s="4"/>
    </row>
    <row r="181">
      <c r="G181" s="4"/>
    </row>
    <row r="182">
      <c r="G182" s="4"/>
    </row>
    <row r="183">
      <c r="G183" s="4"/>
    </row>
    <row r="184">
      <c r="G184" s="4"/>
    </row>
    <row r="185">
      <c r="G185" s="4"/>
    </row>
    <row r="186">
      <c r="G186" s="4"/>
    </row>
    <row r="187">
      <c r="G187" s="4"/>
    </row>
    <row r="188">
      <c r="G188" s="4"/>
    </row>
    <row r="189">
      <c r="G189" s="4"/>
    </row>
    <row r="190">
      <c r="G190" s="4"/>
    </row>
    <row r="191">
      <c r="G191" s="4"/>
    </row>
    <row r="192">
      <c r="G192" s="4"/>
    </row>
    <row r="193">
      <c r="G193" s="4"/>
    </row>
    <row r="194">
      <c r="G194" s="4"/>
    </row>
    <row r="195">
      <c r="G195" s="4"/>
    </row>
    <row r="196">
      <c r="G196" s="4"/>
    </row>
    <row r="197">
      <c r="G197" s="4"/>
    </row>
    <row r="198">
      <c r="G198" s="4"/>
    </row>
    <row r="199">
      <c r="G199" s="4"/>
    </row>
    <row r="200">
      <c r="G200" s="4"/>
    </row>
    <row r="201">
      <c r="G201" s="4"/>
    </row>
    <row r="202">
      <c r="G202" s="4"/>
    </row>
    <row r="203">
      <c r="G203" s="4"/>
    </row>
    <row r="204">
      <c r="G204" s="4"/>
    </row>
    <row r="205">
      <c r="G205" s="4"/>
    </row>
    <row r="206">
      <c r="G206" s="4"/>
    </row>
    <row r="207">
      <c r="G207" s="4"/>
    </row>
    <row r="208">
      <c r="G208" s="4"/>
    </row>
    <row r="209">
      <c r="G209" s="4"/>
    </row>
    <row r="210">
      <c r="G210" s="4"/>
    </row>
    <row r="211">
      <c r="G211" s="4"/>
    </row>
    <row r="212">
      <c r="G212" s="4"/>
    </row>
    <row r="213">
      <c r="G213" s="4"/>
    </row>
    <row r="214">
      <c r="G214" s="4"/>
    </row>
    <row r="215">
      <c r="G215" s="4"/>
    </row>
    <row r="216">
      <c r="G216" s="4"/>
    </row>
    <row r="217">
      <c r="G217" s="4"/>
    </row>
    <row r="218">
      <c r="G218" s="4"/>
    </row>
    <row r="219">
      <c r="G219" s="4"/>
    </row>
    <row r="220">
      <c r="G220" s="4"/>
    </row>
    <row r="221">
      <c r="G221" s="4"/>
    </row>
    <row r="222">
      <c r="G222" s="4"/>
    </row>
    <row r="223">
      <c r="G223" s="4"/>
    </row>
    <row r="224">
      <c r="G224" s="4"/>
    </row>
    <row r="225">
      <c r="G225" s="4"/>
    </row>
    <row r="226">
      <c r="G226" s="4"/>
    </row>
    <row r="227">
      <c r="G227" s="4"/>
    </row>
    <row r="228">
      <c r="G228" s="4"/>
    </row>
    <row r="229">
      <c r="G229" s="4"/>
    </row>
    <row r="230">
      <c r="G230" s="4"/>
    </row>
    <row r="231">
      <c r="G231" s="4"/>
    </row>
    <row r="232">
      <c r="G232" s="4"/>
    </row>
    <row r="233">
      <c r="G233" s="4"/>
    </row>
    <row r="234">
      <c r="G234" s="4"/>
    </row>
    <row r="235">
      <c r="G235" s="4"/>
    </row>
    <row r="236">
      <c r="G236" s="4"/>
    </row>
    <row r="237">
      <c r="G237" s="4"/>
    </row>
    <row r="238">
      <c r="G238" s="4"/>
    </row>
    <row r="239">
      <c r="G239" s="4"/>
    </row>
    <row r="240">
      <c r="G240" s="4"/>
    </row>
    <row r="241">
      <c r="G241" s="4"/>
    </row>
    <row r="242">
      <c r="G242" s="4"/>
    </row>
    <row r="243">
      <c r="G243" s="4"/>
    </row>
    <row r="244">
      <c r="G244" s="4"/>
    </row>
    <row r="245">
      <c r="G245" s="4"/>
    </row>
    <row r="246">
      <c r="G246" s="4"/>
    </row>
    <row r="247">
      <c r="G247" s="4"/>
    </row>
    <row r="248">
      <c r="G248" s="4"/>
    </row>
    <row r="249">
      <c r="G249" s="4"/>
    </row>
    <row r="250">
      <c r="G250" s="4"/>
    </row>
    <row r="251">
      <c r="G251" s="4"/>
    </row>
    <row r="252">
      <c r="G252" s="4"/>
    </row>
    <row r="253">
      <c r="G253" s="4"/>
    </row>
    <row r="254">
      <c r="G254" s="4"/>
    </row>
    <row r="255">
      <c r="G255" s="4"/>
    </row>
    <row r="256">
      <c r="G256" s="4"/>
    </row>
    <row r="257">
      <c r="G257" s="4"/>
    </row>
    <row r="258">
      <c r="G258" s="4"/>
    </row>
    <row r="259">
      <c r="G259" s="4"/>
    </row>
    <row r="260">
      <c r="G260" s="4"/>
    </row>
    <row r="261">
      <c r="G261" s="4"/>
    </row>
    <row r="262">
      <c r="G262" s="4"/>
    </row>
    <row r="263">
      <c r="G263" s="4"/>
    </row>
    <row r="264">
      <c r="G264" s="4"/>
    </row>
    <row r="265">
      <c r="G265" s="4"/>
    </row>
    <row r="266">
      <c r="G266" s="4"/>
    </row>
    <row r="267">
      <c r="G267" s="4"/>
    </row>
    <row r="268">
      <c r="G268" s="4"/>
    </row>
    <row r="269">
      <c r="G269" s="4"/>
    </row>
    <row r="270">
      <c r="G270" s="4"/>
    </row>
    <row r="271">
      <c r="G271" s="4"/>
    </row>
    <row r="272">
      <c r="G272" s="4"/>
    </row>
    <row r="273">
      <c r="G273" s="4"/>
    </row>
    <row r="274">
      <c r="G274" s="4"/>
    </row>
    <row r="275">
      <c r="G275" s="4"/>
    </row>
    <row r="276">
      <c r="G276" s="4"/>
    </row>
    <row r="277">
      <c r="G277" s="4"/>
    </row>
    <row r="278">
      <c r="G278" s="4"/>
    </row>
    <row r="279">
      <c r="G279" s="4"/>
    </row>
    <row r="280">
      <c r="G280" s="4"/>
    </row>
    <row r="281">
      <c r="G281" s="4"/>
    </row>
    <row r="282">
      <c r="G282" s="4"/>
    </row>
    <row r="283">
      <c r="G283" s="4"/>
    </row>
    <row r="284">
      <c r="G284" s="4"/>
    </row>
    <row r="285">
      <c r="G285" s="4"/>
    </row>
    <row r="286">
      <c r="G286" s="4"/>
    </row>
    <row r="287">
      <c r="G287" s="4"/>
    </row>
    <row r="288">
      <c r="G288" s="4"/>
    </row>
    <row r="289">
      <c r="G289" s="4"/>
    </row>
    <row r="290">
      <c r="G290" s="4"/>
    </row>
    <row r="291">
      <c r="G291" s="4"/>
    </row>
    <row r="292">
      <c r="G292" s="4"/>
    </row>
    <row r="293">
      <c r="G293" s="4"/>
    </row>
    <row r="294">
      <c r="G294" s="4"/>
    </row>
    <row r="295">
      <c r="G295" s="4"/>
    </row>
    <row r="296">
      <c r="G296" s="4"/>
    </row>
    <row r="297">
      <c r="G297" s="4"/>
    </row>
    <row r="298">
      <c r="G298" s="4"/>
    </row>
    <row r="299">
      <c r="G299" s="4"/>
    </row>
    <row r="300">
      <c r="G300" s="4"/>
    </row>
    <row r="301">
      <c r="G301" s="4"/>
    </row>
    <row r="302">
      <c r="G302" s="4"/>
    </row>
    <row r="303">
      <c r="G303" s="4"/>
    </row>
    <row r="304">
      <c r="G304" s="4"/>
    </row>
    <row r="305">
      <c r="G305" s="4"/>
    </row>
    <row r="306">
      <c r="G306" s="4"/>
    </row>
    <row r="307">
      <c r="G307" s="4"/>
    </row>
    <row r="308">
      <c r="G308" s="4"/>
    </row>
    <row r="309">
      <c r="G309" s="4"/>
    </row>
    <row r="310">
      <c r="G310" s="4"/>
    </row>
    <row r="311">
      <c r="G311" s="4"/>
    </row>
    <row r="312">
      <c r="G312" s="4"/>
    </row>
    <row r="313">
      <c r="G313" s="4"/>
    </row>
    <row r="314">
      <c r="G314" s="4"/>
    </row>
    <row r="315">
      <c r="G315" s="4"/>
    </row>
    <row r="316">
      <c r="G316" s="4"/>
    </row>
    <row r="317">
      <c r="G317" s="4"/>
    </row>
    <row r="318">
      <c r="G318" s="4"/>
    </row>
    <row r="319">
      <c r="G319" s="4"/>
    </row>
    <row r="320">
      <c r="G320" s="4"/>
    </row>
    <row r="321">
      <c r="G321" s="4"/>
    </row>
    <row r="322">
      <c r="G322" s="4"/>
    </row>
    <row r="323">
      <c r="G323" s="4"/>
    </row>
    <row r="324">
      <c r="G324" s="4"/>
    </row>
    <row r="325">
      <c r="G325" s="4"/>
    </row>
    <row r="326">
      <c r="G326" s="4"/>
    </row>
    <row r="327">
      <c r="G327" s="4"/>
    </row>
    <row r="328">
      <c r="G328" s="4"/>
    </row>
    <row r="329">
      <c r="G329" s="4"/>
    </row>
    <row r="330">
      <c r="G330" s="4"/>
    </row>
    <row r="331">
      <c r="G331" s="4"/>
    </row>
    <row r="332">
      <c r="G332" s="4"/>
    </row>
    <row r="333">
      <c r="G333" s="4"/>
    </row>
    <row r="334">
      <c r="G334" s="4"/>
    </row>
    <row r="335">
      <c r="G335" s="4"/>
    </row>
    <row r="336">
      <c r="G336" s="4"/>
    </row>
    <row r="337">
      <c r="G337" s="4"/>
    </row>
    <row r="338">
      <c r="G338" s="4"/>
    </row>
    <row r="339">
      <c r="G339" s="4"/>
    </row>
    <row r="340">
      <c r="G340" s="4"/>
    </row>
    <row r="341">
      <c r="G341" s="4"/>
    </row>
    <row r="342">
      <c r="G342" s="4"/>
    </row>
    <row r="343">
      <c r="G343" s="4"/>
    </row>
    <row r="344">
      <c r="G344" s="4"/>
    </row>
    <row r="345">
      <c r="G345" s="4"/>
    </row>
    <row r="346">
      <c r="G346" s="4"/>
    </row>
    <row r="347">
      <c r="G347" s="4"/>
    </row>
    <row r="348">
      <c r="G348" s="4"/>
    </row>
    <row r="349">
      <c r="G349" s="4"/>
    </row>
    <row r="350">
      <c r="G350" s="4"/>
    </row>
    <row r="351">
      <c r="G351" s="4"/>
    </row>
    <row r="352">
      <c r="G352" s="4"/>
    </row>
    <row r="353">
      <c r="G353" s="4"/>
    </row>
    <row r="354">
      <c r="G354" s="4"/>
    </row>
    <row r="355">
      <c r="G355" s="4"/>
    </row>
    <row r="356">
      <c r="G356" s="4"/>
    </row>
    <row r="357">
      <c r="G357" s="4"/>
    </row>
    <row r="358">
      <c r="G358" s="4"/>
    </row>
    <row r="359">
      <c r="G359" s="4"/>
    </row>
    <row r="360">
      <c r="G360" s="4"/>
    </row>
    <row r="361">
      <c r="G361" s="4"/>
    </row>
    <row r="362">
      <c r="G362" s="4"/>
    </row>
    <row r="363">
      <c r="G363" s="4"/>
    </row>
    <row r="364">
      <c r="G364" s="4"/>
    </row>
    <row r="365">
      <c r="G365" s="4"/>
    </row>
    <row r="366">
      <c r="G366" s="4"/>
    </row>
    <row r="367">
      <c r="G367" s="4"/>
    </row>
    <row r="368">
      <c r="G368" s="4"/>
    </row>
    <row r="369">
      <c r="G369" s="4"/>
    </row>
    <row r="370">
      <c r="G370" s="4"/>
    </row>
    <row r="371">
      <c r="G371" s="4"/>
    </row>
    <row r="372">
      <c r="G372" s="4"/>
    </row>
    <row r="373">
      <c r="G373" s="4"/>
    </row>
    <row r="374">
      <c r="G374" s="4"/>
    </row>
    <row r="375">
      <c r="G375" s="4"/>
    </row>
    <row r="376">
      <c r="G376" s="4"/>
    </row>
    <row r="377">
      <c r="G377" s="4"/>
    </row>
    <row r="378">
      <c r="G378" s="4"/>
    </row>
    <row r="379">
      <c r="G379" s="4"/>
    </row>
    <row r="380">
      <c r="G380" s="4"/>
    </row>
    <row r="381">
      <c r="G381" s="4"/>
    </row>
    <row r="382">
      <c r="G382" s="4"/>
    </row>
    <row r="383">
      <c r="G383" s="4"/>
    </row>
    <row r="384">
      <c r="G384" s="4"/>
    </row>
    <row r="385">
      <c r="G385" s="4"/>
    </row>
    <row r="386">
      <c r="G386" s="4"/>
    </row>
    <row r="387">
      <c r="G387" s="4"/>
    </row>
    <row r="388">
      <c r="G388" s="4"/>
    </row>
    <row r="389">
      <c r="G389" s="4"/>
    </row>
    <row r="390">
      <c r="G390" s="4"/>
    </row>
    <row r="391">
      <c r="G391" s="4"/>
    </row>
    <row r="392">
      <c r="G392" s="4"/>
    </row>
    <row r="393">
      <c r="G393" s="4"/>
    </row>
    <row r="394">
      <c r="G394" s="4"/>
    </row>
    <row r="395">
      <c r="G395" s="4"/>
    </row>
    <row r="396">
      <c r="G396" s="4"/>
    </row>
    <row r="397">
      <c r="G397" s="4"/>
    </row>
    <row r="398">
      <c r="G398" s="4"/>
    </row>
    <row r="399">
      <c r="G399" s="4"/>
    </row>
    <row r="400">
      <c r="G400" s="4"/>
    </row>
    <row r="401">
      <c r="G401" s="4"/>
    </row>
    <row r="402">
      <c r="G402" s="4"/>
    </row>
    <row r="403">
      <c r="G403" s="4"/>
    </row>
    <row r="404">
      <c r="G404" s="4"/>
    </row>
    <row r="405">
      <c r="G405" s="4"/>
    </row>
    <row r="406">
      <c r="G406" s="4"/>
    </row>
    <row r="407">
      <c r="G407" s="4"/>
    </row>
    <row r="408">
      <c r="G408" s="4"/>
    </row>
    <row r="409">
      <c r="G409" s="4"/>
    </row>
    <row r="410">
      <c r="G410" s="4"/>
    </row>
    <row r="411">
      <c r="G411" s="4"/>
    </row>
    <row r="412">
      <c r="G412" s="4"/>
    </row>
    <row r="413">
      <c r="G413" s="4"/>
    </row>
    <row r="414">
      <c r="G414" s="4"/>
    </row>
    <row r="415">
      <c r="G415" s="4"/>
    </row>
    <row r="416">
      <c r="G416" s="4"/>
    </row>
    <row r="417">
      <c r="G417" s="4"/>
    </row>
    <row r="418">
      <c r="G418" s="4"/>
    </row>
    <row r="419">
      <c r="G419" s="4"/>
    </row>
    <row r="420">
      <c r="G420" s="4"/>
    </row>
    <row r="421">
      <c r="G421" s="4"/>
    </row>
    <row r="422">
      <c r="G422" s="4"/>
    </row>
    <row r="423">
      <c r="G423" s="4"/>
    </row>
    <row r="424">
      <c r="G424" s="4"/>
    </row>
    <row r="425">
      <c r="G425" s="4"/>
    </row>
    <row r="426">
      <c r="G426" s="4"/>
    </row>
    <row r="427">
      <c r="G427" s="4"/>
    </row>
    <row r="428">
      <c r="G428" s="4"/>
    </row>
    <row r="429">
      <c r="G429" s="4"/>
    </row>
    <row r="430">
      <c r="G430" s="4"/>
    </row>
    <row r="431">
      <c r="G431" s="4"/>
    </row>
    <row r="432">
      <c r="G432" s="4"/>
    </row>
    <row r="433">
      <c r="G433" s="4"/>
    </row>
    <row r="434">
      <c r="G434" s="4"/>
    </row>
    <row r="435">
      <c r="G435" s="4"/>
    </row>
    <row r="436">
      <c r="G436" s="4"/>
    </row>
    <row r="437">
      <c r="G437" s="4"/>
    </row>
    <row r="438">
      <c r="G438" s="4"/>
    </row>
    <row r="439">
      <c r="G439" s="4"/>
    </row>
    <row r="440">
      <c r="G440" s="4"/>
    </row>
    <row r="441">
      <c r="G441" s="4"/>
    </row>
    <row r="442">
      <c r="G442" s="4"/>
    </row>
    <row r="443">
      <c r="G443" s="4"/>
    </row>
    <row r="444">
      <c r="G444" s="4"/>
    </row>
    <row r="445">
      <c r="G445" s="4"/>
    </row>
    <row r="446">
      <c r="G446" s="4"/>
    </row>
    <row r="447">
      <c r="G447" s="4"/>
    </row>
    <row r="448">
      <c r="G448" s="4"/>
    </row>
    <row r="449">
      <c r="G449" s="4"/>
    </row>
    <row r="450">
      <c r="G450" s="4"/>
    </row>
    <row r="451">
      <c r="G451" s="4"/>
    </row>
    <row r="452">
      <c r="G452" s="4"/>
    </row>
    <row r="453">
      <c r="G453" s="4"/>
    </row>
    <row r="454">
      <c r="G454" s="4"/>
    </row>
    <row r="455">
      <c r="G455" s="4"/>
    </row>
    <row r="456">
      <c r="G456" s="4"/>
    </row>
    <row r="457">
      <c r="G457" s="4"/>
    </row>
    <row r="458">
      <c r="G458" s="4"/>
    </row>
    <row r="459">
      <c r="G459" s="4"/>
    </row>
    <row r="460">
      <c r="G460" s="4"/>
    </row>
    <row r="461">
      <c r="G461" s="4"/>
    </row>
    <row r="462">
      <c r="G462" s="4"/>
    </row>
    <row r="463">
      <c r="G463" s="4"/>
    </row>
    <row r="464">
      <c r="G464" s="4"/>
    </row>
    <row r="465">
      <c r="G465" s="4"/>
    </row>
    <row r="466">
      <c r="G466" s="4"/>
    </row>
    <row r="467">
      <c r="G467" s="4"/>
    </row>
    <row r="468">
      <c r="G468" s="4"/>
    </row>
    <row r="469">
      <c r="G469" s="4"/>
    </row>
    <row r="470">
      <c r="G470" s="4"/>
    </row>
    <row r="471">
      <c r="G471" s="4"/>
    </row>
    <row r="472">
      <c r="G472" s="4"/>
    </row>
    <row r="473">
      <c r="G473" s="4"/>
    </row>
    <row r="474">
      <c r="G474" s="4"/>
    </row>
    <row r="475">
      <c r="G475" s="4"/>
    </row>
    <row r="476">
      <c r="G476" s="4"/>
    </row>
    <row r="477">
      <c r="G477" s="4"/>
    </row>
    <row r="478">
      <c r="G478" s="4"/>
    </row>
    <row r="479">
      <c r="G479" s="4"/>
    </row>
    <row r="480">
      <c r="G480" s="4"/>
    </row>
    <row r="481">
      <c r="G481" s="4"/>
    </row>
    <row r="482">
      <c r="G482" s="4"/>
    </row>
    <row r="483">
      <c r="G483" s="4"/>
    </row>
    <row r="484">
      <c r="G484" s="4"/>
    </row>
    <row r="485">
      <c r="G485" s="4"/>
    </row>
    <row r="486">
      <c r="G486" s="4"/>
    </row>
    <row r="487">
      <c r="G487" s="4"/>
    </row>
    <row r="488">
      <c r="G488" s="4"/>
    </row>
    <row r="489">
      <c r="G489" s="4"/>
    </row>
    <row r="490">
      <c r="G490" s="4"/>
    </row>
    <row r="491">
      <c r="G491" s="4"/>
    </row>
    <row r="492">
      <c r="G492" s="4"/>
    </row>
    <row r="493">
      <c r="G493" s="4"/>
    </row>
    <row r="494">
      <c r="G494" s="4"/>
    </row>
    <row r="495">
      <c r="G495" s="4"/>
    </row>
    <row r="496">
      <c r="G496" s="4"/>
    </row>
    <row r="497">
      <c r="G497" s="4"/>
    </row>
    <row r="498">
      <c r="G498" s="4"/>
    </row>
    <row r="499">
      <c r="G499" s="4"/>
    </row>
    <row r="500">
      <c r="G500" s="4"/>
    </row>
    <row r="501">
      <c r="G501" s="4"/>
    </row>
    <row r="502">
      <c r="G502" s="4"/>
    </row>
    <row r="503">
      <c r="G503" s="4"/>
    </row>
    <row r="504">
      <c r="G504" s="4"/>
    </row>
    <row r="505">
      <c r="G505" s="4"/>
    </row>
    <row r="506">
      <c r="G506" s="4"/>
    </row>
    <row r="507">
      <c r="G507" s="4"/>
    </row>
    <row r="508">
      <c r="G508" s="4"/>
    </row>
    <row r="509">
      <c r="G509" s="4"/>
    </row>
    <row r="510">
      <c r="G510" s="4"/>
    </row>
    <row r="511">
      <c r="G511" s="4"/>
    </row>
    <row r="512">
      <c r="G512" s="4"/>
    </row>
    <row r="513">
      <c r="G513" s="4"/>
    </row>
    <row r="514">
      <c r="G514" s="4"/>
    </row>
    <row r="515">
      <c r="G515" s="4"/>
    </row>
    <row r="516">
      <c r="G516" s="4"/>
    </row>
    <row r="517">
      <c r="G517" s="4"/>
    </row>
    <row r="518">
      <c r="G518" s="4"/>
    </row>
    <row r="519">
      <c r="G519" s="4"/>
    </row>
    <row r="520">
      <c r="G520" s="4"/>
    </row>
    <row r="521">
      <c r="G521" s="4"/>
    </row>
    <row r="522">
      <c r="G522" s="4"/>
    </row>
    <row r="523">
      <c r="G523" s="4"/>
    </row>
    <row r="524">
      <c r="G524" s="4"/>
    </row>
    <row r="525">
      <c r="G525" s="4"/>
    </row>
    <row r="526">
      <c r="G526" s="4"/>
    </row>
    <row r="527">
      <c r="G527" s="4"/>
    </row>
    <row r="528">
      <c r="G528" s="4"/>
    </row>
    <row r="529">
      <c r="G529" s="4"/>
    </row>
    <row r="530">
      <c r="G530" s="4"/>
    </row>
    <row r="531">
      <c r="G531" s="4"/>
    </row>
    <row r="532">
      <c r="G532" s="4"/>
    </row>
    <row r="533">
      <c r="G533" s="4"/>
    </row>
    <row r="534">
      <c r="G534" s="4"/>
    </row>
    <row r="535">
      <c r="G535" s="4"/>
    </row>
    <row r="536">
      <c r="G536" s="4"/>
    </row>
    <row r="537">
      <c r="G537" s="4"/>
    </row>
    <row r="538">
      <c r="G538" s="4"/>
    </row>
    <row r="539">
      <c r="G539" s="4"/>
    </row>
    <row r="540">
      <c r="G540" s="4"/>
    </row>
    <row r="541">
      <c r="G541" s="4"/>
    </row>
    <row r="542">
      <c r="G542" s="4"/>
    </row>
    <row r="543">
      <c r="G543" s="4"/>
    </row>
    <row r="544">
      <c r="G544" s="4"/>
    </row>
    <row r="545">
      <c r="G545" s="4"/>
    </row>
    <row r="546">
      <c r="G546" s="4"/>
    </row>
    <row r="547">
      <c r="G547" s="4"/>
    </row>
    <row r="548">
      <c r="G548" s="4"/>
    </row>
    <row r="549">
      <c r="G549" s="4"/>
    </row>
    <row r="550">
      <c r="G550" s="4"/>
    </row>
    <row r="551">
      <c r="G551" s="4"/>
    </row>
    <row r="552">
      <c r="G552" s="4"/>
    </row>
    <row r="553">
      <c r="G553" s="4"/>
    </row>
    <row r="554">
      <c r="G554" s="4"/>
    </row>
    <row r="555">
      <c r="G555" s="4"/>
    </row>
    <row r="556">
      <c r="G556" s="4"/>
    </row>
    <row r="557">
      <c r="G557" s="4"/>
    </row>
    <row r="558">
      <c r="G558" s="4"/>
    </row>
    <row r="559">
      <c r="G559" s="4"/>
    </row>
    <row r="560">
      <c r="G560" s="4"/>
    </row>
    <row r="561">
      <c r="G561" s="4"/>
    </row>
    <row r="562">
      <c r="G562" s="4"/>
    </row>
    <row r="563">
      <c r="G563" s="4"/>
    </row>
    <row r="564">
      <c r="G564" s="4"/>
    </row>
    <row r="565">
      <c r="G565" s="4"/>
    </row>
    <row r="566">
      <c r="G566" s="4"/>
    </row>
    <row r="567">
      <c r="G567" s="4"/>
    </row>
    <row r="568">
      <c r="G568" s="4"/>
    </row>
    <row r="569">
      <c r="G569" s="4"/>
    </row>
    <row r="570">
      <c r="G570" s="4"/>
    </row>
    <row r="571">
      <c r="G571" s="4"/>
    </row>
    <row r="572">
      <c r="G572" s="4"/>
    </row>
    <row r="573">
      <c r="G573" s="4"/>
    </row>
    <row r="574">
      <c r="G574" s="4"/>
    </row>
    <row r="575">
      <c r="G575" s="4"/>
    </row>
    <row r="576">
      <c r="G576" s="4"/>
    </row>
    <row r="577">
      <c r="G577" s="4"/>
    </row>
    <row r="578">
      <c r="G578" s="4"/>
    </row>
    <row r="579">
      <c r="G579" s="4"/>
    </row>
    <row r="580">
      <c r="G580" s="4"/>
    </row>
    <row r="581">
      <c r="G581" s="4"/>
    </row>
    <row r="582">
      <c r="G582" s="4"/>
    </row>
    <row r="583">
      <c r="G583" s="4"/>
    </row>
    <row r="584">
      <c r="G584" s="4"/>
    </row>
    <row r="585">
      <c r="G585" s="4"/>
    </row>
    <row r="586">
      <c r="G586" s="4"/>
    </row>
    <row r="587">
      <c r="G587" s="4"/>
    </row>
    <row r="588">
      <c r="G588" s="4"/>
    </row>
    <row r="589">
      <c r="G589" s="4"/>
    </row>
    <row r="590">
      <c r="G590" s="4"/>
    </row>
    <row r="591">
      <c r="G591" s="4"/>
    </row>
    <row r="592">
      <c r="G592" s="4"/>
    </row>
    <row r="593">
      <c r="G593" s="4"/>
    </row>
    <row r="594">
      <c r="G594" s="4"/>
    </row>
    <row r="595">
      <c r="G595" s="4"/>
    </row>
    <row r="596">
      <c r="G596" s="4"/>
    </row>
    <row r="597">
      <c r="G597" s="4"/>
    </row>
    <row r="598">
      <c r="G598" s="4"/>
    </row>
    <row r="599">
      <c r="G599" s="4"/>
    </row>
    <row r="600">
      <c r="G600" s="4"/>
    </row>
    <row r="601">
      <c r="G601" s="4"/>
    </row>
    <row r="602">
      <c r="G602" s="4"/>
    </row>
    <row r="603">
      <c r="G603" s="4"/>
    </row>
    <row r="604">
      <c r="G604" s="4"/>
    </row>
    <row r="605">
      <c r="G605" s="4"/>
    </row>
    <row r="606">
      <c r="G606" s="4"/>
    </row>
    <row r="607">
      <c r="G607" s="4"/>
    </row>
    <row r="608">
      <c r="G608" s="4"/>
    </row>
    <row r="609">
      <c r="G609" s="4"/>
    </row>
    <row r="610">
      <c r="G610" s="4"/>
    </row>
    <row r="611">
      <c r="G611" s="4"/>
    </row>
    <row r="612">
      <c r="G612" s="4"/>
    </row>
    <row r="613">
      <c r="G613" s="4"/>
    </row>
    <row r="614">
      <c r="G614" s="4"/>
    </row>
    <row r="615">
      <c r="G615" s="4"/>
    </row>
    <row r="616">
      <c r="G616" s="4"/>
    </row>
    <row r="617">
      <c r="G617" s="4"/>
    </row>
    <row r="618">
      <c r="G618" s="4"/>
    </row>
    <row r="619">
      <c r="G619" s="4"/>
    </row>
    <row r="620">
      <c r="G620" s="4"/>
    </row>
    <row r="621">
      <c r="G621" s="4"/>
    </row>
    <row r="622">
      <c r="G622" s="4"/>
    </row>
    <row r="623">
      <c r="G623" s="4"/>
    </row>
    <row r="624">
      <c r="G624" s="4"/>
    </row>
    <row r="625">
      <c r="G625" s="4"/>
    </row>
    <row r="626">
      <c r="G626" s="4"/>
    </row>
    <row r="627">
      <c r="G627" s="4"/>
    </row>
    <row r="628">
      <c r="G628" s="4"/>
    </row>
    <row r="629">
      <c r="G629" s="4"/>
    </row>
    <row r="630">
      <c r="G630" s="4"/>
    </row>
    <row r="631">
      <c r="G631" s="4"/>
    </row>
    <row r="632">
      <c r="G632" s="4"/>
    </row>
    <row r="633">
      <c r="G633" s="4"/>
    </row>
    <row r="634">
      <c r="G634" s="4"/>
    </row>
    <row r="635">
      <c r="G635" s="4"/>
    </row>
    <row r="636">
      <c r="G636" s="4"/>
    </row>
    <row r="637">
      <c r="G637" s="4"/>
    </row>
    <row r="638">
      <c r="G638" s="4"/>
    </row>
    <row r="639">
      <c r="G639" s="4"/>
    </row>
    <row r="640">
      <c r="G640" s="4"/>
    </row>
    <row r="641">
      <c r="G641" s="4"/>
    </row>
    <row r="642">
      <c r="G642" s="4"/>
    </row>
    <row r="643">
      <c r="G643" s="4"/>
    </row>
    <row r="644">
      <c r="G644" s="4"/>
    </row>
    <row r="645">
      <c r="G645" s="4"/>
    </row>
    <row r="646">
      <c r="G646" s="4"/>
    </row>
    <row r="647">
      <c r="G647" s="4"/>
    </row>
    <row r="648">
      <c r="G648" s="4"/>
    </row>
    <row r="649">
      <c r="G649" s="4"/>
    </row>
    <row r="650">
      <c r="G650" s="4"/>
    </row>
    <row r="651">
      <c r="G651" s="4"/>
    </row>
    <row r="652">
      <c r="G652" s="4"/>
    </row>
    <row r="653">
      <c r="G653" s="4"/>
    </row>
    <row r="654">
      <c r="G654" s="4"/>
    </row>
    <row r="655">
      <c r="G655" s="4"/>
    </row>
    <row r="656">
      <c r="G656" s="4"/>
    </row>
    <row r="657">
      <c r="G657" s="4"/>
    </row>
    <row r="658">
      <c r="G658" s="4"/>
    </row>
    <row r="659">
      <c r="G659" s="4"/>
    </row>
    <row r="660">
      <c r="G660" s="4"/>
    </row>
    <row r="661">
      <c r="G661" s="4"/>
    </row>
    <row r="662">
      <c r="G662" s="4"/>
    </row>
    <row r="663">
      <c r="G663" s="4"/>
    </row>
    <row r="664">
      <c r="G664" s="4"/>
    </row>
    <row r="665">
      <c r="G665" s="4"/>
    </row>
    <row r="666">
      <c r="G666" s="4"/>
    </row>
    <row r="667">
      <c r="G667" s="4"/>
    </row>
    <row r="668">
      <c r="G668" s="4"/>
    </row>
    <row r="669">
      <c r="G669" s="4"/>
    </row>
    <row r="670">
      <c r="G670" s="4"/>
    </row>
    <row r="671">
      <c r="G671" s="4"/>
    </row>
    <row r="672">
      <c r="G672" s="4"/>
    </row>
    <row r="673">
      <c r="G673" s="4"/>
    </row>
    <row r="674">
      <c r="G674" s="4"/>
    </row>
    <row r="675">
      <c r="G675" s="4"/>
    </row>
    <row r="676">
      <c r="G676" s="4"/>
    </row>
    <row r="677">
      <c r="G677" s="4"/>
    </row>
    <row r="678">
      <c r="G678" s="4"/>
    </row>
    <row r="679">
      <c r="G679" s="4"/>
    </row>
    <row r="680">
      <c r="G680" s="4"/>
    </row>
    <row r="681">
      <c r="G681" s="4"/>
    </row>
    <row r="682">
      <c r="G682" s="4"/>
    </row>
    <row r="683">
      <c r="G683" s="4"/>
    </row>
    <row r="684">
      <c r="G684" s="4"/>
    </row>
    <row r="685">
      <c r="G685" s="4"/>
    </row>
    <row r="686">
      <c r="G686" s="4"/>
    </row>
    <row r="687">
      <c r="G687" s="4"/>
    </row>
    <row r="688">
      <c r="G688" s="4"/>
    </row>
    <row r="689">
      <c r="G689" s="4"/>
    </row>
    <row r="690">
      <c r="G690" s="4"/>
    </row>
    <row r="691">
      <c r="G691" s="4"/>
    </row>
    <row r="692">
      <c r="G692" s="4"/>
    </row>
    <row r="693">
      <c r="G693" s="4"/>
    </row>
    <row r="694">
      <c r="G694" s="4"/>
    </row>
    <row r="695">
      <c r="G695" s="4"/>
    </row>
    <row r="696">
      <c r="G696" s="4"/>
    </row>
    <row r="697">
      <c r="G697" s="4"/>
    </row>
    <row r="698">
      <c r="G698" s="4"/>
    </row>
    <row r="699">
      <c r="G699" s="4"/>
    </row>
    <row r="700">
      <c r="G700" s="4"/>
    </row>
    <row r="701">
      <c r="G701" s="4"/>
    </row>
    <row r="702">
      <c r="G702" s="4"/>
    </row>
    <row r="703">
      <c r="G703" s="4"/>
    </row>
    <row r="704">
      <c r="G704" s="4"/>
    </row>
    <row r="705">
      <c r="G705" s="4"/>
    </row>
    <row r="706">
      <c r="G706" s="4"/>
    </row>
    <row r="707">
      <c r="G707" s="4"/>
    </row>
    <row r="708">
      <c r="G708" s="4"/>
    </row>
    <row r="709">
      <c r="G709" s="4"/>
    </row>
    <row r="710">
      <c r="G710" s="4"/>
    </row>
    <row r="711">
      <c r="G711" s="4"/>
    </row>
    <row r="712">
      <c r="G712" s="4"/>
    </row>
    <row r="713">
      <c r="G713" s="4"/>
    </row>
    <row r="714">
      <c r="G714" s="4"/>
    </row>
    <row r="715">
      <c r="G715" s="4"/>
    </row>
    <row r="716">
      <c r="G716" s="4"/>
    </row>
    <row r="717">
      <c r="G717" s="4"/>
    </row>
    <row r="718">
      <c r="G718" s="4"/>
    </row>
    <row r="719">
      <c r="G719" s="4"/>
    </row>
    <row r="720">
      <c r="G720" s="4"/>
    </row>
    <row r="721">
      <c r="G721" s="4"/>
    </row>
    <row r="722">
      <c r="G722" s="4"/>
    </row>
    <row r="723">
      <c r="G723" s="4"/>
    </row>
    <row r="724">
      <c r="G724" s="4"/>
    </row>
    <row r="725">
      <c r="G725" s="4"/>
    </row>
    <row r="726">
      <c r="G726" s="4"/>
    </row>
    <row r="727">
      <c r="G727" s="4"/>
    </row>
    <row r="728">
      <c r="G728" s="4"/>
    </row>
    <row r="729">
      <c r="G729" s="4"/>
    </row>
    <row r="730">
      <c r="G730" s="4"/>
    </row>
    <row r="731">
      <c r="G731" s="4"/>
    </row>
    <row r="732">
      <c r="G732" s="4"/>
    </row>
    <row r="733">
      <c r="G733" s="4"/>
    </row>
    <row r="734">
      <c r="G734" s="4"/>
    </row>
    <row r="735">
      <c r="G735" s="4"/>
    </row>
    <row r="736">
      <c r="G736" s="4"/>
    </row>
    <row r="737">
      <c r="G737" s="4"/>
    </row>
    <row r="738">
      <c r="G738" s="4"/>
    </row>
    <row r="739">
      <c r="G739" s="4"/>
    </row>
    <row r="740">
      <c r="G740" s="4"/>
    </row>
    <row r="741">
      <c r="G741" s="4"/>
    </row>
    <row r="742">
      <c r="G742" s="4"/>
    </row>
    <row r="743">
      <c r="G743" s="4"/>
    </row>
    <row r="744">
      <c r="G744" s="4"/>
    </row>
    <row r="745">
      <c r="G745" s="4"/>
    </row>
    <row r="746">
      <c r="G746" s="4"/>
    </row>
    <row r="747">
      <c r="G747" s="4"/>
    </row>
    <row r="748">
      <c r="G748" s="4"/>
    </row>
    <row r="749">
      <c r="G749" s="4"/>
    </row>
    <row r="750">
      <c r="G750" s="4"/>
    </row>
    <row r="751">
      <c r="G751" s="4"/>
    </row>
    <row r="752">
      <c r="G752" s="4"/>
    </row>
    <row r="753">
      <c r="G753" s="4"/>
    </row>
    <row r="754">
      <c r="G754" s="4"/>
    </row>
    <row r="755">
      <c r="G755" s="4"/>
    </row>
    <row r="756">
      <c r="G756" s="4"/>
    </row>
    <row r="757">
      <c r="G757" s="4"/>
    </row>
    <row r="758">
      <c r="G758" s="4"/>
    </row>
    <row r="759">
      <c r="G759" s="4"/>
    </row>
    <row r="760">
      <c r="G760" s="4"/>
    </row>
    <row r="761">
      <c r="G761" s="4"/>
    </row>
    <row r="762">
      <c r="G762" s="4"/>
    </row>
    <row r="763">
      <c r="G763" s="4"/>
    </row>
    <row r="764">
      <c r="G764" s="4"/>
    </row>
    <row r="765">
      <c r="G765" s="4"/>
    </row>
    <row r="766">
      <c r="G766" s="4"/>
    </row>
    <row r="767">
      <c r="G767" s="4"/>
    </row>
    <row r="768">
      <c r="G768" s="4"/>
    </row>
    <row r="769">
      <c r="G769" s="4"/>
    </row>
    <row r="770">
      <c r="G770" s="4"/>
    </row>
    <row r="771">
      <c r="G771" s="4"/>
    </row>
    <row r="772">
      <c r="G772" s="4"/>
    </row>
    <row r="773">
      <c r="G773" s="4"/>
    </row>
    <row r="774">
      <c r="G774" s="4"/>
    </row>
    <row r="775">
      <c r="G775" s="4"/>
    </row>
    <row r="776">
      <c r="G776" s="4"/>
    </row>
    <row r="777">
      <c r="G777" s="4"/>
    </row>
    <row r="778">
      <c r="G778" s="4"/>
    </row>
    <row r="779">
      <c r="G779" s="4"/>
    </row>
    <row r="780">
      <c r="G780" s="4"/>
    </row>
    <row r="781">
      <c r="G781" s="4"/>
    </row>
    <row r="782">
      <c r="G782" s="4"/>
    </row>
    <row r="783">
      <c r="G783" s="4"/>
    </row>
    <row r="784">
      <c r="G784" s="4"/>
    </row>
    <row r="785">
      <c r="G785" s="4"/>
    </row>
    <row r="786">
      <c r="G786" s="4"/>
    </row>
    <row r="787">
      <c r="G787" s="4"/>
    </row>
    <row r="788">
      <c r="G788" s="4"/>
    </row>
    <row r="789">
      <c r="G789" s="4"/>
    </row>
    <row r="790">
      <c r="G790" s="4"/>
    </row>
    <row r="791">
      <c r="G791" s="4"/>
    </row>
    <row r="792">
      <c r="G792" s="4"/>
    </row>
    <row r="793">
      <c r="G793" s="4"/>
    </row>
    <row r="794">
      <c r="G794" s="4"/>
    </row>
    <row r="795">
      <c r="G795" s="4"/>
    </row>
    <row r="796">
      <c r="G796" s="4"/>
    </row>
    <row r="797">
      <c r="G797" s="4"/>
    </row>
    <row r="798">
      <c r="G798" s="4"/>
    </row>
    <row r="799">
      <c r="G799" s="4"/>
    </row>
    <row r="800">
      <c r="G800" s="4"/>
    </row>
    <row r="801">
      <c r="G801" s="4"/>
    </row>
    <row r="802">
      <c r="G802" s="4"/>
    </row>
    <row r="803">
      <c r="G803" s="4"/>
    </row>
    <row r="804">
      <c r="G804" s="4"/>
    </row>
    <row r="805">
      <c r="G805" s="4"/>
    </row>
    <row r="806">
      <c r="G806" s="4"/>
    </row>
    <row r="807">
      <c r="G807" s="4"/>
    </row>
    <row r="808">
      <c r="G808" s="4"/>
    </row>
    <row r="809">
      <c r="G809" s="4"/>
    </row>
    <row r="810">
      <c r="G810" s="4"/>
    </row>
    <row r="811">
      <c r="G811" s="4"/>
    </row>
    <row r="812">
      <c r="G812" s="4"/>
    </row>
    <row r="813">
      <c r="G813" s="4"/>
    </row>
    <row r="814">
      <c r="G814" s="4"/>
    </row>
    <row r="815">
      <c r="G815" s="4"/>
    </row>
    <row r="816">
      <c r="G816" s="4"/>
    </row>
    <row r="817">
      <c r="G817" s="4"/>
    </row>
    <row r="818">
      <c r="G818" s="4"/>
    </row>
    <row r="819">
      <c r="G819" s="4"/>
    </row>
    <row r="820">
      <c r="G820" s="4"/>
    </row>
    <row r="821">
      <c r="G821" s="4"/>
    </row>
    <row r="822">
      <c r="G822" s="4"/>
    </row>
    <row r="823">
      <c r="G823" s="4"/>
    </row>
    <row r="824">
      <c r="G824" s="4"/>
    </row>
    <row r="825">
      <c r="G825" s="4"/>
    </row>
    <row r="826">
      <c r="G826" s="4"/>
    </row>
    <row r="827">
      <c r="G827" s="4"/>
    </row>
    <row r="828">
      <c r="G828" s="4"/>
    </row>
    <row r="829">
      <c r="G829" s="4"/>
    </row>
    <row r="830">
      <c r="G830" s="4"/>
    </row>
    <row r="831">
      <c r="G831" s="4"/>
    </row>
    <row r="832">
      <c r="G832" s="4"/>
    </row>
    <row r="833">
      <c r="G833" s="4"/>
    </row>
    <row r="834">
      <c r="G834" s="4"/>
    </row>
    <row r="835">
      <c r="G835" s="4"/>
    </row>
    <row r="836">
      <c r="G836" s="4"/>
    </row>
    <row r="837">
      <c r="G837" s="4"/>
    </row>
    <row r="838">
      <c r="G838" s="4"/>
    </row>
    <row r="839">
      <c r="G839" s="4"/>
    </row>
    <row r="840">
      <c r="G840" s="4"/>
    </row>
    <row r="841">
      <c r="G841" s="4"/>
    </row>
    <row r="842">
      <c r="G842" s="4"/>
    </row>
    <row r="843">
      <c r="G843" s="4"/>
    </row>
    <row r="844">
      <c r="G844" s="4"/>
    </row>
    <row r="845">
      <c r="G845" s="4"/>
    </row>
    <row r="846">
      <c r="G846" s="4"/>
    </row>
    <row r="847">
      <c r="G847" s="4"/>
    </row>
    <row r="848">
      <c r="G848" s="4"/>
    </row>
    <row r="849">
      <c r="G849" s="4"/>
    </row>
    <row r="850">
      <c r="G850" s="4"/>
    </row>
    <row r="851">
      <c r="G851" s="4"/>
    </row>
    <row r="852">
      <c r="G852" s="4"/>
    </row>
    <row r="853">
      <c r="G853" s="4"/>
    </row>
    <row r="854">
      <c r="G854" s="4"/>
    </row>
    <row r="855">
      <c r="G855" s="4"/>
    </row>
    <row r="856">
      <c r="G856" s="4"/>
    </row>
    <row r="857">
      <c r="G857" s="4"/>
    </row>
    <row r="858">
      <c r="G858" s="4"/>
    </row>
    <row r="859">
      <c r="G859" s="4"/>
    </row>
    <row r="860">
      <c r="G860" s="4"/>
    </row>
    <row r="861">
      <c r="G861" s="4"/>
    </row>
    <row r="862">
      <c r="G862" s="4"/>
    </row>
    <row r="863">
      <c r="G863" s="4"/>
    </row>
    <row r="864">
      <c r="G864" s="4"/>
    </row>
    <row r="865">
      <c r="G865" s="4"/>
    </row>
    <row r="866">
      <c r="G866" s="4"/>
    </row>
    <row r="867">
      <c r="G867" s="4"/>
    </row>
    <row r="868">
      <c r="G868" s="4"/>
    </row>
    <row r="869">
      <c r="G869" s="4"/>
    </row>
    <row r="870">
      <c r="G870" s="4"/>
    </row>
    <row r="871">
      <c r="G871" s="4"/>
    </row>
    <row r="872">
      <c r="G872" s="4"/>
    </row>
    <row r="873">
      <c r="G873" s="4"/>
    </row>
    <row r="874">
      <c r="G874" s="4"/>
    </row>
    <row r="875">
      <c r="G875" s="4"/>
    </row>
    <row r="876">
      <c r="G876" s="4"/>
    </row>
    <row r="877">
      <c r="G877" s="4"/>
    </row>
    <row r="878">
      <c r="G878" s="4"/>
    </row>
    <row r="879">
      <c r="G879" s="4"/>
    </row>
    <row r="880">
      <c r="G880" s="4"/>
    </row>
    <row r="881">
      <c r="G881" s="4"/>
    </row>
    <row r="882">
      <c r="G882" s="4"/>
    </row>
    <row r="883">
      <c r="G883" s="4"/>
    </row>
    <row r="884">
      <c r="G884" s="4"/>
    </row>
    <row r="885">
      <c r="G885" s="4"/>
    </row>
    <row r="886">
      <c r="G886" s="4"/>
    </row>
    <row r="887">
      <c r="G887" s="4"/>
    </row>
    <row r="888">
      <c r="G888" s="4"/>
    </row>
    <row r="889">
      <c r="G889" s="4"/>
    </row>
    <row r="890">
      <c r="G890" s="4"/>
    </row>
    <row r="891">
      <c r="G891" s="4"/>
    </row>
    <row r="892">
      <c r="G892" s="4"/>
    </row>
    <row r="893">
      <c r="G893" s="4"/>
    </row>
    <row r="894">
      <c r="G894" s="4"/>
    </row>
    <row r="895">
      <c r="G895" s="4"/>
    </row>
    <row r="896">
      <c r="G896" s="4"/>
    </row>
    <row r="897">
      <c r="G897" s="4"/>
    </row>
    <row r="898">
      <c r="G898" s="4"/>
    </row>
    <row r="899">
      <c r="G899" s="4"/>
    </row>
    <row r="900">
      <c r="G900" s="4"/>
    </row>
    <row r="901">
      <c r="G901" s="4"/>
    </row>
    <row r="902">
      <c r="G902" s="4"/>
    </row>
    <row r="903">
      <c r="G903" s="4"/>
    </row>
    <row r="904">
      <c r="G904" s="4"/>
    </row>
    <row r="905">
      <c r="G905" s="4"/>
    </row>
    <row r="906">
      <c r="G906" s="4"/>
    </row>
    <row r="907">
      <c r="G907" s="4"/>
    </row>
    <row r="908">
      <c r="G908" s="4"/>
    </row>
    <row r="909">
      <c r="G909" s="4"/>
    </row>
    <row r="910">
      <c r="G910" s="4"/>
    </row>
    <row r="911">
      <c r="G911" s="4"/>
    </row>
    <row r="912">
      <c r="G912" s="4"/>
    </row>
    <row r="913">
      <c r="G913" s="4"/>
    </row>
    <row r="914">
      <c r="G914" s="4"/>
    </row>
    <row r="915">
      <c r="G915" s="4"/>
    </row>
    <row r="916">
      <c r="G916" s="4"/>
    </row>
    <row r="917">
      <c r="G917" s="4"/>
    </row>
    <row r="918">
      <c r="G918" s="4"/>
    </row>
    <row r="919">
      <c r="G919" s="4"/>
    </row>
    <row r="920">
      <c r="G920" s="4"/>
    </row>
    <row r="921">
      <c r="G921" s="4"/>
    </row>
    <row r="922">
      <c r="G922" s="4"/>
    </row>
    <row r="923">
      <c r="G923" s="4"/>
    </row>
    <row r="924">
      <c r="G924" s="4"/>
    </row>
    <row r="925">
      <c r="G925" s="4"/>
    </row>
    <row r="926">
      <c r="G926" s="4"/>
    </row>
    <row r="927">
      <c r="G927" s="4"/>
    </row>
    <row r="928">
      <c r="G928" s="4"/>
    </row>
    <row r="929">
      <c r="G929" s="4"/>
    </row>
    <row r="930">
      <c r="G930" s="4"/>
    </row>
    <row r="931">
      <c r="G931" s="4"/>
    </row>
    <row r="932">
      <c r="G932" s="4"/>
    </row>
    <row r="933">
      <c r="G933" s="4"/>
    </row>
    <row r="934">
      <c r="G934" s="4"/>
    </row>
    <row r="935">
      <c r="G935" s="4"/>
    </row>
    <row r="936">
      <c r="G936" s="4"/>
    </row>
    <row r="937">
      <c r="G937" s="4"/>
    </row>
    <row r="938">
      <c r="G938" s="4"/>
    </row>
    <row r="939">
      <c r="G939" s="4"/>
    </row>
    <row r="940">
      <c r="G940" s="4"/>
    </row>
    <row r="941">
      <c r="G941" s="4"/>
    </row>
    <row r="942">
      <c r="G942" s="4"/>
    </row>
    <row r="943">
      <c r="G943" s="4"/>
    </row>
    <row r="944">
      <c r="G944" s="4"/>
    </row>
    <row r="945">
      <c r="G945" s="4"/>
    </row>
    <row r="946">
      <c r="G946" s="4"/>
    </row>
    <row r="947">
      <c r="G947" s="4"/>
    </row>
    <row r="948">
      <c r="G948" s="4"/>
    </row>
    <row r="949">
      <c r="G949" s="4"/>
    </row>
    <row r="950">
      <c r="G950" s="4"/>
    </row>
    <row r="951">
      <c r="G951" s="4"/>
    </row>
    <row r="952">
      <c r="G952" s="4"/>
    </row>
    <row r="953">
      <c r="G953" s="4"/>
    </row>
    <row r="954">
      <c r="G954" s="4"/>
    </row>
    <row r="955">
      <c r="G955" s="4"/>
    </row>
    <row r="956">
      <c r="G956" s="4"/>
    </row>
    <row r="957">
      <c r="G957" s="4"/>
    </row>
    <row r="958">
      <c r="G958" s="4"/>
    </row>
    <row r="959">
      <c r="G959" s="4"/>
    </row>
    <row r="960">
      <c r="G960" s="4"/>
    </row>
    <row r="961">
      <c r="G961" s="4"/>
    </row>
    <row r="962">
      <c r="G962" s="4"/>
    </row>
    <row r="963">
      <c r="G963" s="4"/>
    </row>
    <row r="964">
      <c r="G964" s="4"/>
    </row>
    <row r="965">
      <c r="G965" s="4"/>
    </row>
    <row r="966">
      <c r="G966" s="4"/>
    </row>
    <row r="967">
      <c r="G967" s="4"/>
    </row>
    <row r="968">
      <c r="G968" s="4"/>
    </row>
    <row r="969">
      <c r="G969" s="4"/>
    </row>
    <row r="970">
      <c r="G970" s="4"/>
    </row>
    <row r="971">
      <c r="G971" s="4"/>
    </row>
    <row r="972">
      <c r="G972" s="4"/>
    </row>
    <row r="973">
      <c r="G973" s="4"/>
    </row>
    <row r="974">
      <c r="G974" s="4"/>
    </row>
    <row r="975">
      <c r="G975" s="4"/>
    </row>
    <row r="976">
      <c r="G976" s="4"/>
    </row>
    <row r="977">
      <c r="G977" s="4"/>
    </row>
    <row r="978">
      <c r="G978" s="4"/>
    </row>
    <row r="979">
      <c r="G979" s="4"/>
    </row>
    <row r="980">
      <c r="G980" s="4"/>
    </row>
    <row r="981">
      <c r="G981" s="4"/>
    </row>
    <row r="982">
      <c r="G982" s="4"/>
    </row>
    <row r="983">
      <c r="G983" s="4"/>
    </row>
    <row r="984">
      <c r="G984" s="4"/>
    </row>
    <row r="985">
      <c r="G985" s="4"/>
    </row>
    <row r="986">
      <c r="G986" s="4"/>
    </row>
    <row r="987">
      <c r="G987" s="4"/>
    </row>
    <row r="988">
      <c r="G988" s="4"/>
    </row>
    <row r="989">
      <c r="G989" s="4"/>
    </row>
    <row r="990">
      <c r="G990" s="4"/>
    </row>
    <row r="991">
      <c r="G991" s="4"/>
    </row>
    <row r="992">
      <c r="G992" s="4"/>
    </row>
    <row r="993">
      <c r="G993" s="4"/>
    </row>
    <row r="994">
      <c r="G994" s="4"/>
    </row>
    <row r="995">
      <c r="G995" s="4"/>
    </row>
    <row r="996">
      <c r="G996" s="4"/>
    </row>
    <row r="997">
      <c r="G997" s="4"/>
    </row>
    <row r="998">
      <c r="G998" s="4"/>
    </row>
    <row r="999">
      <c r="G999" s="4"/>
    </row>
    <row r="1000">
      <c r="G1000" s="4"/>
    </row>
    <row r="1001">
      <c r="G1001" s="4"/>
    </row>
    <row r="1002">
      <c r="G1002" s="4"/>
    </row>
    <row r="1003">
      <c r="G1003" s="4"/>
    </row>
    <row r="1004">
      <c r="G1004" s="4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