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30481721041.LTI\Documents\"/>
    </mc:Choice>
  </mc:AlternateContent>
  <bookViews>
    <workbookView xWindow="0" yWindow="0" windowWidth="21600" windowHeight="9735" firstSheet="1" activeTab="4"/>
  </bookViews>
  <sheets>
    <sheet name="Menu " sheetId="6" r:id="rId1"/>
    <sheet name="Professores (as)" sheetId="1" r:id="rId2"/>
    <sheet name="CStar" sheetId="3" r:id="rId3"/>
    <sheet name="EImp" sheetId="9" r:id="rId4"/>
    <sheet name="TGG" sheetId="11" r:id="rId5"/>
    <sheet name="RobAv" sheetId="10" r:id="rId6"/>
    <sheet name="HStar" sheetId="7" r:id="rId7"/>
    <sheet name="FASW" sheetId="8" r:id="rId8"/>
    <sheet name="Secretaria " sheetId="4" r:id="rId9"/>
    <sheet name="Plan1" sheetId="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1" l="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7" i="11"/>
  <c r="X8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7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9" i="11"/>
  <c r="AB10" i="11"/>
  <c r="AB8" i="11"/>
  <c r="AB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7" i="11"/>
  <c r="F7" i="11"/>
  <c r="H8" i="11"/>
  <c r="J9" i="11"/>
  <c r="X36" i="11" l="1"/>
  <c r="V36" i="11"/>
  <c r="R36" i="11"/>
  <c r="P36" i="11"/>
  <c r="L36" i="11"/>
  <c r="J36" i="11"/>
  <c r="H36" i="11"/>
  <c r="F36" i="11"/>
  <c r="R35" i="11"/>
  <c r="V35" i="11" s="1"/>
  <c r="X35" i="11" s="1"/>
  <c r="P35" i="11"/>
  <c r="L35" i="11"/>
  <c r="J35" i="11"/>
  <c r="H35" i="11"/>
  <c r="F35" i="11"/>
  <c r="R34" i="11"/>
  <c r="V34" i="11" s="1"/>
  <c r="X34" i="11" s="1"/>
  <c r="P34" i="11"/>
  <c r="L34" i="11"/>
  <c r="J34" i="11"/>
  <c r="H34" i="11"/>
  <c r="F34" i="11"/>
  <c r="R33" i="11"/>
  <c r="V33" i="11" s="1"/>
  <c r="X33" i="11" s="1"/>
  <c r="P33" i="11"/>
  <c r="L33" i="11"/>
  <c r="J33" i="11"/>
  <c r="H33" i="11"/>
  <c r="F33" i="11"/>
  <c r="R32" i="11"/>
  <c r="V32" i="11" s="1"/>
  <c r="X32" i="11" s="1"/>
  <c r="P32" i="11"/>
  <c r="L32" i="11"/>
  <c r="J32" i="11"/>
  <c r="H32" i="11"/>
  <c r="F32" i="11"/>
  <c r="R31" i="11"/>
  <c r="V31" i="11" s="1"/>
  <c r="X31" i="11" s="1"/>
  <c r="P31" i="11"/>
  <c r="L31" i="11"/>
  <c r="J31" i="11"/>
  <c r="H31" i="11"/>
  <c r="F31" i="11"/>
  <c r="R30" i="11"/>
  <c r="V30" i="11" s="1"/>
  <c r="X30" i="11" s="1"/>
  <c r="P30" i="11"/>
  <c r="L30" i="11"/>
  <c r="J30" i="11"/>
  <c r="H30" i="11"/>
  <c r="F30" i="11"/>
  <c r="R29" i="11"/>
  <c r="V29" i="11" s="1"/>
  <c r="X29" i="11" s="1"/>
  <c r="P29" i="11"/>
  <c r="L29" i="11"/>
  <c r="J29" i="11"/>
  <c r="H29" i="11"/>
  <c r="F29" i="11"/>
  <c r="R28" i="11"/>
  <c r="V28" i="11" s="1"/>
  <c r="X28" i="11" s="1"/>
  <c r="P28" i="11"/>
  <c r="L28" i="11"/>
  <c r="J28" i="11"/>
  <c r="H28" i="11"/>
  <c r="F28" i="11"/>
  <c r="R27" i="11"/>
  <c r="V27" i="11" s="1"/>
  <c r="X27" i="11" s="1"/>
  <c r="P27" i="11"/>
  <c r="L27" i="11"/>
  <c r="J27" i="11"/>
  <c r="H27" i="11"/>
  <c r="F27" i="11"/>
  <c r="R26" i="11"/>
  <c r="V26" i="11" s="1"/>
  <c r="X26" i="11" s="1"/>
  <c r="P26" i="11"/>
  <c r="L26" i="11"/>
  <c r="J26" i="11"/>
  <c r="H26" i="11"/>
  <c r="F26" i="11"/>
  <c r="R25" i="11"/>
  <c r="V25" i="11" s="1"/>
  <c r="X25" i="11" s="1"/>
  <c r="P25" i="11"/>
  <c r="L25" i="11"/>
  <c r="J25" i="11"/>
  <c r="H25" i="11"/>
  <c r="F25" i="11"/>
  <c r="R24" i="11"/>
  <c r="V24" i="11" s="1"/>
  <c r="X24" i="11" s="1"/>
  <c r="P24" i="11"/>
  <c r="L24" i="11"/>
  <c r="J24" i="11"/>
  <c r="H24" i="11"/>
  <c r="F24" i="11"/>
  <c r="R23" i="11"/>
  <c r="V23" i="11" s="1"/>
  <c r="X23" i="11" s="1"/>
  <c r="P23" i="11"/>
  <c r="L23" i="11"/>
  <c r="J23" i="11"/>
  <c r="H23" i="11"/>
  <c r="F23" i="11"/>
  <c r="R22" i="11"/>
  <c r="V22" i="11" s="1"/>
  <c r="X22" i="11" s="1"/>
  <c r="P22" i="11"/>
  <c r="L22" i="11"/>
  <c r="J22" i="11"/>
  <c r="H22" i="11"/>
  <c r="F22" i="11"/>
  <c r="R21" i="11"/>
  <c r="V21" i="11" s="1"/>
  <c r="X21" i="11" s="1"/>
  <c r="P21" i="11"/>
  <c r="L21" i="11"/>
  <c r="J21" i="11"/>
  <c r="H21" i="11"/>
  <c r="F21" i="11"/>
  <c r="R20" i="11"/>
  <c r="V20" i="11" s="1"/>
  <c r="X20" i="11" s="1"/>
  <c r="P20" i="11"/>
  <c r="L20" i="11"/>
  <c r="J20" i="11"/>
  <c r="H20" i="11"/>
  <c r="F20" i="11"/>
  <c r="R19" i="11"/>
  <c r="V19" i="11" s="1"/>
  <c r="X19" i="11" s="1"/>
  <c r="P19" i="11"/>
  <c r="L19" i="11"/>
  <c r="J19" i="11"/>
  <c r="H19" i="11"/>
  <c r="F19" i="11"/>
  <c r="X18" i="11"/>
  <c r="V18" i="11"/>
  <c r="R18" i="11"/>
  <c r="P18" i="11"/>
  <c r="L18" i="11"/>
  <c r="J18" i="11"/>
  <c r="H18" i="11"/>
  <c r="F18" i="11"/>
  <c r="R17" i="11"/>
  <c r="V17" i="11" s="1"/>
  <c r="X17" i="11" s="1"/>
  <c r="P17" i="11"/>
  <c r="L17" i="11"/>
  <c r="J17" i="11"/>
  <c r="H17" i="11"/>
  <c r="F17" i="11"/>
  <c r="R16" i="11"/>
  <c r="V16" i="11" s="1"/>
  <c r="X16" i="11" s="1"/>
  <c r="P16" i="11"/>
  <c r="L16" i="11"/>
  <c r="J16" i="11"/>
  <c r="H16" i="11"/>
  <c r="F16" i="11"/>
  <c r="R15" i="11"/>
  <c r="V15" i="11" s="1"/>
  <c r="X15" i="11" s="1"/>
  <c r="P15" i="11"/>
  <c r="L15" i="11"/>
  <c r="J15" i="11"/>
  <c r="H15" i="11"/>
  <c r="F15" i="11"/>
  <c r="R14" i="11"/>
  <c r="V14" i="11" s="1"/>
  <c r="X14" i="11" s="1"/>
  <c r="P14" i="11"/>
  <c r="L14" i="11"/>
  <c r="J14" i="11"/>
  <c r="H14" i="11"/>
  <c r="F14" i="11"/>
  <c r="R13" i="11"/>
  <c r="V13" i="11" s="1"/>
  <c r="X13" i="11" s="1"/>
  <c r="P13" i="11"/>
  <c r="L13" i="11"/>
  <c r="J13" i="11"/>
  <c r="H13" i="11"/>
  <c r="F13" i="11"/>
  <c r="R12" i="11"/>
  <c r="V12" i="11" s="1"/>
  <c r="X12" i="11" s="1"/>
  <c r="P12" i="11"/>
  <c r="L12" i="11"/>
  <c r="J12" i="11"/>
  <c r="H12" i="11"/>
  <c r="F12" i="11"/>
  <c r="R11" i="11"/>
  <c r="V11" i="11" s="1"/>
  <c r="X11" i="11" s="1"/>
  <c r="P11" i="11"/>
  <c r="L11" i="11"/>
  <c r="J11" i="11"/>
  <c r="H11" i="11"/>
  <c r="F11" i="11"/>
  <c r="R10" i="11"/>
  <c r="V10" i="11" s="1"/>
  <c r="X10" i="11" s="1"/>
  <c r="P10" i="11"/>
  <c r="L10" i="11"/>
  <c r="J10" i="11"/>
  <c r="H10" i="11"/>
  <c r="F10" i="11"/>
  <c r="R9" i="11"/>
  <c r="V9" i="11" s="1"/>
  <c r="X9" i="11" s="1"/>
  <c r="P9" i="11"/>
  <c r="L9" i="11"/>
  <c r="H9" i="11"/>
  <c r="F9" i="11"/>
  <c r="R8" i="11"/>
  <c r="V8" i="11" s="1"/>
  <c r="P8" i="11"/>
  <c r="L8" i="11"/>
  <c r="J8" i="11"/>
  <c r="F8" i="11"/>
  <c r="R7" i="11"/>
  <c r="V7" i="11" s="1"/>
  <c r="X7" i="11" s="1"/>
  <c r="P7" i="11"/>
  <c r="L7" i="11"/>
  <c r="J7" i="11"/>
  <c r="H7" i="11"/>
  <c r="X36" i="10"/>
  <c r="V36" i="10"/>
  <c r="R36" i="10"/>
  <c r="P36" i="10"/>
  <c r="L36" i="10"/>
  <c r="J36" i="10"/>
  <c r="H36" i="10"/>
  <c r="F36" i="10"/>
  <c r="R35" i="10"/>
  <c r="V35" i="10" s="1"/>
  <c r="X35" i="10" s="1"/>
  <c r="P35" i="10"/>
  <c r="L35" i="10"/>
  <c r="J35" i="10"/>
  <c r="H35" i="10"/>
  <c r="F35" i="10"/>
  <c r="R34" i="10"/>
  <c r="V34" i="10" s="1"/>
  <c r="X34" i="10" s="1"/>
  <c r="P34" i="10"/>
  <c r="L34" i="10"/>
  <c r="J34" i="10"/>
  <c r="H34" i="10"/>
  <c r="F34" i="10"/>
  <c r="R33" i="10"/>
  <c r="V33" i="10" s="1"/>
  <c r="X33" i="10" s="1"/>
  <c r="P33" i="10"/>
  <c r="L33" i="10"/>
  <c r="J33" i="10"/>
  <c r="H33" i="10"/>
  <c r="F33" i="10"/>
  <c r="R32" i="10"/>
  <c r="V32" i="10" s="1"/>
  <c r="X32" i="10" s="1"/>
  <c r="P32" i="10"/>
  <c r="L32" i="10"/>
  <c r="J32" i="10"/>
  <c r="H32" i="10"/>
  <c r="F32" i="10"/>
  <c r="R31" i="10"/>
  <c r="V31" i="10" s="1"/>
  <c r="X31" i="10" s="1"/>
  <c r="P31" i="10"/>
  <c r="L31" i="10"/>
  <c r="J31" i="10"/>
  <c r="H31" i="10"/>
  <c r="F31" i="10"/>
  <c r="R30" i="10"/>
  <c r="V30" i="10" s="1"/>
  <c r="X30" i="10" s="1"/>
  <c r="P30" i="10"/>
  <c r="L30" i="10"/>
  <c r="J30" i="10"/>
  <c r="H30" i="10"/>
  <c r="F30" i="10"/>
  <c r="R29" i="10"/>
  <c r="V29" i="10" s="1"/>
  <c r="X29" i="10" s="1"/>
  <c r="P29" i="10"/>
  <c r="L29" i="10"/>
  <c r="J29" i="10"/>
  <c r="H29" i="10"/>
  <c r="F29" i="10"/>
  <c r="R28" i="10"/>
  <c r="V28" i="10" s="1"/>
  <c r="X28" i="10" s="1"/>
  <c r="P28" i="10"/>
  <c r="L28" i="10"/>
  <c r="J28" i="10"/>
  <c r="H28" i="10"/>
  <c r="F28" i="10"/>
  <c r="R27" i="10"/>
  <c r="V27" i="10" s="1"/>
  <c r="X27" i="10" s="1"/>
  <c r="P27" i="10"/>
  <c r="L27" i="10"/>
  <c r="J27" i="10"/>
  <c r="H27" i="10"/>
  <c r="F27" i="10"/>
  <c r="R26" i="10"/>
  <c r="V26" i="10" s="1"/>
  <c r="X26" i="10" s="1"/>
  <c r="P26" i="10"/>
  <c r="L26" i="10"/>
  <c r="J26" i="10"/>
  <c r="H26" i="10"/>
  <c r="F26" i="10"/>
  <c r="R25" i="10"/>
  <c r="V25" i="10" s="1"/>
  <c r="X25" i="10" s="1"/>
  <c r="P25" i="10"/>
  <c r="L25" i="10"/>
  <c r="J25" i="10"/>
  <c r="H25" i="10"/>
  <c r="F25" i="10"/>
  <c r="R24" i="10"/>
  <c r="V24" i="10" s="1"/>
  <c r="X24" i="10" s="1"/>
  <c r="P24" i="10"/>
  <c r="L24" i="10"/>
  <c r="J24" i="10"/>
  <c r="H24" i="10"/>
  <c r="F24" i="10"/>
  <c r="R23" i="10"/>
  <c r="V23" i="10" s="1"/>
  <c r="X23" i="10" s="1"/>
  <c r="P23" i="10"/>
  <c r="L23" i="10"/>
  <c r="J23" i="10"/>
  <c r="H23" i="10"/>
  <c r="F23" i="10"/>
  <c r="R22" i="10"/>
  <c r="V22" i="10" s="1"/>
  <c r="X22" i="10" s="1"/>
  <c r="P22" i="10"/>
  <c r="L22" i="10"/>
  <c r="J22" i="10"/>
  <c r="H22" i="10"/>
  <c r="F22" i="10"/>
  <c r="R21" i="10"/>
  <c r="V21" i="10" s="1"/>
  <c r="X21" i="10" s="1"/>
  <c r="P21" i="10"/>
  <c r="L21" i="10"/>
  <c r="J21" i="10"/>
  <c r="H21" i="10"/>
  <c r="F21" i="10"/>
  <c r="R20" i="10"/>
  <c r="V20" i="10" s="1"/>
  <c r="X20" i="10" s="1"/>
  <c r="P20" i="10"/>
  <c r="L20" i="10"/>
  <c r="J20" i="10"/>
  <c r="H20" i="10"/>
  <c r="F20" i="10"/>
  <c r="R19" i="10"/>
  <c r="V19" i="10" s="1"/>
  <c r="X19" i="10" s="1"/>
  <c r="P19" i="10"/>
  <c r="L19" i="10"/>
  <c r="J19" i="10"/>
  <c r="H19" i="10"/>
  <c r="F19" i="10"/>
  <c r="X18" i="10"/>
  <c r="V18" i="10"/>
  <c r="R18" i="10"/>
  <c r="P18" i="10"/>
  <c r="L18" i="10"/>
  <c r="J18" i="10"/>
  <c r="H18" i="10"/>
  <c r="F18" i="10"/>
  <c r="R17" i="10"/>
  <c r="V17" i="10" s="1"/>
  <c r="X17" i="10" s="1"/>
  <c r="P17" i="10"/>
  <c r="L17" i="10"/>
  <c r="J17" i="10"/>
  <c r="H17" i="10"/>
  <c r="F17" i="10"/>
  <c r="R16" i="10"/>
  <c r="V16" i="10" s="1"/>
  <c r="X16" i="10" s="1"/>
  <c r="P16" i="10"/>
  <c r="L16" i="10"/>
  <c r="J16" i="10"/>
  <c r="H16" i="10"/>
  <c r="F16" i="10"/>
  <c r="R15" i="10"/>
  <c r="V15" i="10" s="1"/>
  <c r="X15" i="10" s="1"/>
  <c r="P15" i="10"/>
  <c r="L15" i="10"/>
  <c r="J15" i="10"/>
  <c r="H15" i="10"/>
  <c r="F15" i="10"/>
  <c r="R14" i="10"/>
  <c r="V14" i="10" s="1"/>
  <c r="X14" i="10" s="1"/>
  <c r="P14" i="10"/>
  <c r="L14" i="10"/>
  <c r="J14" i="10"/>
  <c r="H14" i="10"/>
  <c r="F14" i="10"/>
  <c r="R13" i="10"/>
  <c r="V13" i="10" s="1"/>
  <c r="X13" i="10" s="1"/>
  <c r="P13" i="10"/>
  <c r="L13" i="10"/>
  <c r="J13" i="10"/>
  <c r="H13" i="10"/>
  <c r="F13" i="10"/>
  <c r="R12" i="10"/>
  <c r="V12" i="10" s="1"/>
  <c r="X12" i="10" s="1"/>
  <c r="P12" i="10"/>
  <c r="L12" i="10"/>
  <c r="J12" i="10"/>
  <c r="H12" i="10"/>
  <c r="F12" i="10"/>
  <c r="R11" i="10"/>
  <c r="V11" i="10" s="1"/>
  <c r="X11" i="10" s="1"/>
  <c r="P11" i="10"/>
  <c r="L11" i="10"/>
  <c r="J11" i="10"/>
  <c r="H11" i="10"/>
  <c r="F11" i="10"/>
  <c r="R10" i="10"/>
  <c r="V10" i="10" s="1"/>
  <c r="X10" i="10" s="1"/>
  <c r="P10" i="10"/>
  <c r="L10" i="10"/>
  <c r="J10" i="10"/>
  <c r="H10" i="10"/>
  <c r="F10" i="10"/>
  <c r="R9" i="10"/>
  <c r="V9" i="10" s="1"/>
  <c r="X9" i="10" s="1"/>
  <c r="P9" i="10"/>
  <c r="L9" i="10"/>
  <c r="J9" i="10"/>
  <c r="H9" i="10"/>
  <c r="F9" i="10"/>
  <c r="R8" i="10"/>
  <c r="V8" i="10" s="1"/>
  <c r="X8" i="10" s="1"/>
  <c r="P8" i="10"/>
  <c r="L8" i="10"/>
  <c r="J8" i="10"/>
  <c r="H8" i="10"/>
  <c r="F8" i="10"/>
  <c r="R7" i="10"/>
  <c r="V7" i="10" s="1"/>
  <c r="X7" i="10" s="1"/>
  <c r="P7" i="10"/>
  <c r="L7" i="10"/>
  <c r="J7" i="10"/>
  <c r="H7" i="10"/>
  <c r="F7" i="10"/>
  <c r="X36" i="9"/>
  <c r="V36" i="9"/>
  <c r="R36" i="9"/>
  <c r="P36" i="9"/>
  <c r="L36" i="9"/>
  <c r="J36" i="9"/>
  <c r="H36" i="9"/>
  <c r="F36" i="9"/>
  <c r="R35" i="9"/>
  <c r="V35" i="9" s="1"/>
  <c r="X35" i="9" s="1"/>
  <c r="P35" i="9"/>
  <c r="L35" i="9"/>
  <c r="J35" i="9"/>
  <c r="H35" i="9"/>
  <c r="F35" i="9"/>
  <c r="R34" i="9"/>
  <c r="V34" i="9" s="1"/>
  <c r="X34" i="9" s="1"/>
  <c r="P34" i="9"/>
  <c r="L34" i="9"/>
  <c r="J34" i="9"/>
  <c r="H34" i="9"/>
  <c r="F34" i="9"/>
  <c r="R33" i="9"/>
  <c r="V33" i="9" s="1"/>
  <c r="X33" i="9" s="1"/>
  <c r="P33" i="9"/>
  <c r="L33" i="9"/>
  <c r="J33" i="9"/>
  <c r="H33" i="9"/>
  <c r="F33" i="9"/>
  <c r="R32" i="9"/>
  <c r="V32" i="9" s="1"/>
  <c r="X32" i="9" s="1"/>
  <c r="P32" i="9"/>
  <c r="L32" i="9"/>
  <c r="J32" i="9"/>
  <c r="H32" i="9"/>
  <c r="F32" i="9"/>
  <c r="R31" i="9"/>
  <c r="V31" i="9" s="1"/>
  <c r="X31" i="9" s="1"/>
  <c r="P31" i="9"/>
  <c r="L31" i="9"/>
  <c r="J31" i="9"/>
  <c r="H31" i="9"/>
  <c r="F31" i="9"/>
  <c r="R30" i="9"/>
  <c r="V30" i="9" s="1"/>
  <c r="X30" i="9" s="1"/>
  <c r="P30" i="9"/>
  <c r="L30" i="9"/>
  <c r="J30" i="9"/>
  <c r="H30" i="9"/>
  <c r="F30" i="9"/>
  <c r="R29" i="9"/>
  <c r="V29" i="9" s="1"/>
  <c r="X29" i="9" s="1"/>
  <c r="P29" i="9"/>
  <c r="L29" i="9"/>
  <c r="J29" i="9"/>
  <c r="H29" i="9"/>
  <c r="F29" i="9"/>
  <c r="R28" i="9"/>
  <c r="V28" i="9" s="1"/>
  <c r="X28" i="9" s="1"/>
  <c r="P28" i="9"/>
  <c r="L28" i="9"/>
  <c r="J28" i="9"/>
  <c r="H28" i="9"/>
  <c r="F28" i="9"/>
  <c r="R27" i="9"/>
  <c r="V27" i="9" s="1"/>
  <c r="X27" i="9" s="1"/>
  <c r="P27" i="9"/>
  <c r="L27" i="9"/>
  <c r="J27" i="9"/>
  <c r="H27" i="9"/>
  <c r="F27" i="9"/>
  <c r="R26" i="9"/>
  <c r="V26" i="9" s="1"/>
  <c r="X26" i="9" s="1"/>
  <c r="P26" i="9"/>
  <c r="L26" i="9"/>
  <c r="J26" i="9"/>
  <c r="H26" i="9"/>
  <c r="F26" i="9"/>
  <c r="R25" i="9"/>
  <c r="V25" i="9" s="1"/>
  <c r="X25" i="9" s="1"/>
  <c r="P25" i="9"/>
  <c r="L25" i="9"/>
  <c r="J25" i="9"/>
  <c r="H25" i="9"/>
  <c r="F25" i="9"/>
  <c r="R24" i="9"/>
  <c r="V24" i="9" s="1"/>
  <c r="X24" i="9" s="1"/>
  <c r="P24" i="9"/>
  <c r="L24" i="9"/>
  <c r="J24" i="9"/>
  <c r="H24" i="9"/>
  <c r="F24" i="9"/>
  <c r="R23" i="9"/>
  <c r="V23" i="9" s="1"/>
  <c r="X23" i="9" s="1"/>
  <c r="P23" i="9"/>
  <c r="L23" i="9"/>
  <c r="J23" i="9"/>
  <c r="H23" i="9"/>
  <c r="F23" i="9"/>
  <c r="R22" i="9"/>
  <c r="V22" i="9" s="1"/>
  <c r="X22" i="9" s="1"/>
  <c r="P22" i="9"/>
  <c r="L22" i="9"/>
  <c r="J22" i="9"/>
  <c r="H22" i="9"/>
  <c r="F22" i="9"/>
  <c r="R21" i="9"/>
  <c r="V21" i="9" s="1"/>
  <c r="X21" i="9" s="1"/>
  <c r="P21" i="9"/>
  <c r="L21" i="9"/>
  <c r="J21" i="9"/>
  <c r="H21" i="9"/>
  <c r="F21" i="9"/>
  <c r="R20" i="9"/>
  <c r="V20" i="9" s="1"/>
  <c r="X20" i="9" s="1"/>
  <c r="P20" i="9"/>
  <c r="L20" i="9"/>
  <c r="J20" i="9"/>
  <c r="H20" i="9"/>
  <c r="F20" i="9"/>
  <c r="R19" i="9"/>
  <c r="V19" i="9" s="1"/>
  <c r="X19" i="9" s="1"/>
  <c r="P19" i="9"/>
  <c r="L19" i="9"/>
  <c r="J19" i="9"/>
  <c r="H19" i="9"/>
  <c r="F19" i="9"/>
  <c r="X18" i="9"/>
  <c r="V18" i="9"/>
  <c r="R18" i="9"/>
  <c r="P18" i="9"/>
  <c r="L18" i="9"/>
  <c r="J18" i="9"/>
  <c r="H18" i="9"/>
  <c r="F18" i="9"/>
  <c r="R17" i="9"/>
  <c r="V17" i="9" s="1"/>
  <c r="X17" i="9" s="1"/>
  <c r="P17" i="9"/>
  <c r="L17" i="9"/>
  <c r="J17" i="9"/>
  <c r="H17" i="9"/>
  <c r="F17" i="9"/>
  <c r="R16" i="9"/>
  <c r="V16" i="9" s="1"/>
  <c r="X16" i="9" s="1"/>
  <c r="P16" i="9"/>
  <c r="L16" i="9"/>
  <c r="J16" i="9"/>
  <c r="H16" i="9"/>
  <c r="F16" i="9"/>
  <c r="R15" i="9"/>
  <c r="V15" i="9" s="1"/>
  <c r="X15" i="9" s="1"/>
  <c r="P15" i="9"/>
  <c r="L15" i="9"/>
  <c r="J15" i="9"/>
  <c r="H15" i="9"/>
  <c r="F15" i="9"/>
  <c r="R14" i="9"/>
  <c r="V14" i="9" s="1"/>
  <c r="X14" i="9" s="1"/>
  <c r="P14" i="9"/>
  <c r="L14" i="9"/>
  <c r="J14" i="9"/>
  <c r="H14" i="9"/>
  <c r="F14" i="9"/>
  <c r="R13" i="9"/>
  <c r="V13" i="9" s="1"/>
  <c r="X13" i="9" s="1"/>
  <c r="P13" i="9"/>
  <c r="L13" i="9"/>
  <c r="J13" i="9"/>
  <c r="H13" i="9"/>
  <c r="F13" i="9"/>
  <c r="R12" i="9"/>
  <c r="V12" i="9" s="1"/>
  <c r="X12" i="9" s="1"/>
  <c r="P12" i="9"/>
  <c r="L12" i="9"/>
  <c r="J12" i="9"/>
  <c r="H12" i="9"/>
  <c r="F12" i="9"/>
  <c r="R11" i="9"/>
  <c r="V11" i="9" s="1"/>
  <c r="X11" i="9" s="1"/>
  <c r="P11" i="9"/>
  <c r="L11" i="9"/>
  <c r="J11" i="9"/>
  <c r="H11" i="9"/>
  <c r="F11" i="9"/>
  <c r="R10" i="9"/>
  <c r="V10" i="9" s="1"/>
  <c r="X10" i="9" s="1"/>
  <c r="P10" i="9"/>
  <c r="L10" i="9"/>
  <c r="J10" i="9"/>
  <c r="H10" i="9"/>
  <c r="F10" i="9"/>
  <c r="R9" i="9"/>
  <c r="V9" i="9" s="1"/>
  <c r="X9" i="9" s="1"/>
  <c r="P9" i="9"/>
  <c r="L9" i="9"/>
  <c r="J9" i="9"/>
  <c r="H9" i="9"/>
  <c r="F9" i="9"/>
  <c r="R8" i="9"/>
  <c r="V8" i="9" s="1"/>
  <c r="X8" i="9" s="1"/>
  <c r="P8" i="9"/>
  <c r="L8" i="9"/>
  <c r="J8" i="9"/>
  <c r="H8" i="9"/>
  <c r="F8" i="9"/>
  <c r="R7" i="9"/>
  <c r="V7" i="9" s="1"/>
  <c r="X7" i="9" s="1"/>
  <c r="P7" i="9"/>
  <c r="L7" i="9"/>
  <c r="J7" i="9"/>
  <c r="H7" i="9"/>
  <c r="F7" i="9"/>
  <c r="X36" i="8"/>
  <c r="V36" i="8"/>
  <c r="R36" i="8"/>
  <c r="P36" i="8"/>
  <c r="L36" i="8"/>
  <c r="J36" i="8"/>
  <c r="H36" i="8"/>
  <c r="F36" i="8"/>
  <c r="R35" i="8"/>
  <c r="V35" i="8" s="1"/>
  <c r="X35" i="8" s="1"/>
  <c r="P35" i="8"/>
  <c r="L35" i="8"/>
  <c r="J35" i="8"/>
  <c r="H35" i="8"/>
  <c r="F35" i="8"/>
  <c r="R34" i="8"/>
  <c r="V34" i="8" s="1"/>
  <c r="X34" i="8" s="1"/>
  <c r="P34" i="8"/>
  <c r="L34" i="8"/>
  <c r="J34" i="8"/>
  <c r="H34" i="8"/>
  <c r="F34" i="8"/>
  <c r="R33" i="8"/>
  <c r="V33" i="8" s="1"/>
  <c r="X33" i="8" s="1"/>
  <c r="P33" i="8"/>
  <c r="L33" i="8"/>
  <c r="J33" i="8"/>
  <c r="H33" i="8"/>
  <c r="F33" i="8"/>
  <c r="R32" i="8"/>
  <c r="V32" i="8" s="1"/>
  <c r="X32" i="8" s="1"/>
  <c r="P32" i="8"/>
  <c r="L32" i="8"/>
  <c r="J32" i="8"/>
  <c r="H32" i="8"/>
  <c r="F32" i="8"/>
  <c r="R31" i="8"/>
  <c r="V31" i="8" s="1"/>
  <c r="X31" i="8" s="1"/>
  <c r="P31" i="8"/>
  <c r="L31" i="8"/>
  <c r="J31" i="8"/>
  <c r="H31" i="8"/>
  <c r="F31" i="8"/>
  <c r="R30" i="8"/>
  <c r="V30" i="8" s="1"/>
  <c r="X30" i="8" s="1"/>
  <c r="P30" i="8"/>
  <c r="L30" i="8"/>
  <c r="J30" i="8"/>
  <c r="H30" i="8"/>
  <c r="F30" i="8"/>
  <c r="R29" i="8"/>
  <c r="V29" i="8" s="1"/>
  <c r="X29" i="8" s="1"/>
  <c r="P29" i="8"/>
  <c r="L29" i="8"/>
  <c r="J29" i="8"/>
  <c r="H29" i="8"/>
  <c r="F29" i="8"/>
  <c r="R28" i="8"/>
  <c r="V28" i="8" s="1"/>
  <c r="X28" i="8" s="1"/>
  <c r="P28" i="8"/>
  <c r="L28" i="8"/>
  <c r="J28" i="8"/>
  <c r="H28" i="8"/>
  <c r="F28" i="8"/>
  <c r="R27" i="8"/>
  <c r="V27" i="8" s="1"/>
  <c r="X27" i="8" s="1"/>
  <c r="P27" i="8"/>
  <c r="L27" i="8"/>
  <c r="J27" i="8"/>
  <c r="H27" i="8"/>
  <c r="F27" i="8"/>
  <c r="R26" i="8"/>
  <c r="V26" i="8" s="1"/>
  <c r="X26" i="8" s="1"/>
  <c r="P26" i="8"/>
  <c r="L26" i="8"/>
  <c r="J26" i="8"/>
  <c r="H26" i="8"/>
  <c r="F26" i="8"/>
  <c r="R25" i="8"/>
  <c r="V25" i="8" s="1"/>
  <c r="X25" i="8" s="1"/>
  <c r="P25" i="8"/>
  <c r="L25" i="8"/>
  <c r="J25" i="8"/>
  <c r="H25" i="8"/>
  <c r="F25" i="8"/>
  <c r="R24" i="8"/>
  <c r="V24" i="8" s="1"/>
  <c r="X24" i="8" s="1"/>
  <c r="P24" i="8"/>
  <c r="L24" i="8"/>
  <c r="J24" i="8"/>
  <c r="H24" i="8"/>
  <c r="F24" i="8"/>
  <c r="R23" i="8"/>
  <c r="V23" i="8" s="1"/>
  <c r="X23" i="8" s="1"/>
  <c r="P23" i="8"/>
  <c r="L23" i="8"/>
  <c r="J23" i="8"/>
  <c r="H23" i="8"/>
  <c r="F23" i="8"/>
  <c r="R22" i="8"/>
  <c r="V22" i="8" s="1"/>
  <c r="X22" i="8" s="1"/>
  <c r="P22" i="8"/>
  <c r="L22" i="8"/>
  <c r="J22" i="8"/>
  <c r="H22" i="8"/>
  <c r="F22" i="8"/>
  <c r="R21" i="8"/>
  <c r="V21" i="8" s="1"/>
  <c r="X21" i="8" s="1"/>
  <c r="P21" i="8"/>
  <c r="L21" i="8"/>
  <c r="J21" i="8"/>
  <c r="H21" i="8"/>
  <c r="F21" i="8"/>
  <c r="R20" i="8"/>
  <c r="V20" i="8" s="1"/>
  <c r="X20" i="8" s="1"/>
  <c r="P20" i="8"/>
  <c r="L20" i="8"/>
  <c r="J20" i="8"/>
  <c r="H20" i="8"/>
  <c r="F20" i="8"/>
  <c r="R19" i="8"/>
  <c r="V19" i="8" s="1"/>
  <c r="X19" i="8" s="1"/>
  <c r="P19" i="8"/>
  <c r="L19" i="8"/>
  <c r="J19" i="8"/>
  <c r="H19" i="8"/>
  <c r="F19" i="8"/>
  <c r="X18" i="8"/>
  <c r="V18" i="8"/>
  <c r="R18" i="8"/>
  <c r="P18" i="8"/>
  <c r="L18" i="8"/>
  <c r="J18" i="8"/>
  <c r="H18" i="8"/>
  <c r="F18" i="8"/>
  <c r="R17" i="8"/>
  <c r="V17" i="8" s="1"/>
  <c r="X17" i="8" s="1"/>
  <c r="P17" i="8"/>
  <c r="L17" i="8"/>
  <c r="J17" i="8"/>
  <c r="H17" i="8"/>
  <c r="F17" i="8"/>
  <c r="R16" i="8"/>
  <c r="V16" i="8" s="1"/>
  <c r="X16" i="8" s="1"/>
  <c r="P16" i="8"/>
  <c r="L16" i="8"/>
  <c r="J16" i="8"/>
  <c r="H16" i="8"/>
  <c r="F16" i="8"/>
  <c r="R15" i="8"/>
  <c r="V15" i="8" s="1"/>
  <c r="X15" i="8" s="1"/>
  <c r="P15" i="8"/>
  <c r="L15" i="8"/>
  <c r="J15" i="8"/>
  <c r="H15" i="8"/>
  <c r="F15" i="8"/>
  <c r="R14" i="8"/>
  <c r="V14" i="8" s="1"/>
  <c r="X14" i="8" s="1"/>
  <c r="P14" i="8"/>
  <c r="L14" i="8"/>
  <c r="J14" i="8"/>
  <c r="H14" i="8"/>
  <c r="F14" i="8"/>
  <c r="R13" i="8"/>
  <c r="V13" i="8" s="1"/>
  <c r="X13" i="8" s="1"/>
  <c r="P13" i="8"/>
  <c r="L13" i="8"/>
  <c r="J13" i="8"/>
  <c r="H13" i="8"/>
  <c r="F13" i="8"/>
  <c r="R12" i="8"/>
  <c r="V12" i="8" s="1"/>
  <c r="X12" i="8" s="1"/>
  <c r="P12" i="8"/>
  <c r="L12" i="8"/>
  <c r="J12" i="8"/>
  <c r="H12" i="8"/>
  <c r="F12" i="8"/>
  <c r="R11" i="8"/>
  <c r="V11" i="8" s="1"/>
  <c r="X11" i="8" s="1"/>
  <c r="P11" i="8"/>
  <c r="L11" i="8"/>
  <c r="J11" i="8"/>
  <c r="H11" i="8"/>
  <c r="F11" i="8"/>
  <c r="R10" i="8"/>
  <c r="V10" i="8" s="1"/>
  <c r="X10" i="8" s="1"/>
  <c r="P10" i="8"/>
  <c r="L10" i="8"/>
  <c r="J10" i="8"/>
  <c r="H10" i="8"/>
  <c r="F10" i="8"/>
  <c r="R9" i="8"/>
  <c r="V9" i="8" s="1"/>
  <c r="X9" i="8" s="1"/>
  <c r="P9" i="8"/>
  <c r="L9" i="8"/>
  <c r="J9" i="8"/>
  <c r="H9" i="8"/>
  <c r="F9" i="8"/>
  <c r="R8" i="8"/>
  <c r="V8" i="8" s="1"/>
  <c r="X8" i="8" s="1"/>
  <c r="P8" i="8"/>
  <c r="L8" i="8"/>
  <c r="J8" i="8"/>
  <c r="H8" i="8"/>
  <c r="F8" i="8"/>
  <c r="R7" i="8"/>
  <c r="V7" i="8" s="1"/>
  <c r="X7" i="8" s="1"/>
  <c r="P7" i="8"/>
  <c r="L7" i="8"/>
  <c r="J7" i="8"/>
  <c r="H7" i="8"/>
  <c r="F7" i="8"/>
  <c r="X36" i="7"/>
  <c r="V36" i="7"/>
  <c r="R36" i="7"/>
  <c r="P36" i="7"/>
  <c r="L36" i="7"/>
  <c r="J36" i="7"/>
  <c r="H36" i="7"/>
  <c r="F36" i="7"/>
  <c r="V35" i="7"/>
  <c r="X35" i="7" s="1"/>
  <c r="R35" i="7"/>
  <c r="P35" i="7"/>
  <c r="L35" i="7"/>
  <c r="J35" i="7"/>
  <c r="H35" i="7"/>
  <c r="F35" i="7"/>
  <c r="V34" i="7"/>
  <c r="X34" i="7" s="1"/>
  <c r="R34" i="7"/>
  <c r="P34" i="7"/>
  <c r="L34" i="7"/>
  <c r="J34" i="7"/>
  <c r="H34" i="7"/>
  <c r="F34" i="7"/>
  <c r="V33" i="7"/>
  <c r="X33" i="7" s="1"/>
  <c r="R33" i="7"/>
  <c r="P33" i="7"/>
  <c r="L33" i="7"/>
  <c r="J33" i="7"/>
  <c r="H33" i="7"/>
  <c r="F33" i="7"/>
  <c r="V32" i="7"/>
  <c r="X32" i="7" s="1"/>
  <c r="R32" i="7"/>
  <c r="P32" i="7"/>
  <c r="L32" i="7"/>
  <c r="J32" i="7"/>
  <c r="H32" i="7"/>
  <c r="F32" i="7"/>
  <c r="V31" i="7"/>
  <c r="X31" i="7" s="1"/>
  <c r="R31" i="7"/>
  <c r="P31" i="7"/>
  <c r="L31" i="7"/>
  <c r="J31" i="7"/>
  <c r="H31" i="7"/>
  <c r="F31" i="7"/>
  <c r="V30" i="7"/>
  <c r="X30" i="7" s="1"/>
  <c r="R30" i="7"/>
  <c r="P30" i="7"/>
  <c r="L30" i="7"/>
  <c r="J30" i="7"/>
  <c r="H30" i="7"/>
  <c r="F30" i="7"/>
  <c r="V29" i="7"/>
  <c r="X29" i="7" s="1"/>
  <c r="R29" i="7"/>
  <c r="P29" i="7"/>
  <c r="L29" i="7"/>
  <c r="J29" i="7"/>
  <c r="H29" i="7"/>
  <c r="F29" i="7"/>
  <c r="V28" i="7"/>
  <c r="X28" i="7" s="1"/>
  <c r="R28" i="7"/>
  <c r="P28" i="7"/>
  <c r="L28" i="7"/>
  <c r="J28" i="7"/>
  <c r="H28" i="7"/>
  <c r="F28" i="7"/>
  <c r="V27" i="7"/>
  <c r="X27" i="7" s="1"/>
  <c r="R27" i="7"/>
  <c r="P27" i="7"/>
  <c r="L27" i="7"/>
  <c r="J27" i="7"/>
  <c r="H27" i="7"/>
  <c r="F27" i="7"/>
  <c r="V26" i="7"/>
  <c r="X26" i="7" s="1"/>
  <c r="R26" i="7"/>
  <c r="P26" i="7"/>
  <c r="L26" i="7"/>
  <c r="J26" i="7"/>
  <c r="H26" i="7"/>
  <c r="F26" i="7"/>
  <c r="V25" i="7"/>
  <c r="X25" i="7" s="1"/>
  <c r="R25" i="7"/>
  <c r="P25" i="7"/>
  <c r="L25" i="7"/>
  <c r="J25" i="7"/>
  <c r="H25" i="7"/>
  <c r="F25" i="7"/>
  <c r="V24" i="7"/>
  <c r="X24" i="7" s="1"/>
  <c r="R24" i="7"/>
  <c r="P24" i="7"/>
  <c r="L24" i="7"/>
  <c r="J24" i="7"/>
  <c r="H24" i="7"/>
  <c r="F24" i="7"/>
  <c r="V23" i="7"/>
  <c r="X23" i="7" s="1"/>
  <c r="R23" i="7"/>
  <c r="P23" i="7"/>
  <c r="L23" i="7"/>
  <c r="J23" i="7"/>
  <c r="H23" i="7"/>
  <c r="F23" i="7"/>
  <c r="V22" i="7"/>
  <c r="X22" i="7" s="1"/>
  <c r="R22" i="7"/>
  <c r="P22" i="7"/>
  <c r="L22" i="7"/>
  <c r="J22" i="7"/>
  <c r="H22" i="7"/>
  <c r="F22" i="7"/>
  <c r="V21" i="7"/>
  <c r="X21" i="7" s="1"/>
  <c r="R21" i="7"/>
  <c r="P21" i="7"/>
  <c r="L21" i="7"/>
  <c r="J21" i="7"/>
  <c r="H21" i="7"/>
  <c r="F21" i="7"/>
  <c r="V20" i="7"/>
  <c r="X20" i="7" s="1"/>
  <c r="R20" i="7"/>
  <c r="P20" i="7"/>
  <c r="L20" i="7"/>
  <c r="J20" i="7"/>
  <c r="H20" i="7"/>
  <c r="F20" i="7"/>
  <c r="V19" i="7"/>
  <c r="X19" i="7" s="1"/>
  <c r="R19" i="7"/>
  <c r="P19" i="7"/>
  <c r="L19" i="7"/>
  <c r="J19" i="7"/>
  <c r="H19" i="7"/>
  <c r="F19" i="7"/>
  <c r="X18" i="7"/>
  <c r="V18" i="7"/>
  <c r="R18" i="7"/>
  <c r="P18" i="7"/>
  <c r="L18" i="7"/>
  <c r="J18" i="7"/>
  <c r="H18" i="7"/>
  <c r="F18" i="7"/>
  <c r="V17" i="7"/>
  <c r="X17" i="7" s="1"/>
  <c r="R17" i="7"/>
  <c r="P17" i="7"/>
  <c r="L17" i="7"/>
  <c r="J17" i="7"/>
  <c r="H17" i="7"/>
  <c r="F17" i="7"/>
  <c r="V16" i="7"/>
  <c r="X16" i="7" s="1"/>
  <c r="R16" i="7"/>
  <c r="P16" i="7"/>
  <c r="L16" i="7"/>
  <c r="J16" i="7"/>
  <c r="H16" i="7"/>
  <c r="F16" i="7"/>
  <c r="V15" i="7"/>
  <c r="X15" i="7" s="1"/>
  <c r="R15" i="7"/>
  <c r="P15" i="7"/>
  <c r="L15" i="7"/>
  <c r="J15" i="7"/>
  <c r="H15" i="7"/>
  <c r="F15" i="7"/>
  <c r="V14" i="7"/>
  <c r="X14" i="7" s="1"/>
  <c r="R14" i="7"/>
  <c r="P14" i="7"/>
  <c r="L14" i="7"/>
  <c r="J14" i="7"/>
  <c r="H14" i="7"/>
  <c r="F14" i="7"/>
  <c r="V13" i="7"/>
  <c r="X13" i="7" s="1"/>
  <c r="R13" i="7"/>
  <c r="P13" i="7"/>
  <c r="L13" i="7"/>
  <c r="J13" i="7"/>
  <c r="H13" i="7"/>
  <c r="F13" i="7"/>
  <c r="V12" i="7"/>
  <c r="X12" i="7" s="1"/>
  <c r="R12" i="7"/>
  <c r="P12" i="7"/>
  <c r="L12" i="7"/>
  <c r="J12" i="7"/>
  <c r="H12" i="7"/>
  <c r="F12" i="7"/>
  <c r="V11" i="7"/>
  <c r="X11" i="7" s="1"/>
  <c r="R11" i="7"/>
  <c r="P11" i="7"/>
  <c r="L11" i="7"/>
  <c r="J11" i="7"/>
  <c r="H11" i="7"/>
  <c r="F11" i="7"/>
  <c r="V10" i="7"/>
  <c r="X10" i="7" s="1"/>
  <c r="R10" i="7"/>
  <c r="P10" i="7"/>
  <c r="L10" i="7"/>
  <c r="J10" i="7"/>
  <c r="H10" i="7"/>
  <c r="F10" i="7"/>
  <c r="V9" i="7"/>
  <c r="X9" i="7" s="1"/>
  <c r="R9" i="7"/>
  <c r="P9" i="7"/>
  <c r="L9" i="7"/>
  <c r="J9" i="7"/>
  <c r="H9" i="7"/>
  <c r="F9" i="7"/>
  <c r="V8" i="7"/>
  <c r="X8" i="7" s="1"/>
  <c r="R8" i="7"/>
  <c r="P8" i="7"/>
  <c r="L8" i="7"/>
  <c r="J8" i="7"/>
  <c r="H8" i="7"/>
  <c r="F8" i="7"/>
  <c r="V7" i="7"/>
  <c r="X7" i="7" s="1"/>
  <c r="R7" i="7"/>
  <c r="P7" i="7"/>
  <c r="L7" i="7"/>
  <c r="J7" i="7"/>
  <c r="H7" i="7"/>
  <c r="F7" i="7"/>
  <c r="P8" i="3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7" i="3"/>
  <c r="V7" i="3"/>
  <c r="V13" i="3"/>
  <c r="V8" i="3"/>
  <c r="V9" i="3"/>
  <c r="V10" i="3"/>
  <c r="X10" i="3" s="1"/>
  <c r="V11" i="3"/>
  <c r="X11" i="3" s="1"/>
  <c r="V12" i="3"/>
  <c r="V14" i="3"/>
  <c r="X14" i="3" s="1"/>
  <c r="V15" i="3"/>
  <c r="X15" i="3" s="1"/>
  <c r="V16" i="3"/>
  <c r="V17" i="3"/>
  <c r="V18" i="3"/>
  <c r="V19" i="3"/>
  <c r="X19" i="3" s="1"/>
  <c r="V20" i="3"/>
  <c r="V21" i="3"/>
  <c r="V22" i="3"/>
  <c r="V23" i="3"/>
  <c r="X23" i="3" s="1"/>
  <c r="V24" i="3"/>
  <c r="V25" i="3"/>
  <c r="V26" i="3"/>
  <c r="V27" i="3"/>
  <c r="X27" i="3" s="1"/>
  <c r="V28" i="3"/>
  <c r="V29" i="3"/>
  <c r="V30" i="3"/>
  <c r="V31" i="3"/>
  <c r="X31" i="3" s="1"/>
  <c r="V32" i="3"/>
  <c r="V33" i="3"/>
  <c r="V34" i="3"/>
  <c r="V35" i="3"/>
  <c r="X35" i="3" s="1"/>
  <c r="V36" i="3"/>
  <c r="R7" i="3"/>
  <c r="X7" i="3"/>
  <c r="X12" i="3"/>
  <c r="X16" i="3"/>
  <c r="X17" i="3"/>
  <c r="X18" i="3"/>
  <c r="X20" i="3"/>
  <c r="X21" i="3"/>
  <c r="X22" i="3"/>
  <c r="X24" i="3"/>
  <c r="X25" i="3"/>
  <c r="X26" i="3"/>
  <c r="X28" i="3"/>
  <c r="X29" i="3"/>
  <c r="X30" i="3"/>
  <c r="X32" i="3"/>
  <c r="X33" i="3"/>
  <c r="X34" i="3"/>
  <c r="X36" i="3"/>
  <c r="X9" i="3"/>
  <c r="R8" i="3"/>
  <c r="R9" i="3"/>
  <c r="R10" i="3"/>
  <c r="R11" i="3"/>
  <c r="R12" i="3"/>
  <c r="R13" i="3"/>
  <c r="X13" i="3" s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X8" i="3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7" i="3"/>
  <c r="L7" i="3"/>
  <c r="L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L8" i="3"/>
  <c r="L10" i="3"/>
  <c r="L11" i="3"/>
  <c r="L12" i="3"/>
  <c r="L14" i="3"/>
  <c r="L15" i="3"/>
  <c r="L16" i="3"/>
  <c r="L18" i="3"/>
  <c r="L19" i="3"/>
  <c r="L20" i="3"/>
  <c r="L22" i="3"/>
  <c r="L23" i="3"/>
  <c r="L24" i="3"/>
  <c r="L26" i="3"/>
  <c r="L27" i="3"/>
  <c r="L28" i="3"/>
  <c r="L30" i="3"/>
  <c r="L31" i="3"/>
  <c r="L32" i="3"/>
  <c r="L34" i="3"/>
  <c r="L35" i="3"/>
  <c r="L36" i="3"/>
  <c r="L33" i="3" l="1"/>
  <c r="L29" i="3"/>
  <c r="L25" i="3"/>
  <c r="L21" i="3"/>
  <c r="L17" i="3"/>
  <c r="L13" i="3"/>
  <c r="H36" i="3"/>
  <c r="H35" i="3"/>
  <c r="J13" i="3" l="1"/>
  <c r="J8" i="3"/>
  <c r="J26" i="3"/>
  <c r="J17" i="3"/>
  <c r="J21" i="3"/>
  <c r="J27" i="3"/>
  <c r="J32" i="3"/>
  <c r="J24" i="3"/>
  <c r="J20" i="3"/>
  <c r="J35" i="3"/>
  <c r="J15" i="3"/>
  <c r="J14" i="3"/>
  <c r="J9" i="3"/>
  <c r="J19" i="3"/>
  <c r="J22" i="3"/>
  <c r="J7" i="3"/>
  <c r="J16" i="3"/>
  <c r="J25" i="3"/>
  <c r="J31" i="3"/>
  <c r="J11" i="3"/>
  <c r="J29" i="3"/>
  <c r="J30" i="3"/>
  <c r="J10" i="3"/>
  <c r="J33" i="3"/>
  <c r="J28" i="3"/>
  <c r="J12" i="3"/>
  <c r="J23" i="3"/>
  <c r="J36" i="3"/>
  <c r="J34" i="3"/>
  <c r="J18" i="3"/>
</calcChain>
</file>

<file path=xl/sharedStrings.xml><?xml version="1.0" encoding="utf-8"?>
<sst xmlns="http://schemas.openxmlformats.org/spreadsheetml/2006/main" count="541" uniqueCount="100">
  <si>
    <t xml:space="preserve">Professores </t>
  </si>
  <si>
    <t xml:space="preserve">Disciplina </t>
  </si>
  <si>
    <t xml:space="preserve">Alunos </t>
  </si>
  <si>
    <t xml:space="preserve">Professor Solo </t>
  </si>
  <si>
    <t>Professora Amidala</t>
  </si>
  <si>
    <t xml:space="preserve">Professor Sidious </t>
  </si>
  <si>
    <t>Professor C-3PO</t>
  </si>
  <si>
    <t xml:space="preserve">Professora Leia </t>
  </si>
  <si>
    <t>Professor Kenobi</t>
  </si>
  <si>
    <t>SW0991610001</t>
  </si>
  <si>
    <t>SW0991610002</t>
  </si>
  <si>
    <t>SW0991610003</t>
  </si>
  <si>
    <t>SW0991610004</t>
  </si>
  <si>
    <t>SW0991610005</t>
  </si>
  <si>
    <t>SW0991610006</t>
  </si>
  <si>
    <t>SW0991610007</t>
  </si>
  <si>
    <t>SW0991610008</t>
  </si>
  <si>
    <t>SW0991610009</t>
  </si>
  <si>
    <t>SW0991610010</t>
  </si>
  <si>
    <t>SW0991610011</t>
  </si>
  <si>
    <t>SW0991610012</t>
  </si>
  <si>
    <t>SW0991610013</t>
  </si>
  <si>
    <t>SW0991610014</t>
  </si>
  <si>
    <t>SW0991610015</t>
  </si>
  <si>
    <t>SW0991610016</t>
  </si>
  <si>
    <t>SW0991610017</t>
  </si>
  <si>
    <t>SW0991610018</t>
  </si>
  <si>
    <t>SW0991610019</t>
  </si>
  <si>
    <t>SW0991610020</t>
  </si>
  <si>
    <t>SW0991610021</t>
  </si>
  <si>
    <t>SW0991610022</t>
  </si>
  <si>
    <t>SW0991610023</t>
  </si>
  <si>
    <t>SW0991610024</t>
  </si>
  <si>
    <t>SW0991610025</t>
  </si>
  <si>
    <t>SW0991610026</t>
  </si>
  <si>
    <t>SW0991610027</t>
  </si>
  <si>
    <t>SW0991610028</t>
  </si>
  <si>
    <t>SW0991610029</t>
  </si>
  <si>
    <t>SW0991610030</t>
  </si>
  <si>
    <t xml:space="preserve">    Cad Bane</t>
  </si>
  <si>
    <t xml:space="preserve">   Onaconda Farr</t>
  </si>
  <si>
    <t xml:space="preserve">   Chanceler Valorum</t>
  </si>
  <si>
    <t xml:space="preserve">   Bail Organa</t>
  </si>
  <si>
    <t xml:space="preserve">   Ahsoka Tano</t>
  </si>
  <si>
    <t xml:space="preserve">   Jabba o Hutt</t>
  </si>
  <si>
    <t xml:space="preserve">   Wicket</t>
  </si>
  <si>
    <t xml:space="preserve">   Deej Warrick</t>
  </si>
  <si>
    <t xml:space="preserve">   Ponda</t>
  </si>
  <si>
    <t xml:space="preserve">   Shaak Ti</t>
  </si>
  <si>
    <t xml:space="preserve">   Peixe-garra</t>
  </si>
  <si>
    <t xml:space="preserve">   Luminara Unduli</t>
  </si>
  <si>
    <t xml:space="preserve">   Kabe</t>
  </si>
  <si>
    <t xml:space="preserve">   Mace Windu</t>
  </si>
  <si>
    <t xml:space="preserve">   Qui-Gon Jinn</t>
  </si>
  <si>
    <t xml:space="preserve">   Kit Fisto</t>
  </si>
  <si>
    <t xml:space="preserve">   James Tiberius Kirk</t>
  </si>
  <si>
    <t xml:space="preserve">   Ki-Adi-Mundi</t>
  </si>
  <si>
    <t xml:space="preserve">   Plo Koon</t>
  </si>
  <si>
    <t xml:space="preserve">   Eeth Koth</t>
  </si>
  <si>
    <t xml:space="preserve">   Kazdan Paratus</t>
  </si>
  <si>
    <t xml:space="preserve">   Bo Vanda</t>
  </si>
  <si>
    <t xml:space="preserve">   Dathka Graush</t>
  </si>
  <si>
    <t xml:space="preserve">   Dor-Gal-Ram</t>
  </si>
  <si>
    <t xml:space="preserve">   Garu</t>
  </si>
  <si>
    <t xml:space="preserve">   Horak-Mul</t>
  </si>
  <si>
    <t xml:space="preserve">   Kla</t>
  </si>
  <si>
    <t xml:space="preserve">   Komok-Da</t>
  </si>
  <si>
    <t xml:space="preserve">   Larad Noon</t>
  </si>
  <si>
    <t xml:space="preserve">Comercio Interestrelas     -       Professor Solo </t>
  </si>
  <si>
    <t xml:space="preserve">Faltas </t>
  </si>
  <si>
    <t>Média 
da 
Classe</t>
  </si>
  <si>
    <t>Sua Nota 
em 
Relacão a sala</t>
  </si>
  <si>
    <t>Maior
 nota da
 sala</t>
  </si>
  <si>
    <t>Situação 
do
Aluno</t>
  </si>
  <si>
    <t>Prova 2</t>
  </si>
  <si>
    <t xml:space="preserve"> Prova 1 
e
 Prova 2</t>
  </si>
  <si>
    <t>Precisa 
para a Prova 2</t>
  </si>
  <si>
    <t xml:space="preserve">secretaria </t>
  </si>
  <si>
    <t xml:space="preserve">nome da disciplina </t>
  </si>
  <si>
    <t xml:space="preserve">conceito final e falta </t>
  </si>
  <si>
    <t xml:space="preserve">fazer tudo aqui </t>
  </si>
  <si>
    <t>Professores (as)</t>
  </si>
  <si>
    <t xml:space="preserve">Secretaria </t>
  </si>
  <si>
    <t xml:space="preserve">Nomes : </t>
  </si>
  <si>
    <t>RA :</t>
  </si>
  <si>
    <t xml:space="preserve"> Prova 3</t>
  </si>
  <si>
    <t xml:space="preserve"> Prova 1</t>
  </si>
  <si>
    <t>Conceito 
Final</t>
  </si>
  <si>
    <t>Prova1, Prova 2 e Prova 3</t>
  </si>
  <si>
    <t xml:space="preserve">Estratégia Imperial      -       Professor Sidius </t>
  </si>
  <si>
    <t>Técnicas de Gestão Galáctica     -       Professora Amidala</t>
  </si>
  <si>
    <t xml:space="preserve">Robótica Avançada    -       Professor C - 3PO </t>
  </si>
  <si>
    <t>História das Lutas Estelares    -       Professora Leia</t>
  </si>
  <si>
    <t>A Força Aplicada ao Desenvolvimento de SW    -       Professor Kenobi</t>
  </si>
  <si>
    <t>Fator 
de
 Correção</t>
  </si>
  <si>
    <t>Nota
 Final</t>
  </si>
  <si>
    <t>Nota 
Final 2</t>
  </si>
  <si>
    <t xml:space="preserve"> Maior nota 
da 
Prova 2</t>
  </si>
  <si>
    <t>Média 
Final</t>
  </si>
  <si>
    <t>Conceito
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</si>
</sst>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Bookman Old Style"/>
      <family val="1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Aparajita"/>
      <family val="2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5" fillId="5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150"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</dxfs>
  <tableStyles count="0" defaultTableStyle="TableStyleMedium2" defaultPivotStyle="PivotStyleLight16"/>
  <colors>
    <mruColors>
      <color rgb="FFC65911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enu '!A1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hyperlink" Target="#CStar!A1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enu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9525</xdr:rowOff>
    </xdr:from>
    <xdr:to>
      <xdr:col>17</xdr:col>
      <xdr:colOff>0</xdr:colOff>
      <xdr:row>33</xdr:row>
      <xdr:rowOff>166</xdr:rowOff>
    </xdr:to>
    <xdr:pic>
      <xdr:nvPicPr>
        <xdr:cNvPr id="3" name="Imagem 2" title="Professores ">
          <a:extLst>
            <a:ext uri="{FF2B5EF4-FFF2-40B4-BE49-F238E27FC236}">
              <a16:creationId xmlns:a16="http://schemas.microsoft.com/office/drawing/2014/main" xmlns="" id="{6C8FA6B8-54C6-465E-8A14-288F54C6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525"/>
          <a:ext cx="9172575" cy="6277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190499</xdr:rowOff>
    </xdr:from>
    <xdr:to>
      <xdr:col>6</xdr:col>
      <xdr:colOff>19050</xdr:colOff>
      <xdr:row>15</xdr:row>
      <xdr:rowOff>161924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0FFFF84-A3B5-4E66-B760-DFE2C8ED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609599"/>
          <a:ext cx="2171700" cy="263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</xdr:row>
      <xdr:rowOff>0</xdr:rowOff>
    </xdr:from>
    <xdr:to>
      <xdr:col>12</xdr:col>
      <xdr:colOff>0</xdr:colOff>
      <xdr:row>15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B8A68B9A-2B56-416D-ADD2-11E837E41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609600"/>
          <a:ext cx="2409825" cy="264795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</xdr:row>
      <xdr:rowOff>1</xdr:rowOff>
    </xdr:from>
    <xdr:to>
      <xdr:col>18</xdr:col>
      <xdr:colOff>9525</xdr:colOff>
      <xdr:row>15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D6B274C4-F969-4F74-A8FA-3BC529948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609601"/>
          <a:ext cx="2419350" cy="2638424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19</xdr:row>
      <xdr:rowOff>19050</xdr:rowOff>
    </xdr:from>
    <xdr:to>
      <xdr:col>5</xdr:col>
      <xdr:colOff>581026</xdr:colOff>
      <xdr:row>36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9EEB4545-DDDB-4AE3-9B12-31D601B5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3867150"/>
          <a:ext cx="2228850" cy="32194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38100</xdr:rowOff>
    </xdr:from>
    <xdr:to>
      <xdr:col>11</xdr:col>
      <xdr:colOff>590550</xdr:colOff>
      <xdr:row>35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2612244B-721E-4B93-8A75-7AFFCB10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886200"/>
          <a:ext cx="2381250" cy="31432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19</xdr:row>
      <xdr:rowOff>19050</xdr:rowOff>
    </xdr:from>
    <xdr:to>
      <xdr:col>18</xdr:col>
      <xdr:colOff>19050</xdr:colOff>
      <xdr:row>35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E5B6ABA6-EAED-4C32-BF06-EEB0798E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67150"/>
          <a:ext cx="2438400" cy="318135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40</xdr:row>
      <xdr:rowOff>180971</xdr:rowOff>
    </xdr:from>
    <xdr:to>
      <xdr:col>1</xdr:col>
      <xdr:colOff>523875</xdr:colOff>
      <xdr:row>42</xdr:row>
      <xdr:rowOff>190498</xdr:rowOff>
    </xdr:to>
    <xdr:sp macro="" textlink="">
      <xdr:nvSpPr>
        <xdr:cNvPr id="2" name="Seta: para a Direita Listrada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E2A31991-194F-4EE9-9492-979EBA34994C}"/>
            </a:ext>
          </a:extLst>
        </xdr:cNvPr>
        <xdr:cNvSpPr/>
      </xdr:nvSpPr>
      <xdr:spPr>
        <a:xfrm rot="10800000">
          <a:off x="285750" y="8029571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4CA7364-1C96-479B-B5DB-4927D3B0949D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0A3521-6854-4F10-92EE-2F4426A84078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90295B8-72EB-4A45-9876-78640F80ABE0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EC1477-FDAA-45D4-9389-B295188AE157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771DD68-902B-4B30-BF88-694C7B6520AD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E116D3E-080A-4028-A85B-E6A164099739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38</xdr:row>
      <xdr:rowOff>190498</xdr:rowOff>
    </xdr:from>
    <xdr:to>
      <xdr:col>1</xdr:col>
      <xdr:colOff>428625</xdr:colOff>
      <xdr:row>41</xdr:row>
      <xdr:rowOff>19049</xdr:rowOff>
    </xdr:to>
    <xdr:sp macro="" textlink="">
      <xdr:nvSpPr>
        <xdr:cNvPr id="4" name="Seta: para a Direita Listra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EA8249-C7D2-4B1C-9822-5623B8342148}"/>
            </a:ext>
          </a:extLst>
        </xdr:cNvPr>
        <xdr:cNvSpPr/>
      </xdr:nvSpPr>
      <xdr:spPr>
        <a:xfrm rot="10800000">
          <a:off x="161925" y="7829548"/>
          <a:ext cx="876300" cy="4000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5:P37"/>
  <sheetViews>
    <sheetView topLeftCell="A22" workbookViewId="0">
      <selection activeCell="D35" sqref="D35:P35"/>
    </sheetView>
  </sheetViews>
  <sheetFormatPr defaultRowHeight="15" x14ac:dyDescent="0.25"/>
  <sheetData>
    <row r="35" spans="4:16" ht="40.5" x14ac:dyDescent="0.85">
      <c r="D35" s="19" t="s">
        <v>81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7" spans="4:16" ht="40.5" x14ac:dyDescent="0.85">
      <c r="D37" s="18" t="s">
        <v>82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</sheetData>
  <mergeCells count="2">
    <mergeCell ref="D37:P37"/>
    <mergeCell ref="D35:P35"/>
  </mergeCells>
  <hyperlinks>
    <hyperlink ref="D35:P35" location="'Professores (as)'!A1" display="Professores (as)"/>
    <hyperlink ref="D37:P37" location="'Secretaria '!A1" display="Secretaria 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7" zoomScaleNormal="100" workbookViewId="0">
      <selection sqref="A1:T1"/>
    </sheetView>
  </sheetViews>
  <sheetFormatPr defaultRowHeight="15" x14ac:dyDescent="0.25"/>
  <sheetData>
    <row r="1" spans="1:20" ht="33" x14ac:dyDescent="0.4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17" spans="3:18" x14ac:dyDescent="0.25">
      <c r="C17" s="21" t="s">
        <v>3</v>
      </c>
      <c r="D17" s="21"/>
      <c r="E17" s="21"/>
      <c r="F17" s="21"/>
      <c r="I17" s="21" t="s">
        <v>5</v>
      </c>
      <c r="J17" s="21"/>
      <c r="K17" s="21"/>
      <c r="L17" s="21"/>
      <c r="O17" s="21" t="s">
        <v>4</v>
      </c>
      <c r="P17" s="21"/>
      <c r="Q17" s="21"/>
      <c r="R17" s="21"/>
    </row>
    <row r="37" spans="3:18" x14ac:dyDescent="0.25">
      <c r="C37" s="21" t="s">
        <v>6</v>
      </c>
      <c r="D37" s="21"/>
      <c r="E37" s="21"/>
      <c r="F37" s="21"/>
      <c r="I37" s="21" t="s">
        <v>7</v>
      </c>
      <c r="J37" s="21"/>
      <c r="K37" s="21"/>
      <c r="L37" s="21"/>
      <c r="O37" s="21" t="s">
        <v>8</v>
      </c>
      <c r="P37" s="21"/>
      <c r="Q37" s="21"/>
      <c r="R37" s="21"/>
    </row>
  </sheetData>
  <mergeCells count="7">
    <mergeCell ref="A1:T1"/>
    <mergeCell ref="C17:F17"/>
    <mergeCell ref="I17:L17"/>
    <mergeCell ref="O17:R17"/>
    <mergeCell ref="C37:F37"/>
    <mergeCell ref="I37:L37"/>
    <mergeCell ref="O37:R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I1" zoomScaleNormal="100" workbookViewId="0">
      <selection activeCell="X7" sqref="X7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ht="23.25" x14ac:dyDescent="0.35">
      <c r="A3" s="25" t="s">
        <v>68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24" ht="45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5" t="s">
        <v>74</v>
      </c>
      <c r="O5" s="11"/>
      <c r="P5" s="9" t="s">
        <v>73</v>
      </c>
      <c r="Q5" s="11"/>
      <c r="R5" s="8" t="s">
        <v>75</v>
      </c>
      <c r="S5" s="11"/>
      <c r="T5" s="7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3" t="s">
        <v>84</v>
      </c>
      <c r="B6" s="3" t="s">
        <v>83</v>
      </c>
      <c r="C6" s="2"/>
      <c r="J6" s="1"/>
    </row>
    <row r="7" spans="1:24" x14ac:dyDescent="0.25">
      <c r="A7" s="4" t="s">
        <v>9</v>
      </c>
      <c r="B7" s="4" t="s">
        <v>39</v>
      </c>
      <c r="C7" s="2">
        <v>17</v>
      </c>
      <c r="D7" s="1">
        <v>9</v>
      </c>
      <c r="F7" s="5" t="str">
        <f>IF(D7&gt;8,"Ótimo",IF(D7&gt;=7,"Bom","Precisa melhorar"))</f>
        <v>Ótimo</v>
      </c>
      <c r="H7" s="1">
        <f>14 - D7</f>
        <v>5</v>
      </c>
      <c r="J7" s="1">
        <f>LARGE(D$7:D$36,1)</f>
        <v>10</v>
      </c>
      <c r="L7" s="12">
        <f>SUM(D$7:D$36)/30</f>
        <v>6.9333333333333336</v>
      </c>
      <c r="N7" s="2">
        <v>7</v>
      </c>
      <c r="P7" s="5" t="str">
        <f>IF(C7&gt;18,"Reprovado por Falta",IF((D7+N7)/2 &gt;= 7,"Aprovado","Precisara fazer a P3"))</f>
        <v>Aprovado</v>
      </c>
      <c r="R7" s="5">
        <f>IF(C7&gt;18,0,(N7+D7)/2)</f>
        <v>8</v>
      </c>
      <c r="T7" s="7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2">
        <v>18</v>
      </c>
      <c r="D8" s="1">
        <v>8</v>
      </c>
      <c r="F8" s="5" t="str">
        <f t="shared" ref="F8:F36" si="1">IF(D8&gt;8,"Ótimo",IF(D8&gt;=7,"Bom","Precisa melhorar"))</f>
        <v>Bom</v>
      </c>
      <c r="H8" s="1">
        <f t="shared" ref="H8:H36" si="2">14 - D8</f>
        <v>6</v>
      </c>
      <c r="J8" s="1">
        <f t="shared" ref="J8:J36" si="3">LARGE(D$7:D$36,1)</f>
        <v>10</v>
      </c>
      <c r="L8" s="12">
        <f t="shared" ref="L8:L36" si="4">SUM(D$7:D$36)/30</f>
        <v>6.9333333333333336</v>
      </c>
      <c r="N8" s="2">
        <v>8</v>
      </c>
      <c r="P8" s="7" t="str">
        <f t="shared" ref="P8:P36" si="5">IF(C8&gt;18,"Reprovado por Falta",IF((D8+N8)/2 &gt;= 7,"Aprovado","Precisara fazer a P3"))</f>
        <v>Aprovado</v>
      </c>
      <c r="R8" s="7">
        <f t="shared" ref="R8:R36" si="6">IF(C8&gt;18,0,(N8+D8)/2)</f>
        <v>8</v>
      </c>
      <c r="T8" s="7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2">
        <v>10</v>
      </c>
      <c r="D9" s="1">
        <v>6</v>
      </c>
      <c r="F9" s="5" t="str">
        <f t="shared" si="1"/>
        <v>Precisa melhorar</v>
      </c>
      <c r="H9" s="1">
        <f t="shared" si="2"/>
        <v>8</v>
      </c>
      <c r="J9" s="1">
        <f t="shared" si="3"/>
        <v>10</v>
      </c>
      <c r="L9" s="12">
        <f t="shared" si="4"/>
        <v>6.9333333333333336</v>
      </c>
      <c r="N9" s="2">
        <v>6</v>
      </c>
      <c r="P9" s="7" t="str">
        <f t="shared" si="5"/>
        <v>Precisara fazer a P3</v>
      </c>
      <c r="R9" s="7">
        <f t="shared" si="6"/>
        <v>6</v>
      </c>
      <c r="T9" s="7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2">
        <v>5</v>
      </c>
      <c r="D10" s="1">
        <v>5</v>
      </c>
      <c r="F10" s="5" t="str">
        <f t="shared" si="1"/>
        <v>Precisa melhorar</v>
      </c>
      <c r="H10" s="1">
        <f t="shared" si="2"/>
        <v>9</v>
      </c>
      <c r="J10" s="1">
        <f t="shared" si="3"/>
        <v>10</v>
      </c>
      <c r="L10" s="12">
        <f t="shared" si="4"/>
        <v>6.9333333333333336</v>
      </c>
      <c r="N10" s="2">
        <v>5</v>
      </c>
      <c r="P10" s="7" t="str">
        <f t="shared" si="5"/>
        <v>Precisara fazer a P3</v>
      </c>
      <c r="R10" s="7">
        <f t="shared" si="6"/>
        <v>5</v>
      </c>
      <c r="T10" s="7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2">
        <v>5</v>
      </c>
      <c r="D11" s="1">
        <v>7</v>
      </c>
      <c r="F11" s="5" t="str">
        <f t="shared" si="1"/>
        <v>Bom</v>
      </c>
      <c r="H11" s="1">
        <f t="shared" si="2"/>
        <v>7</v>
      </c>
      <c r="J11" s="1">
        <f t="shared" si="3"/>
        <v>10</v>
      </c>
      <c r="L11" s="12">
        <f t="shared" si="4"/>
        <v>6.9333333333333336</v>
      </c>
      <c r="N11" s="2">
        <v>7</v>
      </c>
      <c r="P11" s="7" t="str">
        <f t="shared" si="5"/>
        <v>Aprovado</v>
      </c>
      <c r="R11" s="7">
        <f t="shared" si="6"/>
        <v>7</v>
      </c>
      <c r="T11" s="7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2">
        <v>5</v>
      </c>
      <c r="D12" s="1">
        <v>8</v>
      </c>
      <c r="F12" s="5" t="str">
        <f t="shared" si="1"/>
        <v>Bom</v>
      </c>
      <c r="H12" s="1">
        <f t="shared" si="2"/>
        <v>6</v>
      </c>
      <c r="J12" s="1">
        <f t="shared" si="3"/>
        <v>10</v>
      </c>
      <c r="L12" s="12">
        <f t="shared" si="4"/>
        <v>6.9333333333333336</v>
      </c>
      <c r="N12" s="2">
        <v>8</v>
      </c>
      <c r="P12" s="7" t="str">
        <f t="shared" si="5"/>
        <v>Aprovado</v>
      </c>
      <c r="R12" s="7">
        <f t="shared" si="6"/>
        <v>8</v>
      </c>
      <c r="T12" s="7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2">
        <v>5</v>
      </c>
      <c r="D13" s="1">
        <v>10</v>
      </c>
      <c r="F13" s="5" t="str">
        <f t="shared" si="1"/>
        <v>Ótimo</v>
      </c>
      <c r="H13" s="1">
        <f t="shared" si="2"/>
        <v>4</v>
      </c>
      <c r="J13" s="1">
        <f t="shared" si="3"/>
        <v>10</v>
      </c>
      <c r="L13" s="12">
        <f t="shared" si="4"/>
        <v>6.9333333333333336</v>
      </c>
      <c r="N13" s="2">
        <v>9</v>
      </c>
      <c r="P13" s="7" t="str">
        <f t="shared" si="5"/>
        <v>Aprovado</v>
      </c>
      <c r="R13" s="7">
        <f t="shared" si="6"/>
        <v>9.5</v>
      </c>
      <c r="T13" s="7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2">
        <v>5</v>
      </c>
      <c r="D14" s="1">
        <v>4</v>
      </c>
      <c r="F14" s="5" t="str">
        <f t="shared" si="1"/>
        <v>Precisa melhorar</v>
      </c>
      <c r="H14" s="1">
        <f t="shared" si="2"/>
        <v>10</v>
      </c>
      <c r="J14" s="1">
        <f t="shared" si="3"/>
        <v>10</v>
      </c>
      <c r="L14" s="12">
        <f t="shared" si="4"/>
        <v>6.9333333333333336</v>
      </c>
      <c r="N14" s="2">
        <v>4</v>
      </c>
      <c r="P14" s="7" t="str">
        <f t="shared" si="5"/>
        <v>Precisara fazer a P3</v>
      </c>
      <c r="R14" s="7">
        <f t="shared" si="6"/>
        <v>4</v>
      </c>
      <c r="T14" s="7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2">
        <v>5</v>
      </c>
      <c r="D15" s="1">
        <v>5</v>
      </c>
      <c r="F15" s="5" t="str">
        <f t="shared" si="1"/>
        <v>Precisa melhorar</v>
      </c>
      <c r="H15" s="1">
        <f t="shared" si="2"/>
        <v>9</v>
      </c>
      <c r="J15" s="1">
        <f t="shared" si="3"/>
        <v>10</v>
      </c>
      <c r="L15" s="12">
        <f t="shared" si="4"/>
        <v>6.9333333333333336</v>
      </c>
      <c r="N15" s="2">
        <v>5</v>
      </c>
      <c r="P15" s="7" t="str">
        <f t="shared" si="5"/>
        <v>Precisara fazer a P3</v>
      </c>
      <c r="R15" s="7">
        <f t="shared" si="6"/>
        <v>5</v>
      </c>
      <c r="T15" s="7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2">
        <v>5</v>
      </c>
      <c r="D16" s="1">
        <v>7</v>
      </c>
      <c r="F16" s="5" t="str">
        <f t="shared" si="1"/>
        <v>Bom</v>
      </c>
      <c r="H16" s="1">
        <f t="shared" si="2"/>
        <v>7</v>
      </c>
      <c r="J16" s="1">
        <f t="shared" si="3"/>
        <v>10</v>
      </c>
      <c r="L16" s="12">
        <f t="shared" si="4"/>
        <v>6.9333333333333336</v>
      </c>
      <c r="N16" s="2">
        <v>7</v>
      </c>
      <c r="P16" s="7" t="str">
        <f t="shared" si="5"/>
        <v>Aprovado</v>
      </c>
      <c r="R16" s="7">
        <f t="shared" si="6"/>
        <v>7</v>
      </c>
      <c r="T16" s="7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2">
        <v>10</v>
      </c>
      <c r="D17" s="1">
        <v>8</v>
      </c>
      <c r="F17" s="5" t="str">
        <f t="shared" si="1"/>
        <v>Bom</v>
      </c>
      <c r="H17" s="1">
        <f t="shared" si="2"/>
        <v>6</v>
      </c>
      <c r="J17" s="1">
        <f t="shared" si="3"/>
        <v>10</v>
      </c>
      <c r="L17" s="12">
        <f t="shared" si="4"/>
        <v>6.9333333333333336</v>
      </c>
      <c r="N17" s="2">
        <v>8</v>
      </c>
      <c r="P17" s="7" t="str">
        <f t="shared" si="5"/>
        <v>Aprovado</v>
      </c>
      <c r="R17" s="7">
        <f t="shared" si="6"/>
        <v>8</v>
      </c>
      <c r="T17" s="7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2">
        <v>19</v>
      </c>
      <c r="D18" s="1">
        <v>9</v>
      </c>
      <c r="F18" s="5" t="str">
        <f t="shared" si="1"/>
        <v>Ótimo</v>
      </c>
      <c r="H18" s="1">
        <f t="shared" si="2"/>
        <v>5</v>
      </c>
      <c r="J18" s="1">
        <f t="shared" si="3"/>
        <v>10</v>
      </c>
      <c r="L18" s="12">
        <f t="shared" si="4"/>
        <v>6.9333333333333336</v>
      </c>
      <c r="N18" s="2">
        <v>9</v>
      </c>
      <c r="P18" s="7" t="str">
        <f t="shared" si="5"/>
        <v>Reprovado por Falta</v>
      </c>
      <c r="R18" s="7">
        <f t="shared" si="6"/>
        <v>0</v>
      </c>
      <c r="T18" s="7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2">
        <v>8</v>
      </c>
      <c r="D19" s="1">
        <v>6</v>
      </c>
      <c r="F19" s="5" t="str">
        <f t="shared" si="1"/>
        <v>Precisa melhorar</v>
      </c>
      <c r="H19" s="1">
        <f t="shared" si="2"/>
        <v>8</v>
      </c>
      <c r="J19" s="1">
        <f t="shared" si="3"/>
        <v>10</v>
      </c>
      <c r="L19" s="12">
        <f t="shared" si="4"/>
        <v>6.9333333333333336</v>
      </c>
      <c r="N19" s="2">
        <v>6</v>
      </c>
      <c r="P19" s="7" t="str">
        <f t="shared" si="5"/>
        <v>Precisara fazer a P3</v>
      </c>
      <c r="R19" s="7">
        <f t="shared" si="6"/>
        <v>6</v>
      </c>
      <c r="T19" s="7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2">
        <v>8</v>
      </c>
      <c r="D20" s="1">
        <v>8</v>
      </c>
      <c r="F20" s="5" t="str">
        <f t="shared" si="1"/>
        <v>Bom</v>
      </c>
      <c r="H20" s="1">
        <f t="shared" si="2"/>
        <v>6</v>
      </c>
      <c r="J20" s="1">
        <f t="shared" si="3"/>
        <v>10</v>
      </c>
      <c r="L20" s="12">
        <f t="shared" si="4"/>
        <v>6.9333333333333336</v>
      </c>
      <c r="N20" s="2">
        <v>8</v>
      </c>
      <c r="P20" s="7" t="str">
        <f t="shared" si="5"/>
        <v>Aprovado</v>
      </c>
      <c r="R20" s="7">
        <f t="shared" si="6"/>
        <v>8</v>
      </c>
      <c r="T20" s="7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2">
        <v>10</v>
      </c>
      <c r="D21" s="1">
        <v>7</v>
      </c>
      <c r="F21" s="5" t="str">
        <f t="shared" si="1"/>
        <v>Bom</v>
      </c>
      <c r="H21" s="1">
        <f t="shared" si="2"/>
        <v>7</v>
      </c>
      <c r="J21" s="1">
        <f t="shared" si="3"/>
        <v>10</v>
      </c>
      <c r="L21" s="12">
        <f t="shared" si="4"/>
        <v>6.9333333333333336</v>
      </c>
      <c r="N21" s="2">
        <v>7</v>
      </c>
      <c r="P21" s="7" t="str">
        <f t="shared" si="5"/>
        <v>Aprovado</v>
      </c>
      <c r="R21" s="7">
        <f t="shared" si="6"/>
        <v>7</v>
      </c>
      <c r="T21" s="7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2">
        <v>9</v>
      </c>
      <c r="D22" s="1">
        <v>9</v>
      </c>
      <c r="F22" s="5" t="str">
        <f t="shared" si="1"/>
        <v>Ótimo</v>
      </c>
      <c r="H22" s="1">
        <f t="shared" si="2"/>
        <v>5</v>
      </c>
      <c r="J22" s="1">
        <f t="shared" si="3"/>
        <v>10</v>
      </c>
      <c r="L22" s="12">
        <f t="shared" si="4"/>
        <v>6.9333333333333336</v>
      </c>
      <c r="N22" s="2">
        <v>9</v>
      </c>
      <c r="P22" s="7" t="str">
        <f t="shared" si="5"/>
        <v>Aprovado</v>
      </c>
      <c r="R22" s="7">
        <f t="shared" si="6"/>
        <v>9</v>
      </c>
      <c r="T22" s="7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2">
        <v>9</v>
      </c>
      <c r="D23" s="1">
        <v>5</v>
      </c>
      <c r="F23" s="5" t="str">
        <f t="shared" si="1"/>
        <v>Precisa melhorar</v>
      </c>
      <c r="H23" s="1">
        <f t="shared" si="2"/>
        <v>9</v>
      </c>
      <c r="J23" s="1">
        <f t="shared" si="3"/>
        <v>10</v>
      </c>
      <c r="L23" s="12">
        <f t="shared" si="4"/>
        <v>6.9333333333333336</v>
      </c>
      <c r="N23" s="2">
        <v>5</v>
      </c>
      <c r="P23" s="7" t="str">
        <f t="shared" si="5"/>
        <v>Precisara fazer a P3</v>
      </c>
      <c r="R23" s="7">
        <f t="shared" si="6"/>
        <v>5</v>
      </c>
      <c r="T23" s="7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2">
        <v>9</v>
      </c>
      <c r="D24" s="1">
        <v>4</v>
      </c>
      <c r="F24" s="5" t="str">
        <f t="shared" si="1"/>
        <v>Precisa melhorar</v>
      </c>
      <c r="H24" s="1">
        <f t="shared" si="2"/>
        <v>10</v>
      </c>
      <c r="J24" s="1">
        <f t="shared" si="3"/>
        <v>10</v>
      </c>
      <c r="L24" s="12">
        <f t="shared" si="4"/>
        <v>6.9333333333333336</v>
      </c>
      <c r="N24" s="2">
        <v>4</v>
      </c>
      <c r="P24" s="7" t="str">
        <f t="shared" si="5"/>
        <v>Precisara fazer a P3</v>
      </c>
      <c r="R24" s="7">
        <f t="shared" si="6"/>
        <v>4</v>
      </c>
      <c r="T24" s="7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2">
        <v>9</v>
      </c>
      <c r="D25" s="1">
        <v>5</v>
      </c>
      <c r="F25" s="5" t="str">
        <f t="shared" si="1"/>
        <v>Precisa melhorar</v>
      </c>
      <c r="H25" s="1">
        <f t="shared" si="2"/>
        <v>9</v>
      </c>
      <c r="J25" s="1">
        <f t="shared" si="3"/>
        <v>10</v>
      </c>
      <c r="L25" s="12">
        <f t="shared" si="4"/>
        <v>6.9333333333333336</v>
      </c>
      <c r="N25" s="2">
        <v>5</v>
      </c>
      <c r="P25" s="7" t="str">
        <f t="shared" si="5"/>
        <v>Precisara fazer a P3</v>
      </c>
      <c r="R25" s="7">
        <f t="shared" si="6"/>
        <v>5</v>
      </c>
      <c r="T25" s="7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2">
        <v>9</v>
      </c>
      <c r="D26" s="1">
        <v>8</v>
      </c>
      <c r="F26" s="5" t="str">
        <f t="shared" si="1"/>
        <v>Bom</v>
      </c>
      <c r="H26" s="1">
        <f t="shared" si="2"/>
        <v>6</v>
      </c>
      <c r="J26" s="1">
        <f t="shared" si="3"/>
        <v>10</v>
      </c>
      <c r="L26" s="12">
        <f t="shared" si="4"/>
        <v>6.9333333333333336</v>
      </c>
      <c r="N26" s="2">
        <v>8</v>
      </c>
      <c r="P26" s="7" t="str">
        <f t="shared" si="5"/>
        <v>Aprovado</v>
      </c>
      <c r="R26" s="7">
        <f t="shared" si="6"/>
        <v>8</v>
      </c>
      <c r="T26" s="7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2">
        <v>9</v>
      </c>
      <c r="D27" s="1">
        <v>7</v>
      </c>
      <c r="F27" s="5" t="str">
        <f t="shared" si="1"/>
        <v>Bom</v>
      </c>
      <c r="H27" s="1">
        <f t="shared" si="2"/>
        <v>7</v>
      </c>
      <c r="J27" s="1">
        <f t="shared" si="3"/>
        <v>10</v>
      </c>
      <c r="L27" s="12">
        <f t="shared" si="4"/>
        <v>6.9333333333333336</v>
      </c>
      <c r="N27" s="2">
        <v>7</v>
      </c>
      <c r="P27" s="7" t="str">
        <f t="shared" si="5"/>
        <v>Aprovado</v>
      </c>
      <c r="R27" s="7">
        <f t="shared" si="6"/>
        <v>7</v>
      </c>
      <c r="T27" s="7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2">
        <v>9</v>
      </c>
      <c r="D28" s="1">
        <v>5</v>
      </c>
      <c r="F28" s="5" t="str">
        <f t="shared" si="1"/>
        <v>Precisa melhorar</v>
      </c>
      <c r="H28" s="1">
        <f t="shared" si="2"/>
        <v>9</v>
      </c>
      <c r="J28" s="1">
        <f t="shared" si="3"/>
        <v>10</v>
      </c>
      <c r="L28" s="12">
        <f t="shared" si="4"/>
        <v>6.9333333333333336</v>
      </c>
      <c r="N28" s="2">
        <v>5</v>
      </c>
      <c r="P28" s="7" t="str">
        <f t="shared" si="5"/>
        <v>Precisara fazer a P3</v>
      </c>
      <c r="R28" s="7">
        <f t="shared" si="6"/>
        <v>5</v>
      </c>
      <c r="T28" s="7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2">
        <v>9</v>
      </c>
      <c r="D29" s="1">
        <v>6</v>
      </c>
      <c r="F29" s="5" t="str">
        <f t="shared" si="1"/>
        <v>Precisa melhorar</v>
      </c>
      <c r="H29" s="1">
        <f t="shared" si="2"/>
        <v>8</v>
      </c>
      <c r="J29" s="1">
        <f t="shared" si="3"/>
        <v>10</v>
      </c>
      <c r="L29" s="12">
        <f t="shared" si="4"/>
        <v>6.9333333333333336</v>
      </c>
      <c r="N29" s="2">
        <v>6</v>
      </c>
      <c r="P29" s="7" t="str">
        <f t="shared" si="5"/>
        <v>Precisara fazer a P3</v>
      </c>
      <c r="R29" s="7">
        <f t="shared" si="6"/>
        <v>6</v>
      </c>
      <c r="T29" s="7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2">
        <v>10</v>
      </c>
      <c r="D30" s="1">
        <v>9</v>
      </c>
      <c r="F30" s="5" t="str">
        <f t="shared" si="1"/>
        <v>Ótimo</v>
      </c>
      <c r="H30" s="1">
        <f t="shared" si="2"/>
        <v>5</v>
      </c>
      <c r="J30" s="1">
        <f t="shared" si="3"/>
        <v>10</v>
      </c>
      <c r="L30" s="12">
        <f t="shared" si="4"/>
        <v>6.9333333333333336</v>
      </c>
      <c r="N30" s="2">
        <v>9</v>
      </c>
      <c r="P30" s="7" t="str">
        <f t="shared" si="5"/>
        <v>Aprovado</v>
      </c>
      <c r="R30" s="7">
        <f t="shared" si="6"/>
        <v>9</v>
      </c>
      <c r="T30" s="7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2">
        <v>10</v>
      </c>
      <c r="D31" s="1">
        <v>8</v>
      </c>
      <c r="F31" s="5" t="str">
        <f t="shared" si="1"/>
        <v>Bom</v>
      </c>
      <c r="H31" s="1">
        <f t="shared" si="2"/>
        <v>6</v>
      </c>
      <c r="J31" s="1">
        <f t="shared" si="3"/>
        <v>10</v>
      </c>
      <c r="L31" s="12">
        <f t="shared" si="4"/>
        <v>6.9333333333333336</v>
      </c>
      <c r="N31" s="2">
        <v>8</v>
      </c>
      <c r="P31" s="7" t="str">
        <f t="shared" si="5"/>
        <v>Aprovado</v>
      </c>
      <c r="R31" s="7">
        <f t="shared" si="6"/>
        <v>8</v>
      </c>
      <c r="T31" s="7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2">
        <v>10</v>
      </c>
      <c r="D32" s="1">
        <v>7</v>
      </c>
      <c r="F32" s="5" t="str">
        <f t="shared" si="1"/>
        <v>Bom</v>
      </c>
      <c r="H32" s="1">
        <f t="shared" si="2"/>
        <v>7</v>
      </c>
      <c r="J32" s="1">
        <f t="shared" si="3"/>
        <v>10</v>
      </c>
      <c r="L32" s="12">
        <f t="shared" si="4"/>
        <v>6.9333333333333336</v>
      </c>
      <c r="N32" s="2">
        <v>7</v>
      </c>
      <c r="P32" s="7" t="str">
        <f t="shared" si="5"/>
        <v>Aprovado</v>
      </c>
      <c r="R32" s="7">
        <f t="shared" si="6"/>
        <v>7</v>
      </c>
      <c r="T32" s="7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2">
        <v>10</v>
      </c>
      <c r="D33" s="1">
        <v>5</v>
      </c>
      <c r="F33" s="5" t="str">
        <f t="shared" si="1"/>
        <v>Precisa melhorar</v>
      </c>
      <c r="H33" s="1">
        <f t="shared" si="2"/>
        <v>9</v>
      </c>
      <c r="J33" s="1">
        <f t="shared" si="3"/>
        <v>10</v>
      </c>
      <c r="L33" s="12">
        <f t="shared" si="4"/>
        <v>6.9333333333333336</v>
      </c>
      <c r="N33" s="2">
        <v>5</v>
      </c>
      <c r="P33" s="7" t="str">
        <f t="shared" si="5"/>
        <v>Precisara fazer a P3</v>
      </c>
      <c r="R33" s="7">
        <f t="shared" si="6"/>
        <v>5</v>
      </c>
      <c r="T33" s="7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2">
        <v>10</v>
      </c>
      <c r="D34" s="1">
        <v>7</v>
      </c>
      <c r="F34" s="5" t="str">
        <f t="shared" si="1"/>
        <v>Bom</v>
      </c>
      <c r="H34" s="1">
        <f t="shared" si="2"/>
        <v>7</v>
      </c>
      <c r="J34" s="1">
        <f t="shared" si="3"/>
        <v>10</v>
      </c>
      <c r="L34" s="12">
        <f t="shared" si="4"/>
        <v>6.9333333333333336</v>
      </c>
      <c r="N34" s="2">
        <v>7</v>
      </c>
      <c r="P34" s="7" t="str">
        <f t="shared" si="5"/>
        <v>Aprovado</v>
      </c>
      <c r="R34" s="7">
        <f t="shared" si="6"/>
        <v>7</v>
      </c>
      <c r="T34" s="7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2">
        <v>10</v>
      </c>
      <c r="D35" s="1">
        <v>8</v>
      </c>
      <c r="F35" s="5" t="str">
        <f t="shared" si="1"/>
        <v>Bom</v>
      </c>
      <c r="H35" s="1">
        <f t="shared" si="2"/>
        <v>6</v>
      </c>
      <c r="J35" s="1">
        <f t="shared" si="3"/>
        <v>10</v>
      </c>
      <c r="L35" s="12">
        <f t="shared" si="4"/>
        <v>6.9333333333333336</v>
      </c>
      <c r="N35" s="2">
        <v>8</v>
      </c>
      <c r="P35" s="7" t="str">
        <f t="shared" si="5"/>
        <v>Aprovado</v>
      </c>
      <c r="R35" s="7">
        <f t="shared" si="6"/>
        <v>8</v>
      </c>
      <c r="T35" s="7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2">
        <v>19</v>
      </c>
      <c r="D36" s="1">
        <v>8</v>
      </c>
      <c r="F36" s="5" t="str">
        <f t="shared" si="1"/>
        <v>Bom</v>
      </c>
      <c r="H36" s="1">
        <f t="shared" si="2"/>
        <v>6</v>
      </c>
      <c r="J36" s="1">
        <f t="shared" si="3"/>
        <v>10</v>
      </c>
      <c r="L36" s="12">
        <f t="shared" si="4"/>
        <v>6.9333333333333336</v>
      </c>
      <c r="N36" s="2">
        <v>8</v>
      </c>
      <c r="P36" s="7" t="str">
        <f t="shared" si="5"/>
        <v>Reprovado por Falta</v>
      </c>
      <c r="R36" s="7">
        <f t="shared" si="6"/>
        <v>0</v>
      </c>
      <c r="T36" s="7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5:B5"/>
    <mergeCell ref="A1:X1"/>
    <mergeCell ref="A3:X3"/>
  </mergeCells>
  <conditionalFormatting sqref="F7:F36">
    <cfRule type="containsText" dxfId="149" priority="27" operator="containsText" text="bom">
      <formula>NOT(ISERROR(SEARCH("bom",F7)))</formula>
    </cfRule>
    <cfRule type="containsText" dxfId="148" priority="28" operator="containsText" text="prec">
      <formula>NOT(ISERROR(SEARCH("prec",F7)))</formula>
    </cfRule>
    <cfRule type="containsText" dxfId="147" priority="29" operator="containsText" text="ót">
      <formula>NOT(ISERROR(SEARCH("ót",F7)))</formula>
    </cfRule>
    <cfRule type="containsText" dxfId="146" priority="30" operator="containsText" text="Ótimo">
      <formula>NOT(ISERROR(SEARCH("Ótimo",F7)))</formula>
    </cfRule>
  </conditionalFormatting>
  <conditionalFormatting sqref="P7:P36">
    <cfRule type="containsText" dxfId="145" priority="12" operator="containsText" text="Repro">
      <formula>NOT(ISERROR(SEARCH("Repro",P7)))</formula>
    </cfRule>
    <cfRule type="containsText" dxfId="144" priority="19" operator="containsText" text="reprovado ">
      <formula>NOT(ISERROR(SEARCH("reprovado ",P7)))</formula>
    </cfRule>
    <cfRule type="containsText" dxfId="143" priority="25" operator="containsText" text="pre">
      <formula>NOT(ISERROR(SEARCH("pre",P7)))</formula>
    </cfRule>
    <cfRule type="containsText" dxfId="142" priority="26" operator="containsText" text="Aprovado">
      <formula>NOT(ISERROR(SEARCH("Aprovado",P7)))</formula>
    </cfRule>
  </conditionalFormatting>
  <conditionalFormatting sqref="R7:R36">
    <cfRule type="cellIs" dxfId="141" priority="11" operator="equal">
      <formula>0</formula>
    </cfRule>
    <cfRule type="cellIs" dxfId="140" priority="13" operator="equal">
      <formula>0</formula>
    </cfRule>
    <cfRule type="cellIs" dxfId="139" priority="17" operator="lessThan">
      <formula>7</formula>
    </cfRule>
    <cfRule type="cellIs" dxfId="138" priority="18" operator="between">
      <formula>7</formula>
      <formula>10</formula>
    </cfRule>
  </conditionalFormatting>
  <conditionalFormatting sqref="H7:H36">
    <cfRule type="cellIs" dxfId="137" priority="14" operator="greaterThan">
      <formula>7</formula>
    </cfRule>
    <cfRule type="cellIs" dxfId="136" priority="15" operator="greaterThan">
      <formula>7</formula>
    </cfRule>
    <cfRule type="cellIs" dxfId="135" priority="16" operator="between">
      <formula>1</formula>
      <formula>7</formula>
    </cfRule>
  </conditionalFormatting>
  <conditionalFormatting sqref="V7:V36">
    <cfRule type="cellIs" dxfId="134" priority="1" operator="greaterThan">
      <formula>9</formula>
    </cfRule>
    <cfRule type="cellIs" dxfId="133" priority="2" operator="between">
      <formula>8.5</formula>
      <formula>9</formula>
    </cfRule>
    <cfRule type="cellIs" dxfId="132" priority="3" operator="between">
      <formula>7</formula>
      <formula>8</formula>
    </cfRule>
    <cfRule type="cellIs" dxfId="131" priority="4" operator="lessThan">
      <formula>7</formula>
    </cfRule>
    <cfRule type="cellIs" dxfId="130" priority="10" operator="equal">
      <formula>0</formula>
    </cfRule>
  </conditionalFormatting>
  <conditionalFormatting sqref="X7:X36">
    <cfRule type="containsText" dxfId="129" priority="5" operator="containsText" text="a">
      <formula>NOT(ISERROR(SEARCH("a",X7)))</formula>
    </cfRule>
    <cfRule type="containsText" dxfId="128" priority="6" operator="containsText" text="b">
      <formula>NOT(ISERROR(SEARCH("b",X7)))</formula>
    </cfRule>
    <cfRule type="containsText" dxfId="127" priority="7" operator="containsText" text="c">
      <formula>NOT(ISERROR(SEARCH("c",X7)))</formula>
    </cfRule>
    <cfRule type="containsText" dxfId="126" priority="8" operator="containsText" text="RN">
      <formula>NOT(ISERROR(SEARCH("RN",X7)))</formula>
    </cfRule>
    <cfRule type="containsText" dxfId="12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B1" zoomScaleNormal="100" workbookViewId="0">
      <selection activeCell="E27" sqref="E27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ht="23.25" x14ac:dyDescent="0.35">
      <c r="A3" s="25" t="s">
        <v>89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24" ht="45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124" priority="22" operator="containsText" text="bom">
      <formula>NOT(ISERROR(SEARCH("bom",F7)))</formula>
    </cfRule>
    <cfRule type="containsText" dxfId="123" priority="23" operator="containsText" text="prec">
      <formula>NOT(ISERROR(SEARCH("prec",F7)))</formula>
    </cfRule>
    <cfRule type="containsText" dxfId="122" priority="24" operator="containsText" text="ót">
      <formula>NOT(ISERROR(SEARCH("ót",F7)))</formula>
    </cfRule>
    <cfRule type="containsText" dxfId="121" priority="25" operator="containsText" text="Ótimo">
      <formula>NOT(ISERROR(SEARCH("Ótimo",F7)))</formula>
    </cfRule>
  </conditionalFormatting>
  <conditionalFormatting sqref="P7:P36">
    <cfRule type="containsText" dxfId="120" priority="12" operator="containsText" text="Repro">
      <formula>NOT(ISERROR(SEARCH("Repro",P7)))</formula>
    </cfRule>
    <cfRule type="containsText" dxfId="119" priority="19" operator="containsText" text="reprovado ">
      <formula>NOT(ISERROR(SEARCH("reprovado ",P7)))</formula>
    </cfRule>
    <cfRule type="containsText" dxfId="118" priority="20" operator="containsText" text="pre">
      <formula>NOT(ISERROR(SEARCH("pre",P7)))</formula>
    </cfRule>
    <cfRule type="containsText" dxfId="117" priority="21" operator="containsText" text="Aprovado">
      <formula>NOT(ISERROR(SEARCH("Aprovado",P7)))</formula>
    </cfRule>
  </conditionalFormatting>
  <conditionalFormatting sqref="R7:R36">
    <cfRule type="cellIs" dxfId="116" priority="11" operator="equal">
      <formula>0</formula>
    </cfRule>
    <cfRule type="cellIs" dxfId="115" priority="13" operator="equal">
      <formula>0</formula>
    </cfRule>
    <cfRule type="cellIs" dxfId="114" priority="17" operator="lessThan">
      <formula>7</formula>
    </cfRule>
    <cfRule type="cellIs" dxfId="113" priority="18" operator="between">
      <formula>7</formula>
      <formula>10</formula>
    </cfRule>
  </conditionalFormatting>
  <conditionalFormatting sqref="H7:H36">
    <cfRule type="cellIs" dxfId="112" priority="14" operator="greaterThan">
      <formula>7</formula>
    </cfRule>
    <cfRule type="cellIs" dxfId="111" priority="15" operator="greaterThan">
      <formula>7</formula>
    </cfRule>
    <cfRule type="cellIs" dxfId="110" priority="16" operator="between">
      <formula>1</formula>
      <formula>7</formula>
    </cfRule>
  </conditionalFormatting>
  <conditionalFormatting sqref="V7:V36">
    <cfRule type="cellIs" dxfId="109" priority="1" operator="greaterThan">
      <formula>9</formula>
    </cfRule>
    <cfRule type="cellIs" dxfId="108" priority="2" operator="between">
      <formula>8.5</formula>
      <formula>9</formula>
    </cfRule>
    <cfRule type="cellIs" dxfId="107" priority="3" operator="between">
      <formula>7</formula>
      <formula>8</formula>
    </cfRule>
    <cfRule type="cellIs" dxfId="106" priority="4" operator="lessThan">
      <formula>7</formula>
    </cfRule>
    <cfRule type="cellIs" dxfId="105" priority="10" operator="equal">
      <formula>0</formula>
    </cfRule>
  </conditionalFormatting>
  <conditionalFormatting sqref="X7:X36">
    <cfRule type="containsText" dxfId="104" priority="5" operator="containsText" text="a">
      <formula>NOT(ISERROR(SEARCH("a",X7)))</formula>
    </cfRule>
    <cfRule type="containsText" dxfId="103" priority="6" operator="containsText" text="b">
      <formula>NOT(ISERROR(SEARCH("b",X7)))</formula>
    </cfRule>
    <cfRule type="containsText" dxfId="102" priority="7" operator="containsText" text="c">
      <formula>NOT(ISERROR(SEARCH("c",X7)))</formula>
    </cfRule>
    <cfRule type="containsText" dxfId="101" priority="8" operator="containsText" text="RN">
      <formula>NOT(ISERROR(SEARCH("RN",X7)))</formula>
    </cfRule>
    <cfRule type="containsText" dxfId="10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topLeftCell="G4" zoomScaleNormal="100" workbookViewId="0">
      <selection activeCell="AG5" sqref="AG5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  <col min="25" max="25" width="3.7109375" customWidth="1"/>
    <col min="27" max="27" width="3.7109375" customWidth="1"/>
    <col min="29" max="29" width="3.7109375" customWidth="1"/>
    <col min="31" max="31" width="3.7109375" customWidth="1"/>
    <col min="33" max="33" width="3.7109375" customWidth="1"/>
    <col min="34" max="34" width="9.28515625" customWidth="1"/>
  </cols>
  <sheetData>
    <row r="1" spans="1:3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34" ht="23.25" x14ac:dyDescent="0.35">
      <c r="A3" s="25" t="s">
        <v>90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34" ht="60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9" t="s">
        <v>97</v>
      </c>
      <c r="U5" s="11"/>
      <c r="V5" s="9" t="s">
        <v>88</v>
      </c>
      <c r="W5" s="11"/>
      <c r="X5" s="9" t="s">
        <v>87</v>
      </c>
      <c r="Y5" s="11"/>
      <c r="Z5" s="9" t="s">
        <v>94</v>
      </c>
      <c r="AA5" s="11"/>
      <c r="AB5" s="9" t="s">
        <v>95</v>
      </c>
      <c r="AC5" s="11"/>
      <c r="AD5" s="9" t="s">
        <v>96</v>
      </c>
      <c r="AE5" s="11"/>
      <c r="AF5" s="9" t="s">
        <v>98</v>
      </c>
      <c r="AG5" s="11"/>
      <c r="AH5" s="9" t="s">
        <v>99</v>
      </c>
    </row>
    <row r="6" spans="1:34" x14ac:dyDescent="0.25">
      <c r="A6" s="15" t="s">
        <v>84</v>
      </c>
      <c r="B6" s="15" t="s">
        <v>83</v>
      </c>
      <c r="C6" s="14"/>
      <c r="J6" s="14"/>
    </row>
    <row r="7" spans="1:34" x14ac:dyDescent="0.25">
      <c r="A7" s="4" t="s">
        <v>9</v>
      </c>
      <c r="B7" s="4" t="s">
        <v>39</v>
      </c>
      <c r="C7" s="14">
        <v>17</v>
      </c>
      <c r="D7" s="14">
        <v>8</v>
      </c>
      <c r="F7" s="15" t="str">
        <f>IF(D7&gt;8,"Ótimo",IF(D7&gt;=7,"Bom","Precisa melhorar"))</f>
        <v>Bom</v>
      </c>
      <c r="H7" s="14">
        <f>14 - D7</f>
        <v>6</v>
      </c>
      <c r="J7" s="14">
        <f>LARGE(D$7:D$36,1)</f>
        <v>8</v>
      </c>
      <c r="L7" s="12">
        <f>SUM(D$7:D$36)/30</f>
        <v>6.8666666666666663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7.5</v>
      </c>
      <c r="T7" s="15">
        <f>LARGE(N$7:N$36,1)</f>
        <v>8</v>
      </c>
      <c r="V7" s="13">
        <f>IF(C7&gt;18,0,IF(R7&gt;=7,(N7+D7)/2,(T7+N7+D7)/3))</f>
        <v>7.5</v>
      </c>
      <c r="X7" s="12" t="str">
        <f t="shared" ref="X7:X8" si="0">IF(C7&gt;18,"RF",IF(V7&lt;7,"RN",IF(V7&gt;=9.5,"A",IF(V7&gt;8.5,"B","C"))))</f>
        <v>C</v>
      </c>
      <c r="Y7" s="29"/>
      <c r="Z7" s="29">
        <f>10 /J7</f>
        <v>1.25</v>
      </c>
      <c r="AB7">
        <f>D7*Z7</f>
        <v>10</v>
      </c>
      <c r="AD7">
        <f>N7*Z7</f>
        <v>8.75</v>
      </c>
      <c r="AF7" s="28">
        <f>(AB7+AD7)/2</f>
        <v>9.375</v>
      </c>
      <c r="AH7" s="17" t="str">
        <f>IF(AF7&gt;7,"Aprovado", " Reprovado")</f>
        <v>Aprovado</v>
      </c>
    </row>
    <row r="8" spans="1:3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>14 - D8</f>
        <v>6</v>
      </c>
      <c r="J8" s="14">
        <f t="shared" ref="J8:J36" si="2">LARGE(D$7:D$36,1)</f>
        <v>8</v>
      </c>
      <c r="L8" s="12">
        <f t="shared" ref="L8:L36" si="3">SUM(D$7:D$36)/30</f>
        <v>6.8666666666666663</v>
      </c>
      <c r="N8" s="14">
        <v>8</v>
      </c>
      <c r="P8" s="15" t="str">
        <f t="shared" ref="P8:P36" si="4">IF(C8&gt;18,"Reprovado por Falta",IF((D8+N8)/2 &gt;= 7,"Aprovado","Precisara fazer a P3"))</f>
        <v>Aprovado</v>
      </c>
      <c r="R8" s="15">
        <f t="shared" ref="R8:R36" si="5">IF(C8&gt;18,0,(N8+D8)/2)</f>
        <v>8</v>
      </c>
      <c r="T8" s="17">
        <f t="shared" ref="T8:T36" si="6">LARGE(N$7:N$36,1)</f>
        <v>8</v>
      </c>
      <c r="V8" s="13">
        <f t="shared" ref="V8:V36" si="7">IF(C8&gt;18,0,IF(R8&gt;=7,(N8+D8)/2,(T8+N8+D8)/3))</f>
        <v>8</v>
      </c>
      <c r="X8" s="12" t="e">
        <f>TGG!AH5c</f>
        <v>#NAME?</v>
      </c>
      <c r="Y8" s="29"/>
      <c r="Z8" s="29">
        <f t="shared" ref="Z8:Z36" si="8">10 /J8</f>
        <v>1.25</v>
      </c>
      <c r="AB8">
        <f>D8*Z8</f>
        <v>10</v>
      </c>
      <c r="AD8">
        <f t="shared" ref="AD8:AD36" si="9">N8*Z8</f>
        <v>10</v>
      </c>
      <c r="AF8" s="28">
        <f t="shared" ref="AF8:AF36" si="10">(AB8+AD8)/2</f>
        <v>10</v>
      </c>
      <c r="AH8" s="17" t="str">
        <f t="shared" ref="AH8:AH36" si="11">IF(AF8&gt;7,"Aprovado", " Reprovado")</f>
        <v>Aprovado</v>
      </c>
    </row>
    <row r="9" spans="1:3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ref="H8:H36" si="12">14 - D9</f>
        <v>8</v>
      </c>
      <c r="J9" s="14">
        <f>LARGE(D$7:D$36,1)</f>
        <v>8</v>
      </c>
      <c r="L9" s="12">
        <f t="shared" si="3"/>
        <v>6.8666666666666663</v>
      </c>
      <c r="N9" s="14">
        <v>6</v>
      </c>
      <c r="P9" s="15" t="str">
        <f t="shared" si="4"/>
        <v>Precisara fazer a P3</v>
      </c>
      <c r="R9" s="15">
        <f t="shared" si="5"/>
        <v>6</v>
      </c>
      <c r="T9" s="17">
        <f t="shared" si="6"/>
        <v>8</v>
      </c>
      <c r="V9" s="13">
        <f t="shared" si="7"/>
        <v>6.666666666666667</v>
      </c>
      <c r="X9" s="12" t="str">
        <f>IF(C9&gt;18,"RF",IF(V9&lt;7,"RN",IF(V9&gt;=9.5,"A",IF(V9&gt;8.5,"B","C"))))</f>
        <v>RN</v>
      </c>
      <c r="Y9" s="29"/>
      <c r="Z9" s="29">
        <f t="shared" si="8"/>
        <v>1.25</v>
      </c>
      <c r="AB9">
        <f>D9*Z9</f>
        <v>7.5</v>
      </c>
      <c r="AD9">
        <f t="shared" si="9"/>
        <v>7.5</v>
      </c>
      <c r="AF9" s="28">
        <f t="shared" si="10"/>
        <v>7.5</v>
      </c>
      <c r="AH9" s="17" t="str">
        <f t="shared" si="11"/>
        <v>Aprovado</v>
      </c>
    </row>
    <row r="10" spans="1:3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12"/>
        <v>9</v>
      </c>
      <c r="J10" s="14">
        <f t="shared" si="2"/>
        <v>8</v>
      </c>
      <c r="L10" s="12">
        <f t="shared" si="3"/>
        <v>6.8666666666666663</v>
      </c>
      <c r="N10" s="14">
        <v>5</v>
      </c>
      <c r="P10" s="15" t="str">
        <f t="shared" si="4"/>
        <v>Precisara fazer a P3</v>
      </c>
      <c r="R10" s="15">
        <f t="shared" si="5"/>
        <v>5</v>
      </c>
      <c r="T10" s="17">
        <f t="shared" si="6"/>
        <v>8</v>
      </c>
      <c r="V10" s="13">
        <f t="shared" si="7"/>
        <v>6</v>
      </c>
      <c r="X10" s="12" t="str">
        <f t="shared" ref="X10:X36" si="13">IF(C10&gt;18,"RF",IF(V10&lt;7,"RN",IF(V10&gt;=9.5,"A",IF(V10&gt;8.5,"B","C"))))</f>
        <v>RN</v>
      </c>
      <c r="Y10" s="29"/>
      <c r="Z10" s="29">
        <f t="shared" si="8"/>
        <v>1.25</v>
      </c>
      <c r="AB10">
        <f>D10*Z10</f>
        <v>6.25</v>
      </c>
      <c r="AD10">
        <f t="shared" si="9"/>
        <v>6.25</v>
      </c>
      <c r="AF10" s="28">
        <f t="shared" si="10"/>
        <v>6.25</v>
      </c>
      <c r="AH10" s="17" t="str">
        <f t="shared" si="11"/>
        <v xml:space="preserve"> Reprovado</v>
      </c>
    </row>
    <row r="11" spans="1:3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12"/>
        <v>7</v>
      </c>
      <c r="J11" s="14">
        <f t="shared" si="2"/>
        <v>8</v>
      </c>
      <c r="L11" s="12">
        <f t="shared" si="3"/>
        <v>6.8666666666666663</v>
      </c>
      <c r="N11" s="14">
        <v>7</v>
      </c>
      <c r="P11" s="15" t="str">
        <f t="shared" si="4"/>
        <v>Aprovado</v>
      </c>
      <c r="R11" s="15">
        <f t="shared" si="5"/>
        <v>7</v>
      </c>
      <c r="T11" s="17">
        <f t="shared" si="6"/>
        <v>8</v>
      </c>
      <c r="V11" s="13">
        <f t="shared" si="7"/>
        <v>7</v>
      </c>
      <c r="X11" s="12" t="str">
        <f t="shared" si="13"/>
        <v>C</v>
      </c>
      <c r="Y11" s="29"/>
      <c r="Z11" s="29">
        <f t="shared" si="8"/>
        <v>1.25</v>
      </c>
      <c r="AB11">
        <f t="shared" ref="AB11:AB36" si="14">D11*Z11</f>
        <v>8.75</v>
      </c>
      <c r="AD11">
        <f t="shared" si="9"/>
        <v>8.75</v>
      </c>
      <c r="AF11" s="28">
        <f t="shared" si="10"/>
        <v>8.75</v>
      </c>
      <c r="AH11" s="17" t="str">
        <f t="shared" si="11"/>
        <v>Aprovado</v>
      </c>
    </row>
    <row r="12" spans="1:3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12"/>
        <v>6</v>
      </c>
      <c r="J12" s="14">
        <f t="shared" si="2"/>
        <v>8</v>
      </c>
      <c r="L12" s="12">
        <f t="shared" si="3"/>
        <v>6.8666666666666663</v>
      </c>
      <c r="N12" s="14">
        <v>8</v>
      </c>
      <c r="P12" s="15" t="str">
        <f t="shared" si="4"/>
        <v>Aprovado</v>
      </c>
      <c r="R12" s="15">
        <f t="shared" si="5"/>
        <v>8</v>
      </c>
      <c r="T12" s="17">
        <f t="shared" si="6"/>
        <v>8</v>
      </c>
      <c r="V12" s="13">
        <f t="shared" si="7"/>
        <v>8</v>
      </c>
      <c r="X12" s="12" t="str">
        <f t="shared" si="13"/>
        <v>C</v>
      </c>
      <c r="Y12" s="29"/>
      <c r="Z12" s="29">
        <f t="shared" si="8"/>
        <v>1.25</v>
      </c>
      <c r="AB12">
        <f t="shared" si="14"/>
        <v>10</v>
      </c>
      <c r="AD12">
        <f t="shared" si="9"/>
        <v>10</v>
      </c>
      <c r="AF12" s="28">
        <f t="shared" si="10"/>
        <v>10</v>
      </c>
      <c r="AH12" s="17" t="str">
        <f t="shared" si="11"/>
        <v>Aprovado</v>
      </c>
    </row>
    <row r="13" spans="1:34" x14ac:dyDescent="0.25">
      <c r="A13" s="4" t="s">
        <v>15</v>
      </c>
      <c r="B13" s="4" t="s">
        <v>45</v>
      </c>
      <c r="C13" s="14">
        <v>5</v>
      </c>
      <c r="D13" s="14">
        <v>7</v>
      </c>
      <c r="F13" s="15" t="str">
        <f t="shared" si="1"/>
        <v>Bom</v>
      </c>
      <c r="H13" s="14">
        <f t="shared" si="12"/>
        <v>7</v>
      </c>
      <c r="J13" s="14">
        <f t="shared" si="2"/>
        <v>8</v>
      </c>
      <c r="L13" s="12">
        <f t="shared" si="3"/>
        <v>6.8666666666666663</v>
      </c>
      <c r="N13" s="14">
        <v>6</v>
      </c>
      <c r="P13" s="15" t="str">
        <f t="shared" si="4"/>
        <v>Precisara fazer a P3</v>
      </c>
      <c r="R13" s="15">
        <f t="shared" si="5"/>
        <v>6.5</v>
      </c>
      <c r="T13" s="17">
        <f t="shared" si="6"/>
        <v>8</v>
      </c>
      <c r="V13" s="13">
        <f>IF(C13&gt;18,0,IF(R13&gt;=7,(N13+D13)/2,(T13+N13+D13)/3))</f>
        <v>7</v>
      </c>
      <c r="X13" s="12" t="str">
        <f t="shared" si="13"/>
        <v>C</v>
      </c>
      <c r="Y13" s="29"/>
      <c r="Z13" s="29">
        <f t="shared" si="8"/>
        <v>1.25</v>
      </c>
      <c r="AB13">
        <f t="shared" si="14"/>
        <v>8.75</v>
      </c>
      <c r="AD13">
        <f t="shared" si="9"/>
        <v>7.5</v>
      </c>
      <c r="AF13" s="28">
        <f t="shared" si="10"/>
        <v>8.125</v>
      </c>
      <c r="AH13" s="17" t="str">
        <f t="shared" si="11"/>
        <v>Aprovado</v>
      </c>
    </row>
    <row r="14" spans="1:34" x14ac:dyDescent="0.25">
      <c r="A14" s="4" t="s">
        <v>16</v>
      </c>
      <c r="B14" s="4" t="s">
        <v>46</v>
      </c>
      <c r="C14" s="14">
        <v>5</v>
      </c>
      <c r="D14" s="14">
        <v>8</v>
      </c>
      <c r="F14" s="15" t="str">
        <f t="shared" si="1"/>
        <v>Bom</v>
      </c>
      <c r="H14" s="14">
        <f t="shared" si="12"/>
        <v>6</v>
      </c>
      <c r="J14" s="14">
        <f t="shared" si="2"/>
        <v>8</v>
      </c>
      <c r="L14" s="12">
        <f t="shared" si="3"/>
        <v>6.8666666666666663</v>
      </c>
      <c r="N14" s="14">
        <v>4</v>
      </c>
      <c r="P14" s="15" t="str">
        <f t="shared" si="4"/>
        <v>Precisara fazer a P3</v>
      </c>
      <c r="R14" s="15">
        <f t="shared" si="5"/>
        <v>6</v>
      </c>
      <c r="T14" s="17">
        <f t="shared" si="6"/>
        <v>8</v>
      </c>
      <c r="V14" s="13">
        <f t="shared" si="7"/>
        <v>6.666666666666667</v>
      </c>
      <c r="X14" s="12" t="str">
        <f t="shared" si="13"/>
        <v>RN</v>
      </c>
      <c r="Y14" s="29"/>
      <c r="Z14" s="29">
        <f t="shared" si="8"/>
        <v>1.25</v>
      </c>
      <c r="AB14">
        <f t="shared" si="14"/>
        <v>10</v>
      </c>
      <c r="AD14">
        <f t="shared" si="9"/>
        <v>5</v>
      </c>
      <c r="AF14" s="28">
        <f t="shared" si="10"/>
        <v>7.5</v>
      </c>
      <c r="AH14" s="17" t="str">
        <f t="shared" si="11"/>
        <v>Aprovado</v>
      </c>
    </row>
    <row r="15" spans="1:34" x14ac:dyDescent="0.25">
      <c r="A15" s="4" t="s">
        <v>17</v>
      </c>
      <c r="B15" s="4" t="s">
        <v>47</v>
      </c>
      <c r="C15" s="14">
        <v>5</v>
      </c>
      <c r="D15" s="14">
        <v>6</v>
      </c>
      <c r="F15" s="15" t="str">
        <f t="shared" si="1"/>
        <v>Precisa melhorar</v>
      </c>
      <c r="H15" s="14">
        <f t="shared" si="12"/>
        <v>8</v>
      </c>
      <c r="J15" s="14">
        <f t="shared" si="2"/>
        <v>8</v>
      </c>
      <c r="L15" s="12">
        <f t="shared" si="3"/>
        <v>6.8666666666666663</v>
      </c>
      <c r="N15" s="14">
        <v>5</v>
      </c>
      <c r="P15" s="15" t="str">
        <f t="shared" si="4"/>
        <v>Precisara fazer a P3</v>
      </c>
      <c r="R15" s="15">
        <f t="shared" si="5"/>
        <v>5.5</v>
      </c>
      <c r="T15" s="17">
        <f t="shared" si="6"/>
        <v>8</v>
      </c>
      <c r="V15" s="13">
        <f t="shared" si="7"/>
        <v>6.333333333333333</v>
      </c>
      <c r="X15" s="12" t="str">
        <f t="shared" si="13"/>
        <v>RN</v>
      </c>
      <c r="Y15" s="29"/>
      <c r="Z15" s="29">
        <f t="shared" si="8"/>
        <v>1.25</v>
      </c>
      <c r="AB15">
        <f t="shared" si="14"/>
        <v>7.5</v>
      </c>
      <c r="AD15">
        <f t="shared" si="9"/>
        <v>6.25</v>
      </c>
      <c r="AF15" s="28">
        <f t="shared" si="10"/>
        <v>6.875</v>
      </c>
      <c r="AH15" s="17" t="str">
        <f t="shared" si="11"/>
        <v xml:space="preserve"> Reprovado</v>
      </c>
    </row>
    <row r="16" spans="1:3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12"/>
        <v>7</v>
      </c>
      <c r="J16" s="14">
        <f t="shared" si="2"/>
        <v>8</v>
      </c>
      <c r="L16" s="12">
        <f t="shared" si="3"/>
        <v>6.8666666666666663</v>
      </c>
      <c r="N16" s="14">
        <v>7</v>
      </c>
      <c r="P16" s="15" t="str">
        <f t="shared" si="4"/>
        <v>Aprovado</v>
      </c>
      <c r="R16" s="15">
        <f t="shared" si="5"/>
        <v>7</v>
      </c>
      <c r="T16" s="17">
        <f t="shared" si="6"/>
        <v>8</v>
      </c>
      <c r="V16" s="13">
        <f t="shared" si="7"/>
        <v>7</v>
      </c>
      <c r="X16" s="12" t="str">
        <f t="shared" si="13"/>
        <v>C</v>
      </c>
      <c r="Y16" s="29"/>
      <c r="Z16" s="29">
        <f t="shared" si="8"/>
        <v>1.25</v>
      </c>
      <c r="AB16">
        <f t="shared" si="14"/>
        <v>8.75</v>
      </c>
      <c r="AD16">
        <f t="shared" si="9"/>
        <v>8.75</v>
      </c>
      <c r="AF16" s="28">
        <f t="shared" si="10"/>
        <v>8.75</v>
      </c>
      <c r="AH16" s="17" t="str">
        <f t="shared" si="11"/>
        <v>Aprovado</v>
      </c>
    </row>
    <row r="17" spans="1:3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12"/>
        <v>6</v>
      </c>
      <c r="J17" s="14">
        <f t="shared" si="2"/>
        <v>8</v>
      </c>
      <c r="L17" s="12">
        <f t="shared" si="3"/>
        <v>6.8666666666666663</v>
      </c>
      <c r="N17" s="14">
        <v>8</v>
      </c>
      <c r="P17" s="15" t="str">
        <f t="shared" si="4"/>
        <v>Aprovado</v>
      </c>
      <c r="R17" s="15">
        <f t="shared" si="5"/>
        <v>8</v>
      </c>
      <c r="T17" s="17">
        <f t="shared" si="6"/>
        <v>8</v>
      </c>
      <c r="V17" s="13">
        <f t="shared" si="7"/>
        <v>8</v>
      </c>
      <c r="X17" s="12" t="str">
        <f t="shared" si="13"/>
        <v>C</v>
      </c>
      <c r="Y17" s="29"/>
      <c r="Z17" s="29">
        <f t="shared" si="8"/>
        <v>1.25</v>
      </c>
      <c r="AB17">
        <f t="shared" si="14"/>
        <v>10</v>
      </c>
      <c r="AD17">
        <f t="shared" si="9"/>
        <v>10</v>
      </c>
      <c r="AF17" s="28">
        <f t="shared" si="10"/>
        <v>10</v>
      </c>
      <c r="AH17" s="17" t="str">
        <f t="shared" si="11"/>
        <v>Aprovado</v>
      </c>
    </row>
    <row r="18" spans="1:34" x14ac:dyDescent="0.25">
      <c r="A18" s="4" t="s">
        <v>20</v>
      </c>
      <c r="B18" s="4" t="s">
        <v>50</v>
      </c>
      <c r="C18" s="14">
        <v>19</v>
      </c>
      <c r="D18" s="14">
        <v>8</v>
      </c>
      <c r="F18" s="15" t="str">
        <f t="shared" si="1"/>
        <v>Bom</v>
      </c>
      <c r="H18" s="14">
        <f t="shared" si="12"/>
        <v>6</v>
      </c>
      <c r="J18" s="14">
        <f t="shared" si="2"/>
        <v>8</v>
      </c>
      <c r="L18" s="12">
        <f t="shared" si="3"/>
        <v>6.8666666666666663</v>
      </c>
      <c r="N18" s="14">
        <v>7</v>
      </c>
      <c r="P18" s="15" t="str">
        <f t="shared" si="4"/>
        <v>Reprovado por Falta</v>
      </c>
      <c r="R18" s="15">
        <f t="shared" si="5"/>
        <v>0</v>
      </c>
      <c r="T18" s="17">
        <f t="shared" si="6"/>
        <v>8</v>
      </c>
      <c r="V18" s="13">
        <f t="shared" si="7"/>
        <v>0</v>
      </c>
      <c r="X18" s="12" t="str">
        <f t="shared" si="13"/>
        <v>RF</v>
      </c>
      <c r="Y18" s="29"/>
      <c r="Z18" s="29">
        <f t="shared" si="8"/>
        <v>1.25</v>
      </c>
      <c r="AB18">
        <f t="shared" si="14"/>
        <v>10</v>
      </c>
      <c r="AD18">
        <f t="shared" si="9"/>
        <v>8.75</v>
      </c>
      <c r="AF18" s="28">
        <f t="shared" si="10"/>
        <v>9.375</v>
      </c>
      <c r="AH18" s="17" t="str">
        <f t="shared" si="11"/>
        <v>Aprovado</v>
      </c>
    </row>
    <row r="19" spans="1:3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12"/>
        <v>8</v>
      </c>
      <c r="J19" s="14">
        <f t="shared" si="2"/>
        <v>8</v>
      </c>
      <c r="L19" s="12">
        <f t="shared" si="3"/>
        <v>6.8666666666666663</v>
      </c>
      <c r="N19" s="14">
        <v>6</v>
      </c>
      <c r="P19" s="15" t="str">
        <f t="shared" si="4"/>
        <v>Precisara fazer a P3</v>
      </c>
      <c r="R19" s="15">
        <f t="shared" si="5"/>
        <v>6</v>
      </c>
      <c r="T19" s="17">
        <f t="shared" si="6"/>
        <v>8</v>
      </c>
      <c r="V19" s="13">
        <f t="shared" si="7"/>
        <v>6.666666666666667</v>
      </c>
      <c r="X19" s="12" t="str">
        <f t="shared" si="13"/>
        <v>RN</v>
      </c>
      <c r="Y19" s="29"/>
      <c r="Z19" s="29">
        <f t="shared" si="8"/>
        <v>1.25</v>
      </c>
      <c r="AB19">
        <f t="shared" si="14"/>
        <v>7.5</v>
      </c>
      <c r="AD19">
        <f t="shared" si="9"/>
        <v>7.5</v>
      </c>
      <c r="AF19" s="28">
        <f t="shared" si="10"/>
        <v>7.5</v>
      </c>
      <c r="AH19" s="17" t="str">
        <f t="shared" si="11"/>
        <v>Aprovado</v>
      </c>
    </row>
    <row r="20" spans="1:3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12"/>
        <v>6</v>
      </c>
      <c r="J20" s="14">
        <f t="shared" si="2"/>
        <v>8</v>
      </c>
      <c r="L20" s="12">
        <f t="shared" si="3"/>
        <v>6.8666666666666663</v>
      </c>
      <c r="N20" s="14">
        <v>8</v>
      </c>
      <c r="P20" s="15" t="str">
        <f t="shared" si="4"/>
        <v>Aprovado</v>
      </c>
      <c r="R20" s="15">
        <f t="shared" si="5"/>
        <v>8</v>
      </c>
      <c r="T20" s="17">
        <f t="shared" si="6"/>
        <v>8</v>
      </c>
      <c r="V20" s="13">
        <f t="shared" si="7"/>
        <v>8</v>
      </c>
      <c r="X20" s="12" t="str">
        <f t="shared" si="13"/>
        <v>C</v>
      </c>
      <c r="Y20" s="29"/>
      <c r="Z20" s="29">
        <f t="shared" si="8"/>
        <v>1.25</v>
      </c>
      <c r="AB20">
        <f t="shared" si="14"/>
        <v>10</v>
      </c>
      <c r="AD20">
        <f t="shared" si="9"/>
        <v>10</v>
      </c>
      <c r="AF20" s="28">
        <f t="shared" si="10"/>
        <v>10</v>
      </c>
      <c r="AH20" s="17" t="str">
        <f t="shared" si="11"/>
        <v>Aprovado</v>
      </c>
    </row>
    <row r="21" spans="1:3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12"/>
        <v>7</v>
      </c>
      <c r="J21" s="14">
        <f t="shared" si="2"/>
        <v>8</v>
      </c>
      <c r="L21" s="12">
        <f t="shared" si="3"/>
        <v>6.8666666666666663</v>
      </c>
      <c r="N21" s="14">
        <v>7</v>
      </c>
      <c r="P21" s="15" t="str">
        <f t="shared" si="4"/>
        <v>Aprovado</v>
      </c>
      <c r="R21" s="15">
        <f t="shared" si="5"/>
        <v>7</v>
      </c>
      <c r="T21" s="17">
        <f t="shared" si="6"/>
        <v>8</v>
      </c>
      <c r="V21" s="13">
        <f t="shared" si="7"/>
        <v>7</v>
      </c>
      <c r="X21" s="12" t="str">
        <f t="shared" si="13"/>
        <v>C</v>
      </c>
      <c r="Y21" s="29"/>
      <c r="Z21" s="29">
        <f t="shared" si="8"/>
        <v>1.25</v>
      </c>
      <c r="AB21">
        <f t="shared" si="14"/>
        <v>8.75</v>
      </c>
      <c r="AD21">
        <f t="shared" si="9"/>
        <v>8.75</v>
      </c>
      <c r="AF21" s="28">
        <f t="shared" si="10"/>
        <v>8.75</v>
      </c>
      <c r="AH21" s="17" t="str">
        <f t="shared" si="11"/>
        <v>Aprovado</v>
      </c>
    </row>
    <row r="22" spans="1:34" x14ac:dyDescent="0.25">
      <c r="A22" s="4" t="s">
        <v>24</v>
      </c>
      <c r="B22" s="4" t="s">
        <v>54</v>
      </c>
      <c r="C22" s="14">
        <v>9</v>
      </c>
      <c r="D22" s="14">
        <v>8</v>
      </c>
      <c r="F22" s="15" t="str">
        <f t="shared" si="1"/>
        <v>Bom</v>
      </c>
      <c r="H22" s="14">
        <f t="shared" si="12"/>
        <v>6</v>
      </c>
      <c r="J22" s="14">
        <f t="shared" si="2"/>
        <v>8</v>
      </c>
      <c r="L22" s="12">
        <f t="shared" si="3"/>
        <v>6.8666666666666663</v>
      </c>
      <c r="N22" s="14">
        <v>4</v>
      </c>
      <c r="P22" s="15" t="str">
        <f t="shared" si="4"/>
        <v>Precisara fazer a P3</v>
      </c>
      <c r="R22" s="15">
        <f t="shared" si="5"/>
        <v>6</v>
      </c>
      <c r="T22" s="17">
        <f t="shared" si="6"/>
        <v>8</v>
      </c>
      <c r="V22" s="13">
        <f t="shared" si="7"/>
        <v>6.666666666666667</v>
      </c>
      <c r="X22" s="12" t="str">
        <f t="shared" si="13"/>
        <v>RN</v>
      </c>
      <c r="Y22" s="29"/>
      <c r="Z22" s="29">
        <f t="shared" si="8"/>
        <v>1.25</v>
      </c>
      <c r="AB22">
        <f t="shared" si="14"/>
        <v>10</v>
      </c>
      <c r="AD22">
        <f t="shared" si="9"/>
        <v>5</v>
      </c>
      <c r="AF22" s="28">
        <f t="shared" si="10"/>
        <v>7.5</v>
      </c>
      <c r="AH22" s="17" t="str">
        <f t="shared" si="11"/>
        <v>Aprovado</v>
      </c>
    </row>
    <row r="23" spans="1:3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12"/>
        <v>9</v>
      </c>
      <c r="J23" s="14">
        <f t="shared" si="2"/>
        <v>8</v>
      </c>
      <c r="L23" s="12">
        <f t="shared" si="3"/>
        <v>6.8666666666666663</v>
      </c>
      <c r="N23" s="14">
        <v>5</v>
      </c>
      <c r="P23" s="15" t="str">
        <f t="shared" si="4"/>
        <v>Precisara fazer a P3</v>
      </c>
      <c r="R23" s="15">
        <f t="shared" si="5"/>
        <v>5</v>
      </c>
      <c r="T23" s="17">
        <f t="shared" si="6"/>
        <v>8</v>
      </c>
      <c r="V23" s="13">
        <f t="shared" si="7"/>
        <v>6</v>
      </c>
      <c r="X23" s="12" t="str">
        <f t="shared" si="13"/>
        <v>RN</v>
      </c>
      <c r="Y23" s="29"/>
      <c r="Z23" s="29">
        <f t="shared" si="8"/>
        <v>1.25</v>
      </c>
      <c r="AB23">
        <f t="shared" si="14"/>
        <v>6.25</v>
      </c>
      <c r="AD23">
        <f t="shared" si="9"/>
        <v>6.25</v>
      </c>
      <c r="AF23" s="28">
        <f t="shared" si="10"/>
        <v>6.25</v>
      </c>
      <c r="AH23" s="17" t="str">
        <f t="shared" si="11"/>
        <v xml:space="preserve"> Reprovado</v>
      </c>
    </row>
    <row r="24" spans="1:3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12"/>
        <v>10</v>
      </c>
      <c r="J24" s="14">
        <f t="shared" si="2"/>
        <v>8</v>
      </c>
      <c r="L24" s="12">
        <f t="shared" si="3"/>
        <v>6.8666666666666663</v>
      </c>
      <c r="N24" s="14">
        <v>4</v>
      </c>
      <c r="P24" s="15" t="str">
        <f t="shared" si="4"/>
        <v>Precisara fazer a P3</v>
      </c>
      <c r="R24" s="15">
        <f t="shared" si="5"/>
        <v>4</v>
      </c>
      <c r="T24" s="17">
        <f t="shared" si="6"/>
        <v>8</v>
      </c>
      <c r="V24" s="13">
        <f t="shared" si="7"/>
        <v>5.333333333333333</v>
      </c>
      <c r="X24" s="12" t="str">
        <f t="shared" si="13"/>
        <v>RN</v>
      </c>
      <c r="Y24" s="29"/>
      <c r="Z24" s="29">
        <f t="shared" si="8"/>
        <v>1.25</v>
      </c>
      <c r="AB24">
        <f t="shared" si="14"/>
        <v>5</v>
      </c>
      <c r="AD24">
        <f t="shared" si="9"/>
        <v>5</v>
      </c>
      <c r="AF24" s="28">
        <f t="shared" si="10"/>
        <v>5</v>
      </c>
      <c r="AH24" s="17" t="str">
        <f t="shared" si="11"/>
        <v xml:space="preserve"> Reprovado</v>
      </c>
    </row>
    <row r="25" spans="1:3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12"/>
        <v>9</v>
      </c>
      <c r="J25" s="14">
        <f t="shared" si="2"/>
        <v>8</v>
      </c>
      <c r="L25" s="12">
        <f t="shared" si="3"/>
        <v>6.8666666666666663</v>
      </c>
      <c r="N25" s="14">
        <v>5</v>
      </c>
      <c r="P25" s="15" t="str">
        <f t="shared" si="4"/>
        <v>Precisara fazer a P3</v>
      </c>
      <c r="R25" s="15">
        <f t="shared" si="5"/>
        <v>5</v>
      </c>
      <c r="T25" s="17">
        <f t="shared" si="6"/>
        <v>8</v>
      </c>
      <c r="V25" s="13">
        <f t="shared" si="7"/>
        <v>6</v>
      </c>
      <c r="X25" s="12" t="str">
        <f t="shared" si="13"/>
        <v>RN</v>
      </c>
      <c r="Y25" s="29"/>
      <c r="Z25" s="29">
        <f t="shared" si="8"/>
        <v>1.25</v>
      </c>
      <c r="AB25">
        <f t="shared" si="14"/>
        <v>6.25</v>
      </c>
      <c r="AD25">
        <f t="shared" si="9"/>
        <v>6.25</v>
      </c>
      <c r="AF25" s="28">
        <f t="shared" si="10"/>
        <v>6.25</v>
      </c>
      <c r="AH25" s="17" t="str">
        <f t="shared" si="11"/>
        <v xml:space="preserve"> Reprovado</v>
      </c>
    </row>
    <row r="26" spans="1:3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12"/>
        <v>6</v>
      </c>
      <c r="J26" s="14">
        <f t="shared" si="2"/>
        <v>8</v>
      </c>
      <c r="L26" s="12">
        <f t="shared" si="3"/>
        <v>6.8666666666666663</v>
      </c>
      <c r="N26" s="14">
        <v>8</v>
      </c>
      <c r="P26" s="15" t="str">
        <f t="shared" si="4"/>
        <v>Aprovado</v>
      </c>
      <c r="R26" s="15">
        <f t="shared" si="5"/>
        <v>8</v>
      </c>
      <c r="T26" s="17">
        <f t="shared" si="6"/>
        <v>8</v>
      </c>
      <c r="V26" s="13">
        <f t="shared" si="7"/>
        <v>8</v>
      </c>
      <c r="X26" s="12" t="str">
        <f t="shared" si="13"/>
        <v>C</v>
      </c>
      <c r="Y26" s="29"/>
      <c r="Z26" s="29">
        <f t="shared" si="8"/>
        <v>1.25</v>
      </c>
      <c r="AB26">
        <f t="shared" si="14"/>
        <v>10</v>
      </c>
      <c r="AD26">
        <f t="shared" si="9"/>
        <v>10</v>
      </c>
      <c r="AF26" s="28">
        <f t="shared" si="10"/>
        <v>10</v>
      </c>
      <c r="AH26" s="17" t="str">
        <f t="shared" si="11"/>
        <v>Aprovado</v>
      </c>
    </row>
    <row r="27" spans="1:3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12"/>
        <v>7</v>
      </c>
      <c r="J27" s="14">
        <f t="shared" si="2"/>
        <v>8</v>
      </c>
      <c r="L27" s="12">
        <f t="shared" si="3"/>
        <v>6.8666666666666663</v>
      </c>
      <c r="N27" s="14">
        <v>7</v>
      </c>
      <c r="P27" s="15" t="str">
        <f t="shared" si="4"/>
        <v>Aprovado</v>
      </c>
      <c r="R27" s="15">
        <f t="shared" si="5"/>
        <v>7</v>
      </c>
      <c r="T27" s="17">
        <f t="shared" si="6"/>
        <v>8</v>
      </c>
      <c r="V27" s="13">
        <f t="shared" si="7"/>
        <v>7</v>
      </c>
      <c r="X27" s="12" t="str">
        <f t="shared" si="13"/>
        <v>C</v>
      </c>
      <c r="Y27" s="29"/>
      <c r="Z27" s="29">
        <f t="shared" si="8"/>
        <v>1.25</v>
      </c>
      <c r="AB27">
        <f t="shared" si="14"/>
        <v>8.75</v>
      </c>
      <c r="AD27">
        <f t="shared" si="9"/>
        <v>8.75</v>
      </c>
      <c r="AF27" s="28">
        <f t="shared" si="10"/>
        <v>8.75</v>
      </c>
      <c r="AH27" s="17" t="str">
        <f t="shared" si="11"/>
        <v>Aprovado</v>
      </c>
    </row>
    <row r="28" spans="1:3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12"/>
        <v>9</v>
      </c>
      <c r="J28" s="14">
        <f t="shared" si="2"/>
        <v>8</v>
      </c>
      <c r="L28" s="12">
        <f t="shared" si="3"/>
        <v>6.8666666666666663</v>
      </c>
      <c r="N28" s="14">
        <v>5</v>
      </c>
      <c r="P28" s="15" t="str">
        <f t="shared" si="4"/>
        <v>Precisara fazer a P3</v>
      </c>
      <c r="R28" s="15">
        <f t="shared" si="5"/>
        <v>5</v>
      </c>
      <c r="T28" s="17">
        <f t="shared" si="6"/>
        <v>8</v>
      </c>
      <c r="V28" s="13">
        <f t="shared" si="7"/>
        <v>6</v>
      </c>
      <c r="X28" s="12" t="str">
        <f t="shared" si="13"/>
        <v>RN</v>
      </c>
      <c r="Y28" s="29"/>
      <c r="Z28" s="29">
        <f t="shared" si="8"/>
        <v>1.25</v>
      </c>
      <c r="AB28">
        <f t="shared" si="14"/>
        <v>6.25</v>
      </c>
      <c r="AD28">
        <f t="shared" si="9"/>
        <v>6.25</v>
      </c>
      <c r="AF28" s="28">
        <f t="shared" si="10"/>
        <v>6.25</v>
      </c>
      <c r="AH28" s="17" t="str">
        <f t="shared" si="11"/>
        <v xml:space="preserve"> Reprovado</v>
      </c>
    </row>
    <row r="29" spans="1:3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12"/>
        <v>8</v>
      </c>
      <c r="J29" s="14">
        <f t="shared" si="2"/>
        <v>8</v>
      </c>
      <c r="L29" s="12">
        <f t="shared" si="3"/>
        <v>6.8666666666666663</v>
      </c>
      <c r="N29" s="14">
        <v>6</v>
      </c>
      <c r="P29" s="15" t="str">
        <f t="shared" si="4"/>
        <v>Precisara fazer a P3</v>
      </c>
      <c r="R29" s="15">
        <f t="shared" si="5"/>
        <v>6</v>
      </c>
      <c r="T29" s="17">
        <f t="shared" si="6"/>
        <v>8</v>
      </c>
      <c r="V29" s="13">
        <f t="shared" si="7"/>
        <v>6.666666666666667</v>
      </c>
      <c r="X29" s="12" t="str">
        <f t="shared" si="13"/>
        <v>RN</v>
      </c>
      <c r="Y29" s="29"/>
      <c r="Z29" s="29">
        <f t="shared" si="8"/>
        <v>1.25</v>
      </c>
      <c r="AB29">
        <f t="shared" si="14"/>
        <v>7.5</v>
      </c>
      <c r="AD29">
        <f t="shared" si="9"/>
        <v>7.5</v>
      </c>
      <c r="AF29" s="28">
        <f t="shared" si="10"/>
        <v>7.5</v>
      </c>
      <c r="AH29" s="17" t="str">
        <f t="shared" si="11"/>
        <v>Aprovado</v>
      </c>
    </row>
    <row r="30" spans="1:34" x14ac:dyDescent="0.25">
      <c r="A30" s="4" t="s">
        <v>32</v>
      </c>
      <c r="B30" s="4" t="s">
        <v>61</v>
      </c>
      <c r="C30" s="14">
        <v>10</v>
      </c>
      <c r="D30" s="14">
        <v>8</v>
      </c>
      <c r="F30" s="15" t="str">
        <f t="shared" si="1"/>
        <v>Bom</v>
      </c>
      <c r="H30" s="14">
        <f t="shared" si="12"/>
        <v>6</v>
      </c>
      <c r="J30" s="14">
        <f t="shared" si="2"/>
        <v>8</v>
      </c>
      <c r="L30" s="12">
        <f t="shared" si="3"/>
        <v>6.8666666666666663</v>
      </c>
      <c r="N30" s="14">
        <v>8</v>
      </c>
      <c r="P30" s="15" t="str">
        <f t="shared" si="4"/>
        <v>Aprovado</v>
      </c>
      <c r="R30" s="15">
        <f t="shared" si="5"/>
        <v>8</v>
      </c>
      <c r="T30" s="17">
        <f t="shared" si="6"/>
        <v>8</v>
      </c>
      <c r="V30" s="13">
        <f t="shared" si="7"/>
        <v>8</v>
      </c>
      <c r="X30" s="12" t="str">
        <f t="shared" si="13"/>
        <v>C</v>
      </c>
      <c r="Y30" s="29"/>
      <c r="Z30" s="29">
        <f t="shared" si="8"/>
        <v>1.25</v>
      </c>
      <c r="AB30">
        <f t="shared" si="14"/>
        <v>10</v>
      </c>
      <c r="AD30">
        <f t="shared" si="9"/>
        <v>10</v>
      </c>
      <c r="AF30" s="28">
        <f t="shared" si="10"/>
        <v>10</v>
      </c>
      <c r="AH30" s="17" t="str">
        <f t="shared" si="11"/>
        <v>Aprovado</v>
      </c>
    </row>
    <row r="31" spans="1:3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12"/>
        <v>6</v>
      </c>
      <c r="J31" s="14">
        <f t="shared" si="2"/>
        <v>8</v>
      </c>
      <c r="L31" s="12">
        <f t="shared" si="3"/>
        <v>6.8666666666666663</v>
      </c>
      <c r="N31" s="14">
        <v>8</v>
      </c>
      <c r="P31" s="15" t="str">
        <f t="shared" si="4"/>
        <v>Aprovado</v>
      </c>
      <c r="R31" s="15">
        <f t="shared" si="5"/>
        <v>8</v>
      </c>
      <c r="T31" s="17">
        <f t="shared" si="6"/>
        <v>8</v>
      </c>
      <c r="V31" s="13">
        <f t="shared" si="7"/>
        <v>8</v>
      </c>
      <c r="X31" s="12" t="str">
        <f t="shared" si="13"/>
        <v>C</v>
      </c>
      <c r="Y31" s="29"/>
      <c r="Z31" s="29">
        <f t="shared" si="8"/>
        <v>1.25</v>
      </c>
      <c r="AB31">
        <f t="shared" si="14"/>
        <v>10</v>
      </c>
      <c r="AD31">
        <f t="shared" si="9"/>
        <v>10</v>
      </c>
      <c r="AF31" s="28">
        <f t="shared" si="10"/>
        <v>10</v>
      </c>
      <c r="AH31" s="17" t="str">
        <f t="shared" si="11"/>
        <v>Aprovado</v>
      </c>
    </row>
    <row r="32" spans="1:3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12"/>
        <v>7</v>
      </c>
      <c r="J32" s="14">
        <f t="shared" si="2"/>
        <v>8</v>
      </c>
      <c r="L32" s="12">
        <f t="shared" si="3"/>
        <v>6.8666666666666663</v>
      </c>
      <c r="N32" s="14">
        <v>7</v>
      </c>
      <c r="P32" s="15" t="str">
        <f t="shared" si="4"/>
        <v>Aprovado</v>
      </c>
      <c r="R32" s="15">
        <f t="shared" si="5"/>
        <v>7</v>
      </c>
      <c r="T32" s="17">
        <f t="shared" si="6"/>
        <v>8</v>
      </c>
      <c r="V32" s="13">
        <f t="shared" si="7"/>
        <v>7</v>
      </c>
      <c r="X32" s="12" t="str">
        <f t="shared" si="13"/>
        <v>C</v>
      </c>
      <c r="Y32" s="29"/>
      <c r="Z32" s="29">
        <f t="shared" si="8"/>
        <v>1.25</v>
      </c>
      <c r="AB32">
        <f t="shared" si="14"/>
        <v>8.75</v>
      </c>
      <c r="AD32">
        <f t="shared" si="9"/>
        <v>8.75</v>
      </c>
      <c r="AF32" s="28">
        <f t="shared" si="10"/>
        <v>8.75</v>
      </c>
      <c r="AH32" s="17" t="str">
        <f t="shared" si="11"/>
        <v>Aprovado</v>
      </c>
    </row>
    <row r="33" spans="1:3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12"/>
        <v>9</v>
      </c>
      <c r="J33" s="14">
        <f t="shared" si="2"/>
        <v>8</v>
      </c>
      <c r="L33" s="12">
        <f t="shared" si="3"/>
        <v>6.8666666666666663</v>
      </c>
      <c r="N33" s="14">
        <v>5</v>
      </c>
      <c r="P33" s="15" t="str">
        <f t="shared" si="4"/>
        <v>Precisara fazer a P3</v>
      </c>
      <c r="R33" s="15">
        <f t="shared" si="5"/>
        <v>5</v>
      </c>
      <c r="T33" s="17">
        <f t="shared" si="6"/>
        <v>8</v>
      </c>
      <c r="V33" s="13">
        <f t="shared" si="7"/>
        <v>6</v>
      </c>
      <c r="X33" s="12" t="str">
        <f t="shared" si="13"/>
        <v>RN</v>
      </c>
      <c r="Y33" s="29"/>
      <c r="Z33" s="29">
        <f t="shared" si="8"/>
        <v>1.25</v>
      </c>
      <c r="AB33">
        <f t="shared" si="14"/>
        <v>6.25</v>
      </c>
      <c r="AD33">
        <f t="shared" si="9"/>
        <v>6.25</v>
      </c>
      <c r="AF33" s="28">
        <f t="shared" si="10"/>
        <v>6.25</v>
      </c>
      <c r="AH33" s="17" t="str">
        <f t="shared" si="11"/>
        <v xml:space="preserve"> Reprovado</v>
      </c>
    </row>
    <row r="34" spans="1:3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12"/>
        <v>7</v>
      </c>
      <c r="J34" s="14">
        <f t="shared" si="2"/>
        <v>8</v>
      </c>
      <c r="L34" s="12">
        <f t="shared" si="3"/>
        <v>6.8666666666666663</v>
      </c>
      <c r="N34" s="14">
        <v>7</v>
      </c>
      <c r="P34" s="15" t="str">
        <f t="shared" si="4"/>
        <v>Aprovado</v>
      </c>
      <c r="R34" s="15">
        <f t="shared" si="5"/>
        <v>7</v>
      </c>
      <c r="T34" s="17">
        <f t="shared" si="6"/>
        <v>8</v>
      </c>
      <c r="V34" s="13">
        <f t="shared" si="7"/>
        <v>7</v>
      </c>
      <c r="X34" s="12" t="str">
        <f t="shared" si="13"/>
        <v>C</v>
      </c>
      <c r="Y34" s="29"/>
      <c r="Z34" s="29">
        <f t="shared" si="8"/>
        <v>1.25</v>
      </c>
      <c r="AB34">
        <f t="shared" si="14"/>
        <v>8.75</v>
      </c>
      <c r="AD34">
        <f t="shared" si="9"/>
        <v>8.75</v>
      </c>
      <c r="AF34" s="28">
        <f t="shared" si="10"/>
        <v>8.75</v>
      </c>
      <c r="AH34" s="17" t="str">
        <f t="shared" si="11"/>
        <v>Aprovado</v>
      </c>
    </row>
    <row r="35" spans="1:3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12"/>
        <v>6</v>
      </c>
      <c r="J35" s="14">
        <f t="shared" si="2"/>
        <v>8</v>
      </c>
      <c r="L35" s="12">
        <f t="shared" si="3"/>
        <v>6.8666666666666663</v>
      </c>
      <c r="N35" s="14">
        <v>8</v>
      </c>
      <c r="P35" s="15" t="str">
        <f t="shared" si="4"/>
        <v>Aprovado</v>
      </c>
      <c r="R35" s="15">
        <f t="shared" si="5"/>
        <v>8</v>
      </c>
      <c r="T35" s="17">
        <f t="shared" si="6"/>
        <v>8</v>
      </c>
      <c r="V35" s="13">
        <f t="shared" si="7"/>
        <v>8</v>
      </c>
      <c r="X35" s="12" t="str">
        <f t="shared" si="13"/>
        <v>C</v>
      </c>
      <c r="Y35" s="29"/>
      <c r="Z35" s="29">
        <f t="shared" si="8"/>
        <v>1.25</v>
      </c>
      <c r="AB35">
        <f t="shared" si="14"/>
        <v>10</v>
      </c>
      <c r="AD35">
        <f t="shared" si="9"/>
        <v>10</v>
      </c>
      <c r="AF35" s="28">
        <f t="shared" si="10"/>
        <v>10</v>
      </c>
      <c r="AH35" s="17" t="str">
        <f t="shared" si="11"/>
        <v>Aprovado</v>
      </c>
    </row>
    <row r="36" spans="1:3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12"/>
        <v>6</v>
      </c>
      <c r="J36" s="14">
        <f t="shared" si="2"/>
        <v>8</v>
      </c>
      <c r="L36" s="12">
        <f t="shared" si="3"/>
        <v>6.8666666666666663</v>
      </c>
      <c r="N36" s="14">
        <v>8</v>
      </c>
      <c r="P36" s="15" t="str">
        <f t="shared" si="4"/>
        <v>Reprovado por Falta</v>
      </c>
      <c r="R36" s="15">
        <f t="shared" si="5"/>
        <v>0</v>
      </c>
      <c r="T36" s="17">
        <f t="shared" si="6"/>
        <v>8</v>
      </c>
      <c r="V36" s="13">
        <f t="shared" si="7"/>
        <v>0</v>
      </c>
      <c r="X36" s="12" t="str">
        <f t="shared" si="13"/>
        <v>RF</v>
      </c>
      <c r="Y36" s="29"/>
      <c r="Z36" s="29">
        <f t="shared" si="8"/>
        <v>1.25</v>
      </c>
      <c r="AB36">
        <f t="shared" si="14"/>
        <v>10</v>
      </c>
      <c r="AD36">
        <f t="shared" si="9"/>
        <v>10</v>
      </c>
      <c r="AF36" s="28">
        <f t="shared" si="10"/>
        <v>10</v>
      </c>
      <c r="AH36" s="17" t="str">
        <f t="shared" si="11"/>
        <v>Aprovado</v>
      </c>
    </row>
    <row r="37" spans="1:3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99" priority="22" operator="containsText" text="bom">
      <formula>NOT(ISERROR(SEARCH("bom",F7)))</formula>
    </cfRule>
    <cfRule type="containsText" dxfId="98" priority="23" operator="containsText" text="prec">
      <formula>NOT(ISERROR(SEARCH("prec",F7)))</formula>
    </cfRule>
    <cfRule type="containsText" dxfId="97" priority="24" operator="containsText" text="ót">
      <formula>NOT(ISERROR(SEARCH("ót",F7)))</formula>
    </cfRule>
    <cfRule type="containsText" dxfId="96" priority="25" operator="containsText" text="Ótimo">
      <formula>NOT(ISERROR(SEARCH("Ótimo",F7)))</formula>
    </cfRule>
  </conditionalFormatting>
  <conditionalFormatting sqref="P7:P36">
    <cfRule type="containsText" dxfId="95" priority="12" operator="containsText" text="Repro">
      <formula>NOT(ISERROR(SEARCH("Repro",P7)))</formula>
    </cfRule>
    <cfRule type="containsText" dxfId="94" priority="19" operator="containsText" text="reprovado ">
      <formula>NOT(ISERROR(SEARCH("reprovado ",P7)))</formula>
    </cfRule>
    <cfRule type="containsText" dxfId="93" priority="20" operator="containsText" text="pre">
      <formula>NOT(ISERROR(SEARCH("pre",P7)))</formula>
    </cfRule>
    <cfRule type="containsText" dxfId="92" priority="21" operator="containsText" text="Aprovado">
      <formula>NOT(ISERROR(SEARCH("Aprovado",P7)))</formula>
    </cfRule>
  </conditionalFormatting>
  <conditionalFormatting sqref="R7:R36">
    <cfRule type="cellIs" dxfId="91" priority="11" operator="equal">
      <formula>0</formula>
    </cfRule>
    <cfRule type="cellIs" dxfId="90" priority="13" operator="equal">
      <formula>0</formula>
    </cfRule>
    <cfRule type="cellIs" dxfId="89" priority="17" operator="lessThan">
      <formula>7</formula>
    </cfRule>
    <cfRule type="cellIs" dxfId="88" priority="18" operator="between">
      <formula>7</formula>
      <formula>10</formula>
    </cfRule>
  </conditionalFormatting>
  <conditionalFormatting sqref="H7:H36">
    <cfRule type="cellIs" dxfId="87" priority="14" operator="greaterThan">
      <formula>7</formula>
    </cfRule>
    <cfRule type="cellIs" dxfId="86" priority="15" operator="greaterThan">
      <formula>7</formula>
    </cfRule>
    <cfRule type="cellIs" dxfId="85" priority="16" operator="between">
      <formula>1</formula>
      <formula>7</formula>
    </cfRule>
  </conditionalFormatting>
  <conditionalFormatting sqref="V7:V36">
    <cfRule type="cellIs" dxfId="84" priority="1" operator="greaterThan">
      <formula>9</formula>
    </cfRule>
    <cfRule type="cellIs" dxfId="83" priority="2" operator="between">
      <formula>8.5</formula>
      <formula>9</formula>
    </cfRule>
    <cfRule type="cellIs" dxfId="82" priority="3" operator="between">
      <formula>7</formula>
      <formula>8</formula>
    </cfRule>
    <cfRule type="cellIs" dxfId="81" priority="4" operator="lessThan">
      <formula>7</formula>
    </cfRule>
    <cfRule type="cellIs" dxfId="80" priority="10" operator="equal">
      <formula>0</formula>
    </cfRule>
  </conditionalFormatting>
  <conditionalFormatting sqref="X7:X36">
    <cfRule type="containsText" dxfId="79" priority="5" operator="containsText" text="a">
      <formula>NOT(ISERROR(SEARCH("a",X7)))</formula>
    </cfRule>
    <cfRule type="containsText" dxfId="78" priority="6" operator="containsText" text="b">
      <formula>NOT(ISERROR(SEARCH("b",X7)))</formula>
    </cfRule>
    <cfRule type="containsText" dxfId="77" priority="7" operator="containsText" text="c">
      <formula>NOT(ISERROR(SEARCH("c",X7)))</formula>
    </cfRule>
    <cfRule type="containsText" dxfId="76" priority="8" operator="containsText" text="RN">
      <formula>NOT(ISERROR(SEARCH("RN",X7)))</formula>
    </cfRule>
    <cfRule type="containsText" dxfId="7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ht="23.25" x14ac:dyDescent="0.35">
      <c r="A3" s="25" t="s">
        <v>91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24" ht="45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74" priority="22" operator="containsText" text="bom">
      <formula>NOT(ISERROR(SEARCH("bom",F7)))</formula>
    </cfRule>
    <cfRule type="containsText" dxfId="73" priority="23" operator="containsText" text="prec">
      <formula>NOT(ISERROR(SEARCH("prec",F7)))</formula>
    </cfRule>
    <cfRule type="containsText" dxfId="72" priority="24" operator="containsText" text="ót">
      <formula>NOT(ISERROR(SEARCH("ót",F7)))</formula>
    </cfRule>
    <cfRule type="containsText" dxfId="71" priority="25" operator="containsText" text="Ótimo">
      <formula>NOT(ISERROR(SEARCH("Ótimo",F7)))</formula>
    </cfRule>
  </conditionalFormatting>
  <conditionalFormatting sqref="P7:P36">
    <cfRule type="containsText" dxfId="70" priority="12" operator="containsText" text="Repro">
      <formula>NOT(ISERROR(SEARCH("Repro",P7)))</formula>
    </cfRule>
    <cfRule type="containsText" dxfId="69" priority="19" operator="containsText" text="reprovado ">
      <formula>NOT(ISERROR(SEARCH("reprovado ",P7)))</formula>
    </cfRule>
    <cfRule type="containsText" dxfId="68" priority="20" operator="containsText" text="pre">
      <formula>NOT(ISERROR(SEARCH("pre",P7)))</formula>
    </cfRule>
    <cfRule type="containsText" dxfId="67" priority="21" operator="containsText" text="Aprovado">
      <formula>NOT(ISERROR(SEARCH("Aprovado",P7)))</formula>
    </cfRule>
  </conditionalFormatting>
  <conditionalFormatting sqref="R7:R36">
    <cfRule type="cellIs" dxfId="66" priority="11" operator="equal">
      <formula>0</formula>
    </cfRule>
    <cfRule type="cellIs" dxfId="65" priority="13" operator="equal">
      <formula>0</formula>
    </cfRule>
    <cfRule type="cellIs" dxfId="64" priority="17" operator="lessThan">
      <formula>7</formula>
    </cfRule>
    <cfRule type="cellIs" dxfId="63" priority="18" operator="between">
      <formula>7</formula>
      <formula>10</formula>
    </cfRule>
  </conditionalFormatting>
  <conditionalFormatting sqref="H7:H36">
    <cfRule type="cellIs" dxfId="62" priority="14" operator="greaterThan">
      <formula>7</formula>
    </cfRule>
    <cfRule type="cellIs" dxfId="61" priority="15" operator="greaterThan">
      <formula>7</formula>
    </cfRule>
    <cfRule type="cellIs" dxfId="60" priority="16" operator="between">
      <formula>1</formula>
      <formula>7</formula>
    </cfRule>
  </conditionalFormatting>
  <conditionalFormatting sqref="V7:V36">
    <cfRule type="cellIs" dxfId="59" priority="1" operator="greaterThan">
      <formula>9</formula>
    </cfRule>
    <cfRule type="cellIs" dxfId="58" priority="2" operator="between">
      <formula>8.5</formula>
      <formula>9</formula>
    </cfRule>
    <cfRule type="cellIs" dxfId="57" priority="3" operator="between">
      <formula>7</formula>
      <formula>8</formula>
    </cfRule>
    <cfRule type="cellIs" dxfId="56" priority="4" operator="lessThan">
      <formula>7</formula>
    </cfRule>
    <cfRule type="cellIs" dxfId="55" priority="10" operator="equal">
      <formula>0</formula>
    </cfRule>
  </conditionalFormatting>
  <conditionalFormatting sqref="X7:X36">
    <cfRule type="containsText" dxfId="54" priority="5" operator="containsText" text="a">
      <formula>NOT(ISERROR(SEARCH("a",X7)))</formula>
    </cfRule>
    <cfRule type="containsText" dxfId="53" priority="6" operator="containsText" text="b">
      <formula>NOT(ISERROR(SEARCH("b",X7)))</formula>
    </cfRule>
    <cfRule type="containsText" dxfId="52" priority="7" operator="containsText" text="c">
      <formula>NOT(ISERROR(SEARCH("c",X7)))</formula>
    </cfRule>
    <cfRule type="containsText" dxfId="51" priority="8" operator="containsText" text="RN">
      <formula>NOT(ISERROR(SEARCH("RN",X7)))</formula>
    </cfRule>
    <cfRule type="containsText" dxfId="5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ht="23.25" x14ac:dyDescent="0.35">
      <c r="A3" s="25" t="s">
        <v>92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24" ht="45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49" priority="22" operator="containsText" text="bom">
      <formula>NOT(ISERROR(SEARCH("bom",F7)))</formula>
    </cfRule>
    <cfRule type="containsText" dxfId="48" priority="23" operator="containsText" text="prec">
      <formula>NOT(ISERROR(SEARCH("prec",F7)))</formula>
    </cfRule>
    <cfRule type="containsText" dxfId="47" priority="24" operator="containsText" text="ót">
      <formula>NOT(ISERROR(SEARCH("ót",F7)))</formula>
    </cfRule>
    <cfRule type="containsText" dxfId="46" priority="25" operator="containsText" text="Ótimo">
      <formula>NOT(ISERROR(SEARCH("Ótimo",F7)))</formula>
    </cfRule>
  </conditionalFormatting>
  <conditionalFormatting sqref="P7:P36">
    <cfRule type="containsText" dxfId="45" priority="12" operator="containsText" text="Repro">
      <formula>NOT(ISERROR(SEARCH("Repro",P7)))</formula>
    </cfRule>
    <cfRule type="containsText" dxfId="44" priority="19" operator="containsText" text="reprovado ">
      <formula>NOT(ISERROR(SEARCH("reprovado ",P7)))</formula>
    </cfRule>
    <cfRule type="containsText" dxfId="43" priority="20" operator="containsText" text="pre">
      <formula>NOT(ISERROR(SEARCH("pre",P7)))</formula>
    </cfRule>
    <cfRule type="containsText" dxfId="42" priority="21" operator="containsText" text="Aprovado">
      <formula>NOT(ISERROR(SEARCH("Aprovado",P7)))</formula>
    </cfRule>
  </conditionalFormatting>
  <conditionalFormatting sqref="R7:R36">
    <cfRule type="cellIs" dxfId="41" priority="11" operator="equal">
      <formula>0</formula>
    </cfRule>
    <cfRule type="cellIs" dxfId="40" priority="13" operator="equal">
      <formula>0</formula>
    </cfRule>
    <cfRule type="cellIs" dxfId="39" priority="17" operator="lessThan">
      <formula>7</formula>
    </cfRule>
    <cfRule type="cellIs" dxfId="38" priority="18" operator="between">
      <formula>7</formula>
      <formula>10</formula>
    </cfRule>
  </conditionalFormatting>
  <conditionalFormatting sqref="H7:H36">
    <cfRule type="cellIs" dxfId="37" priority="14" operator="greaterThan">
      <formula>7</formula>
    </cfRule>
    <cfRule type="cellIs" dxfId="36" priority="15" operator="greaterThan">
      <formula>7</formula>
    </cfRule>
    <cfRule type="cellIs" dxfId="35" priority="16" operator="between">
      <formula>1</formula>
      <formula>7</formula>
    </cfRule>
  </conditionalFormatting>
  <conditionalFormatting sqref="V7:V36">
    <cfRule type="cellIs" dxfId="34" priority="1" operator="greaterThan">
      <formula>9</formula>
    </cfRule>
    <cfRule type="cellIs" dxfId="33" priority="2" operator="between">
      <formula>8.5</formula>
      <formula>9</formula>
    </cfRule>
    <cfRule type="cellIs" dxfId="32" priority="3" operator="between">
      <formula>7</formula>
      <formula>8</formula>
    </cfRule>
    <cfRule type="cellIs" dxfId="31" priority="4" operator="lessThan">
      <formula>7</formula>
    </cfRule>
    <cfRule type="cellIs" dxfId="30" priority="10" operator="equal">
      <formula>0</formula>
    </cfRule>
  </conditionalFormatting>
  <conditionalFormatting sqref="X7:X36">
    <cfRule type="containsText" dxfId="29" priority="5" operator="containsText" text="a">
      <formula>NOT(ISERROR(SEARCH("a",X7)))</formula>
    </cfRule>
    <cfRule type="containsText" dxfId="28" priority="6" operator="containsText" text="b">
      <formula>NOT(ISERROR(SEARCH("b",X7)))</formula>
    </cfRule>
    <cfRule type="containsText" dxfId="27" priority="7" operator="containsText" text="c">
      <formula>NOT(ISERROR(SEARCH("c",X7)))</formula>
    </cfRule>
    <cfRule type="containsText" dxfId="26" priority="8" operator="containsText" text="RN">
      <formula>NOT(ISERROR(SEARCH("RN",X7)))</formula>
    </cfRule>
    <cfRule type="containsText" dxfId="2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3" spans="1:24" ht="23.25" x14ac:dyDescent="0.35">
      <c r="A3" s="25" t="s">
        <v>93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5" spans="1:24" ht="45" x14ac:dyDescent="0.25">
      <c r="A5" s="22" t="s">
        <v>2</v>
      </c>
      <c r="B5" s="22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24" priority="22" operator="containsText" text="bom">
      <formula>NOT(ISERROR(SEARCH("bom",F7)))</formula>
    </cfRule>
    <cfRule type="containsText" dxfId="23" priority="23" operator="containsText" text="prec">
      <formula>NOT(ISERROR(SEARCH("prec",F7)))</formula>
    </cfRule>
    <cfRule type="containsText" dxfId="22" priority="24" operator="containsText" text="ót">
      <formula>NOT(ISERROR(SEARCH("ót",F7)))</formula>
    </cfRule>
    <cfRule type="containsText" dxfId="21" priority="25" operator="containsText" text="Ótimo">
      <formula>NOT(ISERROR(SEARCH("Ótimo",F7)))</formula>
    </cfRule>
  </conditionalFormatting>
  <conditionalFormatting sqref="P7:P36">
    <cfRule type="containsText" dxfId="20" priority="12" operator="containsText" text="Repro">
      <formula>NOT(ISERROR(SEARCH("Repro",P7)))</formula>
    </cfRule>
    <cfRule type="containsText" dxfId="19" priority="19" operator="containsText" text="reprovado ">
      <formula>NOT(ISERROR(SEARCH("reprovado ",P7)))</formula>
    </cfRule>
    <cfRule type="containsText" dxfId="18" priority="20" operator="containsText" text="pre">
      <formula>NOT(ISERROR(SEARCH("pre",P7)))</formula>
    </cfRule>
    <cfRule type="containsText" dxfId="17" priority="21" operator="containsText" text="Aprovado">
      <formula>NOT(ISERROR(SEARCH("Aprovado",P7)))</formula>
    </cfRule>
  </conditionalFormatting>
  <conditionalFormatting sqref="R7:R36">
    <cfRule type="cellIs" dxfId="16" priority="11" operator="equal">
      <formula>0</formula>
    </cfRule>
    <cfRule type="cellIs" dxfId="15" priority="13" operator="equal">
      <formula>0</formula>
    </cfRule>
    <cfRule type="cellIs" dxfId="14" priority="17" operator="lessThan">
      <formula>7</formula>
    </cfRule>
    <cfRule type="cellIs" dxfId="13" priority="18" operator="between">
      <formula>7</formula>
      <formula>10</formula>
    </cfRule>
  </conditionalFormatting>
  <conditionalFormatting sqref="H7:H36">
    <cfRule type="cellIs" dxfId="12" priority="14" operator="greaterThan">
      <formula>7</formula>
    </cfRule>
    <cfRule type="cellIs" dxfId="11" priority="15" operator="greaterThan">
      <formula>7</formula>
    </cfRule>
    <cfRule type="cellIs" dxfId="10" priority="16" operator="between">
      <formula>1</formula>
      <formula>7</formula>
    </cfRule>
  </conditionalFormatting>
  <conditionalFormatting sqref="V7:V36">
    <cfRule type="cellIs" dxfId="9" priority="1" operator="greaterThan">
      <formula>9</formula>
    </cfRule>
    <cfRule type="cellIs" dxfId="8" priority="2" operator="between">
      <formula>8.5</formula>
      <formula>9</formula>
    </cfRule>
    <cfRule type="cellIs" dxfId="7" priority="3" operator="between">
      <formula>7</formula>
      <formula>8</formula>
    </cfRule>
    <cfRule type="cellIs" dxfId="6" priority="4" operator="lessThan">
      <formula>7</formula>
    </cfRule>
    <cfRule type="cellIs" dxfId="5" priority="10" operator="equal">
      <formula>0</formula>
    </cfRule>
  </conditionalFormatting>
  <conditionalFormatting sqref="X7:X36">
    <cfRule type="containsText" dxfId="4" priority="5" operator="containsText" text="a">
      <formula>NOT(ISERROR(SEARCH("a",X7)))</formula>
    </cfRule>
    <cfRule type="containsText" dxfId="3" priority="6" operator="containsText" text="b">
      <formula>NOT(ISERROR(SEARCH("b",X7)))</formula>
    </cfRule>
    <cfRule type="containsText" dxfId="2" priority="7" operator="containsText" text="c">
      <formula>NOT(ISERROR(SEARCH("c",X7)))</formula>
    </cfRule>
    <cfRule type="containsText" dxfId="1" priority="8" operator="containsText" text="RN">
      <formula>NOT(ISERROR(SEARCH("RN",X7)))</formula>
    </cfRule>
    <cfRule type="containsText" dxfId="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I13" sqref="I13"/>
    </sheetView>
  </sheetViews>
  <sheetFormatPr defaultRowHeight="15" x14ac:dyDescent="0.25"/>
  <cols>
    <col min="2" max="2" width="19.42578125" bestFit="1" customWidth="1"/>
    <col min="6" max="6" width="10.42578125" bestFit="1" customWidth="1"/>
    <col min="7" max="7" width="9.28515625" bestFit="1" customWidth="1"/>
    <col min="8" max="8" width="9.85546875" bestFit="1" customWidth="1"/>
    <col min="9" max="9" width="8.7109375" bestFit="1" customWidth="1"/>
    <col min="10" max="10" width="9.140625" bestFit="1" customWidth="1"/>
    <col min="11" max="11" width="8.28515625" bestFit="1" customWidth="1"/>
    <col min="12" max="12" width="10.42578125" bestFit="1" customWidth="1"/>
    <col min="14" max="14" width="9.85546875" bestFit="1" customWidth="1"/>
  </cols>
  <sheetData>
    <row r="1" spans="1:16" ht="46.5" x14ac:dyDescent="0.7">
      <c r="A1" s="26" t="s">
        <v>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6" x14ac:dyDescent="0.25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6" x14ac:dyDescent="0.25">
      <c r="I3" s="16"/>
      <c r="J3" s="16"/>
      <c r="K3" s="16"/>
      <c r="L3" s="16"/>
      <c r="M3" s="16"/>
      <c r="N3" s="16"/>
    </row>
    <row r="4" spans="1:16" x14ac:dyDescent="0.25">
      <c r="C4" s="6"/>
      <c r="D4" s="6"/>
      <c r="E4" s="6"/>
      <c r="F4" s="6"/>
      <c r="G4" s="6"/>
      <c r="H4" s="6"/>
      <c r="I4" s="16"/>
      <c r="J4" s="16"/>
      <c r="K4" s="16"/>
      <c r="L4" s="16"/>
      <c r="M4" s="16"/>
      <c r="N4" s="16"/>
    </row>
    <row r="5" spans="1:16" x14ac:dyDescent="0.25">
      <c r="C5" s="6"/>
      <c r="D5" s="6"/>
      <c r="E5" s="6"/>
      <c r="F5" s="6"/>
      <c r="G5" s="6"/>
      <c r="H5" s="6"/>
      <c r="I5" s="16"/>
      <c r="J5" s="16"/>
      <c r="K5" s="16"/>
      <c r="L5" s="16"/>
      <c r="M5" s="16"/>
      <c r="N5" s="16"/>
    </row>
    <row r="6" spans="1:16" x14ac:dyDescent="0.25">
      <c r="A6" s="4" t="s">
        <v>9</v>
      </c>
      <c r="B6" s="4" t="s">
        <v>39</v>
      </c>
      <c r="C6" s="6"/>
      <c r="D6" s="6"/>
      <c r="E6" s="6"/>
      <c r="F6" s="6"/>
      <c r="G6" s="6"/>
      <c r="H6" s="6"/>
      <c r="I6" s="16"/>
      <c r="J6" s="16"/>
      <c r="K6" s="16"/>
      <c r="L6" s="16"/>
      <c r="M6" s="16"/>
      <c r="N6" s="16"/>
    </row>
    <row r="7" spans="1:16" x14ac:dyDescent="0.25">
      <c r="A7" s="4" t="s">
        <v>10</v>
      </c>
      <c r="B7" s="4" t="s">
        <v>40</v>
      </c>
      <c r="C7" s="6"/>
      <c r="D7" s="6"/>
      <c r="E7" s="6"/>
      <c r="F7" s="6"/>
      <c r="G7" s="6"/>
      <c r="H7" s="6"/>
      <c r="I7" s="16"/>
      <c r="J7" s="16"/>
      <c r="K7" s="16"/>
      <c r="L7" s="16"/>
      <c r="M7" s="16"/>
      <c r="N7" s="16"/>
    </row>
    <row r="8" spans="1:16" x14ac:dyDescent="0.25">
      <c r="A8" s="4" t="s">
        <v>11</v>
      </c>
      <c r="B8" s="4" t="s">
        <v>41</v>
      </c>
      <c r="C8" s="6"/>
      <c r="D8" s="6"/>
      <c r="E8" s="6"/>
      <c r="F8" s="6"/>
      <c r="G8" s="6"/>
      <c r="H8" s="6"/>
      <c r="I8" s="16"/>
      <c r="J8" s="16"/>
      <c r="K8" s="16"/>
      <c r="L8" s="16"/>
      <c r="M8" s="16"/>
      <c r="N8" s="16"/>
    </row>
    <row r="9" spans="1:16" x14ac:dyDescent="0.25">
      <c r="A9" s="4" t="s">
        <v>12</v>
      </c>
      <c r="B9" s="4" t="s">
        <v>42</v>
      </c>
      <c r="C9" s="6"/>
      <c r="D9" s="6"/>
      <c r="E9" s="6"/>
      <c r="F9" s="6"/>
      <c r="G9" s="6"/>
      <c r="H9" s="6"/>
      <c r="I9" s="16"/>
      <c r="J9" s="16"/>
      <c r="K9" s="16"/>
      <c r="L9" s="16"/>
      <c r="M9" s="16"/>
      <c r="N9" s="16"/>
      <c r="P9" t="s">
        <v>77</v>
      </c>
    </row>
    <row r="10" spans="1:16" x14ac:dyDescent="0.25">
      <c r="A10" s="4" t="s">
        <v>13</v>
      </c>
      <c r="B10" s="4" t="s">
        <v>43</v>
      </c>
      <c r="C10" s="6"/>
      <c r="D10" s="6"/>
      <c r="E10" s="6"/>
      <c r="F10" s="6"/>
      <c r="G10" s="6"/>
      <c r="H10" s="6"/>
      <c r="I10" s="16"/>
      <c r="J10" s="16"/>
      <c r="K10" s="16"/>
      <c r="L10" s="16"/>
      <c r="M10" s="16"/>
      <c r="N10" s="16"/>
      <c r="P10" t="s">
        <v>78</v>
      </c>
    </row>
    <row r="11" spans="1:16" x14ac:dyDescent="0.25">
      <c r="A11" s="4" t="s">
        <v>14</v>
      </c>
      <c r="B11" s="4" t="s">
        <v>44</v>
      </c>
      <c r="C11" s="6"/>
      <c r="D11" s="6"/>
      <c r="E11" s="6"/>
      <c r="F11" s="6"/>
      <c r="G11" s="6"/>
      <c r="H11" s="6"/>
      <c r="I11" s="16"/>
      <c r="J11" s="16"/>
      <c r="K11" s="16"/>
      <c r="L11" s="16"/>
      <c r="M11" s="16"/>
      <c r="N11" s="16"/>
      <c r="P11" t="s">
        <v>79</v>
      </c>
    </row>
    <row r="12" spans="1:16" x14ac:dyDescent="0.25">
      <c r="A12" s="4" t="s">
        <v>15</v>
      </c>
      <c r="B12" s="4" t="s">
        <v>45</v>
      </c>
      <c r="C12" s="6"/>
      <c r="D12" s="6"/>
      <c r="E12" s="6"/>
      <c r="F12" s="6"/>
      <c r="G12" s="6"/>
      <c r="H12" s="6"/>
      <c r="I12" s="16"/>
      <c r="J12" s="16"/>
      <c r="K12" s="16"/>
      <c r="L12" s="16"/>
      <c r="M12" s="16"/>
      <c r="N12" s="16"/>
      <c r="P12" t="s">
        <v>80</v>
      </c>
    </row>
    <row r="13" spans="1:16" x14ac:dyDescent="0.25">
      <c r="A13" s="4" t="s">
        <v>16</v>
      </c>
      <c r="B13" s="4" t="s">
        <v>46</v>
      </c>
      <c r="C13" s="6"/>
      <c r="D13" s="6"/>
      <c r="E13" s="6"/>
      <c r="F13" s="6"/>
      <c r="G13" s="6"/>
      <c r="H13" s="6"/>
      <c r="I13" s="16"/>
      <c r="J13" s="16"/>
      <c r="K13" s="16"/>
      <c r="L13" s="16"/>
      <c r="M13" s="16"/>
      <c r="N13" s="16"/>
    </row>
    <row r="14" spans="1:16" x14ac:dyDescent="0.25">
      <c r="A14" s="4" t="s">
        <v>17</v>
      </c>
      <c r="B14" s="4" t="s">
        <v>47</v>
      </c>
      <c r="C14" s="6"/>
      <c r="D14" s="6"/>
      <c r="E14" s="6"/>
      <c r="F14" s="6"/>
      <c r="G14" s="6"/>
      <c r="H14" s="6"/>
      <c r="I14" s="16"/>
      <c r="J14" s="16"/>
      <c r="K14" s="16"/>
      <c r="L14" s="16"/>
      <c r="M14" s="16"/>
      <c r="N14" s="16"/>
    </row>
    <row r="15" spans="1:16" x14ac:dyDescent="0.25">
      <c r="A15" s="4" t="s">
        <v>18</v>
      </c>
      <c r="B15" s="4" t="s">
        <v>48</v>
      </c>
      <c r="C15" s="6"/>
      <c r="D15" s="6"/>
      <c r="E15" s="6"/>
      <c r="F15" s="6"/>
      <c r="G15" s="6"/>
      <c r="H15" s="6"/>
      <c r="I15" s="16"/>
      <c r="J15" s="16"/>
      <c r="K15" s="16"/>
      <c r="L15" s="16"/>
      <c r="M15" s="16"/>
      <c r="N15" s="16"/>
    </row>
    <row r="16" spans="1:16" x14ac:dyDescent="0.25">
      <c r="A16" s="4" t="s">
        <v>19</v>
      </c>
      <c r="B16" s="4" t="s">
        <v>49</v>
      </c>
      <c r="C16" s="6"/>
      <c r="D16" s="6"/>
      <c r="E16" s="6"/>
      <c r="F16" s="6"/>
      <c r="G16" s="6"/>
      <c r="H16" s="6"/>
      <c r="I16" s="16"/>
      <c r="J16" s="16"/>
      <c r="K16" s="16"/>
      <c r="L16" s="16"/>
      <c r="M16" s="16"/>
      <c r="N16" s="16"/>
    </row>
    <row r="17" spans="1:14" x14ac:dyDescent="0.25">
      <c r="A17" s="4" t="s">
        <v>20</v>
      </c>
      <c r="B17" s="4" t="s">
        <v>50</v>
      </c>
      <c r="C17" s="6"/>
      <c r="D17" s="6"/>
      <c r="E17" s="6"/>
      <c r="F17" s="6"/>
      <c r="G17" s="6"/>
      <c r="H17" s="6"/>
      <c r="I17" s="16"/>
      <c r="J17" s="16"/>
      <c r="K17" s="16"/>
      <c r="L17" s="16"/>
      <c r="M17" s="16"/>
      <c r="N17" s="16"/>
    </row>
    <row r="18" spans="1:14" x14ac:dyDescent="0.25">
      <c r="A18" s="4" t="s">
        <v>21</v>
      </c>
      <c r="B18" s="4" t="s">
        <v>51</v>
      </c>
      <c r="C18" s="6"/>
      <c r="D18" s="6"/>
      <c r="E18" s="6"/>
      <c r="F18" s="6"/>
      <c r="G18" s="6"/>
      <c r="H18" s="6"/>
      <c r="I18" s="16"/>
      <c r="J18" s="16"/>
      <c r="K18" s="16"/>
      <c r="L18" s="16"/>
      <c r="M18" s="16"/>
      <c r="N18" s="16"/>
    </row>
    <row r="19" spans="1:14" x14ac:dyDescent="0.25">
      <c r="A19" s="4" t="s">
        <v>22</v>
      </c>
      <c r="B19" s="4" t="s">
        <v>52</v>
      </c>
      <c r="C19" s="6"/>
      <c r="D19" s="6"/>
      <c r="E19" s="6"/>
      <c r="F19" s="6"/>
      <c r="G19" s="6"/>
      <c r="H19" s="6"/>
      <c r="I19" s="16"/>
      <c r="J19" s="16"/>
      <c r="K19" s="16"/>
      <c r="L19" s="16"/>
      <c r="M19" s="16"/>
      <c r="N19" s="16"/>
    </row>
    <row r="20" spans="1:14" x14ac:dyDescent="0.25">
      <c r="A20" s="4" t="s">
        <v>23</v>
      </c>
      <c r="B20" s="4" t="s">
        <v>53</v>
      </c>
      <c r="C20" s="6"/>
      <c r="D20" s="6"/>
      <c r="E20" s="6"/>
      <c r="F20" s="6"/>
      <c r="G20" s="6"/>
      <c r="H20" s="6"/>
      <c r="I20" s="16"/>
      <c r="J20" s="16"/>
      <c r="K20" s="16"/>
      <c r="L20" s="16"/>
      <c r="M20" s="16"/>
      <c r="N20" s="16"/>
    </row>
    <row r="21" spans="1:14" x14ac:dyDescent="0.25">
      <c r="A21" s="4" t="s">
        <v>24</v>
      </c>
      <c r="B21" s="4" t="s">
        <v>54</v>
      </c>
      <c r="C21" s="6"/>
      <c r="D21" s="6"/>
      <c r="E21" s="6"/>
      <c r="F21" s="6"/>
      <c r="G21" s="6"/>
      <c r="H21" s="6"/>
      <c r="I21" s="16"/>
      <c r="J21" s="16"/>
      <c r="K21" s="16"/>
      <c r="L21" s="16"/>
      <c r="M21" s="16"/>
      <c r="N21" s="16"/>
    </row>
    <row r="22" spans="1:14" x14ac:dyDescent="0.25">
      <c r="A22" s="4" t="s">
        <v>25</v>
      </c>
      <c r="B22" s="4" t="s">
        <v>55</v>
      </c>
      <c r="C22" s="6"/>
      <c r="D22" s="6"/>
      <c r="E22" s="6"/>
      <c r="F22" s="6"/>
      <c r="G22" s="6"/>
      <c r="H22" s="6"/>
      <c r="I22" s="16"/>
      <c r="J22" s="16"/>
      <c r="K22" s="16"/>
      <c r="L22" s="16"/>
      <c r="M22" s="16"/>
      <c r="N22" s="16"/>
    </row>
    <row r="23" spans="1:14" x14ac:dyDescent="0.25">
      <c r="A23" s="4" t="s">
        <v>26</v>
      </c>
      <c r="B23" s="4" t="s">
        <v>56</v>
      </c>
      <c r="C23" s="6"/>
      <c r="D23" s="6"/>
      <c r="E23" s="6"/>
      <c r="F23" s="6"/>
      <c r="G23" s="6"/>
      <c r="H23" s="6"/>
      <c r="I23" s="16"/>
      <c r="J23" s="16"/>
      <c r="K23" s="16"/>
      <c r="L23" s="16"/>
      <c r="M23" s="16"/>
      <c r="N23" s="16"/>
    </row>
    <row r="24" spans="1:14" x14ac:dyDescent="0.25">
      <c r="A24" s="4" t="s">
        <v>27</v>
      </c>
      <c r="B24" s="4" t="s">
        <v>48</v>
      </c>
      <c r="C24" s="6"/>
      <c r="D24" s="6"/>
      <c r="E24" s="6"/>
      <c r="F24" s="6"/>
      <c r="G24" s="6"/>
      <c r="H24" s="6"/>
      <c r="I24" s="16"/>
      <c r="J24" s="16"/>
      <c r="K24" s="16"/>
      <c r="L24" s="16"/>
      <c r="M24" s="16"/>
      <c r="N24" s="16"/>
    </row>
    <row r="25" spans="1:14" x14ac:dyDescent="0.25">
      <c r="A25" s="4" t="s">
        <v>28</v>
      </c>
      <c r="B25" s="4" t="s">
        <v>57</v>
      </c>
      <c r="C25" s="6"/>
      <c r="D25" s="6"/>
      <c r="E25" s="6"/>
      <c r="F25" s="6"/>
      <c r="G25" s="6"/>
      <c r="H25" s="6"/>
      <c r="I25" s="16"/>
      <c r="J25" s="16"/>
      <c r="K25" s="16"/>
      <c r="L25" s="16"/>
      <c r="M25" s="16"/>
      <c r="N25" s="16"/>
    </row>
    <row r="26" spans="1:14" x14ac:dyDescent="0.25">
      <c r="A26" s="4" t="s">
        <v>29</v>
      </c>
      <c r="B26" s="4" t="s">
        <v>58</v>
      </c>
      <c r="C26" s="6"/>
      <c r="D26" s="6"/>
      <c r="E26" s="6"/>
      <c r="F26" s="6"/>
      <c r="G26" s="6"/>
      <c r="H26" s="6"/>
      <c r="I26" s="16"/>
      <c r="J26" s="16"/>
      <c r="K26" s="16"/>
      <c r="L26" s="16"/>
      <c r="M26" s="16"/>
      <c r="N26" s="16"/>
    </row>
    <row r="27" spans="1:14" x14ac:dyDescent="0.25">
      <c r="A27" s="4" t="s">
        <v>30</v>
      </c>
      <c r="B27" s="4" t="s">
        <v>59</v>
      </c>
      <c r="C27" s="6"/>
      <c r="D27" s="6"/>
      <c r="E27" s="6"/>
      <c r="F27" s="6"/>
      <c r="G27" s="6"/>
      <c r="H27" s="6"/>
      <c r="I27" s="16"/>
      <c r="J27" s="16"/>
      <c r="K27" s="16"/>
      <c r="L27" s="16"/>
      <c r="M27" s="16"/>
      <c r="N27" s="16"/>
    </row>
    <row r="28" spans="1:14" x14ac:dyDescent="0.25">
      <c r="A28" s="4" t="s">
        <v>31</v>
      </c>
      <c r="B28" s="4" t="s">
        <v>60</v>
      </c>
      <c r="C28" s="6"/>
      <c r="D28" s="6"/>
      <c r="E28" s="6"/>
      <c r="F28" s="6"/>
      <c r="G28" s="6"/>
      <c r="H28" s="6"/>
      <c r="I28" s="16"/>
      <c r="J28" s="16"/>
      <c r="K28" s="16"/>
      <c r="L28" s="16"/>
      <c r="M28" s="16"/>
      <c r="N28" s="16"/>
    </row>
    <row r="29" spans="1:14" x14ac:dyDescent="0.25">
      <c r="A29" s="4" t="s">
        <v>32</v>
      </c>
      <c r="B29" s="4" t="s">
        <v>61</v>
      </c>
      <c r="C29" s="6"/>
      <c r="D29" s="6"/>
      <c r="E29" s="6"/>
      <c r="F29" s="6"/>
      <c r="G29" s="6"/>
      <c r="H29" s="6"/>
      <c r="I29" s="16"/>
      <c r="J29" s="16"/>
      <c r="K29" s="16"/>
      <c r="L29" s="16"/>
      <c r="M29" s="16"/>
      <c r="N29" s="16"/>
    </row>
    <row r="30" spans="1:14" x14ac:dyDescent="0.25">
      <c r="A30" s="4" t="s">
        <v>33</v>
      </c>
      <c r="B30" s="4" t="s">
        <v>62</v>
      </c>
      <c r="C30" s="6"/>
      <c r="D30" s="6"/>
      <c r="E30" s="6"/>
      <c r="F30" s="6"/>
      <c r="G30" s="6"/>
      <c r="H30" s="6"/>
      <c r="I30" s="16"/>
      <c r="J30" s="16"/>
      <c r="K30" s="16"/>
      <c r="L30" s="16"/>
      <c r="M30" s="16"/>
      <c r="N30" s="16"/>
    </row>
    <row r="31" spans="1:14" x14ac:dyDescent="0.25">
      <c r="A31" s="4" t="s">
        <v>34</v>
      </c>
      <c r="B31" s="4" t="s">
        <v>63</v>
      </c>
      <c r="C31" s="6"/>
      <c r="D31" s="6"/>
      <c r="E31" s="6"/>
      <c r="F31" s="6"/>
      <c r="G31" s="6"/>
      <c r="H31" s="6"/>
      <c r="I31" s="16"/>
      <c r="J31" s="16"/>
      <c r="K31" s="16"/>
      <c r="L31" s="16"/>
      <c r="M31" s="16"/>
      <c r="N31" s="16"/>
    </row>
    <row r="32" spans="1:14" x14ac:dyDescent="0.25">
      <c r="A32" s="4" t="s">
        <v>35</v>
      </c>
      <c r="B32" s="4" t="s">
        <v>64</v>
      </c>
      <c r="C32" s="6"/>
      <c r="D32" s="6"/>
      <c r="E32" s="6"/>
      <c r="F32" s="6"/>
      <c r="G32" s="6"/>
      <c r="H32" s="6"/>
    </row>
    <row r="33" spans="1:8" x14ac:dyDescent="0.25">
      <c r="A33" s="4" t="s">
        <v>36</v>
      </c>
      <c r="B33" s="4" t="s">
        <v>65</v>
      </c>
      <c r="C33" s="6"/>
      <c r="D33" s="6"/>
      <c r="E33" s="6"/>
      <c r="F33" s="6"/>
      <c r="G33" s="6"/>
      <c r="H33" s="6"/>
    </row>
    <row r="34" spans="1:8" x14ac:dyDescent="0.25">
      <c r="A34" s="4" t="s">
        <v>37</v>
      </c>
      <c r="B34" s="4" t="s">
        <v>66</v>
      </c>
      <c r="C34" s="6"/>
      <c r="D34" s="6"/>
      <c r="E34" s="6"/>
      <c r="F34" s="6"/>
      <c r="G34" s="6"/>
      <c r="H34" s="6"/>
    </row>
    <row r="35" spans="1:8" x14ac:dyDescent="0.25">
      <c r="A35" s="4" t="s">
        <v>38</v>
      </c>
      <c r="B35" s="4" t="s">
        <v>67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Menu </vt:lpstr>
      <vt:lpstr>Professores (as)</vt:lpstr>
      <vt:lpstr>CStar</vt:lpstr>
      <vt:lpstr>EImp</vt:lpstr>
      <vt:lpstr>TGG</vt:lpstr>
      <vt:lpstr>RobAv</vt:lpstr>
      <vt:lpstr>HStar</vt:lpstr>
      <vt:lpstr>FASW</vt:lpstr>
      <vt:lpstr>Secretaria 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DERYK</dc:creator>
  <cp:lastModifiedBy>EDUARDO SEIKI MATSUSHIMA</cp:lastModifiedBy>
  <dcterms:created xsi:type="dcterms:W3CDTF">2017-11-24T14:06:44Z</dcterms:created>
  <dcterms:modified xsi:type="dcterms:W3CDTF">2017-12-08T14:33:11Z</dcterms:modified>
</cp:coreProperties>
</file>