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comments9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10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REPORTES DIARIOS\"/>
    </mc:Choice>
  </mc:AlternateContent>
  <bookViews>
    <workbookView xWindow="-108" yWindow="-108" windowWidth="19428" windowHeight="10308" firstSheet="45" activeTab="49"/>
  </bookViews>
  <sheets>
    <sheet name="SEPTIEMBRE 2020" sheetId="1" r:id="rId1"/>
    <sheet name="OCTUBRE 2020" sheetId="2" r:id="rId2"/>
    <sheet name="NOVIEMBRE 2020" sheetId="3" r:id="rId3"/>
    <sheet name="DICIEMBRE 2020 (2)" sheetId="5" r:id="rId4"/>
    <sheet name="ENERO 2021" sheetId="6" r:id="rId5"/>
    <sheet name="FEBRERO 2021" sheetId="7" r:id="rId6"/>
    <sheet name="MARZO 2021" sheetId="8" r:id="rId7"/>
    <sheet name="ABRIL2021" sheetId="10" r:id="rId8"/>
    <sheet name="MAYO2021" sheetId="11" r:id="rId9"/>
    <sheet name="JUNIO2021" sheetId="12" r:id="rId10"/>
    <sheet name="JULIO2021" sheetId="13" r:id="rId11"/>
    <sheet name="AGOSTO2021" sheetId="15" r:id="rId12"/>
    <sheet name="SEPTIEMBRE2021" sheetId="14" r:id="rId13"/>
    <sheet name="OCTUBRE2021" sheetId="16" r:id="rId14"/>
    <sheet name="NOVIEMBRE2021" sheetId="17" r:id="rId15"/>
    <sheet name="DICIEMBRE 2021" sheetId="18" r:id="rId16"/>
    <sheet name="ENERO 2022" sheetId="20" r:id="rId17"/>
    <sheet name="FEBRERO 2022" sheetId="21" r:id="rId18"/>
    <sheet name="MARZO" sheetId="22" r:id="rId19"/>
    <sheet name="ABRIL2022" sheetId="23" r:id="rId20"/>
    <sheet name="MAYO2022" sheetId="24" r:id="rId21"/>
    <sheet name="JUNIO2022" sheetId="25" r:id="rId22"/>
    <sheet name="JULIO2022" sheetId="26" r:id="rId23"/>
    <sheet name="AGOSTO2022" sheetId="27" r:id="rId24"/>
    <sheet name="SEPT 2022" sheetId="28" r:id="rId25"/>
    <sheet name="OCT 2022" sheetId="29" r:id="rId26"/>
    <sheet name="NOVI 2022" sheetId="30" r:id="rId27"/>
    <sheet name="DICI2022" sheetId="31" r:id="rId28"/>
    <sheet name="ENERO 2023" sheetId="32" r:id="rId29"/>
    <sheet name="FEBRERO 2023" sheetId="33" r:id="rId30"/>
    <sheet name="MARZO 2023" sheetId="34" r:id="rId31"/>
    <sheet name="ABRIL 2023" sheetId="35" r:id="rId32"/>
    <sheet name="MAYO 2023" sheetId="36" r:id="rId33"/>
    <sheet name="JUNIO 2023" sheetId="37" r:id="rId34"/>
    <sheet name="JULIO 2023" sheetId="38" r:id="rId35"/>
    <sheet name="AGOT 2023" sheetId="39" r:id="rId36"/>
    <sheet name="SEPT 2023" sheetId="40" r:id="rId37"/>
    <sheet name="OCTUBRE 2023" sheetId="44" r:id="rId38"/>
    <sheet name="NOVIEMBRE 2023" sheetId="45" r:id="rId39"/>
    <sheet name="DICIEMBRE 2023" sheetId="41" r:id="rId40"/>
    <sheet name="ENERO 2024" sheetId="47" r:id="rId41"/>
    <sheet name="FEBRERO 2024" sheetId="46" r:id="rId42"/>
    <sheet name="MARZO 2024" sheetId="48" r:id="rId43"/>
    <sheet name="ABRIL  2024" sheetId="49" r:id="rId44"/>
    <sheet name="MAYO  2024" sheetId="50" r:id="rId45"/>
    <sheet name="RUTA DIARIA" sheetId="55" r:id="rId46"/>
    <sheet name="RESUMEN RUTA" sheetId="57" r:id="rId47"/>
    <sheet name="JUNIO 2024" sheetId="51" state="hidden" r:id="rId48"/>
    <sheet name="TD" sheetId="52" r:id="rId49"/>
    <sheet name="CRONOGRAMA" sheetId="54" r:id="rId50"/>
    <sheet name="SEPTIEMBRE" sheetId="60" r:id="rId51"/>
    <sheet name="CRONOGRAMA ENAP" sheetId="61" r:id="rId52"/>
  </sheets>
  <definedNames>
    <definedName name="_xlnm._FilterDatabase" localSheetId="49" hidden="1">CRONOGRAMA!$AI$22:$AI$29</definedName>
    <definedName name="_xlnm._FilterDatabase" localSheetId="46" hidden="1">'RESUMEN RUTA'!$A$1:$I$326</definedName>
    <definedName name="_xlnm._FilterDatabase" localSheetId="45" hidden="1">'RUTA DIARIA'!$A$7:$BI$50</definedName>
    <definedName name="_xlnm._FilterDatabase" localSheetId="50" hidden="1">SEPTIEMBRE!$A$1:$H$652</definedName>
    <definedName name="_xlnm.Print_Area" localSheetId="49">CRONOGRAMA!$G$1:$T$37</definedName>
  </definedNames>
  <calcPr calcId="152511"/>
  <pivotCaches>
    <pivotCache cacheId="0" r:id="rId5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24" i="55" l="1"/>
  <c r="BI23" i="55"/>
  <c r="BF24" i="55"/>
  <c r="BF23" i="55"/>
  <c r="BC24" i="55"/>
  <c r="BC23" i="55"/>
  <c r="AZ24" i="55"/>
  <c r="AZ23" i="55"/>
  <c r="AW24" i="55"/>
  <c r="AW23" i="55"/>
  <c r="AT24" i="55"/>
  <c r="AT23" i="55"/>
  <c r="AQ24" i="55"/>
  <c r="AQ23" i="55"/>
  <c r="AN24" i="55"/>
  <c r="AN23" i="55"/>
  <c r="AK24" i="55"/>
  <c r="AK23" i="55"/>
  <c r="AH24" i="55"/>
  <c r="AH23" i="55"/>
  <c r="AE24" i="55"/>
  <c r="Y24" i="55"/>
  <c r="Z37" i="55"/>
  <c r="BH47" i="55"/>
  <c r="BF47" i="55"/>
  <c r="BD47" i="55"/>
  <c r="BA47" i="55"/>
  <c r="AW47" i="55"/>
  <c r="AT47" i="55"/>
  <c r="AR47" i="55"/>
  <c r="AP47" i="55"/>
  <c r="AM47" i="55"/>
  <c r="AK47" i="55"/>
  <c r="AI47" i="55"/>
  <c r="AF47" i="55"/>
  <c r="AD47" i="55"/>
  <c r="AB47" i="55"/>
  <c r="Y47" i="55"/>
  <c r="BH35" i="55"/>
  <c r="BH34" i="55"/>
  <c r="BF35" i="55"/>
  <c r="BD35" i="55"/>
  <c r="BF34" i="55"/>
  <c r="BD34" i="55"/>
  <c r="BB35" i="55"/>
  <c r="AZ35" i="55"/>
  <c r="BB34" i="55"/>
  <c r="AZ34" i="55"/>
  <c r="AX35" i="55"/>
  <c r="AV35" i="55"/>
  <c r="AX34" i="55"/>
  <c r="AV34" i="55"/>
  <c r="AT35" i="55"/>
  <c r="AR35" i="55"/>
  <c r="AT34" i="55"/>
  <c r="AR34" i="55"/>
  <c r="AP35" i="55"/>
  <c r="AN35" i="55"/>
  <c r="AP34" i="55"/>
  <c r="AN34" i="55"/>
  <c r="AL35" i="55"/>
  <c r="AJ35" i="55"/>
  <c r="AL34" i="55"/>
  <c r="AJ34" i="55"/>
  <c r="AH35" i="55"/>
  <c r="AF35" i="55"/>
  <c r="AH34" i="55"/>
  <c r="AF34" i="55"/>
  <c r="BI29" i="55"/>
  <c r="BF29" i="55"/>
  <c r="BC29" i="55"/>
  <c r="AZ29" i="55"/>
  <c r="AW29" i="55"/>
  <c r="AT29" i="55"/>
  <c r="AQ29" i="55"/>
  <c r="AN29" i="55"/>
  <c r="AK29" i="55"/>
  <c r="AH29" i="55"/>
  <c r="AB29" i="55"/>
  <c r="AL21" i="55"/>
  <c r="AN21" i="55"/>
  <c r="AP21" i="55"/>
  <c r="AR21" i="55"/>
  <c r="AT21" i="55"/>
  <c r="AV21" i="55"/>
  <c r="AX21" i="55"/>
  <c r="AZ21" i="55"/>
  <c r="BB21" i="55"/>
  <c r="BD21" i="55"/>
  <c r="BF21" i="55"/>
  <c r="BH21" i="55"/>
  <c r="AJ21" i="55"/>
  <c r="BH31" i="55"/>
  <c r="BH30" i="55"/>
  <c r="BF31" i="55"/>
  <c r="BF30" i="55"/>
  <c r="BD31" i="55"/>
  <c r="BD30" i="55"/>
  <c r="BB31" i="55"/>
  <c r="BB30" i="55"/>
  <c r="AZ31" i="55"/>
  <c r="AZ30" i="55"/>
  <c r="AX31" i="55"/>
  <c r="AX30" i="55"/>
  <c r="AV31" i="55"/>
  <c r="AV30" i="55"/>
  <c r="AT31" i="55"/>
  <c r="AT30" i="55"/>
  <c r="AR31" i="55"/>
  <c r="AR30" i="55"/>
  <c r="AP31" i="55"/>
  <c r="AP30" i="55"/>
  <c r="AN31" i="55"/>
  <c r="AN30" i="55"/>
  <c r="AL31" i="55"/>
  <c r="AL30" i="55"/>
  <c r="AJ31" i="55"/>
  <c r="AJ30" i="55"/>
  <c r="AH31" i="55"/>
  <c r="AH30" i="55"/>
  <c r="AF31" i="55"/>
  <c r="AF30" i="55"/>
  <c r="AD31" i="55"/>
  <c r="AD30" i="55"/>
  <c r="AB31" i="55"/>
  <c r="AB30" i="55"/>
  <c r="BI39" i="55"/>
  <c r="BI38" i="55"/>
  <c r="BG39" i="55"/>
  <c r="BE39" i="55"/>
  <c r="BG38" i="55"/>
  <c r="BE38" i="55"/>
  <c r="BC39" i="55"/>
  <c r="BA39" i="55"/>
  <c r="BC38" i="55"/>
  <c r="BA38" i="55"/>
  <c r="AY39" i="55"/>
  <c r="AW39" i="55"/>
  <c r="AY38" i="55"/>
  <c r="AW38" i="55"/>
  <c r="AU39" i="55"/>
  <c r="AU38" i="55"/>
  <c r="AS39" i="55"/>
  <c r="AQ39" i="55"/>
  <c r="AS38" i="55"/>
  <c r="AQ38" i="55"/>
  <c r="AO39" i="55"/>
  <c r="AM39" i="55"/>
  <c r="AO38" i="55"/>
  <c r="AM38" i="55"/>
  <c r="AK39" i="55"/>
  <c r="AI39" i="55"/>
  <c r="AK38" i="55"/>
  <c r="AI38" i="55"/>
  <c r="AG39" i="55"/>
  <c r="AG38" i="55"/>
  <c r="AE39" i="55"/>
  <c r="AE38" i="55"/>
  <c r="AC39" i="55"/>
  <c r="AC38" i="55"/>
  <c r="AA39" i="55"/>
  <c r="AA38" i="55"/>
  <c r="Y39" i="55"/>
  <c r="Y38" i="55"/>
  <c r="W38" i="55"/>
  <c r="W39" i="55"/>
  <c r="T38" i="55"/>
  <c r="T39" i="55"/>
  <c r="R38" i="55"/>
  <c r="R39" i="55"/>
  <c r="AD40" i="55"/>
  <c r="AG40" i="55"/>
  <c r="AJ40" i="55"/>
  <c r="AM40" i="55"/>
  <c r="AP40" i="55"/>
  <c r="AS40" i="55"/>
  <c r="AV40" i="55"/>
  <c r="AY40" i="55"/>
  <c r="BB40" i="55"/>
  <c r="BE40" i="55"/>
  <c r="BH40" i="55"/>
  <c r="X40" i="55"/>
  <c r="X37" i="55"/>
  <c r="AD28" i="55"/>
  <c r="AG28" i="55"/>
  <c r="AJ28" i="55"/>
  <c r="AM28" i="55"/>
  <c r="AP28" i="55"/>
  <c r="AS28" i="55"/>
  <c r="AV28" i="55"/>
  <c r="AY28" i="55"/>
  <c r="BB28" i="55"/>
  <c r="BE28" i="55"/>
  <c r="BH28" i="55"/>
  <c r="BH26" i="55"/>
  <c r="BF26" i="55"/>
  <c r="BD26" i="55"/>
  <c r="BA26" i="55"/>
  <c r="AY26" i="55"/>
  <c r="AW26" i="55"/>
  <c r="AT26" i="55"/>
  <c r="AR26" i="55"/>
  <c r="AP26" i="55"/>
  <c r="AM26" i="55"/>
  <c r="AK26" i="55"/>
  <c r="AI26" i="55"/>
  <c r="AD26" i="55"/>
  <c r="AC36" i="55"/>
  <c r="AE36" i="55"/>
  <c r="AG36" i="55"/>
  <c r="AI36" i="55"/>
  <c r="AK36" i="55"/>
  <c r="AM36" i="55"/>
  <c r="AO36" i="55"/>
  <c r="AQ36" i="55"/>
  <c r="AS36" i="55"/>
  <c r="AU36" i="55"/>
  <c r="AW36" i="55"/>
  <c r="AY36" i="55"/>
  <c r="BA36" i="55"/>
  <c r="BC36" i="55"/>
  <c r="BE36" i="55"/>
  <c r="BG36" i="55"/>
  <c r="BI36" i="55"/>
  <c r="AA36" i="55"/>
  <c r="Y36" i="55"/>
  <c r="W36" i="55"/>
  <c r="BI8" i="55"/>
  <c r="BG8" i="55"/>
  <c r="BE8" i="55"/>
  <c r="BB8" i="55"/>
  <c r="AZ8" i="55"/>
  <c r="AX8" i="55"/>
  <c r="AU8" i="55"/>
  <c r="AS8" i="55"/>
  <c r="AQ8" i="55"/>
  <c r="AN8" i="55"/>
  <c r="AL8" i="55"/>
  <c r="AJ8" i="55"/>
  <c r="AE8" i="55"/>
  <c r="AC8" i="55"/>
  <c r="Z8" i="55"/>
  <c r="W8" i="55"/>
  <c r="AP50" i="55"/>
  <c r="AS50" i="55"/>
  <c r="AV50" i="55"/>
  <c r="AY50" i="55"/>
  <c r="BB50" i="55"/>
  <c r="BE50" i="55"/>
  <c r="BH50" i="55"/>
  <c r="AY47" i="55"/>
  <c r="BH45" i="55"/>
  <c r="BF45" i="55"/>
  <c r="BD45" i="55"/>
  <c r="BA45" i="55"/>
  <c r="AY45" i="55"/>
  <c r="AW45" i="55"/>
  <c r="AT45" i="55"/>
  <c r="AR45" i="55"/>
  <c r="AP45" i="55"/>
  <c r="BB44" i="55"/>
  <c r="AL44" i="55"/>
  <c r="AN42" i="55"/>
  <c r="AQ42" i="55"/>
  <c r="AU42" i="55"/>
  <c r="AX42" i="55"/>
  <c r="BA42" i="55"/>
  <c r="BE42" i="55"/>
  <c r="BH37" i="55"/>
  <c r="BF37" i="55"/>
  <c r="BD37" i="55"/>
  <c r="BA37" i="55"/>
  <c r="AY37" i="55"/>
  <c r="AW37" i="55"/>
  <c r="AT37" i="55"/>
  <c r="AR37" i="55"/>
  <c r="AP37" i="55"/>
  <c r="AM37" i="55"/>
  <c r="AK37" i="55"/>
  <c r="AI37" i="55"/>
  <c r="AJ50" i="55" l="1"/>
  <c r="AM50" i="55"/>
  <c r="AG50" i="55"/>
  <c r="AD50" i="55"/>
  <c r="AA50" i="55"/>
  <c r="X50" i="55"/>
  <c r="U50" i="55"/>
  <c r="Q46" i="55"/>
  <c r="Y19" i="55"/>
  <c r="AB19" i="55"/>
  <c r="AE19" i="55"/>
  <c r="AH19" i="55"/>
  <c r="AK19" i="55"/>
  <c r="AN19" i="55"/>
  <c r="AQ19" i="55"/>
  <c r="AT19" i="55"/>
  <c r="AW19" i="55"/>
  <c r="AZ19" i="55"/>
  <c r="BC19" i="55"/>
  <c r="BF19" i="55"/>
  <c r="BI19" i="55"/>
  <c r="AB15" i="55"/>
  <c r="AE15" i="55"/>
  <c r="AH15" i="55"/>
  <c r="AK15" i="55"/>
  <c r="AN15" i="55"/>
  <c r="AQ15" i="55"/>
  <c r="AT15" i="55"/>
  <c r="AW15" i="55"/>
  <c r="AZ15" i="55"/>
  <c r="BC15" i="55"/>
  <c r="BF15" i="55"/>
  <c r="BI15" i="55"/>
  <c r="BH18" i="55"/>
  <c r="BH17" i="55"/>
  <c r="AS18" i="55"/>
  <c r="AS17" i="55"/>
  <c r="AI18" i="55"/>
  <c r="AI17" i="55"/>
  <c r="BI16" i="55"/>
  <c r="BG16" i="55"/>
  <c r="BE16" i="55"/>
  <c r="BC16" i="55"/>
  <c r="BA16" i="55"/>
  <c r="AY16" i="55"/>
  <c r="AW16" i="55"/>
  <c r="AU16" i="55"/>
  <c r="AS16" i="55"/>
  <c r="AQ16" i="55"/>
  <c r="AO16" i="55"/>
  <c r="AM16" i="55"/>
  <c r="AK16" i="55"/>
  <c r="AI16" i="55"/>
  <c r="AG16" i="55"/>
  <c r="AE16" i="55"/>
  <c r="AC16" i="55"/>
  <c r="BD14" i="55"/>
  <c r="BC13" i="55"/>
  <c r="AV13" i="55"/>
  <c r="AO13" i="55"/>
  <c r="AH13" i="55"/>
  <c r="Y11" i="55"/>
  <c r="AB11" i="55"/>
  <c r="AE11" i="55"/>
  <c r="AH11" i="55"/>
  <c r="AK11" i="55"/>
  <c r="AN11" i="55"/>
  <c r="AQ11" i="55"/>
  <c r="AT11" i="55"/>
  <c r="AW11" i="55"/>
  <c r="AZ11" i="55"/>
  <c r="BC11" i="55"/>
  <c r="BF11" i="55"/>
  <c r="BI11" i="55"/>
  <c r="AV9" i="55"/>
  <c r="U37" i="55"/>
  <c r="U16" i="55"/>
  <c r="U31" i="55"/>
  <c r="U30" i="55"/>
  <c r="U26" i="55"/>
  <c r="W47" i="55"/>
  <c r="U47" i="55"/>
  <c r="AI45" i="55"/>
  <c r="Z45" i="55"/>
  <c r="X45" i="55"/>
  <c r="AM45" i="55"/>
  <c r="AK45" i="55"/>
  <c r="AF45" i="55"/>
  <c r="AD45" i="55"/>
  <c r="AB45" i="55"/>
  <c r="Y15" i="55"/>
  <c r="W15" i="55"/>
  <c r="AK25" i="55"/>
  <c r="AA25" i="55"/>
  <c r="V21" i="55"/>
  <c r="X21" i="55"/>
  <c r="Z21" i="55"/>
  <c r="AB21" i="55"/>
  <c r="AD21" i="55"/>
  <c r="AF21" i="55"/>
  <c r="AH21" i="55"/>
  <c r="T21" i="55"/>
  <c r="R21" i="55"/>
  <c r="P21" i="55"/>
  <c r="AF44" i="55" l="1"/>
  <c r="Y44" i="55"/>
  <c r="R44" i="55"/>
  <c r="V42" i="55" l="1"/>
  <c r="Y42" i="55"/>
  <c r="AB42" i="55"/>
  <c r="AE42" i="55"/>
  <c r="AH42" i="55"/>
  <c r="AK42" i="55"/>
  <c r="S42" i="55"/>
  <c r="P42" i="55"/>
  <c r="AF25" i="55"/>
  <c r="AN25" i="55"/>
  <c r="V25" i="55"/>
  <c r="Q25" i="55"/>
  <c r="AF37" i="55"/>
  <c r="AD37" i="55"/>
  <c r="AB37" i="55"/>
  <c r="R37" i="55"/>
  <c r="P37" i="55"/>
  <c r="N37" i="55"/>
  <c r="H16" i="55"/>
  <c r="M42" i="55"/>
  <c r="L25" i="55" l="1"/>
  <c r="G24" i="55"/>
  <c r="L22" i="55"/>
  <c r="N12" i="55"/>
  <c r="P20" i="55"/>
  <c r="S23" i="55" l="1"/>
  <c r="V23" i="55"/>
  <c r="Y23" i="55"/>
  <c r="AB23" i="55"/>
  <c r="AE23" i="55"/>
  <c r="V24" i="55"/>
  <c r="AB24" i="55"/>
  <c r="P11" i="55"/>
  <c r="S11" i="55"/>
  <c r="V11" i="55"/>
  <c r="M11" i="55"/>
  <c r="J11" i="55"/>
  <c r="P46" i="55"/>
  <c r="L46" i="55"/>
  <c r="O16" i="55"/>
  <c r="Q16" i="55"/>
  <c r="S16" i="55"/>
  <c r="W16" i="55"/>
  <c r="Y16" i="55"/>
  <c r="AA16" i="55"/>
  <c r="M16" i="55"/>
  <c r="P32" i="55"/>
  <c r="L32" i="55"/>
  <c r="I32" i="55"/>
  <c r="P24" i="55"/>
  <c r="P23" i="55"/>
  <c r="M23" i="55"/>
  <c r="Q28" i="55"/>
  <c r="T28" i="55"/>
  <c r="X28" i="55"/>
  <c r="AA28" i="55"/>
  <c r="N28" i="55"/>
  <c r="K28" i="55"/>
  <c r="Z30" i="55"/>
  <c r="X30" i="55"/>
  <c r="AK9" i="55"/>
  <c r="AK10" i="55"/>
  <c r="N39" i="55"/>
  <c r="P39" i="55"/>
  <c r="P36" i="55"/>
  <c r="R36" i="55"/>
  <c r="T36" i="55"/>
  <c r="U36" i="55"/>
  <c r="N36" i="55"/>
  <c r="AG8" i="55"/>
  <c r="S8" i="55"/>
  <c r="P8" i="55"/>
  <c r="L8" i="55"/>
  <c r="I8" i="55"/>
  <c r="AI27" i="55"/>
  <c r="Q15" i="55"/>
  <c r="S15" i="55"/>
  <c r="V34" i="55"/>
  <c r="X34" i="55"/>
  <c r="Z34" i="55"/>
  <c r="AB34" i="55"/>
  <c r="AD34" i="55"/>
  <c r="V35" i="55"/>
  <c r="X35" i="55"/>
  <c r="Z35" i="55"/>
  <c r="AB35" i="55"/>
  <c r="AD35" i="55"/>
  <c r="V45" i="55"/>
  <c r="T45" i="55"/>
  <c r="M45" i="55"/>
  <c r="L39" i="55"/>
  <c r="J39" i="55"/>
  <c r="L36" i="55"/>
  <c r="J36" i="55"/>
  <c r="M15" i="55" l="1"/>
  <c r="V19" i="55"/>
  <c r="S19" i="55"/>
  <c r="P19" i="55"/>
  <c r="H15" i="55"/>
  <c r="AB26" i="55"/>
  <c r="Z26" i="55"/>
  <c r="X26" i="55"/>
  <c r="L26" i="55"/>
  <c r="V49" i="55"/>
  <c r="V9" i="55"/>
  <c r="V10" i="55"/>
  <c r="F33" i="55" l="1"/>
  <c r="R45" i="55"/>
  <c r="O45" i="55"/>
  <c r="K45" i="55"/>
  <c r="I45" i="55"/>
  <c r="AD18" i="55"/>
  <c r="AD17" i="55"/>
  <c r="M18" i="55"/>
  <c r="M17" i="55"/>
  <c r="R30" i="55"/>
  <c r="P30" i="55"/>
  <c r="N30" i="55"/>
  <c r="K30" i="55"/>
  <c r="I30" i="55"/>
  <c r="G31" i="55"/>
  <c r="G30" i="55"/>
  <c r="P26" i="55"/>
  <c r="R26" i="55"/>
  <c r="AF26" i="55"/>
  <c r="AE29" i="55"/>
  <c r="Y29" i="55"/>
  <c r="AA40" i="55"/>
  <c r="W29" i="55"/>
  <c r="T29" i="55"/>
  <c r="T40" i="55"/>
  <c r="N40" i="55"/>
  <c r="Q40" i="55"/>
  <c r="N29" i="55"/>
  <c r="Q29" i="55"/>
  <c r="K29" i="55"/>
  <c r="K40" i="55"/>
  <c r="J38" i="55"/>
  <c r="L38" i="55"/>
  <c r="N38" i="55"/>
  <c r="P38" i="55"/>
  <c r="AA13" i="55"/>
  <c r="J24" i="55"/>
  <c r="J23" i="55"/>
  <c r="G23" i="55"/>
  <c r="H28" i="55"/>
  <c r="V18" i="55"/>
  <c r="K37" i="55"/>
  <c r="I37" i="55"/>
  <c r="AS14" i="55"/>
  <c r="AH14" i="55"/>
  <c r="W14" i="55"/>
  <c r="L14" i="55"/>
  <c r="M13" i="55"/>
  <c r="K16" i="55"/>
  <c r="F16" i="55"/>
  <c r="Z31" i="55"/>
  <c r="X31" i="55"/>
  <c r="R31" i="55"/>
  <c r="P31" i="55"/>
  <c r="N31" i="55"/>
  <c r="J26" i="55"/>
  <c r="K31" i="55"/>
  <c r="I31" i="55"/>
  <c r="T13" i="55"/>
  <c r="H26" i="55"/>
  <c r="F45" i="55"/>
  <c r="G37" i="55"/>
  <c r="G49" i="55"/>
  <c r="G9" i="55"/>
  <c r="V43" i="55"/>
  <c r="F43" i="55"/>
  <c r="G10" i="55"/>
  <c r="H41" i="55"/>
  <c r="T35" i="55"/>
  <c r="R35" i="55"/>
  <c r="P35" i="55"/>
  <c r="T34" i="55"/>
  <c r="R34" i="55"/>
  <c r="P34" i="55"/>
  <c r="L33" i="55"/>
  <c r="N35" i="55"/>
  <c r="L35" i="55"/>
  <c r="N34" i="55"/>
  <c r="L34" i="55"/>
  <c r="H34" i="55"/>
  <c r="J34" i="55"/>
  <c r="H35" i="55"/>
  <c r="J35" i="55"/>
  <c r="H33" i="55"/>
  <c r="J33" i="55"/>
  <c r="H29" i="55"/>
  <c r="H40" i="55"/>
  <c r="J46" i="55"/>
  <c r="F46" i="55"/>
  <c r="K15" i="55"/>
  <c r="F15" i="55"/>
  <c r="G19" i="55"/>
  <c r="J19" i="55"/>
  <c r="M19" i="55"/>
  <c r="H38" i="55"/>
  <c r="S17" i="55"/>
  <c r="G39" i="55"/>
  <c r="F38" i="55"/>
  <c r="F35" i="55"/>
  <c r="F34" i="55"/>
  <c r="G36" i="55"/>
  <c r="T27" i="55"/>
  <c r="FO30" i="51" l="1"/>
  <c r="FO31" i="51" s="1"/>
  <c r="FO32" i="51" s="1"/>
  <c r="FK30" i="51" l="1"/>
  <c r="FK31" i="51" s="1"/>
  <c r="FK32" i="51" s="1"/>
  <c r="FG30" i="51" l="1"/>
  <c r="FG31" i="51" s="1"/>
  <c r="FG32" i="51" s="1"/>
  <c r="FC30" i="51" l="1"/>
  <c r="FC31" i="51" s="1"/>
  <c r="FC32" i="51" s="1"/>
  <c r="EY30" i="51"/>
  <c r="EY31" i="51" s="1"/>
  <c r="EY32" i="51" s="1"/>
  <c r="EU30" i="51" l="1"/>
  <c r="EU31" i="51" s="1"/>
  <c r="EU32" i="51" s="1"/>
  <c r="EQ30" i="51"/>
  <c r="EQ31" i="51" s="1"/>
  <c r="EQ32" i="51" s="1"/>
  <c r="EM30" i="51"/>
  <c r="EM31" i="51" s="1"/>
  <c r="EM32" i="51" s="1"/>
  <c r="EI30" i="51"/>
  <c r="EI31" i="51" s="1"/>
  <c r="EI32" i="51" s="1"/>
  <c r="EE30" i="51"/>
  <c r="EE31" i="51" s="1"/>
  <c r="EE32" i="51" s="1"/>
  <c r="EA30" i="51"/>
  <c r="EA31" i="51" s="1"/>
  <c r="EA32" i="51" s="1"/>
  <c r="DW30" i="51"/>
  <c r="DW31" i="51" s="1"/>
  <c r="DW32" i="51" s="1"/>
  <c r="DS30" i="51"/>
  <c r="DS31" i="51" s="1"/>
  <c r="DS32" i="51" s="1"/>
  <c r="DO30" i="51"/>
  <c r="DO31" i="51" s="1"/>
  <c r="DO32" i="51" s="1"/>
  <c r="DK30" i="51"/>
  <c r="DK31" i="51" s="1"/>
  <c r="DK32" i="51" s="1"/>
  <c r="DG30" i="51"/>
  <c r="DG31" i="51" s="1"/>
  <c r="DG32" i="51" s="1"/>
  <c r="DC30" i="51"/>
  <c r="DC31" i="51" s="1"/>
  <c r="DC32" i="51" s="1"/>
  <c r="CY30" i="51"/>
  <c r="CY31" i="51" s="1"/>
  <c r="CY32" i="51" s="1"/>
  <c r="CU30" i="51"/>
  <c r="CU31" i="51" s="1"/>
  <c r="CU32" i="51" s="1"/>
  <c r="CQ30" i="51"/>
  <c r="CQ31" i="51" s="1"/>
  <c r="CQ32" i="51" s="1"/>
  <c r="CM30" i="51"/>
  <c r="CM31" i="51" s="1"/>
  <c r="CM32" i="51" s="1"/>
  <c r="CI30" i="51"/>
  <c r="CE30" i="51"/>
  <c r="CE31" i="51" s="1"/>
  <c r="CE32" i="51" s="1"/>
  <c r="CA30" i="51"/>
  <c r="CA31" i="51" s="1"/>
  <c r="CA32" i="51" s="1"/>
  <c r="BW30" i="51"/>
  <c r="BW31" i="51" s="1"/>
  <c r="BW32" i="51" s="1"/>
  <c r="BS30" i="51"/>
  <c r="BS31" i="51" s="1"/>
  <c r="BS32" i="51" s="1"/>
  <c r="BO30" i="51"/>
  <c r="BO31" i="51" s="1"/>
  <c r="BO32" i="51" s="1"/>
  <c r="BK30" i="51"/>
  <c r="BK31" i="51" s="1"/>
  <c r="BK32" i="51" s="1"/>
  <c r="BG30" i="51"/>
  <c r="BG31" i="51" s="1"/>
  <c r="BG32" i="51" s="1"/>
  <c r="BC30" i="51"/>
  <c r="BC31" i="51" s="1"/>
  <c r="BC32" i="51" s="1"/>
  <c r="AY30" i="51"/>
  <c r="AY31" i="51" s="1"/>
  <c r="AY32" i="51" s="1"/>
  <c r="AU30" i="51"/>
  <c r="AU31" i="51" s="1"/>
  <c r="AU32" i="51" s="1"/>
  <c r="AQ30" i="51"/>
  <c r="AQ31" i="51" s="1"/>
  <c r="AQ32" i="51" s="1"/>
  <c r="AM30" i="51"/>
  <c r="AM31" i="51" s="1"/>
  <c r="AM32" i="51" s="1"/>
  <c r="AI30" i="51"/>
  <c r="AI31" i="51" s="1"/>
  <c r="AI32" i="51" s="1"/>
  <c r="AE30" i="51"/>
  <c r="AE31" i="51" s="1"/>
  <c r="AE32" i="51" s="1"/>
  <c r="AA30" i="51"/>
  <c r="AA31" i="51" s="1"/>
  <c r="AA32" i="51" s="1"/>
  <c r="W30" i="51"/>
  <c r="W31" i="51" s="1"/>
  <c r="W32" i="51" s="1"/>
  <c r="S30" i="51"/>
  <c r="S31" i="51" s="1"/>
  <c r="S32" i="51" s="1"/>
  <c r="O30" i="51"/>
  <c r="O31" i="51" s="1"/>
  <c r="O32" i="51" s="1"/>
  <c r="K30" i="51"/>
  <c r="K31" i="51" s="1"/>
  <c r="K32" i="51" s="1"/>
  <c r="G30" i="51"/>
  <c r="G31" i="51" s="1"/>
  <c r="G32" i="51" s="1"/>
  <c r="C30" i="51"/>
  <c r="C31" i="51" s="1"/>
  <c r="C32" i="51" s="1"/>
  <c r="CI31" i="51" l="1"/>
  <c r="CI32" i="51" s="1"/>
  <c r="EU30" i="50"/>
  <c r="EU31" i="50" s="1"/>
  <c r="EU32" i="50" s="1"/>
  <c r="EQ30" i="50"/>
  <c r="EQ31" i="50" s="1"/>
  <c r="EQ32" i="50" s="1"/>
  <c r="EM30" i="50"/>
  <c r="EM31" i="50" s="1"/>
  <c r="EM32" i="50" s="1"/>
  <c r="EI30" i="50"/>
  <c r="EI31" i="50" s="1"/>
  <c r="EI32" i="50" s="1"/>
  <c r="EE30" i="50"/>
  <c r="EE31" i="50" s="1"/>
  <c r="EE32" i="50" s="1"/>
  <c r="EA30" i="50"/>
  <c r="EA31" i="50" s="1"/>
  <c r="EA32" i="50" s="1"/>
  <c r="DW30" i="50"/>
  <c r="DW31" i="50" s="1"/>
  <c r="DW32" i="50" s="1"/>
  <c r="DS30" i="50"/>
  <c r="DS31" i="50" s="1"/>
  <c r="DS32" i="50" s="1"/>
  <c r="DO30" i="50"/>
  <c r="DO31" i="50" s="1"/>
  <c r="DO32" i="50" s="1"/>
  <c r="DK30" i="50"/>
  <c r="DK31" i="50" s="1"/>
  <c r="DK32" i="50" s="1"/>
  <c r="DG30" i="50"/>
  <c r="DG31" i="50" s="1"/>
  <c r="DG32" i="50" s="1"/>
  <c r="DC30" i="50"/>
  <c r="DC31" i="50" s="1"/>
  <c r="DC32" i="50" s="1"/>
  <c r="CY30" i="50"/>
  <c r="CY31" i="50" s="1"/>
  <c r="CY32" i="50" s="1"/>
  <c r="CU30" i="50"/>
  <c r="CU31" i="50" s="1"/>
  <c r="CU32" i="50" s="1"/>
  <c r="CQ30" i="50"/>
  <c r="CQ31" i="50" s="1"/>
  <c r="CQ32" i="50" s="1"/>
  <c r="CM30" i="50"/>
  <c r="CM31" i="50" s="1"/>
  <c r="CM32" i="50" s="1"/>
  <c r="CI30" i="50"/>
  <c r="CI31" i="50" s="1"/>
  <c r="CI32" i="50" s="1"/>
  <c r="CE30" i="50"/>
  <c r="CE31" i="50" s="1"/>
  <c r="CE32" i="50" s="1"/>
  <c r="CA30" i="50"/>
  <c r="CA31" i="50" s="1"/>
  <c r="CA32" i="50" s="1"/>
  <c r="BW30" i="50"/>
  <c r="BW31" i="50" s="1"/>
  <c r="BW32" i="50" s="1"/>
  <c r="BS30" i="50"/>
  <c r="BS31" i="50" s="1"/>
  <c r="BS32" i="50" s="1"/>
  <c r="BO30" i="50"/>
  <c r="BO31" i="50" s="1"/>
  <c r="BO32" i="50" s="1"/>
  <c r="BK30" i="50"/>
  <c r="BK31" i="50" s="1"/>
  <c r="BK32" i="50" s="1"/>
  <c r="BG30" i="50"/>
  <c r="BG31" i="50" s="1"/>
  <c r="BG32" i="50" s="1"/>
  <c r="BC30" i="50"/>
  <c r="BC31" i="50" s="1"/>
  <c r="BC32" i="50" s="1"/>
  <c r="AY30" i="50"/>
  <c r="AY31" i="50" s="1"/>
  <c r="AY32" i="50" s="1"/>
  <c r="AU30" i="50"/>
  <c r="AU31" i="50" s="1"/>
  <c r="AU32" i="50" s="1"/>
  <c r="AQ30" i="50"/>
  <c r="AQ31" i="50" s="1"/>
  <c r="AQ32" i="50" s="1"/>
  <c r="AM30" i="50"/>
  <c r="AM31" i="50" s="1"/>
  <c r="AM32" i="50" s="1"/>
  <c r="AI30" i="50"/>
  <c r="AI31" i="50" s="1"/>
  <c r="AI32" i="50" s="1"/>
  <c r="AE30" i="50"/>
  <c r="AE31" i="50" s="1"/>
  <c r="AE32" i="50" s="1"/>
  <c r="AA30" i="50"/>
  <c r="AA31" i="50" s="1"/>
  <c r="AA32" i="50" s="1"/>
  <c r="W30" i="50"/>
  <c r="W31" i="50" s="1"/>
  <c r="W32" i="50" s="1"/>
  <c r="S30" i="50"/>
  <c r="S31" i="50" s="1"/>
  <c r="S32" i="50" s="1"/>
  <c r="O30" i="50"/>
  <c r="O31" i="50" s="1"/>
  <c r="O32" i="50" s="1"/>
  <c r="K30" i="50"/>
  <c r="K31" i="50" s="1"/>
  <c r="K32" i="50" s="1"/>
  <c r="G30" i="50"/>
  <c r="G31" i="50" s="1"/>
  <c r="G32" i="50" s="1"/>
  <c r="C30" i="50"/>
  <c r="C31" i="50" s="1"/>
  <c r="C32" i="50" s="1"/>
  <c r="EU30" i="49"/>
  <c r="EU31" i="49" s="1"/>
  <c r="EU32" i="49" s="1"/>
  <c r="EQ30" i="49"/>
  <c r="EQ31" i="49" s="1"/>
  <c r="EQ32" i="49" s="1"/>
  <c r="EM30" i="49"/>
  <c r="EM31" i="49" s="1"/>
  <c r="EM32" i="49" s="1"/>
  <c r="EI30" i="49"/>
  <c r="EI31" i="49" s="1"/>
  <c r="EI32" i="49" s="1"/>
  <c r="EE30" i="49"/>
  <c r="EE31" i="49" s="1"/>
  <c r="EE32" i="49" s="1"/>
  <c r="EA30" i="49"/>
  <c r="EA31" i="49" s="1"/>
  <c r="EA32" i="49" s="1"/>
  <c r="DW30" i="49"/>
  <c r="DW31" i="49" s="1"/>
  <c r="DW32" i="49" s="1"/>
  <c r="DS30" i="49"/>
  <c r="DS31" i="49" s="1"/>
  <c r="DS32" i="49" s="1"/>
  <c r="DO30" i="49"/>
  <c r="DO31" i="49" s="1"/>
  <c r="DO32" i="49" s="1"/>
  <c r="DK30" i="49"/>
  <c r="DK31" i="49" s="1"/>
  <c r="DK32" i="49" s="1"/>
  <c r="DG30" i="49"/>
  <c r="DG31" i="49" s="1"/>
  <c r="DG32" i="49" s="1"/>
  <c r="DC30" i="49"/>
  <c r="DC31" i="49" s="1"/>
  <c r="DC32" i="49" s="1"/>
  <c r="CY30" i="49"/>
  <c r="CY31" i="49" s="1"/>
  <c r="CY32" i="49" s="1"/>
  <c r="CU30" i="49"/>
  <c r="CU31" i="49" s="1"/>
  <c r="CU32" i="49" s="1"/>
  <c r="CQ30" i="49"/>
  <c r="CQ31" i="49" s="1"/>
  <c r="CQ32" i="49" s="1"/>
  <c r="CM30" i="49"/>
  <c r="CM31" i="49" s="1"/>
  <c r="CM32" i="49" s="1"/>
  <c r="CI30" i="49"/>
  <c r="CI31" i="49" s="1"/>
  <c r="CI32" i="49" s="1"/>
  <c r="CE30" i="49"/>
  <c r="CE31" i="49" s="1"/>
  <c r="CE32" i="49" s="1"/>
  <c r="CA30" i="49"/>
  <c r="CA31" i="49" s="1"/>
  <c r="CA32" i="49" s="1"/>
  <c r="BW30" i="49"/>
  <c r="BW31" i="49" s="1"/>
  <c r="BW32" i="49" s="1"/>
  <c r="BS30" i="49"/>
  <c r="BS31" i="49" s="1"/>
  <c r="BS32" i="49" s="1"/>
  <c r="BO30" i="49"/>
  <c r="BO31" i="49" s="1"/>
  <c r="BO32" i="49" s="1"/>
  <c r="BK30" i="49"/>
  <c r="BK31" i="49" s="1"/>
  <c r="BK32" i="49" s="1"/>
  <c r="BG30" i="49"/>
  <c r="BG31" i="49" s="1"/>
  <c r="BG32" i="49" s="1"/>
  <c r="BC30" i="49"/>
  <c r="BC31" i="49" s="1"/>
  <c r="BC32" i="49" s="1"/>
  <c r="AY30" i="49"/>
  <c r="AY31" i="49" s="1"/>
  <c r="AY32" i="49" s="1"/>
  <c r="AU30" i="49"/>
  <c r="AU31" i="49" s="1"/>
  <c r="AU32" i="49" s="1"/>
  <c r="AQ30" i="49"/>
  <c r="AQ31" i="49" s="1"/>
  <c r="AQ32" i="49" s="1"/>
  <c r="AM30" i="49"/>
  <c r="AM31" i="49" s="1"/>
  <c r="AM32" i="49" s="1"/>
  <c r="AI30" i="49"/>
  <c r="AI31" i="49" s="1"/>
  <c r="AI32" i="49" s="1"/>
  <c r="AE30" i="49"/>
  <c r="AE31" i="49" s="1"/>
  <c r="AE32" i="49" s="1"/>
  <c r="AA30" i="49"/>
  <c r="AA31" i="49" s="1"/>
  <c r="AA32" i="49" s="1"/>
  <c r="W30" i="49"/>
  <c r="W31" i="49" s="1"/>
  <c r="W32" i="49" s="1"/>
  <c r="S30" i="49"/>
  <c r="S31" i="49" s="1"/>
  <c r="S32" i="49" s="1"/>
  <c r="O30" i="49"/>
  <c r="O31" i="49" s="1"/>
  <c r="O32" i="49" s="1"/>
  <c r="K30" i="49"/>
  <c r="K31" i="49" s="1"/>
  <c r="K32" i="49" s="1"/>
  <c r="G30" i="49"/>
  <c r="G31" i="49" s="1"/>
  <c r="G32" i="49" s="1"/>
  <c r="C30" i="49"/>
  <c r="C31" i="49" s="1"/>
  <c r="C32" i="49" s="1"/>
  <c r="EU30" i="48"/>
  <c r="EU31" i="48" s="1"/>
  <c r="EU32" i="48" s="1"/>
  <c r="EQ30" i="48"/>
  <c r="EQ31" i="48" s="1"/>
  <c r="EQ32" i="48" s="1"/>
  <c r="EM30" i="48"/>
  <c r="EM31" i="48" s="1"/>
  <c r="EM32" i="48" s="1"/>
  <c r="EI30" i="48"/>
  <c r="EI31" i="48" s="1"/>
  <c r="EI32" i="48" s="1"/>
  <c r="EE30" i="48"/>
  <c r="EE31" i="48" s="1"/>
  <c r="EE32" i="48" s="1"/>
  <c r="EA30" i="48"/>
  <c r="EA31" i="48" s="1"/>
  <c r="EA32" i="48" s="1"/>
  <c r="DW30" i="48"/>
  <c r="DW31" i="48" s="1"/>
  <c r="DW32" i="48" s="1"/>
  <c r="DS30" i="48"/>
  <c r="DS31" i="48" s="1"/>
  <c r="DS32" i="48" s="1"/>
  <c r="DO30" i="48"/>
  <c r="DO31" i="48" s="1"/>
  <c r="DO32" i="48" s="1"/>
  <c r="DK30" i="48"/>
  <c r="DK31" i="48" s="1"/>
  <c r="DK32" i="48" s="1"/>
  <c r="DG30" i="48"/>
  <c r="DG31" i="48" s="1"/>
  <c r="DG32" i="48" s="1"/>
  <c r="DC30" i="48"/>
  <c r="DC31" i="48" s="1"/>
  <c r="DC32" i="48" s="1"/>
  <c r="CY30" i="48"/>
  <c r="CY31" i="48" s="1"/>
  <c r="CY32" i="48" s="1"/>
  <c r="CU30" i="48"/>
  <c r="CU31" i="48" s="1"/>
  <c r="CU32" i="48" s="1"/>
  <c r="CQ30" i="48"/>
  <c r="CQ31" i="48" s="1"/>
  <c r="CQ32" i="48" s="1"/>
  <c r="CM30" i="48"/>
  <c r="CM31" i="48" s="1"/>
  <c r="CM32" i="48" s="1"/>
  <c r="CI30" i="48"/>
  <c r="CI31" i="48" s="1"/>
  <c r="CI32" i="48" s="1"/>
  <c r="CE30" i="48"/>
  <c r="CE31" i="48" s="1"/>
  <c r="CE32" i="48" s="1"/>
  <c r="CA30" i="48"/>
  <c r="CA31" i="48" s="1"/>
  <c r="CA32" i="48" s="1"/>
  <c r="BW30" i="48"/>
  <c r="BW31" i="48" s="1"/>
  <c r="BW32" i="48" s="1"/>
  <c r="BS30" i="48"/>
  <c r="BS31" i="48" s="1"/>
  <c r="BS32" i="48" s="1"/>
  <c r="BO30" i="48"/>
  <c r="BO31" i="48" s="1"/>
  <c r="BO32" i="48" s="1"/>
  <c r="BK30" i="48"/>
  <c r="BK31" i="48" s="1"/>
  <c r="BK32" i="48" s="1"/>
  <c r="BG30" i="48"/>
  <c r="BG31" i="48" s="1"/>
  <c r="BG32" i="48" s="1"/>
  <c r="BC30" i="48"/>
  <c r="BC31" i="48" s="1"/>
  <c r="BC32" i="48" s="1"/>
  <c r="AY30" i="48"/>
  <c r="AY31" i="48" s="1"/>
  <c r="AY32" i="48" s="1"/>
  <c r="AU30" i="48"/>
  <c r="AU31" i="48" s="1"/>
  <c r="AU32" i="48" s="1"/>
  <c r="AQ30" i="48"/>
  <c r="AQ31" i="48" s="1"/>
  <c r="AQ32" i="48" s="1"/>
  <c r="AM30" i="48"/>
  <c r="AM31" i="48" s="1"/>
  <c r="AM32" i="48" s="1"/>
  <c r="AI30" i="48"/>
  <c r="AI31" i="48" s="1"/>
  <c r="AI32" i="48" s="1"/>
  <c r="AE30" i="48"/>
  <c r="AE31" i="48" s="1"/>
  <c r="AE32" i="48" s="1"/>
  <c r="AA30" i="48"/>
  <c r="AA31" i="48" s="1"/>
  <c r="AA32" i="48" s="1"/>
  <c r="W30" i="48"/>
  <c r="W31" i="48" s="1"/>
  <c r="W32" i="48" s="1"/>
  <c r="S30" i="48"/>
  <c r="S31" i="48" s="1"/>
  <c r="S32" i="48" s="1"/>
  <c r="O30" i="48"/>
  <c r="O31" i="48" s="1"/>
  <c r="O32" i="48" s="1"/>
  <c r="K30" i="48"/>
  <c r="K31" i="48" s="1"/>
  <c r="K32" i="48" s="1"/>
  <c r="G30" i="48"/>
  <c r="G31" i="48" s="1"/>
  <c r="G32" i="48" s="1"/>
  <c r="C30" i="48"/>
  <c r="C31" i="48" s="1"/>
  <c r="C32" i="48" s="1"/>
  <c r="EU30" i="47" l="1"/>
  <c r="EU31" i="47" s="1"/>
  <c r="EU32" i="47" s="1"/>
  <c r="EQ30" i="47"/>
  <c r="EQ31" i="47" s="1"/>
  <c r="EQ32" i="47" s="1"/>
  <c r="EM30" i="47"/>
  <c r="EM31" i="47" s="1"/>
  <c r="EM32" i="47" s="1"/>
  <c r="EI30" i="47"/>
  <c r="EI31" i="47" s="1"/>
  <c r="EI32" i="47" s="1"/>
  <c r="EE30" i="47"/>
  <c r="EE31" i="47" s="1"/>
  <c r="EE32" i="47" s="1"/>
  <c r="EA30" i="47"/>
  <c r="EA31" i="47" s="1"/>
  <c r="EA32" i="47" s="1"/>
  <c r="DW30" i="47"/>
  <c r="DW31" i="47" s="1"/>
  <c r="DW32" i="47" s="1"/>
  <c r="DS30" i="47"/>
  <c r="DS31" i="47" s="1"/>
  <c r="DS32" i="47" s="1"/>
  <c r="DO30" i="47"/>
  <c r="DO31" i="47" s="1"/>
  <c r="DO32" i="47" s="1"/>
  <c r="DK30" i="47"/>
  <c r="DK31" i="47" s="1"/>
  <c r="DK32" i="47" s="1"/>
  <c r="DG30" i="47"/>
  <c r="DG31" i="47" s="1"/>
  <c r="DG32" i="47" s="1"/>
  <c r="DC30" i="47"/>
  <c r="DC31" i="47" s="1"/>
  <c r="DC32" i="47" s="1"/>
  <c r="CY30" i="47"/>
  <c r="CY31" i="47" s="1"/>
  <c r="CY32" i="47" s="1"/>
  <c r="CU30" i="47"/>
  <c r="CU31" i="47" s="1"/>
  <c r="CU32" i="47" s="1"/>
  <c r="CQ30" i="47"/>
  <c r="CQ31" i="47" s="1"/>
  <c r="CQ32" i="47" s="1"/>
  <c r="CM30" i="47"/>
  <c r="CM31" i="47" s="1"/>
  <c r="CM32" i="47" s="1"/>
  <c r="CI30" i="47"/>
  <c r="CI31" i="47" s="1"/>
  <c r="CE30" i="47"/>
  <c r="CE31" i="47" s="1"/>
  <c r="CE32" i="47" s="1"/>
  <c r="CA30" i="47"/>
  <c r="CA31" i="47" s="1"/>
  <c r="CA32" i="47" s="1"/>
  <c r="BW30" i="47"/>
  <c r="BW31" i="47" s="1"/>
  <c r="BW32" i="47" s="1"/>
  <c r="BS30" i="47"/>
  <c r="BS31" i="47" s="1"/>
  <c r="BS32" i="47" s="1"/>
  <c r="BO30" i="47"/>
  <c r="BO31" i="47" s="1"/>
  <c r="BO32" i="47" s="1"/>
  <c r="BK30" i="47"/>
  <c r="BK31" i="47" s="1"/>
  <c r="BK32" i="47" s="1"/>
  <c r="BG30" i="47"/>
  <c r="BG31" i="47" s="1"/>
  <c r="BG32" i="47" s="1"/>
  <c r="BC30" i="47"/>
  <c r="BC31" i="47" s="1"/>
  <c r="BC32" i="47" s="1"/>
  <c r="AY30" i="47"/>
  <c r="AY31" i="47" s="1"/>
  <c r="AY32" i="47" s="1"/>
  <c r="AU30" i="47"/>
  <c r="AU31" i="47" s="1"/>
  <c r="AU32" i="47" s="1"/>
  <c r="AQ30" i="47"/>
  <c r="AQ31" i="47" s="1"/>
  <c r="AQ32" i="47" s="1"/>
  <c r="AM30" i="47"/>
  <c r="AM31" i="47" s="1"/>
  <c r="AM32" i="47" s="1"/>
  <c r="AI30" i="47"/>
  <c r="AI31" i="47" s="1"/>
  <c r="AI32" i="47" s="1"/>
  <c r="AE30" i="47"/>
  <c r="AE31" i="47" s="1"/>
  <c r="AE32" i="47" s="1"/>
  <c r="AA30" i="47"/>
  <c r="AA31" i="47" s="1"/>
  <c r="AA32" i="47" s="1"/>
  <c r="W30" i="47"/>
  <c r="W31" i="47" s="1"/>
  <c r="W32" i="47" s="1"/>
  <c r="S30" i="47"/>
  <c r="S31" i="47" s="1"/>
  <c r="S32" i="47" s="1"/>
  <c r="O30" i="47"/>
  <c r="O31" i="47" s="1"/>
  <c r="O32" i="47" s="1"/>
  <c r="K30" i="47"/>
  <c r="K31" i="47" s="1"/>
  <c r="K32" i="47" s="1"/>
  <c r="G30" i="47"/>
  <c r="G31" i="47" s="1"/>
  <c r="G32" i="47" s="1"/>
  <c r="C30" i="47"/>
  <c r="C31" i="47" s="1"/>
  <c r="C32" i="47" s="1"/>
  <c r="EU30" i="46"/>
  <c r="EU31" i="46" s="1"/>
  <c r="EU32" i="46" s="1"/>
  <c r="EQ30" i="46"/>
  <c r="EQ31" i="46" s="1"/>
  <c r="EQ32" i="46" s="1"/>
  <c r="CM38" i="47" l="1"/>
  <c r="CI32" i="47"/>
  <c r="EM30" i="46"/>
  <c r="EM31" i="46" s="1"/>
  <c r="EM32" i="46" s="1"/>
  <c r="EI30" i="46"/>
  <c r="EI31" i="46" s="1"/>
  <c r="EI32" i="46" s="1"/>
  <c r="EE30" i="46" l="1"/>
  <c r="EE31" i="46" s="1"/>
  <c r="EE32" i="46" s="1"/>
  <c r="EA30" i="46"/>
  <c r="EA31" i="46" s="1"/>
  <c r="EA32" i="46" s="1"/>
  <c r="DW30" i="46"/>
  <c r="DW31" i="46" s="1"/>
  <c r="DW32" i="46" s="1"/>
  <c r="DS30" i="46"/>
  <c r="DS31" i="46" s="1"/>
  <c r="DS32" i="46" s="1"/>
  <c r="DO30" i="46"/>
  <c r="DO31" i="46" s="1"/>
  <c r="DO32" i="46" s="1"/>
  <c r="DK30" i="46"/>
  <c r="DK31" i="46" s="1"/>
  <c r="DK32" i="46" s="1"/>
  <c r="DG30" i="46"/>
  <c r="DG31" i="46" s="1"/>
  <c r="DG32" i="46" s="1"/>
  <c r="DC30" i="46"/>
  <c r="DC31" i="46" s="1"/>
  <c r="DC32" i="46" s="1"/>
  <c r="CY30" i="46"/>
  <c r="CY31" i="46" s="1"/>
  <c r="CY32" i="46" s="1"/>
  <c r="CU30" i="46"/>
  <c r="CU31" i="46" s="1"/>
  <c r="CU32" i="46" s="1"/>
  <c r="CQ30" i="46"/>
  <c r="CQ31" i="46" s="1"/>
  <c r="CQ32" i="46" s="1"/>
  <c r="CM30" i="46"/>
  <c r="CM31" i="46" s="1"/>
  <c r="CM32" i="46" s="1"/>
  <c r="CI30" i="46"/>
  <c r="CI31" i="46" s="1"/>
  <c r="CE30" i="46"/>
  <c r="CE31" i="46" s="1"/>
  <c r="CE32" i="46" s="1"/>
  <c r="CA30" i="46"/>
  <c r="CA31" i="46" s="1"/>
  <c r="CA32" i="46" s="1"/>
  <c r="BW30" i="46"/>
  <c r="BW31" i="46" s="1"/>
  <c r="BW32" i="46" s="1"/>
  <c r="BS30" i="46"/>
  <c r="BS31" i="46" s="1"/>
  <c r="BS32" i="46" s="1"/>
  <c r="BO30" i="46"/>
  <c r="BO31" i="46" s="1"/>
  <c r="BO32" i="46" s="1"/>
  <c r="BK30" i="46"/>
  <c r="BK31" i="46" s="1"/>
  <c r="BK32" i="46" s="1"/>
  <c r="BG30" i="46"/>
  <c r="BG31" i="46" s="1"/>
  <c r="BG32" i="46" s="1"/>
  <c r="BC30" i="46"/>
  <c r="BC31" i="46" s="1"/>
  <c r="BC32" i="46" s="1"/>
  <c r="AY30" i="46"/>
  <c r="AY31" i="46" s="1"/>
  <c r="AY32" i="46" s="1"/>
  <c r="AU30" i="46"/>
  <c r="AU31" i="46" s="1"/>
  <c r="AU32" i="46" s="1"/>
  <c r="AQ30" i="46"/>
  <c r="AQ31" i="46" s="1"/>
  <c r="AQ32" i="46" s="1"/>
  <c r="AM30" i="46"/>
  <c r="AM31" i="46" s="1"/>
  <c r="AM32" i="46" s="1"/>
  <c r="AI30" i="46"/>
  <c r="AI31" i="46" s="1"/>
  <c r="AI32" i="46" s="1"/>
  <c r="AE30" i="46"/>
  <c r="AE31" i="46" s="1"/>
  <c r="AE32" i="46" s="1"/>
  <c r="AA30" i="46"/>
  <c r="AA31" i="46" s="1"/>
  <c r="AA32" i="46" s="1"/>
  <c r="W30" i="46"/>
  <c r="W31" i="46" s="1"/>
  <c r="W32" i="46" s="1"/>
  <c r="S30" i="46"/>
  <c r="S31" i="46" s="1"/>
  <c r="S32" i="46" s="1"/>
  <c r="O30" i="46"/>
  <c r="O31" i="46" s="1"/>
  <c r="O32" i="46" s="1"/>
  <c r="K30" i="46"/>
  <c r="K31" i="46" s="1"/>
  <c r="K32" i="46" s="1"/>
  <c r="G30" i="46"/>
  <c r="G31" i="46" s="1"/>
  <c r="G32" i="46" s="1"/>
  <c r="C30" i="46"/>
  <c r="C31" i="46" s="1"/>
  <c r="C32" i="46" s="1"/>
  <c r="EE30" i="41"/>
  <c r="EE31" i="41" s="1"/>
  <c r="EE32" i="41" s="1"/>
  <c r="EA30" i="41"/>
  <c r="EA31" i="41" s="1"/>
  <c r="EA32" i="41" s="1"/>
  <c r="DW30" i="41"/>
  <c r="DW31" i="41" s="1"/>
  <c r="DW32" i="41" s="1"/>
  <c r="DS30" i="41"/>
  <c r="DS31" i="41" s="1"/>
  <c r="DS32" i="41" s="1"/>
  <c r="CI32" i="46" l="1"/>
  <c r="CY30" i="41"/>
  <c r="CY31" i="41" s="1"/>
  <c r="CY32" i="41" s="1"/>
  <c r="AL30" i="38"/>
  <c r="DV31" i="45"/>
  <c r="DV32" i="45" s="1"/>
  <c r="DV33" i="45" s="1"/>
  <c r="DR31" i="45"/>
  <c r="DR32" i="45" s="1"/>
  <c r="DR33" i="45" s="1"/>
  <c r="DN31" i="45"/>
  <c r="DN32" i="45" s="1"/>
  <c r="DN33" i="45" s="1"/>
  <c r="DJ31" i="45"/>
  <c r="DJ32" i="45" s="1"/>
  <c r="DJ33" i="45" s="1"/>
  <c r="DF31" i="45"/>
  <c r="DF32" i="45" s="1"/>
  <c r="DF33" i="45" s="1"/>
  <c r="DB31" i="45"/>
  <c r="DB32" i="45" s="1"/>
  <c r="DB33" i="45" s="1"/>
  <c r="CX31" i="45"/>
  <c r="CX32" i="45" s="1"/>
  <c r="CX33" i="45" s="1"/>
  <c r="CT31" i="45"/>
  <c r="CT32" i="45" s="1"/>
  <c r="CT33" i="45" s="1"/>
  <c r="CP31" i="45"/>
  <c r="CP32" i="45" s="1"/>
  <c r="CP33" i="45" s="1"/>
  <c r="CL31" i="45"/>
  <c r="CL32" i="45" s="1"/>
  <c r="CL33" i="45" s="1"/>
  <c r="CH31" i="45"/>
  <c r="CH32" i="45" s="1"/>
  <c r="CH33" i="45" s="1"/>
  <c r="CD31" i="45"/>
  <c r="CD32" i="45" s="1"/>
  <c r="BZ31" i="45"/>
  <c r="BZ32" i="45" s="1"/>
  <c r="BZ33" i="45" s="1"/>
  <c r="BV31" i="45"/>
  <c r="BV32" i="45" s="1"/>
  <c r="BV33" i="45" s="1"/>
  <c r="BR31" i="45"/>
  <c r="BR32" i="45" s="1"/>
  <c r="BR33" i="45" s="1"/>
  <c r="BN31" i="45"/>
  <c r="BN32" i="45" s="1"/>
  <c r="BN33" i="45" s="1"/>
  <c r="BJ31" i="45"/>
  <c r="BJ32" i="45" s="1"/>
  <c r="BJ33" i="45" s="1"/>
  <c r="BF31" i="45"/>
  <c r="BF32" i="45" s="1"/>
  <c r="BF33" i="45" s="1"/>
  <c r="BB31" i="45"/>
  <c r="BB32" i="45" s="1"/>
  <c r="BB33" i="45" s="1"/>
  <c r="AX31" i="45"/>
  <c r="AX32" i="45" s="1"/>
  <c r="AX33" i="45" s="1"/>
  <c r="AT31" i="45"/>
  <c r="AT32" i="45" s="1"/>
  <c r="AT33" i="45" s="1"/>
  <c r="AP31" i="45"/>
  <c r="AP32" i="45" s="1"/>
  <c r="AP33" i="45" s="1"/>
  <c r="AL31" i="45"/>
  <c r="AL32" i="45" s="1"/>
  <c r="AL33" i="45" s="1"/>
  <c r="AH31" i="45"/>
  <c r="AH32" i="45" s="1"/>
  <c r="AH33" i="45" s="1"/>
  <c r="AD31" i="45"/>
  <c r="AD32" i="45" s="1"/>
  <c r="AD33" i="45" s="1"/>
  <c r="Z31" i="45"/>
  <c r="Z32" i="45" s="1"/>
  <c r="Z33" i="45" s="1"/>
  <c r="V31" i="45"/>
  <c r="V32" i="45" s="1"/>
  <c r="V33" i="45" s="1"/>
  <c r="R31" i="45"/>
  <c r="R32" i="45" s="1"/>
  <c r="R33" i="45" s="1"/>
  <c r="N31" i="45"/>
  <c r="N32" i="45" s="1"/>
  <c r="N33" i="45" s="1"/>
  <c r="J31" i="45"/>
  <c r="J32" i="45" s="1"/>
  <c r="J33" i="45" s="1"/>
  <c r="F31" i="45"/>
  <c r="F32" i="45" s="1"/>
  <c r="F33" i="45" s="1"/>
  <c r="B31" i="45"/>
  <c r="B32" i="45" s="1"/>
  <c r="B33" i="45" s="1"/>
  <c r="C30" i="41"/>
  <c r="C31" i="41" s="1"/>
  <c r="C32" i="41" s="1"/>
  <c r="G30" i="41"/>
  <c r="G31" i="41" s="1"/>
  <c r="G32" i="41" s="1"/>
  <c r="CD33" i="45" l="1"/>
  <c r="CH39" i="45"/>
  <c r="DO30" i="41"/>
  <c r="DO31" i="41" s="1"/>
  <c r="DO32" i="41" s="1"/>
  <c r="DK30" i="41"/>
  <c r="DK31" i="41" s="1"/>
  <c r="DK32" i="41" s="1"/>
  <c r="DG30" i="41"/>
  <c r="DG31" i="41" s="1"/>
  <c r="DG32" i="41" s="1"/>
  <c r="BS30" i="41" l="1"/>
  <c r="BS31" i="41" s="1"/>
  <c r="DB30" i="44" l="1"/>
  <c r="DB31" i="44" s="1"/>
  <c r="DB32" i="44" s="1"/>
  <c r="CX30" i="44"/>
  <c r="CX31" i="44" s="1"/>
  <c r="CX32" i="44" s="1"/>
  <c r="CT30" i="44"/>
  <c r="CT31" i="44" s="1"/>
  <c r="CT32" i="44" s="1"/>
  <c r="CP30" i="44"/>
  <c r="CP31" i="44" s="1"/>
  <c r="CP32" i="44" s="1"/>
  <c r="CL30" i="44"/>
  <c r="CL31" i="44" s="1"/>
  <c r="CL32" i="44" s="1"/>
  <c r="CH30" i="44"/>
  <c r="CH31" i="44" s="1"/>
  <c r="CH32" i="44" s="1"/>
  <c r="CD30" i="44"/>
  <c r="CD31" i="44" s="1"/>
  <c r="CD32" i="44" s="1"/>
  <c r="BZ30" i="44"/>
  <c r="BZ31" i="44" s="1"/>
  <c r="BZ32" i="44" s="1"/>
  <c r="BV30" i="44"/>
  <c r="BV31" i="44" s="1"/>
  <c r="BV32" i="44" s="1"/>
  <c r="BR30" i="44"/>
  <c r="BR31" i="44" s="1"/>
  <c r="BR32" i="44" s="1"/>
  <c r="BN30" i="44"/>
  <c r="BN31" i="44" s="1"/>
  <c r="BN32" i="44" s="1"/>
  <c r="BJ30" i="44"/>
  <c r="BJ31" i="44" s="1"/>
  <c r="BJ32" i="44" s="1"/>
  <c r="BF30" i="44"/>
  <c r="BF31" i="44" s="1"/>
  <c r="BF32" i="44" s="1"/>
  <c r="BB30" i="44"/>
  <c r="BB31" i="44" s="1"/>
  <c r="BB32" i="44" s="1"/>
  <c r="AX30" i="44"/>
  <c r="AX31" i="44" s="1"/>
  <c r="AX32" i="44" s="1"/>
  <c r="AT30" i="44"/>
  <c r="AT31" i="44" s="1"/>
  <c r="AT32" i="44" s="1"/>
  <c r="AP30" i="44"/>
  <c r="AP31" i="44" s="1"/>
  <c r="AP32" i="44" s="1"/>
  <c r="AL30" i="44"/>
  <c r="AL31" i="44" s="1"/>
  <c r="AL32" i="44" s="1"/>
  <c r="AH30" i="44"/>
  <c r="AH31" i="44" s="1"/>
  <c r="AH32" i="44" s="1"/>
  <c r="AD30" i="44"/>
  <c r="AD31" i="44" s="1"/>
  <c r="AD32" i="44" s="1"/>
  <c r="Z30" i="44"/>
  <c r="Z31" i="44" s="1"/>
  <c r="Z32" i="44" s="1"/>
  <c r="V30" i="44"/>
  <c r="V31" i="44" s="1"/>
  <c r="V32" i="44" s="1"/>
  <c r="R30" i="44"/>
  <c r="R31" i="44" s="1"/>
  <c r="R32" i="44" s="1"/>
  <c r="N30" i="44"/>
  <c r="N31" i="44" s="1"/>
  <c r="N32" i="44" s="1"/>
  <c r="J30" i="44"/>
  <c r="J31" i="44" s="1"/>
  <c r="J32" i="44" s="1"/>
  <c r="F30" i="44"/>
  <c r="F31" i="44" s="1"/>
  <c r="F32" i="44" s="1"/>
  <c r="B30" i="44"/>
  <c r="B31" i="44" s="1"/>
  <c r="B32" i="44" s="1"/>
  <c r="CP38" i="44" l="1"/>
  <c r="DC30" i="41" l="1"/>
  <c r="DC31" i="41" s="1"/>
  <c r="DC32" i="41" s="1"/>
  <c r="CU30" i="41"/>
  <c r="CU31" i="41" s="1"/>
  <c r="CU32" i="41" s="1"/>
  <c r="CQ30" i="41"/>
  <c r="CQ31" i="41" s="1"/>
  <c r="CQ32" i="41" s="1"/>
  <c r="CM30" i="41"/>
  <c r="CM31" i="41" s="1"/>
  <c r="CM32" i="41" s="1"/>
  <c r="CI30" i="41"/>
  <c r="CI31" i="41" s="1"/>
  <c r="CE30" i="41"/>
  <c r="CE31" i="41" s="1"/>
  <c r="CE32" i="41" s="1"/>
  <c r="CA30" i="41"/>
  <c r="CA31" i="41" s="1"/>
  <c r="CA32" i="41" s="1"/>
  <c r="BW30" i="41"/>
  <c r="BW31" i="41" s="1"/>
  <c r="BW32" i="41" s="1"/>
  <c r="BS32" i="41"/>
  <c r="BO30" i="41"/>
  <c r="BO31" i="41" s="1"/>
  <c r="BO32" i="41" s="1"/>
  <c r="BK30" i="41"/>
  <c r="BK31" i="41" s="1"/>
  <c r="BK32" i="41" s="1"/>
  <c r="BG30" i="41"/>
  <c r="BG31" i="41" s="1"/>
  <c r="BG32" i="41" s="1"/>
  <c r="BC30" i="41"/>
  <c r="BC31" i="41" s="1"/>
  <c r="BC32" i="41" s="1"/>
  <c r="AY30" i="41"/>
  <c r="AY31" i="41" s="1"/>
  <c r="AY32" i="41" s="1"/>
  <c r="AU30" i="41"/>
  <c r="AU31" i="41" s="1"/>
  <c r="AU32" i="41" s="1"/>
  <c r="AQ30" i="41"/>
  <c r="AQ31" i="41" s="1"/>
  <c r="AQ32" i="41" s="1"/>
  <c r="AM30" i="41"/>
  <c r="AM31" i="41" s="1"/>
  <c r="AM32" i="41" s="1"/>
  <c r="AI30" i="41"/>
  <c r="AI31" i="41" s="1"/>
  <c r="AI32" i="41" s="1"/>
  <c r="AE30" i="41"/>
  <c r="AE31" i="41" s="1"/>
  <c r="AE32" i="41" s="1"/>
  <c r="AA30" i="41"/>
  <c r="AA31" i="41" s="1"/>
  <c r="AA32" i="41" s="1"/>
  <c r="W30" i="41"/>
  <c r="W31" i="41" s="1"/>
  <c r="W32" i="41" s="1"/>
  <c r="S30" i="41"/>
  <c r="S31" i="41" s="1"/>
  <c r="S32" i="41" s="1"/>
  <c r="O30" i="41"/>
  <c r="O31" i="41" s="1"/>
  <c r="O32" i="41" s="1"/>
  <c r="K30" i="41"/>
  <c r="K31" i="41" s="1"/>
  <c r="K32" i="41" s="1"/>
  <c r="BR30" i="40"/>
  <c r="BR31" i="40" s="1"/>
  <c r="BR32" i="40" s="1"/>
  <c r="BF30" i="40"/>
  <c r="BF31" i="40" s="1"/>
  <c r="BF32" i="40" s="1"/>
  <c r="CM38" i="41" l="1"/>
  <c r="CI32" i="41"/>
  <c r="DB30" i="40"/>
  <c r="DB31" i="40" s="1"/>
  <c r="DB32" i="40" s="1"/>
  <c r="CX30" i="40"/>
  <c r="CX31" i="40" s="1"/>
  <c r="CX32" i="40" s="1"/>
  <c r="CT30" i="40"/>
  <c r="CT31" i="40" s="1"/>
  <c r="CT32" i="40" s="1"/>
  <c r="CP30" i="40"/>
  <c r="CP31" i="40" s="1"/>
  <c r="CP32" i="40" s="1"/>
  <c r="CL30" i="40"/>
  <c r="CL31" i="40" s="1"/>
  <c r="CH30" i="40"/>
  <c r="CH31" i="40" s="1"/>
  <c r="CH32" i="40" s="1"/>
  <c r="CD30" i="40"/>
  <c r="CD31" i="40" s="1"/>
  <c r="CD32" i="40" s="1"/>
  <c r="BZ30" i="40"/>
  <c r="BZ31" i="40" s="1"/>
  <c r="BZ32" i="40" s="1"/>
  <c r="BV30" i="40"/>
  <c r="BV31" i="40" s="1"/>
  <c r="BV32" i="40" s="1"/>
  <c r="BN30" i="40"/>
  <c r="BN31" i="40" s="1"/>
  <c r="BN32" i="40" s="1"/>
  <c r="BJ30" i="40"/>
  <c r="BJ31" i="40" s="1"/>
  <c r="BJ32" i="40" s="1"/>
  <c r="BB30" i="40"/>
  <c r="BB31" i="40" s="1"/>
  <c r="BB32" i="40" s="1"/>
  <c r="AX30" i="40"/>
  <c r="AX31" i="40" s="1"/>
  <c r="AX32" i="40" s="1"/>
  <c r="AT30" i="40"/>
  <c r="AT31" i="40" s="1"/>
  <c r="AT32" i="40" s="1"/>
  <c r="AP30" i="40"/>
  <c r="AP31" i="40" s="1"/>
  <c r="AP32" i="40" s="1"/>
  <c r="AL30" i="40"/>
  <c r="AL31" i="40" s="1"/>
  <c r="AL32" i="40" s="1"/>
  <c r="AH30" i="40"/>
  <c r="AH31" i="40" s="1"/>
  <c r="AH32" i="40" s="1"/>
  <c r="AD30" i="40"/>
  <c r="AD31" i="40" s="1"/>
  <c r="AD32" i="40" s="1"/>
  <c r="Z30" i="40"/>
  <c r="Z31" i="40" s="1"/>
  <c r="Z32" i="40" s="1"/>
  <c r="V30" i="40"/>
  <c r="V31" i="40" s="1"/>
  <c r="V32" i="40" s="1"/>
  <c r="R30" i="40"/>
  <c r="R31" i="40" s="1"/>
  <c r="R32" i="40" s="1"/>
  <c r="N30" i="40"/>
  <c r="N31" i="40" s="1"/>
  <c r="N32" i="40" s="1"/>
  <c r="J30" i="40"/>
  <c r="J31" i="40" s="1"/>
  <c r="J32" i="40" s="1"/>
  <c r="F30" i="40"/>
  <c r="F31" i="40" s="1"/>
  <c r="F32" i="40" s="1"/>
  <c r="B30" i="40"/>
  <c r="B31" i="40" s="1"/>
  <c r="B32" i="40" s="1"/>
  <c r="DB30" i="39"/>
  <c r="DB31" i="39" s="1"/>
  <c r="DB32" i="39" s="1"/>
  <c r="CP38" i="40" l="1"/>
  <c r="CL32" i="40"/>
  <c r="BV30" i="39"/>
  <c r="BV31" i="39" s="1"/>
  <c r="BV32" i="39" s="1"/>
  <c r="CT30" i="39"/>
  <c r="CT31" i="39" s="1"/>
  <c r="CT32" i="39" s="1"/>
  <c r="AH30" i="39" l="1"/>
  <c r="CX30" i="39" l="1"/>
  <c r="CX31" i="39" s="1"/>
  <c r="CX32" i="39" s="1"/>
  <c r="Z30" i="39"/>
  <c r="Z31" i="39" s="1"/>
  <c r="Z32" i="39" s="1"/>
  <c r="AD30" i="39"/>
  <c r="AD31" i="39" s="1"/>
  <c r="AD32" i="39" s="1"/>
  <c r="CP30" i="39" l="1"/>
  <c r="CP31" i="39" s="1"/>
  <c r="CP32" i="39" s="1"/>
  <c r="CL30" i="39"/>
  <c r="CL31" i="39" s="1"/>
  <c r="CH30" i="39"/>
  <c r="CH31" i="39" s="1"/>
  <c r="CH32" i="39" s="1"/>
  <c r="CD30" i="39"/>
  <c r="CD31" i="39" s="1"/>
  <c r="CD32" i="39" s="1"/>
  <c r="BZ30" i="39"/>
  <c r="BZ31" i="39" s="1"/>
  <c r="BZ32" i="39" s="1"/>
  <c r="BR30" i="39"/>
  <c r="BR31" i="39" s="1"/>
  <c r="BR32" i="39" s="1"/>
  <c r="BN30" i="39"/>
  <c r="BN31" i="39" s="1"/>
  <c r="BN32" i="39" s="1"/>
  <c r="BJ30" i="39"/>
  <c r="BJ31" i="39" s="1"/>
  <c r="BJ32" i="39" s="1"/>
  <c r="BF30" i="39"/>
  <c r="BF31" i="39" s="1"/>
  <c r="BF32" i="39" s="1"/>
  <c r="BB30" i="39"/>
  <c r="BB31" i="39" s="1"/>
  <c r="BB32" i="39" s="1"/>
  <c r="AX30" i="39"/>
  <c r="AX31" i="39" s="1"/>
  <c r="AX32" i="39" s="1"/>
  <c r="AT30" i="39"/>
  <c r="AT31" i="39" s="1"/>
  <c r="AT32" i="39" s="1"/>
  <c r="AL30" i="39"/>
  <c r="AL31" i="39" s="1"/>
  <c r="AL32" i="39" s="1"/>
  <c r="AH31" i="39"/>
  <c r="AH32" i="39" s="1"/>
  <c r="V30" i="39"/>
  <c r="V31" i="39" s="1"/>
  <c r="V32" i="39" s="1"/>
  <c r="R30" i="39"/>
  <c r="R31" i="39" s="1"/>
  <c r="R32" i="39" s="1"/>
  <c r="N30" i="39"/>
  <c r="N31" i="39" s="1"/>
  <c r="N32" i="39" s="1"/>
  <c r="J30" i="39"/>
  <c r="J31" i="39" s="1"/>
  <c r="J32" i="39" s="1"/>
  <c r="F30" i="39"/>
  <c r="F31" i="39" s="1"/>
  <c r="F32" i="39" s="1"/>
  <c r="B30" i="39"/>
  <c r="B31" i="39" s="1"/>
  <c r="B32" i="39" s="1"/>
  <c r="AP30" i="39"/>
  <c r="AP31" i="39" s="1"/>
  <c r="AP32" i="39" s="1"/>
  <c r="CL32" i="39" l="1"/>
  <c r="CP38" i="39"/>
  <c r="J30" i="38"/>
  <c r="J31" i="38" s="1"/>
  <c r="J32" i="38" s="1"/>
  <c r="F30" i="38"/>
  <c r="F31" i="38" s="1"/>
  <c r="F32" i="38" s="1"/>
  <c r="N30" i="38"/>
  <c r="N31" i="38" s="1"/>
  <c r="N32" i="38" s="1"/>
  <c r="CT30" i="38" l="1"/>
  <c r="CT31" i="38" s="1"/>
  <c r="CT32" i="38" s="1"/>
  <c r="BB30" i="38" l="1"/>
  <c r="BB31" i="38" s="1"/>
  <c r="BB32" i="38" s="1"/>
  <c r="AV13" i="38"/>
  <c r="AT30" i="38" s="1"/>
  <c r="AT31" i="38" s="1"/>
  <c r="AT32" i="38" s="1"/>
  <c r="DB30" i="38"/>
  <c r="DB31" i="38" s="1"/>
  <c r="DB32" i="38" s="1"/>
  <c r="CX30" i="38"/>
  <c r="CX31" i="38" s="1"/>
  <c r="CP30" i="38"/>
  <c r="CP31" i="38" s="1"/>
  <c r="CP32" i="38" s="1"/>
  <c r="CL30" i="38"/>
  <c r="CL31" i="38" s="1"/>
  <c r="CL32" i="38" s="1"/>
  <c r="CH30" i="38"/>
  <c r="CH31" i="38" s="1"/>
  <c r="CH32" i="38" s="1"/>
  <c r="BZ30" i="38"/>
  <c r="BZ31" i="38" s="1"/>
  <c r="BZ32" i="38" s="1"/>
  <c r="BV30" i="38"/>
  <c r="BV31" i="38" s="1"/>
  <c r="BV32" i="38" s="1"/>
  <c r="BN30" i="38"/>
  <c r="BN31" i="38" s="1"/>
  <c r="BN32" i="38" s="1"/>
  <c r="BJ30" i="38"/>
  <c r="BJ31" i="38" s="1"/>
  <c r="BJ32" i="38" s="1"/>
  <c r="BF30" i="38"/>
  <c r="BF31" i="38" s="1"/>
  <c r="BF32" i="38" s="1"/>
  <c r="AX30" i="38"/>
  <c r="AX31" i="38" s="1"/>
  <c r="AX32" i="38" s="1"/>
  <c r="AP30" i="38"/>
  <c r="AP31" i="38" s="1"/>
  <c r="AP32" i="38" s="1"/>
  <c r="AL31" i="38"/>
  <c r="AL32" i="38" s="1"/>
  <c r="AH30" i="38"/>
  <c r="AH31" i="38" s="1"/>
  <c r="AH32" i="38" s="1"/>
  <c r="AD30" i="38"/>
  <c r="AD31" i="38" s="1"/>
  <c r="AD32" i="38" s="1"/>
  <c r="Z30" i="38"/>
  <c r="Z31" i="38" s="1"/>
  <c r="Z32" i="38" s="1"/>
  <c r="V30" i="38"/>
  <c r="V31" i="38" s="1"/>
  <c r="V32" i="38" s="1"/>
  <c r="R30" i="38"/>
  <c r="R31" i="38" s="1"/>
  <c r="R32" i="38" s="1"/>
  <c r="B30" i="38"/>
  <c r="B31" i="38" s="1"/>
  <c r="B32" i="38" s="1"/>
  <c r="CF16" i="38"/>
  <c r="CD30" i="38" s="1"/>
  <c r="CD31" i="38" s="1"/>
  <c r="CD32" i="38" s="1"/>
  <c r="BR30" i="38"/>
  <c r="BR31" i="38" s="1"/>
  <c r="BR32" i="38" s="1"/>
  <c r="DB38" i="38" l="1"/>
  <c r="CX32" i="38"/>
  <c r="AD30" i="37"/>
  <c r="AD31" i="37" s="1"/>
  <c r="AD32" i="37" s="1"/>
  <c r="N30" i="37" l="1"/>
  <c r="N31" i="37" s="1"/>
  <c r="N32" i="37" s="1"/>
  <c r="BX16" i="37" l="1"/>
  <c r="BP13" i="37" l="1"/>
  <c r="BN30" i="37" s="1"/>
  <c r="BN31" i="37" s="1"/>
  <c r="BN32" i="37" s="1"/>
  <c r="CD30" i="37" l="1"/>
  <c r="CD31" i="37" s="1"/>
  <c r="CD32" i="37" s="1"/>
  <c r="AT30" i="37" l="1"/>
  <c r="AT31" i="37" s="1"/>
  <c r="AT32" i="37" s="1"/>
  <c r="CL30" i="37" l="1"/>
  <c r="CL31" i="37" s="1"/>
  <c r="CH30" i="37"/>
  <c r="CH31" i="37" s="1"/>
  <c r="CH32" i="37" s="1"/>
  <c r="BZ30" i="37"/>
  <c r="BZ31" i="37" s="1"/>
  <c r="BZ32" i="37" s="1"/>
  <c r="BV30" i="37"/>
  <c r="BV31" i="37" s="1"/>
  <c r="BV32" i="37" s="1"/>
  <c r="BR30" i="37"/>
  <c r="BR31" i="37" s="1"/>
  <c r="BR32" i="37" s="1"/>
  <c r="BJ30" i="37"/>
  <c r="BJ31" i="37" s="1"/>
  <c r="BJ32" i="37" s="1"/>
  <c r="BF30" i="37"/>
  <c r="BF31" i="37" s="1"/>
  <c r="BF32" i="37" s="1"/>
  <c r="BB30" i="37"/>
  <c r="BB31" i="37" s="1"/>
  <c r="BB32" i="37" s="1"/>
  <c r="AX30" i="37"/>
  <c r="AX31" i="37" s="1"/>
  <c r="AX32" i="37" s="1"/>
  <c r="AP30" i="37"/>
  <c r="AP31" i="37" s="1"/>
  <c r="AP32" i="37" s="1"/>
  <c r="AH30" i="37"/>
  <c r="AH31" i="37" s="1"/>
  <c r="AH32" i="37" s="1"/>
  <c r="Z30" i="37"/>
  <c r="Z31" i="37" s="1"/>
  <c r="Z32" i="37" s="1"/>
  <c r="V30" i="37"/>
  <c r="V31" i="37" s="1"/>
  <c r="V32" i="37" s="1"/>
  <c r="R30" i="37"/>
  <c r="R31" i="37" s="1"/>
  <c r="R32" i="37" s="1"/>
  <c r="J30" i="37"/>
  <c r="J31" i="37" s="1"/>
  <c r="J32" i="37" s="1"/>
  <c r="F30" i="37"/>
  <c r="F31" i="37" s="1"/>
  <c r="F32" i="37" s="1"/>
  <c r="B30" i="37"/>
  <c r="B31" i="37" s="1"/>
  <c r="B32" i="37" s="1"/>
  <c r="AL30" i="37" l="1"/>
  <c r="AL31" i="37" s="1"/>
  <c r="AL32" i="37" s="1"/>
  <c r="CL32" i="37"/>
  <c r="CP30" i="36"/>
  <c r="CP31" i="36" s="1"/>
  <c r="CP32" i="36" s="1"/>
  <c r="AL30" i="36" l="1"/>
  <c r="AL31" i="36" s="1"/>
  <c r="AL32" i="36" s="1"/>
  <c r="AJ13" i="36" l="1"/>
  <c r="Z30" i="36" l="1"/>
  <c r="Z31" i="36" s="1"/>
  <c r="Z32" i="36" s="1"/>
  <c r="V30" i="36" l="1"/>
  <c r="V31" i="36" s="1"/>
  <c r="V32" i="36" s="1"/>
  <c r="R30" i="36" l="1"/>
  <c r="R31" i="36" s="1"/>
  <c r="R32" i="36" s="1"/>
  <c r="J30" i="36" l="1"/>
  <c r="J31" i="36" s="1"/>
  <c r="J32" i="36" s="1"/>
  <c r="CL30" i="36" l="1"/>
  <c r="CL31" i="36" s="1"/>
  <c r="CH30" i="36"/>
  <c r="CH31" i="36" s="1"/>
  <c r="CH32" i="36" s="1"/>
  <c r="CD30" i="36"/>
  <c r="CD31" i="36" s="1"/>
  <c r="CD32" i="36" s="1"/>
  <c r="BZ30" i="36"/>
  <c r="BZ31" i="36" s="1"/>
  <c r="BZ32" i="36" s="1"/>
  <c r="BV30" i="36"/>
  <c r="BV31" i="36" s="1"/>
  <c r="BV32" i="36" s="1"/>
  <c r="BR30" i="36"/>
  <c r="BR31" i="36" s="1"/>
  <c r="BR32" i="36" s="1"/>
  <c r="BN30" i="36"/>
  <c r="BN31" i="36" s="1"/>
  <c r="BN32" i="36" s="1"/>
  <c r="BJ30" i="36"/>
  <c r="BJ31" i="36" s="1"/>
  <c r="BJ32" i="36" s="1"/>
  <c r="BF30" i="36"/>
  <c r="BF31" i="36" s="1"/>
  <c r="BF32" i="36" s="1"/>
  <c r="BB30" i="36"/>
  <c r="BB31" i="36" s="1"/>
  <c r="BB32" i="36" s="1"/>
  <c r="AX30" i="36"/>
  <c r="AX31" i="36" s="1"/>
  <c r="AX32" i="36" s="1"/>
  <c r="AT30" i="36"/>
  <c r="AT31" i="36" s="1"/>
  <c r="AT32" i="36" s="1"/>
  <c r="AP30" i="36"/>
  <c r="AP31" i="36" s="1"/>
  <c r="AP32" i="36" s="1"/>
  <c r="AH30" i="36"/>
  <c r="AH31" i="36" s="1"/>
  <c r="AH32" i="36" s="1"/>
  <c r="AD30" i="36"/>
  <c r="AD31" i="36" s="1"/>
  <c r="AD32" i="36" s="1"/>
  <c r="N30" i="36"/>
  <c r="N31" i="36" s="1"/>
  <c r="N32" i="36" s="1"/>
  <c r="F30" i="36"/>
  <c r="F31" i="36" s="1"/>
  <c r="F32" i="36" s="1"/>
  <c r="B30" i="36"/>
  <c r="B31" i="36" s="1"/>
  <c r="B32" i="36" s="1"/>
  <c r="CL32" i="36" l="1"/>
  <c r="CP38" i="36"/>
  <c r="CT33" i="35"/>
  <c r="CT34" i="35" s="1"/>
  <c r="CT35" i="35" s="1"/>
  <c r="CX33" i="35"/>
  <c r="CX34" i="35" s="1"/>
  <c r="CX35" i="35" s="1"/>
  <c r="N33" i="35" l="1"/>
  <c r="N34" i="35" s="1"/>
  <c r="N35" i="35" s="1"/>
  <c r="AP33" i="35" l="1"/>
  <c r="AP34" i="35" s="1"/>
  <c r="AP35" i="35" s="1"/>
  <c r="BB33" i="35" l="1"/>
  <c r="BB34" i="35" s="1"/>
  <c r="BB35" i="35" s="1"/>
  <c r="CP33" i="35" l="1"/>
  <c r="CP34" i="35" s="1"/>
  <c r="CP35" i="35" s="1"/>
  <c r="CL33" i="35"/>
  <c r="CL34" i="35" s="1"/>
  <c r="CL35" i="35" s="1"/>
  <c r="CH33" i="35"/>
  <c r="CH34" i="35" s="1"/>
  <c r="CH35" i="35" s="1"/>
  <c r="CD33" i="35"/>
  <c r="CD34" i="35" s="1"/>
  <c r="CD35" i="35" s="1"/>
  <c r="BZ33" i="35"/>
  <c r="BZ34" i="35" s="1"/>
  <c r="BZ35" i="35" s="1"/>
  <c r="BV33" i="35"/>
  <c r="BV34" i="35" s="1"/>
  <c r="BV35" i="35" s="1"/>
  <c r="BR33" i="35"/>
  <c r="BR34" i="35" s="1"/>
  <c r="BR35" i="35" s="1"/>
  <c r="BN33" i="35"/>
  <c r="BN34" i="35" s="1"/>
  <c r="BN35" i="35" s="1"/>
  <c r="BJ33" i="35"/>
  <c r="BJ34" i="35" s="1"/>
  <c r="BJ35" i="35" s="1"/>
  <c r="BF33" i="35"/>
  <c r="BF34" i="35" s="1"/>
  <c r="BF35" i="35" s="1"/>
  <c r="AX33" i="35"/>
  <c r="AX34" i="35" s="1"/>
  <c r="AX35" i="35" s="1"/>
  <c r="AL33" i="35"/>
  <c r="AL34" i="35" s="1"/>
  <c r="AL35" i="35" s="1"/>
  <c r="AH33" i="35"/>
  <c r="AH34" i="35" s="1"/>
  <c r="AH35" i="35" s="1"/>
  <c r="AD33" i="35"/>
  <c r="AD34" i="35" s="1"/>
  <c r="AD35" i="35" s="1"/>
  <c r="Z33" i="35"/>
  <c r="Z34" i="35" s="1"/>
  <c r="Z35" i="35" s="1"/>
  <c r="V33" i="35"/>
  <c r="V34" i="35" s="1"/>
  <c r="V35" i="35" s="1"/>
  <c r="R33" i="35"/>
  <c r="R34" i="35" s="1"/>
  <c r="R35" i="35" s="1"/>
  <c r="J33" i="35"/>
  <c r="J34" i="35" s="1"/>
  <c r="J35" i="35" s="1"/>
  <c r="F33" i="35"/>
  <c r="F34" i="35" s="1"/>
  <c r="F35" i="35" s="1"/>
  <c r="B33" i="35"/>
  <c r="B34" i="35" s="1"/>
  <c r="B35" i="35" s="1"/>
  <c r="AT33" i="35"/>
  <c r="AT34" i="35" s="1"/>
  <c r="AT35" i="35" s="1"/>
  <c r="AN17" i="34" l="1"/>
  <c r="AN13" i="34" l="1"/>
  <c r="CH33" i="34" l="1"/>
  <c r="CH34" i="34" s="1"/>
  <c r="CH35" i="34" s="1"/>
  <c r="CD33" i="34" l="1"/>
  <c r="CD34" i="34" s="1"/>
  <c r="CD35" i="34" s="1"/>
  <c r="BZ33" i="34"/>
  <c r="BZ34" i="34" s="1"/>
  <c r="BZ35" i="34" s="1"/>
  <c r="BV33" i="34"/>
  <c r="BV34" i="34" s="1"/>
  <c r="BV35" i="34" s="1"/>
  <c r="BR33" i="34"/>
  <c r="BR34" i="34" s="1"/>
  <c r="BR35" i="34" s="1"/>
  <c r="BJ33" i="34"/>
  <c r="BJ34" i="34" s="1"/>
  <c r="BJ35" i="34" s="1"/>
  <c r="BF33" i="34"/>
  <c r="BF34" i="34" s="1"/>
  <c r="BF35" i="34" s="1"/>
  <c r="BB33" i="34"/>
  <c r="BB34" i="34" s="1"/>
  <c r="BB35" i="34" s="1"/>
  <c r="AX33" i="34"/>
  <c r="AX34" i="34" s="1"/>
  <c r="AX35" i="34" s="1"/>
  <c r="AT33" i="34"/>
  <c r="AT34" i="34" s="1"/>
  <c r="AT35" i="34" s="1"/>
  <c r="AP33" i="34"/>
  <c r="AP34" i="34" s="1"/>
  <c r="AP35" i="34" s="1"/>
  <c r="AL33" i="34"/>
  <c r="AL34" i="34" s="1"/>
  <c r="AL35" i="34" s="1"/>
  <c r="AH33" i="34"/>
  <c r="AH34" i="34" s="1"/>
  <c r="AH35" i="34" s="1"/>
  <c r="AD33" i="34"/>
  <c r="AD34" i="34" s="1"/>
  <c r="AD35" i="34" s="1"/>
  <c r="Z33" i="34"/>
  <c r="Z34" i="34" s="1"/>
  <c r="Z35" i="34" s="1"/>
  <c r="V33" i="34"/>
  <c r="V34" i="34" s="1"/>
  <c r="V35" i="34" s="1"/>
  <c r="R33" i="34"/>
  <c r="R34" i="34" s="1"/>
  <c r="R35" i="34" s="1"/>
  <c r="N33" i="34"/>
  <c r="N34" i="34" s="1"/>
  <c r="N35" i="34" s="1"/>
  <c r="J33" i="34"/>
  <c r="J34" i="34" s="1"/>
  <c r="J35" i="34" s="1"/>
  <c r="F33" i="34"/>
  <c r="F34" i="34" s="1"/>
  <c r="F35" i="34" s="1"/>
  <c r="B33" i="34"/>
  <c r="B34" i="34" s="1"/>
  <c r="B35" i="34" s="1"/>
  <c r="BN33" i="34"/>
  <c r="BN34" i="34" s="1"/>
  <c r="BN35" i="34" s="1"/>
  <c r="BV36" i="33" l="1"/>
  <c r="BV37" i="33" s="1"/>
  <c r="BV38" i="33" s="1"/>
  <c r="BL15" i="33" l="1"/>
  <c r="R36" i="33" l="1"/>
  <c r="R37" i="33" s="1"/>
  <c r="R38" i="33" s="1"/>
  <c r="AT36" i="33" l="1"/>
  <c r="AT37" i="33" s="1"/>
  <c r="AT38" i="33" s="1"/>
  <c r="J36" i="33" l="1"/>
  <c r="J37" i="33" s="1"/>
  <c r="J38" i="33" s="1"/>
  <c r="CD36" i="33" l="1"/>
  <c r="CD37" i="33" s="1"/>
  <c r="CD38" i="33" s="1"/>
  <c r="BZ36" i="33"/>
  <c r="BZ37" i="33" s="1"/>
  <c r="BZ38" i="33" s="1"/>
  <c r="BR36" i="33"/>
  <c r="BR37" i="33" s="1"/>
  <c r="BR38" i="33" s="1"/>
  <c r="BN36" i="33"/>
  <c r="BN37" i="33" s="1"/>
  <c r="BN38" i="33" s="1"/>
  <c r="BJ36" i="33"/>
  <c r="BJ37" i="33" s="1"/>
  <c r="BJ38" i="33" s="1"/>
  <c r="BF36" i="33"/>
  <c r="BF37" i="33" s="1"/>
  <c r="BF38" i="33" s="1"/>
  <c r="AX36" i="33"/>
  <c r="AX37" i="33" s="1"/>
  <c r="AX38" i="33" s="1"/>
  <c r="AP36" i="33"/>
  <c r="AP37" i="33" s="1"/>
  <c r="AP38" i="33" s="1"/>
  <c r="AL36" i="33"/>
  <c r="AL37" i="33" s="1"/>
  <c r="AL38" i="33" s="1"/>
  <c r="AH36" i="33"/>
  <c r="AH37" i="33" s="1"/>
  <c r="AH38" i="33" s="1"/>
  <c r="AD36" i="33"/>
  <c r="AD37" i="33" s="1"/>
  <c r="AD38" i="33" s="1"/>
  <c r="Z36" i="33"/>
  <c r="Z37" i="33" s="1"/>
  <c r="Z38" i="33" s="1"/>
  <c r="V36" i="33"/>
  <c r="V37" i="33" s="1"/>
  <c r="V38" i="33" s="1"/>
  <c r="N36" i="33"/>
  <c r="N37" i="33" s="1"/>
  <c r="N38" i="33" s="1"/>
  <c r="F36" i="33"/>
  <c r="F37" i="33" s="1"/>
  <c r="F38" i="33" s="1"/>
  <c r="B36" i="33"/>
  <c r="B37" i="33" s="1"/>
  <c r="B38" i="33" s="1"/>
  <c r="BB36" i="33"/>
  <c r="BB37" i="33" s="1"/>
  <c r="BB38" i="33" s="1"/>
  <c r="CD34" i="32" l="1"/>
  <c r="CD35" i="32" s="1"/>
  <c r="CD36" i="32" s="1"/>
  <c r="BZ34" i="32" l="1"/>
  <c r="BZ35" i="32" s="1"/>
  <c r="BZ36" i="32" s="1"/>
  <c r="AF13" i="32" l="1"/>
  <c r="AZ16" i="32" l="1"/>
  <c r="CH50" i="30" l="1"/>
  <c r="CH51" i="30" s="1"/>
  <c r="CD50" i="30"/>
  <c r="CD51" i="30" s="1"/>
  <c r="CD52" i="30" s="1"/>
  <c r="BZ50" i="30"/>
  <c r="BZ51" i="30" s="1"/>
  <c r="BZ52" i="30" s="1"/>
  <c r="BV50" i="30"/>
  <c r="BV51" i="30" s="1"/>
  <c r="BV52" i="30" s="1"/>
  <c r="BR50" i="30"/>
  <c r="BR51" i="30" s="1"/>
  <c r="BR52" i="30" s="1"/>
  <c r="BJ50" i="30"/>
  <c r="BJ51" i="30" s="1"/>
  <c r="BJ52" i="30" s="1"/>
  <c r="BF50" i="30"/>
  <c r="BF51" i="30" s="1"/>
  <c r="BF52" i="30" s="1"/>
  <c r="BB50" i="30"/>
  <c r="BB51" i="30" s="1"/>
  <c r="BB52" i="30" s="1"/>
  <c r="AX50" i="30"/>
  <c r="AX51" i="30" s="1"/>
  <c r="AX52" i="30" s="1"/>
  <c r="AT50" i="30"/>
  <c r="AT51" i="30" s="1"/>
  <c r="AT52" i="30" s="1"/>
  <c r="AP50" i="30"/>
  <c r="AP51" i="30" s="1"/>
  <c r="AP52" i="30" s="1"/>
  <c r="AL50" i="30"/>
  <c r="AL51" i="30" s="1"/>
  <c r="AL52" i="30" s="1"/>
  <c r="AH50" i="30"/>
  <c r="AH51" i="30" s="1"/>
  <c r="AH52" i="30" s="1"/>
  <c r="AD50" i="30"/>
  <c r="AD51" i="30" s="1"/>
  <c r="AD52" i="30" s="1"/>
  <c r="Z50" i="30"/>
  <c r="Z51" i="30" s="1"/>
  <c r="Z52" i="30" s="1"/>
  <c r="V50" i="30"/>
  <c r="V51" i="30" s="1"/>
  <c r="V52" i="30" s="1"/>
  <c r="R50" i="30"/>
  <c r="R51" i="30" s="1"/>
  <c r="R52" i="30" s="1"/>
  <c r="N50" i="30"/>
  <c r="N51" i="30" s="1"/>
  <c r="N52" i="30" s="1"/>
  <c r="J50" i="30"/>
  <c r="J51" i="30" s="1"/>
  <c r="J52" i="30" s="1"/>
  <c r="F50" i="30"/>
  <c r="F51" i="30" s="1"/>
  <c r="F52" i="30" s="1"/>
  <c r="B50" i="30"/>
  <c r="B51" i="30" s="1"/>
  <c r="B52" i="30" s="1"/>
  <c r="BP20" i="30"/>
  <c r="BN50" i="30" s="1"/>
  <c r="BN51" i="30" s="1"/>
  <c r="BN52" i="30" s="1"/>
  <c r="CH42" i="29" l="1"/>
  <c r="CH43" i="29" s="1"/>
  <c r="CH44" i="29" s="1"/>
  <c r="CD42" i="29"/>
  <c r="CD43" i="29" s="1"/>
  <c r="CD44" i="29" s="1"/>
  <c r="BZ42" i="29"/>
  <c r="BZ43" i="29" s="1"/>
  <c r="BZ44" i="29" s="1"/>
  <c r="BV42" i="29"/>
  <c r="BV43" i="29" s="1"/>
  <c r="BV44" i="29" s="1"/>
  <c r="BR42" i="29"/>
  <c r="BR43" i="29" s="1"/>
  <c r="BR44" i="29" s="1"/>
  <c r="BN42" i="29"/>
  <c r="BN43" i="29" s="1"/>
  <c r="BN44" i="29" s="1"/>
  <c r="BF42" i="29"/>
  <c r="BF43" i="29" s="1"/>
  <c r="BF44" i="29" s="1"/>
  <c r="BB42" i="29"/>
  <c r="BB43" i="29" s="1"/>
  <c r="BB44" i="29" s="1"/>
  <c r="AX42" i="29"/>
  <c r="AX43" i="29" s="1"/>
  <c r="AX44" i="29" s="1"/>
  <c r="AP42" i="29"/>
  <c r="AP43" i="29" s="1"/>
  <c r="AP44" i="29" s="1"/>
  <c r="AL42" i="29"/>
  <c r="AL43" i="29" s="1"/>
  <c r="AL44" i="29" s="1"/>
  <c r="AH42" i="29"/>
  <c r="AH43" i="29" s="1"/>
  <c r="AH44" i="29" s="1"/>
  <c r="AD42" i="29"/>
  <c r="AD43" i="29" s="1"/>
  <c r="AD44" i="29" s="1"/>
  <c r="Z42" i="29"/>
  <c r="Z43" i="29" s="1"/>
  <c r="Z44" i="29" s="1"/>
  <c r="V42" i="29"/>
  <c r="V43" i="29" s="1"/>
  <c r="V44" i="29" s="1"/>
  <c r="R42" i="29"/>
  <c r="R43" i="29" s="1"/>
  <c r="R44" i="29" s="1"/>
  <c r="N42" i="29"/>
  <c r="N43" i="29" s="1"/>
  <c r="N44" i="29" s="1"/>
  <c r="J42" i="29"/>
  <c r="J43" i="29" s="1"/>
  <c r="J44" i="29" s="1"/>
  <c r="F42" i="29"/>
  <c r="F43" i="29" s="1"/>
  <c r="F44" i="29" s="1"/>
  <c r="B42" i="29"/>
  <c r="B43" i="29" s="1"/>
  <c r="B44" i="29" s="1"/>
  <c r="BL22" i="29"/>
  <c r="BJ42" i="29" s="1"/>
  <c r="BJ43" i="29" s="1"/>
  <c r="BJ44" i="29" s="1"/>
  <c r="AV20" i="29"/>
  <c r="AT42" i="29" s="1"/>
  <c r="AT43" i="29" s="1"/>
  <c r="AT44" i="29" s="1"/>
  <c r="N50" i="31" l="1"/>
  <c r="N51" i="31" s="1"/>
  <c r="N52" i="31" s="1"/>
  <c r="BV34" i="32" l="1"/>
  <c r="BV35" i="32" s="1"/>
  <c r="BV36" i="32" s="1"/>
  <c r="BR34" i="32"/>
  <c r="BR35" i="32" s="1"/>
  <c r="BR36" i="32" s="1"/>
  <c r="BN34" i="32"/>
  <c r="BN35" i="32" s="1"/>
  <c r="BN36" i="32" s="1"/>
  <c r="BJ34" i="32"/>
  <c r="BJ35" i="32" s="1"/>
  <c r="BJ36" i="32" s="1"/>
  <c r="BF34" i="32"/>
  <c r="BF35" i="32" s="1"/>
  <c r="BF36" i="32" s="1"/>
  <c r="BB34" i="32"/>
  <c r="BB35" i="32" s="1"/>
  <c r="BB36" i="32" s="1"/>
  <c r="AX34" i="32"/>
  <c r="AX35" i="32" s="1"/>
  <c r="AX36" i="32" s="1"/>
  <c r="AT34" i="32"/>
  <c r="AT35" i="32" s="1"/>
  <c r="AT36" i="32" s="1"/>
  <c r="AP34" i="32"/>
  <c r="AP35" i="32" s="1"/>
  <c r="AP36" i="32" s="1"/>
  <c r="AL34" i="32"/>
  <c r="AL35" i="32" s="1"/>
  <c r="AL36" i="32" s="1"/>
  <c r="AH34" i="32"/>
  <c r="AH35" i="32" s="1"/>
  <c r="AH36" i="32" s="1"/>
  <c r="AD34" i="32"/>
  <c r="AD35" i="32" s="1"/>
  <c r="AD36" i="32" s="1"/>
  <c r="Z34" i="32"/>
  <c r="Z35" i="32" s="1"/>
  <c r="Z36" i="32" s="1"/>
  <c r="V34" i="32"/>
  <c r="V35" i="32" s="1"/>
  <c r="V36" i="32" s="1"/>
  <c r="R34" i="32"/>
  <c r="R35" i="32" s="1"/>
  <c r="R36" i="32" s="1"/>
  <c r="N34" i="32"/>
  <c r="N35" i="32" s="1"/>
  <c r="N36" i="32" s="1"/>
  <c r="J34" i="32"/>
  <c r="J35" i="32" s="1"/>
  <c r="J36" i="32" s="1"/>
  <c r="F34" i="32"/>
  <c r="F35" i="32" s="1"/>
  <c r="F36" i="32" s="1"/>
  <c r="B34" i="32"/>
  <c r="B35" i="32" s="1"/>
  <c r="B36" i="32" s="1"/>
  <c r="AH50" i="31" l="1"/>
  <c r="AH51" i="31" s="1"/>
  <c r="AH52" i="31" s="1"/>
  <c r="B50" i="31" l="1"/>
  <c r="B51" i="31" s="1"/>
  <c r="B52" i="31" s="1"/>
  <c r="Z50" i="31" l="1"/>
  <c r="Z51" i="31" s="1"/>
  <c r="Z52" i="31" s="1"/>
  <c r="AL50" i="31" l="1"/>
  <c r="AL51" i="31" s="1"/>
  <c r="AL52" i="31" s="1"/>
  <c r="BB50" i="31"/>
  <c r="BB51" i="31" s="1"/>
  <c r="BB52" i="31" s="1"/>
  <c r="AX50" i="31"/>
  <c r="AX51" i="31" s="1"/>
  <c r="AX52" i="31" s="1"/>
  <c r="AP50" i="31"/>
  <c r="AP51" i="31" s="1"/>
  <c r="AP52" i="31" s="1"/>
  <c r="AD50" i="31"/>
  <c r="AD51" i="31" s="1"/>
  <c r="AD52" i="31" s="1"/>
  <c r="V50" i="31"/>
  <c r="V51" i="31" s="1"/>
  <c r="V52" i="31" s="1"/>
  <c r="R50" i="31"/>
  <c r="R51" i="31" s="1"/>
  <c r="R52" i="31" s="1"/>
  <c r="AT50" i="31"/>
  <c r="AT51" i="31" s="1"/>
  <c r="AT52" i="31" s="1"/>
  <c r="AH47" i="28" l="1"/>
  <c r="AH48" i="28" s="1"/>
  <c r="AH49" i="28" s="1"/>
  <c r="AL47" i="28" l="1"/>
  <c r="AL48" i="28" s="1"/>
  <c r="AL49" i="28" s="1"/>
  <c r="CX47" i="28" l="1"/>
  <c r="CX48" i="28" s="1"/>
  <c r="CX49" i="28" s="1"/>
  <c r="CT47" i="28"/>
  <c r="CT48" i="28" s="1"/>
  <c r="CT49" i="28" s="1"/>
  <c r="ED47" i="28" l="1"/>
  <c r="ED48" i="28" s="1"/>
  <c r="ED49" i="28" s="1"/>
  <c r="DZ47" i="28"/>
  <c r="DZ48" i="28" s="1"/>
  <c r="DZ49" i="28" s="1"/>
  <c r="DV47" i="28"/>
  <c r="DV48" i="28" s="1"/>
  <c r="DV49" i="28" s="1"/>
  <c r="DR47" i="28"/>
  <c r="DR48" i="28" s="1"/>
  <c r="DR49" i="28" s="1"/>
  <c r="DN47" i="28"/>
  <c r="DN48" i="28" s="1"/>
  <c r="DN49" i="28" s="1"/>
  <c r="DJ47" i="28"/>
  <c r="DJ48" i="28" s="1"/>
  <c r="DJ49" i="28" s="1"/>
  <c r="DF47" i="28"/>
  <c r="DF48" i="28" s="1"/>
  <c r="DF49" i="28" s="1"/>
  <c r="DB47" i="28"/>
  <c r="DB48" i="28" s="1"/>
  <c r="DB49" i="28" s="1"/>
  <c r="CP47" i="28"/>
  <c r="CP48" i="28" s="1"/>
  <c r="CP49" i="28" s="1"/>
  <c r="CL47" i="28"/>
  <c r="CL48" i="28" s="1"/>
  <c r="CL49" i="28" s="1"/>
  <c r="CH47" i="28"/>
  <c r="CH48" i="28" s="1"/>
  <c r="CH49" i="28" s="1"/>
  <c r="CD47" i="28"/>
  <c r="CD48" i="28" s="1"/>
  <c r="CD49" i="28" s="1"/>
  <c r="BZ47" i="28"/>
  <c r="BZ48" i="28" s="1"/>
  <c r="BZ49" i="28" s="1"/>
  <c r="BV47" i="28"/>
  <c r="BV48" i="28" s="1"/>
  <c r="BV49" i="28" s="1"/>
  <c r="BR47" i="28"/>
  <c r="BR48" i="28" s="1"/>
  <c r="BR49" i="28" s="1"/>
  <c r="BN47" i="28"/>
  <c r="BN48" i="28" s="1"/>
  <c r="BN49" i="28" s="1"/>
  <c r="BJ47" i="28"/>
  <c r="BJ48" i="28" s="1"/>
  <c r="BJ49" i="28" s="1"/>
  <c r="BF47" i="28"/>
  <c r="BF48" i="28" s="1"/>
  <c r="BF49" i="28" s="1"/>
  <c r="BB47" i="28"/>
  <c r="BB48" i="28" s="1"/>
  <c r="BB49" i="28" s="1"/>
  <c r="AX47" i="28"/>
  <c r="AX48" i="28" s="1"/>
  <c r="AX49" i="28" s="1"/>
  <c r="AP47" i="28"/>
  <c r="AP48" i="28" s="1"/>
  <c r="AP49" i="28" s="1"/>
  <c r="AD47" i="28"/>
  <c r="AD48" i="28" s="1"/>
  <c r="AD49" i="28" s="1"/>
  <c r="Z47" i="28"/>
  <c r="Z48" i="28" s="1"/>
  <c r="Z49" i="28" s="1"/>
  <c r="V47" i="28"/>
  <c r="V48" i="28" s="1"/>
  <c r="V49" i="28" s="1"/>
  <c r="R47" i="28"/>
  <c r="R48" i="28" s="1"/>
  <c r="R49" i="28" s="1"/>
  <c r="N47" i="28"/>
  <c r="N48" i="28" s="1"/>
  <c r="N49" i="28" s="1"/>
  <c r="J47" i="28"/>
  <c r="J48" i="28" s="1"/>
  <c r="J49" i="28" s="1"/>
  <c r="F47" i="28"/>
  <c r="F48" i="28" s="1"/>
  <c r="F49" i="28" s="1"/>
  <c r="B47" i="28"/>
  <c r="B48" i="28" s="1"/>
  <c r="B49" i="28" s="1"/>
  <c r="AT47" i="28"/>
  <c r="AT48" i="28" s="1"/>
  <c r="AT49" i="28" s="1"/>
  <c r="CH37" i="27" l="1"/>
  <c r="CH38" i="27" s="1"/>
  <c r="CH39" i="27" s="1"/>
  <c r="CD37" i="27"/>
  <c r="CD38" i="27" s="1"/>
  <c r="CD39" i="27" s="1"/>
  <c r="BR37" i="27" l="1"/>
  <c r="BR38" i="27" s="1"/>
  <c r="BR39" i="27" s="1"/>
  <c r="BN37" i="27" l="1"/>
  <c r="BN38" i="27" s="1"/>
  <c r="BN39" i="27" s="1"/>
  <c r="AN17" i="27" l="1"/>
  <c r="DN37" i="27" l="1"/>
  <c r="DN38" i="27" s="1"/>
  <c r="DN39" i="27" s="1"/>
  <c r="DJ37" i="27"/>
  <c r="DJ38" i="27" s="1"/>
  <c r="DJ39" i="27" s="1"/>
  <c r="DF37" i="27"/>
  <c r="DF38" i="27" s="1"/>
  <c r="DF39" i="27" s="1"/>
  <c r="DB37" i="27"/>
  <c r="DB38" i="27" s="1"/>
  <c r="DB39" i="27" s="1"/>
  <c r="CX37" i="27"/>
  <c r="CX38" i="27" s="1"/>
  <c r="CX39" i="27" s="1"/>
  <c r="CT37" i="27"/>
  <c r="CT38" i="27" s="1"/>
  <c r="CT39" i="27" s="1"/>
  <c r="CP37" i="27"/>
  <c r="CP38" i="27" s="1"/>
  <c r="CP39" i="27" s="1"/>
  <c r="CL37" i="27"/>
  <c r="CL38" i="27" s="1"/>
  <c r="CL39" i="27" s="1"/>
  <c r="BZ37" i="27"/>
  <c r="BZ38" i="27" s="1"/>
  <c r="BZ39" i="27" s="1"/>
  <c r="BV37" i="27"/>
  <c r="BV38" i="27" s="1"/>
  <c r="BV39" i="27" s="1"/>
  <c r="BJ37" i="27"/>
  <c r="BJ38" i="27" s="1"/>
  <c r="BJ39" i="27" s="1"/>
  <c r="BF37" i="27"/>
  <c r="BF38" i="27" s="1"/>
  <c r="BF39" i="27" s="1"/>
  <c r="BB37" i="27"/>
  <c r="BB38" i="27" s="1"/>
  <c r="BB39" i="27" s="1"/>
  <c r="AX37" i="27"/>
  <c r="AX38" i="27" s="1"/>
  <c r="AX39" i="27" s="1"/>
  <c r="AT37" i="27"/>
  <c r="AT38" i="27" s="1"/>
  <c r="AT39" i="27" s="1"/>
  <c r="AP37" i="27"/>
  <c r="AP38" i="27" s="1"/>
  <c r="AP39" i="27" s="1"/>
  <c r="AL37" i="27"/>
  <c r="AL38" i="27" s="1"/>
  <c r="AL39" i="27" s="1"/>
  <c r="AH37" i="27"/>
  <c r="AH38" i="27" s="1"/>
  <c r="AH39" i="27" s="1"/>
  <c r="V37" i="27"/>
  <c r="V38" i="27" s="1"/>
  <c r="V39" i="27" s="1"/>
  <c r="R37" i="27"/>
  <c r="R38" i="27" s="1"/>
  <c r="R39" i="27" s="1"/>
  <c r="N37" i="27"/>
  <c r="N38" i="27" s="1"/>
  <c r="N39" i="27" s="1"/>
  <c r="J37" i="27"/>
  <c r="J38" i="27" s="1"/>
  <c r="J39" i="27" s="1"/>
  <c r="F37" i="27"/>
  <c r="F38" i="27" s="1"/>
  <c r="F39" i="27" s="1"/>
  <c r="B37" i="27"/>
  <c r="B38" i="27" s="1"/>
  <c r="B39" i="27" s="1"/>
  <c r="AD37" i="27"/>
  <c r="AD38" i="27" s="1"/>
  <c r="AD39" i="27" s="1"/>
  <c r="Z37" i="27"/>
  <c r="Z38" i="27" s="1"/>
  <c r="Z39" i="27" s="1"/>
  <c r="AB15" i="26" l="1"/>
  <c r="AF15" i="26"/>
  <c r="CH33" i="26" l="1"/>
  <c r="CH34" i="26" s="1"/>
  <c r="CH35" i="26" s="1"/>
  <c r="AT33" i="26" l="1"/>
  <c r="AT34" i="26" s="1"/>
  <c r="AT35" i="26" s="1"/>
  <c r="CT33" i="26" l="1"/>
  <c r="CT34" i="26" s="1"/>
  <c r="CT35" i="26" s="1"/>
  <c r="CP33" i="26"/>
  <c r="CP34" i="26" s="1"/>
  <c r="CP35" i="26" s="1"/>
  <c r="CL33" i="26"/>
  <c r="CL34" i="26" s="1"/>
  <c r="CL35" i="26" s="1"/>
  <c r="CD33" i="26"/>
  <c r="CD34" i="26" s="1"/>
  <c r="CD35" i="26" s="1"/>
  <c r="BZ33" i="26"/>
  <c r="BZ34" i="26" s="1"/>
  <c r="BZ35" i="26" s="1"/>
  <c r="BV33" i="26"/>
  <c r="BV34" i="26" s="1"/>
  <c r="BV35" i="26" s="1"/>
  <c r="BR33" i="26"/>
  <c r="BR34" i="26" s="1"/>
  <c r="BR35" i="26" s="1"/>
  <c r="BN33" i="26"/>
  <c r="BN34" i="26" s="1"/>
  <c r="BN35" i="26" s="1"/>
  <c r="BJ33" i="26"/>
  <c r="BJ34" i="26" s="1"/>
  <c r="BJ35" i="26" s="1"/>
  <c r="BB33" i="26"/>
  <c r="BB34" i="26" s="1"/>
  <c r="BB35" i="26" s="1"/>
  <c r="AX33" i="26"/>
  <c r="AX34" i="26" s="1"/>
  <c r="AX35" i="26" s="1"/>
  <c r="AP33" i="26"/>
  <c r="AP34" i="26" s="1"/>
  <c r="AP35" i="26" s="1"/>
  <c r="AH33" i="26"/>
  <c r="AH34" i="26" s="1"/>
  <c r="AH35" i="26" s="1"/>
  <c r="AD33" i="26"/>
  <c r="AD34" i="26" s="1"/>
  <c r="AD35" i="26" s="1"/>
  <c r="Z33" i="26"/>
  <c r="Z34" i="26" s="1"/>
  <c r="Z35" i="26" s="1"/>
  <c r="V33" i="26"/>
  <c r="V34" i="26" s="1"/>
  <c r="V35" i="26" s="1"/>
  <c r="R33" i="26"/>
  <c r="R34" i="26" s="1"/>
  <c r="R35" i="26" s="1"/>
  <c r="N33" i="26"/>
  <c r="N34" i="26" s="1"/>
  <c r="N35" i="26" s="1"/>
  <c r="J33" i="26"/>
  <c r="J34" i="26" s="1"/>
  <c r="J35" i="26" s="1"/>
  <c r="F33" i="26"/>
  <c r="F34" i="26" s="1"/>
  <c r="F35" i="26" s="1"/>
  <c r="B33" i="26"/>
  <c r="B34" i="26" s="1"/>
  <c r="B35" i="26" s="1"/>
  <c r="AL33" i="26"/>
  <c r="AL34" i="26" s="1"/>
  <c r="AL35" i="26" s="1"/>
  <c r="BF33" i="26"/>
  <c r="BF34" i="26" s="1"/>
  <c r="BF35" i="26" s="1"/>
  <c r="AP33" i="25" l="1"/>
  <c r="AP34" i="25" s="1"/>
  <c r="AP35" i="25" s="1"/>
  <c r="BD12" i="25" l="1"/>
  <c r="BH16" i="25" l="1"/>
  <c r="BH12" i="25"/>
  <c r="CL33" i="25" l="1"/>
  <c r="CL34" i="25" s="1"/>
  <c r="CL35" i="25" s="1"/>
  <c r="CH33" i="25"/>
  <c r="CH34" i="25" s="1"/>
  <c r="CH35" i="25" s="1"/>
  <c r="CD33" i="25"/>
  <c r="CD34" i="25" s="1"/>
  <c r="CD35" i="25" s="1"/>
  <c r="BZ33" i="25"/>
  <c r="BZ34" i="25" s="1"/>
  <c r="BZ35" i="25" s="1"/>
  <c r="BV33" i="25"/>
  <c r="BV34" i="25" s="1"/>
  <c r="BV35" i="25" s="1"/>
  <c r="BR33" i="25"/>
  <c r="BR34" i="25" s="1"/>
  <c r="BR35" i="25" s="1"/>
  <c r="BN33" i="25"/>
  <c r="BN34" i="25" s="1"/>
  <c r="BN35" i="25" s="1"/>
  <c r="BF33" i="25"/>
  <c r="BF34" i="25" s="1"/>
  <c r="BF35" i="25" s="1"/>
  <c r="BB33" i="25"/>
  <c r="BB34" i="25" s="1"/>
  <c r="BB35" i="25" s="1"/>
  <c r="AX33" i="25"/>
  <c r="AX34" i="25" s="1"/>
  <c r="AX35" i="25" s="1"/>
  <c r="AT33" i="25"/>
  <c r="AT34" i="25" s="1"/>
  <c r="AT35" i="25" s="1"/>
  <c r="AH33" i="25"/>
  <c r="AH34" i="25" s="1"/>
  <c r="AH35" i="25" s="1"/>
  <c r="AD33" i="25"/>
  <c r="AD34" i="25" s="1"/>
  <c r="AD35" i="25" s="1"/>
  <c r="Z33" i="25"/>
  <c r="Z34" i="25" s="1"/>
  <c r="Z35" i="25" s="1"/>
  <c r="V33" i="25"/>
  <c r="V34" i="25" s="1"/>
  <c r="V35" i="25" s="1"/>
  <c r="R33" i="25"/>
  <c r="R34" i="25" s="1"/>
  <c r="R35" i="25" s="1"/>
  <c r="N33" i="25"/>
  <c r="N34" i="25" s="1"/>
  <c r="N35" i="25" s="1"/>
  <c r="J33" i="25"/>
  <c r="J34" i="25" s="1"/>
  <c r="J35" i="25" s="1"/>
  <c r="F33" i="25"/>
  <c r="F34" i="25" s="1"/>
  <c r="F35" i="25" s="1"/>
  <c r="B33" i="25"/>
  <c r="B34" i="25" s="1"/>
  <c r="B35" i="25" s="1"/>
  <c r="AN14" i="25"/>
  <c r="AL33" i="25" s="1"/>
  <c r="AL34" i="25" s="1"/>
  <c r="AL35" i="25" s="1"/>
  <c r="BJ33" i="25"/>
  <c r="BJ34" i="25" s="1"/>
  <c r="BJ35" i="25" s="1"/>
  <c r="CH33" i="24" l="1"/>
  <c r="CH34" i="24" s="1"/>
  <c r="CH35" i="24" s="1"/>
  <c r="AJ17" i="24" l="1"/>
  <c r="BH12" i="24" l="1"/>
  <c r="BF33" i="24" l="1"/>
  <c r="BF34" i="24" s="1"/>
  <c r="BF35" i="24" s="1"/>
  <c r="BZ33" i="24"/>
  <c r="BZ34" i="24" s="1"/>
  <c r="BZ35" i="24" s="1"/>
  <c r="BV33" i="24"/>
  <c r="BV34" i="24" s="1"/>
  <c r="BV35" i="24" s="1"/>
  <c r="BR33" i="24"/>
  <c r="BR34" i="24" s="1"/>
  <c r="BR35" i="24" s="1"/>
  <c r="BN33" i="24"/>
  <c r="BN34" i="24" s="1"/>
  <c r="BN35" i="24" s="1"/>
  <c r="BJ33" i="24"/>
  <c r="BJ34" i="24" s="1"/>
  <c r="BJ35" i="24" s="1"/>
  <c r="BB33" i="24"/>
  <c r="BB34" i="24" s="1"/>
  <c r="BB35" i="24" s="1"/>
  <c r="AX33" i="24"/>
  <c r="AX34" i="24" s="1"/>
  <c r="AX35" i="24" s="1"/>
  <c r="AT33" i="24"/>
  <c r="AT34" i="24" s="1"/>
  <c r="AT35" i="24" s="1"/>
  <c r="AP33" i="24"/>
  <c r="AP34" i="24" s="1"/>
  <c r="AP35" i="24" s="1"/>
  <c r="AH33" i="24"/>
  <c r="AH34" i="24" s="1"/>
  <c r="AH35" i="24" s="1"/>
  <c r="AD33" i="24"/>
  <c r="AD34" i="24" s="1"/>
  <c r="AD35" i="24" s="1"/>
  <c r="Z33" i="24"/>
  <c r="Z34" i="24" s="1"/>
  <c r="Z35" i="24" s="1"/>
  <c r="V33" i="24"/>
  <c r="V34" i="24" s="1"/>
  <c r="V35" i="24" s="1"/>
  <c r="R33" i="24"/>
  <c r="R34" i="24" s="1"/>
  <c r="R35" i="24" s="1"/>
  <c r="N33" i="24"/>
  <c r="N34" i="24" s="1"/>
  <c r="N35" i="24" s="1"/>
  <c r="J33" i="24"/>
  <c r="J34" i="24" s="1"/>
  <c r="J35" i="24" s="1"/>
  <c r="F33" i="24"/>
  <c r="F34" i="24" s="1"/>
  <c r="F35" i="24" s="1"/>
  <c r="B33" i="24"/>
  <c r="B34" i="24" s="1"/>
  <c r="B35" i="24" s="1"/>
  <c r="CD33" i="24"/>
  <c r="CD34" i="24" s="1"/>
  <c r="CD35" i="24" s="1"/>
  <c r="AN14" i="24"/>
  <c r="AL33" i="24" s="1"/>
  <c r="AL34" i="24" s="1"/>
  <c r="AL35" i="24" s="1"/>
  <c r="V33" i="23" l="1"/>
  <c r="V34" i="23" s="1"/>
  <c r="V35" i="23" s="1"/>
  <c r="AN14" i="23"/>
  <c r="AL33" i="23" s="1"/>
  <c r="AL34" i="23" s="1"/>
  <c r="AL35" i="23" s="1"/>
  <c r="CB19" i="23"/>
  <c r="BZ33" i="23" s="1"/>
  <c r="BZ34" i="23" s="1"/>
  <c r="BZ35" i="23" s="1"/>
  <c r="BV33" i="23"/>
  <c r="BV34" i="23" s="1"/>
  <c r="BV35" i="23" s="1"/>
  <c r="BR33" i="23"/>
  <c r="BR34" i="23" s="1"/>
  <c r="BR35" i="23" s="1"/>
  <c r="BJ33" i="23"/>
  <c r="BJ34" i="23" s="1"/>
  <c r="BJ35" i="23" s="1"/>
  <c r="BB33" i="23"/>
  <c r="BB34" i="23" s="1"/>
  <c r="BB35" i="23" s="1"/>
  <c r="AX33" i="23"/>
  <c r="AX34" i="23" s="1"/>
  <c r="AX35" i="23" s="1"/>
  <c r="AT33" i="23"/>
  <c r="AT34" i="23" s="1"/>
  <c r="AT35" i="23" s="1"/>
  <c r="AP33" i="23"/>
  <c r="AP34" i="23" s="1"/>
  <c r="AP35" i="23" s="1"/>
  <c r="AH33" i="23"/>
  <c r="AH34" i="23" s="1"/>
  <c r="AH35" i="23" s="1"/>
  <c r="Z33" i="23"/>
  <c r="Z34" i="23" s="1"/>
  <c r="Z35" i="23" s="1"/>
  <c r="N33" i="23"/>
  <c r="N34" i="23" s="1"/>
  <c r="N35" i="23" s="1"/>
  <c r="J33" i="23"/>
  <c r="J34" i="23" s="1"/>
  <c r="J35" i="23" s="1"/>
  <c r="F33" i="23"/>
  <c r="F34" i="23" s="1"/>
  <c r="F35" i="23" s="1"/>
  <c r="B33" i="23"/>
  <c r="B34" i="23" s="1"/>
  <c r="B35" i="23" s="1"/>
  <c r="BN33" i="23"/>
  <c r="BN34" i="23" s="1"/>
  <c r="BN35" i="23" s="1"/>
  <c r="BF33" i="23"/>
  <c r="BF34" i="23" s="1"/>
  <c r="BF35" i="23" s="1"/>
  <c r="AD33" i="23"/>
  <c r="AD34" i="23" s="1"/>
  <c r="AD35" i="23" s="1"/>
  <c r="R33" i="23"/>
  <c r="R34" i="23" s="1"/>
  <c r="R35" i="23" s="1"/>
  <c r="AX33" i="14"/>
  <c r="AX34" i="14" s="1"/>
  <c r="AX35" i="14" s="1"/>
  <c r="BF33" i="22"/>
  <c r="BF34" i="22" s="1"/>
  <c r="BF35" i="22" s="1"/>
  <c r="H15" i="22"/>
  <c r="F33" i="22" s="1"/>
  <c r="F34" i="22" s="1"/>
  <c r="F35" i="22" s="1"/>
  <c r="BL18" i="22"/>
  <c r="BL19" i="22"/>
  <c r="AD33" i="22"/>
  <c r="AD34" i="22" s="1"/>
  <c r="AD35" i="22" s="1"/>
  <c r="AB14" i="22"/>
  <c r="Z33" i="22" s="1"/>
  <c r="Z34" i="22" s="1"/>
  <c r="Z35" i="22" s="1"/>
  <c r="AT33" i="22"/>
  <c r="AT34" i="22" s="1"/>
  <c r="AT35" i="22" s="1"/>
  <c r="AP33" i="22"/>
  <c r="AP34" i="22" s="1"/>
  <c r="AP35" i="22" s="1"/>
  <c r="AX33" i="22"/>
  <c r="AX34" i="22" s="1"/>
  <c r="AX35" i="22" s="1"/>
  <c r="BD15" i="22"/>
  <c r="BB33" i="22" s="1"/>
  <c r="BB34" i="22" s="1"/>
  <c r="BB35" i="22" s="1"/>
  <c r="AL33" i="22"/>
  <c r="AL34" i="22" s="1"/>
  <c r="AL35" i="22" s="1"/>
  <c r="AJ12" i="22"/>
  <c r="AH33" i="22" s="1"/>
  <c r="AH34" i="22" s="1"/>
  <c r="AH35" i="22" s="1"/>
  <c r="N33" i="22"/>
  <c r="N34" i="22" s="1"/>
  <c r="N35" i="22" s="1"/>
  <c r="T16" i="22"/>
  <c r="T12" i="22"/>
  <c r="BV33" i="22"/>
  <c r="BV34" i="22" s="1"/>
  <c r="BV35" i="22" s="1"/>
  <c r="BR33" i="22"/>
  <c r="BR34" i="22" s="1"/>
  <c r="BR35" i="22" s="1"/>
  <c r="BN33" i="22"/>
  <c r="BN34" i="22" s="1"/>
  <c r="BN35" i="22" s="1"/>
  <c r="V33" i="22"/>
  <c r="V34" i="22" s="1"/>
  <c r="V35" i="22" s="1"/>
  <c r="J33" i="22"/>
  <c r="J34" i="22" s="1"/>
  <c r="J35" i="22" s="1"/>
  <c r="B33" i="22"/>
  <c r="B34" i="22" s="1"/>
  <c r="B35" i="22" s="1"/>
  <c r="CF18" i="21"/>
  <c r="CD33" i="21" s="1"/>
  <c r="CD34" i="21" s="1"/>
  <c r="CD35" i="21" s="1"/>
  <c r="CH33" i="21"/>
  <c r="CH34" i="21" s="1"/>
  <c r="CH35" i="21" s="1"/>
  <c r="BZ33" i="21"/>
  <c r="BZ34" i="21" s="1"/>
  <c r="BZ35" i="21" s="1"/>
  <c r="BV33" i="21"/>
  <c r="BV34" i="21" s="1"/>
  <c r="BV35" i="21" s="1"/>
  <c r="BH13" i="21"/>
  <c r="BF33" i="21" s="1"/>
  <c r="BF34" i="21" s="1"/>
  <c r="BF35" i="21" s="1"/>
  <c r="AB23" i="21"/>
  <c r="AB20" i="21"/>
  <c r="AB18" i="21"/>
  <c r="AB16" i="21"/>
  <c r="AB14" i="21"/>
  <c r="AB13" i="21"/>
  <c r="CL33" i="21"/>
  <c r="CL34" i="21" s="1"/>
  <c r="CL35" i="21" s="1"/>
  <c r="CP33" i="21"/>
  <c r="CP34" i="21" s="1"/>
  <c r="CP35" i="21" s="1"/>
  <c r="BR33" i="21"/>
  <c r="BR34" i="21" s="1"/>
  <c r="BR35" i="21" s="1"/>
  <c r="BN33" i="21"/>
  <c r="BN34" i="21" s="1"/>
  <c r="BN35" i="21" s="1"/>
  <c r="BJ33" i="21"/>
  <c r="BJ34" i="21" s="1"/>
  <c r="BJ35" i="21" s="1"/>
  <c r="BB33" i="21"/>
  <c r="BB34" i="21" s="1"/>
  <c r="BB35" i="21" s="1"/>
  <c r="AX33" i="21"/>
  <c r="AX34" i="21" s="1"/>
  <c r="AX35" i="21" s="1"/>
  <c r="AT33" i="21"/>
  <c r="AT34" i="21" s="1"/>
  <c r="AT35" i="21" s="1"/>
  <c r="AP33" i="21"/>
  <c r="AP34" i="21" s="1"/>
  <c r="AP35" i="21" s="1"/>
  <c r="AL33" i="21"/>
  <c r="AL34" i="21" s="1"/>
  <c r="AL35" i="21" s="1"/>
  <c r="AH33" i="21"/>
  <c r="AH34" i="21" s="1"/>
  <c r="AH35" i="21" s="1"/>
  <c r="AD33" i="21"/>
  <c r="AD34" i="21" s="1"/>
  <c r="AD35" i="21" s="1"/>
  <c r="V33" i="21"/>
  <c r="V34" i="21" s="1"/>
  <c r="V35" i="21" s="1"/>
  <c r="R33" i="21"/>
  <c r="R34" i="21" s="1"/>
  <c r="R35" i="21" s="1"/>
  <c r="N33" i="21"/>
  <c r="N34" i="21" s="1"/>
  <c r="N35" i="21" s="1"/>
  <c r="J33" i="21"/>
  <c r="J34" i="21" s="1"/>
  <c r="J35" i="21" s="1"/>
  <c r="F33" i="21"/>
  <c r="F34" i="21" s="1"/>
  <c r="F35" i="21" s="1"/>
  <c r="B33" i="21"/>
  <c r="B34" i="21" s="1"/>
  <c r="BR3" i="21"/>
  <c r="BR2" i="21"/>
  <c r="BR1" i="21"/>
  <c r="BN33" i="20"/>
  <c r="BN34" i="20" s="1"/>
  <c r="BN35" i="20" s="1"/>
  <c r="BR3" i="20"/>
  <c r="BR2" i="20"/>
  <c r="BR1" i="20"/>
  <c r="BJ33" i="20"/>
  <c r="BJ34" i="20" s="1"/>
  <c r="BJ35" i="20" s="1"/>
  <c r="BV33" i="20"/>
  <c r="BV34" i="20" s="1"/>
  <c r="BV35" i="20" s="1"/>
  <c r="BR33" i="20"/>
  <c r="BR34" i="20" s="1"/>
  <c r="BR35" i="20" s="1"/>
  <c r="BF33" i="20"/>
  <c r="BF34" i="20" s="1"/>
  <c r="BF35" i="20" s="1"/>
  <c r="BB33" i="20"/>
  <c r="BB34" i="20" s="1"/>
  <c r="BB35" i="20" s="1"/>
  <c r="AX33" i="20"/>
  <c r="AX34" i="20" s="1"/>
  <c r="AX35" i="20" s="1"/>
  <c r="AT33" i="20"/>
  <c r="AT34" i="20" s="1"/>
  <c r="AT35" i="20" s="1"/>
  <c r="AP33" i="20"/>
  <c r="AP34" i="20" s="1"/>
  <c r="AP35" i="20" s="1"/>
  <c r="AL33" i="20"/>
  <c r="AL34" i="20" s="1"/>
  <c r="AL35" i="20" s="1"/>
  <c r="AH33" i="20"/>
  <c r="AH34" i="20" s="1"/>
  <c r="AH35" i="20" s="1"/>
  <c r="AD33" i="20"/>
  <c r="AD34" i="20" s="1"/>
  <c r="AD35" i="20" s="1"/>
  <c r="Z33" i="20"/>
  <c r="Z34" i="20" s="1"/>
  <c r="Z35" i="20" s="1"/>
  <c r="V33" i="20"/>
  <c r="V34" i="20" s="1"/>
  <c r="V35" i="20" s="1"/>
  <c r="R33" i="20"/>
  <c r="R34" i="20" s="1"/>
  <c r="R35" i="20" s="1"/>
  <c r="N33" i="20"/>
  <c r="N34" i="20" s="1"/>
  <c r="J33" i="20"/>
  <c r="J34" i="20" s="1"/>
  <c r="J35" i="20" s="1"/>
  <c r="F33" i="20"/>
  <c r="F34" i="20" s="1"/>
  <c r="F35" i="20" s="1"/>
  <c r="B33" i="20"/>
  <c r="B34" i="20" s="1"/>
  <c r="B35" i="20" s="1"/>
  <c r="BN33" i="18"/>
  <c r="BN34" i="18" s="1"/>
  <c r="BN35" i="18" s="1"/>
  <c r="BJ33" i="18"/>
  <c r="BJ34" i="18" s="1"/>
  <c r="BJ35" i="18" s="1"/>
  <c r="BF33" i="18"/>
  <c r="BF34" i="18" s="1"/>
  <c r="BF35" i="18" s="1"/>
  <c r="BB33" i="18"/>
  <c r="BB34" i="18" s="1"/>
  <c r="BB35" i="18" s="1"/>
  <c r="AX33" i="18"/>
  <c r="AX34" i="18" s="1"/>
  <c r="AX35" i="18" s="1"/>
  <c r="AT33" i="18"/>
  <c r="AT34" i="18" s="1"/>
  <c r="AT35" i="18" s="1"/>
  <c r="AP33" i="18"/>
  <c r="AP34" i="18" s="1"/>
  <c r="AP35" i="18" s="1"/>
  <c r="AL33" i="18"/>
  <c r="AL34" i="18" s="1"/>
  <c r="AL35" i="18" s="1"/>
  <c r="AH33" i="18"/>
  <c r="AH34" i="18" s="1"/>
  <c r="AH35" i="18" s="1"/>
  <c r="AD33" i="18"/>
  <c r="AD34" i="18" s="1"/>
  <c r="AD35" i="18" s="1"/>
  <c r="Z33" i="18"/>
  <c r="Z34" i="18" s="1"/>
  <c r="Z35" i="18" s="1"/>
  <c r="V33" i="18"/>
  <c r="V34" i="18" s="1"/>
  <c r="V35" i="18" s="1"/>
  <c r="R33" i="18"/>
  <c r="R34" i="18" s="1"/>
  <c r="R35" i="18" s="1"/>
  <c r="N33" i="18"/>
  <c r="N34" i="18" s="1"/>
  <c r="N35" i="18" s="1"/>
  <c r="J33" i="18"/>
  <c r="J34" i="18" s="1"/>
  <c r="J35" i="18" s="1"/>
  <c r="F33" i="18"/>
  <c r="F34" i="18" s="1"/>
  <c r="F35" i="18" s="1"/>
  <c r="B33" i="18"/>
  <c r="B34" i="18" s="1"/>
  <c r="BF33" i="17"/>
  <c r="BF34" i="17" s="1"/>
  <c r="BF35" i="17" s="1"/>
  <c r="BF33" i="16"/>
  <c r="BF34" i="16" s="1"/>
  <c r="BF35" i="16" s="1"/>
  <c r="BB33" i="16"/>
  <c r="BB34" i="16" s="1"/>
  <c r="BB35" i="16" s="1"/>
  <c r="AX33" i="16"/>
  <c r="AX34" i="16" s="1"/>
  <c r="AX35" i="16" s="1"/>
  <c r="AT33" i="16"/>
  <c r="AT34" i="16" s="1"/>
  <c r="AT35" i="16" s="1"/>
  <c r="AP33" i="16"/>
  <c r="AP34" i="16" s="1"/>
  <c r="AP35" i="16" s="1"/>
  <c r="AL33" i="16"/>
  <c r="AL34" i="16" s="1"/>
  <c r="AL35" i="16" s="1"/>
  <c r="AH33" i="16"/>
  <c r="AH34" i="16" s="1"/>
  <c r="AH35" i="16" s="1"/>
  <c r="AD33" i="16"/>
  <c r="AD34" i="16" s="1"/>
  <c r="AD35" i="16" s="1"/>
  <c r="Z33" i="16"/>
  <c r="Z34" i="16" s="1"/>
  <c r="Z35" i="16" s="1"/>
  <c r="V33" i="16"/>
  <c r="V34" i="16" s="1"/>
  <c r="V35" i="16" s="1"/>
  <c r="R33" i="16"/>
  <c r="R34" i="16" s="1"/>
  <c r="R35" i="16" s="1"/>
  <c r="N33" i="16"/>
  <c r="N34" i="16" s="1"/>
  <c r="N35" i="16" s="1"/>
  <c r="J33" i="16"/>
  <c r="J34" i="16" s="1"/>
  <c r="J35" i="16" s="1"/>
  <c r="F33" i="16"/>
  <c r="F34" i="16" s="1"/>
  <c r="F35" i="16" s="1"/>
  <c r="B33" i="16"/>
  <c r="B34" i="16" s="1"/>
  <c r="BN33" i="17"/>
  <c r="BN34" i="17" s="1"/>
  <c r="BN35" i="17" s="1"/>
  <c r="BJ33" i="17"/>
  <c r="BJ34" i="17" s="1"/>
  <c r="BJ35" i="17" s="1"/>
  <c r="BB33" i="17"/>
  <c r="BB34" i="17" s="1"/>
  <c r="BB35" i="17" s="1"/>
  <c r="AX33" i="17"/>
  <c r="AX34" i="17" s="1"/>
  <c r="AX35" i="17" s="1"/>
  <c r="AT33" i="17"/>
  <c r="AT34" i="17" s="1"/>
  <c r="AT35" i="17" s="1"/>
  <c r="AP33" i="17"/>
  <c r="AP34" i="17" s="1"/>
  <c r="AP35" i="17" s="1"/>
  <c r="AL33" i="17"/>
  <c r="AL34" i="17" s="1"/>
  <c r="AL35" i="17" s="1"/>
  <c r="AH33" i="17"/>
  <c r="AH34" i="17" s="1"/>
  <c r="AH35" i="17" s="1"/>
  <c r="AD33" i="17"/>
  <c r="AD34" i="17" s="1"/>
  <c r="AD35" i="17" s="1"/>
  <c r="Z33" i="17"/>
  <c r="Z34" i="17" s="1"/>
  <c r="Z35" i="17" s="1"/>
  <c r="V33" i="17"/>
  <c r="V34" i="17" s="1"/>
  <c r="V35" i="17" s="1"/>
  <c r="R33" i="17"/>
  <c r="R34" i="17" s="1"/>
  <c r="R35" i="17" s="1"/>
  <c r="N33" i="17"/>
  <c r="N34" i="17" s="1"/>
  <c r="N35" i="17" s="1"/>
  <c r="J33" i="17"/>
  <c r="J34" i="17" s="1"/>
  <c r="J35" i="17" s="1"/>
  <c r="F33" i="17"/>
  <c r="F34" i="17" s="1"/>
  <c r="F35" i="17" s="1"/>
  <c r="B33" i="17"/>
  <c r="B34" i="17" s="1"/>
  <c r="B35" i="17" s="1"/>
  <c r="V33" i="15"/>
  <c r="V34" i="15" s="1"/>
  <c r="V35" i="15" s="1"/>
  <c r="R33" i="15"/>
  <c r="R34" i="15" s="1"/>
  <c r="R35" i="15" s="1"/>
  <c r="N33" i="15"/>
  <c r="N34" i="15" s="1"/>
  <c r="N35" i="15" s="1"/>
  <c r="J33" i="15"/>
  <c r="J34" i="15" s="1"/>
  <c r="F33" i="15"/>
  <c r="F34" i="15" s="1"/>
  <c r="F35" i="15" s="1"/>
  <c r="B33" i="15"/>
  <c r="B34" i="15" s="1"/>
  <c r="B35" i="15" s="1"/>
  <c r="AP33" i="14"/>
  <c r="AP34" i="14" s="1"/>
  <c r="AP35" i="14" s="1"/>
  <c r="AT33" i="14"/>
  <c r="AT34" i="14" s="1"/>
  <c r="AT35" i="14" s="1"/>
  <c r="F33" i="14"/>
  <c r="F34" i="14" s="1"/>
  <c r="F35" i="14" s="1"/>
  <c r="AH33" i="14"/>
  <c r="AH34" i="14" s="1"/>
  <c r="AH35" i="14" s="1"/>
  <c r="AL33" i="14"/>
  <c r="AL34" i="14" s="1"/>
  <c r="AL35" i="14" s="1"/>
  <c r="AD33" i="15"/>
  <c r="AD34" i="15" s="1"/>
  <c r="AD35" i="15" s="1"/>
  <c r="Z33" i="15"/>
  <c r="Z34" i="15" s="1"/>
  <c r="Z35" i="15" s="1"/>
  <c r="AD33" i="14"/>
  <c r="AD34" i="14" s="1"/>
  <c r="AD35" i="14" s="1"/>
  <c r="BB33" i="14"/>
  <c r="BB34" i="14" s="1"/>
  <c r="BB35" i="14" s="1"/>
  <c r="Z33" i="14"/>
  <c r="Z34" i="14" s="1"/>
  <c r="Z35" i="14" s="1"/>
  <c r="V33" i="14"/>
  <c r="V34" i="14" s="1"/>
  <c r="V35" i="14" s="1"/>
  <c r="R33" i="14"/>
  <c r="R34" i="14" s="1"/>
  <c r="R35" i="14" s="1"/>
  <c r="N33" i="14"/>
  <c r="N34" i="14" s="1"/>
  <c r="N35" i="14" s="1"/>
  <c r="J33" i="14"/>
  <c r="J34" i="14" s="1"/>
  <c r="J35" i="14" s="1"/>
  <c r="B33" i="14"/>
  <c r="B34" i="14" s="1"/>
  <c r="V33" i="13"/>
  <c r="V34" i="13" s="1"/>
  <c r="V35" i="13" s="1"/>
  <c r="Z33" i="13"/>
  <c r="Z34" i="13" s="1"/>
  <c r="Z35" i="13" s="1"/>
  <c r="N33" i="13"/>
  <c r="N34" i="13" s="1"/>
  <c r="N35" i="13" s="1"/>
  <c r="R33" i="13"/>
  <c r="R34" i="13" s="1"/>
  <c r="R35" i="13" s="1"/>
  <c r="J33" i="13"/>
  <c r="J34" i="13" s="1"/>
  <c r="J35" i="13" s="1"/>
  <c r="F33" i="13"/>
  <c r="F34" i="13" s="1"/>
  <c r="F35" i="13" s="1"/>
  <c r="B33" i="13"/>
  <c r="B34" i="13" s="1"/>
  <c r="B35" i="13" s="1"/>
  <c r="R33" i="12"/>
  <c r="R34" i="12" s="1"/>
  <c r="R35" i="12" s="1"/>
  <c r="N33" i="12"/>
  <c r="N34" i="12" s="1"/>
  <c r="N35" i="12" s="1"/>
  <c r="J33" i="12"/>
  <c r="J34" i="12" s="1"/>
  <c r="J35" i="12" s="1"/>
  <c r="F33" i="12"/>
  <c r="F34" i="12" s="1"/>
  <c r="B33" i="12"/>
  <c r="B34" i="12" s="1"/>
  <c r="B35" i="12" s="1"/>
  <c r="R33" i="11"/>
  <c r="R34" i="11" s="1"/>
  <c r="R35" i="11" s="1"/>
  <c r="N33" i="11"/>
  <c r="N34" i="11" s="1"/>
  <c r="N35" i="11" s="1"/>
  <c r="J33" i="11"/>
  <c r="J34" i="11" s="1"/>
  <c r="J35" i="11" s="1"/>
  <c r="F33" i="11"/>
  <c r="F34" i="11" s="1"/>
  <c r="B33" i="11"/>
  <c r="B34" i="11" s="1"/>
  <c r="B35" i="11" s="1"/>
  <c r="V33" i="10"/>
  <c r="V34" i="10" s="1"/>
  <c r="V35" i="10" s="1"/>
  <c r="R33" i="10"/>
  <c r="R34" i="10" s="1"/>
  <c r="R35" i="10" s="1"/>
  <c r="N33" i="10"/>
  <c r="N34" i="10" s="1"/>
  <c r="N35" i="10" s="1"/>
  <c r="J33" i="10"/>
  <c r="J34" i="10" s="1"/>
  <c r="J35" i="10" s="1"/>
  <c r="F33" i="10"/>
  <c r="F34" i="10" s="1"/>
  <c r="F35" i="10" s="1"/>
  <c r="B33" i="10"/>
  <c r="B34" i="10" s="1"/>
  <c r="B35" i="10" s="1"/>
  <c r="V33" i="8"/>
  <c r="V34" i="8" s="1"/>
  <c r="V35" i="8" s="1"/>
  <c r="R33" i="8"/>
  <c r="R34" i="8" s="1"/>
  <c r="R35" i="8" s="1"/>
  <c r="N33" i="8"/>
  <c r="N34" i="8" s="1"/>
  <c r="N35" i="8" s="1"/>
  <c r="J33" i="8"/>
  <c r="J34" i="8" s="1"/>
  <c r="J35" i="8" s="1"/>
  <c r="F33" i="8"/>
  <c r="F34" i="8" s="1"/>
  <c r="F35" i="8" s="1"/>
  <c r="B33" i="8"/>
  <c r="B34" i="8" s="1"/>
  <c r="AH33" i="7"/>
  <c r="AH34" i="7" s="1"/>
  <c r="AH35" i="7" s="1"/>
  <c r="AD33" i="7"/>
  <c r="AD34" i="7" s="1"/>
  <c r="AD35" i="7" s="1"/>
  <c r="Z33" i="7"/>
  <c r="Z34" i="7" s="1"/>
  <c r="Z35" i="7" s="1"/>
  <c r="V33" i="7"/>
  <c r="V34" i="7" s="1"/>
  <c r="V35" i="7" s="1"/>
  <c r="R33" i="7"/>
  <c r="R34" i="7" s="1"/>
  <c r="R35" i="7" s="1"/>
  <c r="N33" i="7"/>
  <c r="N34" i="7" s="1"/>
  <c r="J33" i="7"/>
  <c r="J34" i="7" s="1"/>
  <c r="J35" i="7" s="1"/>
  <c r="F33" i="7"/>
  <c r="F34" i="7" s="1"/>
  <c r="F35" i="7" s="1"/>
  <c r="B33" i="7"/>
  <c r="B34" i="7" s="1"/>
  <c r="B35" i="7" s="1"/>
  <c r="AL33" i="6"/>
  <c r="AL34" i="6" s="1"/>
  <c r="AL35" i="6" s="1"/>
  <c r="AX33" i="6"/>
  <c r="AX34" i="6" s="1"/>
  <c r="AX35" i="6" s="1"/>
  <c r="AT33" i="6"/>
  <c r="AT34" i="6" s="1"/>
  <c r="AT35" i="6" s="1"/>
  <c r="AP33" i="6"/>
  <c r="AP34" i="6" s="1"/>
  <c r="AP35" i="6" s="1"/>
  <c r="AH33" i="6"/>
  <c r="AH34" i="6" s="1"/>
  <c r="AH35" i="6" s="1"/>
  <c r="AD33" i="6"/>
  <c r="AD34" i="6" s="1"/>
  <c r="AD35" i="6" s="1"/>
  <c r="Z33" i="6"/>
  <c r="Z34" i="6" s="1"/>
  <c r="Z35" i="6" s="1"/>
  <c r="V33" i="6"/>
  <c r="V34" i="6" s="1"/>
  <c r="V35" i="6" s="1"/>
  <c r="R33" i="6"/>
  <c r="R34" i="6" s="1"/>
  <c r="R35" i="6" s="1"/>
  <c r="N33" i="6"/>
  <c r="N34" i="6" s="1"/>
  <c r="N35" i="6" s="1"/>
  <c r="J33" i="6"/>
  <c r="J34" i="6" s="1"/>
  <c r="J35" i="6" s="1"/>
  <c r="F33" i="6"/>
  <c r="F34" i="6" s="1"/>
  <c r="F35" i="6" s="1"/>
  <c r="B33" i="6"/>
  <c r="B34" i="6" s="1"/>
  <c r="B35" i="6" s="1"/>
  <c r="AH33" i="5"/>
  <c r="AH34" i="5" s="1"/>
  <c r="AH35" i="5" s="1"/>
  <c r="AT33" i="5"/>
  <c r="AT34" i="5" s="1"/>
  <c r="AT35" i="5" s="1"/>
  <c r="AP33" i="5"/>
  <c r="AP34" i="5" s="1"/>
  <c r="AP35" i="5" s="1"/>
  <c r="AL33" i="5"/>
  <c r="AL34" i="5" s="1"/>
  <c r="AL35" i="5" s="1"/>
  <c r="AD33" i="5"/>
  <c r="AD34" i="5" s="1"/>
  <c r="AD35" i="5" s="1"/>
  <c r="Z33" i="5"/>
  <c r="Z34" i="5" s="1"/>
  <c r="Z35" i="5" s="1"/>
  <c r="V33" i="5"/>
  <c r="V34" i="5" s="1"/>
  <c r="V35" i="5" s="1"/>
  <c r="R33" i="5"/>
  <c r="R34" i="5" s="1"/>
  <c r="R35" i="5" s="1"/>
  <c r="N33" i="5"/>
  <c r="N34" i="5" s="1"/>
  <c r="N35" i="5" s="1"/>
  <c r="J33" i="5"/>
  <c r="J34" i="5" s="1"/>
  <c r="J35" i="5" s="1"/>
  <c r="F33" i="5"/>
  <c r="F34" i="5" s="1"/>
  <c r="F35" i="5" s="1"/>
  <c r="B33" i="5"/>
  <c r="B34" i="5" s="1"/>
  <c r="AL33" i="3"/>
  <c r="AL34" i="3" s="1"/>
  <c r="AL35" i="3" s="1"/>
  <c r="AP33" i="3"/>
  <c r="AP34" i="3" s="1"/>
  <c r="AP35" i="3" s="1"/>
  <c r="Z33" i="3"/>
  <c r="Z34" i="3" s="1"/>
  <c r="Z35" i="3" s="1"/>
  <c r="AH33" i="3"/>
  <c r="AH34" i="3" s="1"/>
  <c r="AH35" i="3" s="1"/>
  <c r="AT33" i="3"/>
  <c r="AT34" i="3" s="1"/>
  <c r="AT35" i="3" s="1"/>
  <c r="AD33" i="3"/>
  <c r="AD34" i="3" s="1"/>
  <c r="AD35" i="3" s="1"/>
  <c r="V33" i="3"/>
  <c r="V34" i="3" s="1"/>
  <c r="V35" i="3" s="1"/>
  <c r="R33" i="3"/>
  <c r="R34" i="3" s="1"/>
  <c r="R35" i="3" s="1"/>
  <c r="N33" i="3"/>
  <c r="N34" i="3" s="1"/>
  <c r="N35" i="3" s="1"/>
  <c r="J33" i="3"/>
  <c r="J34" i="3" s="1"/>
  <c r="J35" i="3" s="1"/>
  <c r="F33" i="3"/>
  <c r="F34" i="3" s="1"/>
  <c r="F35" i="3" s="1"/>
  <c r="B33" i="3"/>
  <c r="B34" i="3" s="1"/>
  <c r="F34" i="2"/>
  <c r="F35" i="2" s="1"/>
  <c r="F36" i="2" s="1"/>
  <c r="B34" i="2"/>
  <c r="B35" i="2" s="1"/>
  <c r="V34" i="2"/>
  <c r="V35" i="2" s="1"/>
  <c r="V36" i="2" s="1"/>
  <c r="AD34" i="2"/>
  <c r="AD35" i="2" s="1"/>
  <c r="AD36" i="2" s="1"/>
  <c r="Z34" i="2"/>
  <c r="Z35" i="2" s="1"/>
  <c r="Z36" i="2" s="1"/>
  <c r="R34" i="2"/>
  <c r="R35" i="2" s="1"/>
  <c r="R36" i="2" s="1"/>
  <c r="N34" i="2"/>
  <c r="N35" i="2" s="1"/>
  <c r="N36" i="2" s="1"/>
  <c r="J34" i="2"/>
  <c r="J35" i="2" s="1"/>
  <c r="J36" i="2" s="1"/>
  <c r="C21" i="1"/>
  <c r="C22" i="1" s="1"/>
  <c r="D21" i="1"/>
  <c r="D22" i="1" s="1"/>
  <c r="D23" i="1" s="1"/>
  <c r="E21" i="1"/>
  <c r="E22" i="1" s="1"/>
  <c r="E23" i="1" s="1"/>
  <c r="F21" i="1"/>
  <c r="F22" i="1" s="1"/>
  <c r="F23" i="1" s="1"/>
  <c r="G21" i="1"/>
  <c r="G22" i="1" s="1"/>
  <c r="G23" i="1" s="1"/>
  <c r="H21" i="1"/>
  <c r="H22" i="1" s="1"/>
  <c r="H23" i="1" s="1"/>
  <c r="B21" i="1"/>
  <c r="B22" i="1" s="1"/>
  <c r="B23" i="1" s="1"/>
  <c r="R33" i="22" l="1"/>
  <c r="R34" i="22" s="1"/>
  <c r="R35" i="22" s="1"/>
  <c r="BJ33" i="22"/>
  <c r="BJ34" i="22" s="1"/>
  <c r="BJ35" i="22" s="1"/>
  <c r="Z33" i="21"/>
  <c r="Z34" i="21" s="1"/>
  <c r="Z35" i="21" s="1"/>
  <c r="BF34" i="14"/>
  <c r="AX34" i="5"/>
  <c r="B35" i="5"/>
  <c r="B35" i="16"/>
  <c r="BJ34" i="16"/>
  <c r="J35" i="15"/>
  <c r="AH34" i="15"/>
  <c r="AH35" i="2"/>
  <c r="B36" i="2"/>
  <c r="B35" i="8"/>
  <c r="Z34" i="8"/>
  <c r="B35" i="21"/>
  <c r="N35" i="7"/>
  <c r="AL34" i="7"/>
  <c r="F35" i="11"/>
  <c r="V34" i="11"/>
  <c r="BR34" i="18"/>
  <c r="B35" i="18"/>
  <c r="C23" i="1"/>
  <c r="I22" i="1"/>
  <c r="AX34" i="3"/>
  <c r="F35" i="12"/>
  <c r="V34" i="12"/>
  <c r="AD34" i="13"/>
  <c r="Z34" i="10"/>
  <c r="BZ34" i="20"/>
  <c r="N35" i="20"/>
  <c r="BB34" i="6"/>
  <c r="BR34" i="17"/>
  <c r="B35" i="14"/>
  <c r="B35" i="3"/>
  <c r="CT34" i="21" l="1"/>
</calcChain>
</file>

<file path=xl/comments1.xml><?xml version="1.0" encoding="utf-8"?>
<comments xmlns="http://schemas.openxmlformats.org/spreadsheetml/2006/main">
  <authors>
    <author>Sebastian</author>
  </authors>
  <commentList>
    <comment ref="Z8" authorId="0" shapeId="0">
      <text>
        <r>
          <rPr>
            <b/>
            <sz val="9"/>
            <color indexed="81"/>
            <rFont val="Tahoma"/>
            <family val="2"/>
          </rPr>
          <t>Sebastian:</t>
        </r>
        <r>
          <rPr>
            <sz val="9"/>
            <color indexed="81"/>
            <rFont val="Tahoma"/>
            <family val="2"/>
          </rPr>
          <t xml:space="preserve">
PENDIENTE POR REVISAR FECHA, GALONES Y FIRMA
</t>
        </r>
      </text>
    </comment>
    <comment ref="AD8" authorId="0" shapeId="0">
      <text>
        <r>
          <rPr>
            <b/>
            <sz val="9"/>
            <color indexed="81"/>
            <rFont val="Tahoma"/>
            <family val="2"/>
          </rPr>
          <t>Sebastian:</t>
        </r>
        <r>
          <rPr>
            <sz val="9"/>
            <color indexed="81"/>
            <rFont val="Tahoma"/>
            <family val="2"/>
          </rPr>
          <t xml:space="preserve">
PENDIENTE POR INGRESAR DE UNA FECHA</t>
        </r>
      </text>
    </comment>
  </commentList>
</comments>
</file>

<file path=xl/comments2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3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4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5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6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7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8.xml><?xml version="1.0" encoding="utf-8"?>
<comments xmlns="http://schemas.openxmlformats.org/spreadsheetml/2006/main">
  <authors>
    <author>Peisol SA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 xml:space="preserve">PeisSOLO ANGEL Y GUEVARA Y SOLO EN EL PDY7429
</t>
        </r>
      </text>
    </comment>
    <comment ref="C43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MANTENIMIENTO PETAR
</t>
        </r>
      </text>
    </comment>
    <comment ref="E47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PERSONAL DE CPP
</t>
        </r>
      </text>
    </comment>
  </commentList>
</comments>
</file>

<file path=xl/comments9.xml><?xml version="1.0" encoding="utf-8"?>
<comments xmlns="http://schemas.openxmlformats.org/spreadsheetml/2006/main">
  <authors>
    <author>Peisol SA</author>
  </authors>
  <commentList>
    <comment ref="M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PENDIENTE IMPRIMIR CDF 
</t>
        </r>
      </text>
    </comment>
  </commentList>
</comments>
</file>

<file path=xl/comments10.xml><?xml version="1.0" encoding="utf-8"?>
<comments xmlns="http://schemas.openxmlformats.org/spreadsheetml/2006/main">
  <authors>
    <author>Peisol SA</author>
  </authors>
  <commentList>
    <comment ref="C17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MANTENIMIENTO PETAR
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 xml:space="preserve">PeisSOLO ANGEL Y GUEVARA Y SOLO EN EL PDY7429
</t>
        </r>
      </text>
    </comment>
    <comment ref="E35" authorId="0" shapeId="0">
      <text>
        <r>
          <rPr>
            <b/>
            <sz val="9"/>
            <color indexed="81"/>
            <rFont val="Tahoma"/>
            <family val="2"/>
          </rPr>
          <t>Peisol SA:</t>
        </r>
        <r>
          <rPr>
            <sz val="9"/>
            <color indexed="81"/>
            <rFont val="Tahoma"/>
            <family val="2"/>
          </rPr>
          <t xml:space="preserve">
PERSONAL DE CPP
</t>
        </r>
      </text>
    </comment>
  </commentList>
</comments>
</file>

<file path=xl/sharedStrings.xml><?xml version="1.0" encoding="utf-8"?>
<sst xmlns="http://schemas.openxmlformats.org/spreadsheetml/2006/main" count="19753" uniqueCount="1086">
  <si>
    <t>VINITA 2</t>
  </si>
  <si>
    <t>SACHA 360</t>
  </si>
  <si>
    <t xml:space="preserve">EDEN </t>
  </si>
  <si>
    <t>AUMAPROC</t>
  </si>
  <si>
    <t>PEC</t>
  </si>
  <si>
    <t>CPP</t>
  </si>
  <si>
    <t>GALONES</t>
  </si>
  <si>
    <t xml:space="preserve">BARRILES </t>
  </si>
  <si>
    <t>M3</t>
  </si>
  <si>
    <t>COCA</t>
  </si>
  <si>
    <t>SACHA 470</t>
  </si>
  <si>
    <t>CULEBRA 21</t>
  </si>
  <si>
    <t>TOTAL</t>
  </si>
  <si>
    <t>PROYECTOS OCTUBRE</t>
  </si>
  <si>
    <t>PROYECTO</t>
  </si>
  <si>
    <t>PSL-CDF-20201104-00055</t>
  </si>
  <si>
    <t xml:space="preserve">CLIENTE </t>
  </si>
  <si>
    <t xml:space="preserve">SERTECPET </t>
  </si>
  <si>
    <t>SERTECPET</t>
  </si>
  <si>
    <t>COCA-TERRENO</t>
  </si>
  <si>
    <t>EDEN YUTURI</t>
  </si>
  <si>
    <t>SACHA NORTE 2</t>
  </si>
  <si>
    <t>ENAP-SIPEC</t>
  </si>
  <si>
    <t>PSL-CDF-20201104-00054</t>
  </si>
  <si>
    <t>PSL-CDF-20201104-00053</t>
  </si>
  <si>
    <t>PSL-CDF-20201104-00052</t>
  </si>
  <si>
    <t>PSL-CDF-20201104-00051</t>
  </si>
  <si>
    <t>PSL-CDF-20201104-00050</t>
  </si>
  <si>
    <t>PSL-CDF-20201104-00049</t>
  </si>
  <si>
    <t>PSL-CDF-20201104-00048</t>
  </si>
  <si>
    <t>FECHA</t>
  </si>
  <si>
    <t>Nº CADENA DE CUSTODIA</t>
  </si>
  <si>
    <t>VOLUMEN / GALONES</t>
  </si>
  <si>
    <t>TECNICO RESPONSALE</t>
  </si>
  <si>
    <t>JOSE V.</t>
  </si>
  <si>
    <t>JACOBO M.</t>
  </si>
  <si>
    <t>58 LV</t>
  </si>
  <si>
    <t>68 LV</t>
  </si>
  <si>
    <t>57 LV</t>
  </si>
  <si>
    <t>56 LV</t>
  </si>
  <si>
    <t>59 LV</t>
  </si>
  <si>
    <t>61 LV</t>
  </si>
  <si>
    <t xml:space="preserve">62 LV </t>
  </si>
  <si>
    <t>63 LV</t>
  </si>
  <si>
    <t>66 LV</t>
  </si>
  <si>
    <t xml:space="preserve">67 LV </t>
  </si>
  <si>
    <t>69 LV</t>
  </si>
  <si>
    <t>60 LV</t>
  </si>
  <si>
    <t xml:space="preserve">JOSE V. </t>
  </si>
  <si>
    <t>65 LV</t>
  </si>
  <si>
    <t xml:space="preserve">CANTIDAD DE AGUA RESIDUAL (GRISES Y NEGRAS) TRATADAS </t>
  </si>
  <si>
    <t xml:space="preserve">Nº CADENA CUSTODIA </t>
  </si>
  <si>
    <t>Nº 
CERTIFICADO</t>
  </si>
  <si>
    <t>92 LV</t>
  </si>
  <si>
    <t>93 LV</t>
  </si>
  <si>
    <t>94 LV</t>
  </si>
  <si>
    <t>95 LV</t>
  </si>
  <si>
    <t>97 LV</t>
  </si>
  <si>
    <t>PSL-CDF-20201203-00056</t>
  </si>
  <si>
    <t>PROYECTOS NOVIEMBRE</t>
  </si>
  <si>
    <t>CAMPO LIBERTADOR</t>
  </si>
  <si>
    <t>70 LV</t>
  </si>
  <si>
    <t>98 LV</t>
  </si>
  <si>
    <t>LINEA MDC 50-20</t>
  </si>
  <si>
    <t>SACHA 192</t>
  </si>
  <si>
    <t>PLANTA ASME</t>
  </si>
  <si>
    <t>96 LV</t>
  </si>
  <si>
    <t>PSL-CDF-20201203-00057</t>
  </si>
  <si>
    <t>PSL-CDF-20201203-00058</t>
  </si>
  <si>
    <t>PSL-CDF-20201203-00059</t>
  </si>
  <si>
    <t>PSL-CDF-20201203-00060</t>
  </si>
  <si>
    <t>PSL-CDF-20201203-00061</t>
  </si>
  <si>
    <t>PSL-CDF-20201203-00062</t>
  </si>
  <si>
    <t>PSL-CDF-20201203-00063</t>
  </si>
  <si>
    <t>PSL-CDF-20201203-00064</t>
  </si>
  <si>
    <t>PSL-CDF-20201203-00065</t>
  </si>
  <si>
    <t>PSL-CDF-20201203-00066</t>
  </si>
  <si>
    <t>PSL-CDF-20201203-00067</t>
  </si>
  <si>
    <t xml:space="preserve">INCHI B </t>
  </si>
  <si>
    <t>PSL-CDF-20201225-00069</t>
  </si>
  <si>
    <t>PSL-CDF-20210106-00070</t>
  </si>
  <si>
    <t>PSL-CDF-20210106-00071</t>
  </si>
  <si>
    <t>PSL-CDF-20210106-00072</t>
  </si>
  <si>
    <t>PSL-CDF-20210106-00073</t>
  </si>
  <si>
    <t>PSL-CDF-20210106-00074</t>
  </si>
  <si>
    <t>PSL-CDF-20210106-00075</t>
  </si>
  <si>
    <t>PSL-CDF-20210106-00076</t>
  </si>
  <si>
    <t>PSL-CDF-20210106-00077</t>
  </si>
  <si>
    <t>99 LV</t>
  </si>
  <si>
    <t>90 LV</t>
  </si>
  <si>
    <t>PSL-CDF-20210106-00078</t>
  </si>
  <si>
    <t>PSL-CDF-20210106-00079</t>
  </si>
  <si>
    <t>PSL-CDF-20210106-00080</t>
  </si>
  <si>
    <t>PROYECTOS DICIEMBRE</t>
  </si>
  <si>
    <t>ROLANDO</t>
  </si>
  <si>
    <t>101 LV</t>
  </si>
  <si>
    <t>CYFOIL</t>
  </si>
  <si>
    <t>SACHA SUR</t>
  </si>
  <si>
    <t xml:space="preserve">PROYECTOS ENERO </t>
  </si>
  <si>
    <t>TECNOGAS</t>
  </si>
  <si>
    <t>SHUSHUFINDI</t>
  </si>
  <si>
    <t>PMEC</t>
  </si>
  <si>
    <t>OCP LAGO AGRIO</t>
  </si>
  <si>
    <t xml:space="preserve">ROLANDO </t>
  </si>
  <si>
    <t>BERMEJO</t>
  </si>
  <si>
    <t>CVA</t>
  </si>
  <si>
    <t>REVENTADOR</t>
  </si>
  <si>
    <t>PARAGUACU H</t>
  </si>
  <si>
    <t>MARIO P.</t>
  </si>
  <si>
    <t xml:space="preserve">EQUITRAMCOR </t>
  </si>
  <si>
    <t>PROYECTOS</t>
  </si>
  <si>
    <t>ROLANDO G</t>
  </si>
  <si>
    <t>HARBERT INTERNATIONAL</t>
  </si>
  <si>
    <t>MDC SIPEC</t>
  </si>
  <si>
    <t>ROLANDO G.</t>
  </si>
  <si>
    <t>EQUITRAMCOR</t>
  </si>
  <si>
    <t>MDC</t>
  </si>
  <si>
    <t>SAN LUIS</t>
  </si>
  <si>
    <t>WELDING</t>
  </si>
  <si>
    <t xml:space="preserve">CYFOIL </t>
  </si>
  <si>
    <t>BLOQUE 43</t>
  </si>
  <si>
    <t>EQUITRANCOR</t>
  </si>
  <si>
    <t>PARAHUACU H</t>
  </si>
  <si>
    <t>PROCOPET</t>
  </si>
  <si>
    <t>ESTACION PICHICNCHA</t>
  </si>
  <si>
    <t>ESTACION SECOYA</t>
  </si>
  <si>
    <t>JACOBO M</t>
  </si>
  <si>
    <t>CSSFD</t>
  </si>
  <si>
    <t>TCONTROL</t>
  </si>
  <si>
    <t>INCHI B</t>
  </si>
  <si>
    <t>ESTACION PICHICNCHA/SECOYA</t>
  </si>
  <si>
    <t>HARBERTH</t>
  </si>
  <si>
    <t>ESTACION MDC 50</t>
  </si>
  <si>
    <t xml:space="preserve">PCA COMPANY </t>
  </si>
  <si>
    <t>CUYABENO E / C</t>
  </si>
  <si>
    <t>CUYABENO H</t>
  </si>
  <si>
    <t xml:space="preserve">ROLANDO G. </t>
  </si>
  <si>
    <t>GUSTAVO BENITEZ</t>
  </si>
  <si>
    <t>LA TRONCAL</t>
  </si>
  <si>
    <t>MEGACON</t>
  </si>
  <si>
    <t xml:space="preserve">LA TRONCAL </t>
  </si>
  <si>
    <t>15-9-</t>
  </si>
  <si>
    <t xml:space="preserve">ESTACIÓN PARAISO </t>
  </si>
  <si>
    <t>ORIENSERVIS</t>
  </si>
  <si>
    <t>PEC FRONTERAS</t>
  </si>
  <si>
    <t>LINEA</t>
  </si>
  <si>
    <t>VELASTEGI</t>
  </si>
  <si>
    <t>ISHPINGO B43</t>
  </si>
  <si>
    <t>PEC FRONTERAS- PERICO</t>
  </si>
  <si>
    <t>MEGACON/FENIX</t>
  </si>
  <si>
    <t>LINEA CUYABENO</t>
  </si>
  <si>
    <t>ORIENT SERVICES</t>
  </si>
  <si>
    <t xml:space="preserve">SACHA/ SAN CARLOS </t>
  </si>
  <si>
    <t xml:space="preserve"> cb,n</t>
  </si>
  <si>
    <t>ITP</t>
  </si>
  <si>
    <t>CAMPAMENTO</t>
  </si>
  <si>
    <t>ROLANNDO G</t>
  </si>
  <si>
    <t>CONAGSOL</t>
  </si>
  <si>
    <t xml:space="preserve">ESTACION MDC </t>
  </si>
  <si>
    <t>FRONTERAS PERICO 1</t>
  </si>
  <si>
    <t>FRONTERAS PERICO 2</t>
  </si>
  <si>
    <t xml:space="preserve">JACOBO  M </t>
  </si>
  <si>
    <t xml:space="preserve">PATE C.A </t>
  </si>
  <si>
    <t>EL ENO</t>
  </si>
  <si>
    <t>ALEX G.</t>
  </si>
  <si>
    <t>PERICO 1</t>
  </si>
  <si>
    <t>IBARRA LENIN</t>
  </si>
  <si>
    <t xml:space="preserve">ORION </t>
  </si>
  <si>
    <t>ACCYEM PROYECTOS</t>
  </si>
  <si>
    <t>OCP / SAN RAFAEL</t>
  </si>
  <si>
    <t xml:space="preserve">ALEX G. </t>
  </si>
  <si>
    <t>CUYABENO G</t>
  </si>
  <si>
    <t>PTAR CAMPAMENTO</t>
  </si>
  <si>
    <t>MDC 12</t>
  </si>
  <si>
    <t>MDC CENTRAL</t>
  </si>
  <si>
    <t>MDC 16</t>
  </si>
  <si>
    <t>PARAISO 13</t>
  </si>
  <si>
    <t>ANDESUPPLY</t>
  </si>
  <si>
    <t>MARIAN 30</t>
  </si>
  <si>
    <t>ALEX G</t>
  </si>
  <si>
    <t>TAPIR A</t>
  </si>
  <si>
    <t>ESTACION SUR PIA</t>
  </si>
  <si>
    <t>CONDUTO</t>
  </si>
  <si>
    <t>PLATAFORMA J2 CHANANGEN</t>
  </si>
  <si>
    <t>JOSE V</t>
  </si>
  <si>
    <t>CONSERDE MILENIUM</t>
  </si>
  <si>
    <t>ESTACION CENTRAL</t>
  </si>
  <si>
    <t>CONSTRUCTORA VELASTEGUI</t>
  </si>
  <si>
    <t>ISHPINGO B</t>
  </si>
  <si>
    <t>COMPANY PCA</t>
  </si>
  <si>
    <t>CUYABENO 17</t>
  </si>
  <si>
    <t>MARIO P</t>
  </si>
  <si>
    <t>GEOPETSA</t>
  </si>
  <si>
    <t>BASE COCA</t>
  </si>
  <si>
    <t>SINOPEC</t>
  </si>
  <si>
    <t>LAGO AGRIO 30</t>
  </si>
  <si>
    <t>TIMISTO S</t>
  </si>
  <si>
    <t>GYRODATA</t>
  </si>
  <si>
    <t>BLOQUE58, CUYABENO G,SANSAGURI</t>
  </si>
  <si>
    <t>MDC 16/MDC40</t>
  </si>
  <si>
    <t>POR IMPRIMIR</t>
  </si>
  <si>
    <t>PEÑA BLANCA</t>
  </si>
  <si>
    <t>YANOIL</t>
  </si>
  <si>
    <t>VINITA2</t>
  </si>
  <si>
    <t>YANAOIL</t>
  </si>
  <si>
    <t>CHARAPA</t>
  </si>
  <si>
    <t>TRANSPORTE NOROCCIDENTAL CIA LTDA</t>
  </si>
  <si>
    <t>ESPEJO - PAD B</t>
  </si>
  <si>
    <t>PROYECTREDES</t>
  </si>
  <si>
    <t>INCHIB</t>
  </si>
  <si>
    <t>SACHA 40</t>
  </si>
  <si>
    <t>SACHA 490</t>
  </si>
  <si>
    <t>ESTACION SUR OESTE</t>
  </si>
  <si>
    <t>ESTACION CENTRAL PIA</t>
  </si>
  <si>
    <t>TERRENO COCA</t>
  </si>
  <si>
    <t>PARDALIS/SECOYA 53</t>
  </si>
  <si>
    <t>GUARUMO</t>
  </si>
  <si>
    <t>INCHI E</t>
  </si>
  <si>
    <t>FYI-CONCUCIP</t>
  </si>
  <si>
    <t>CIP CONSTRUCCIONESYSERVICIOS S.A.S.</t>
  </si>
  <si>
    <t>ORION</t>
  </si>
  <si>
    <t>AUMAPROC S.A.</t>
  </si>
  <si>
    <t>PINDO</t>
  </si>
  <si>
    <t>ATACAPI</t>
  </si>
  <si>
    <t>SUZUKI 23</t>
  </si>
  <si>
    <t>ESTACION SUR</t>
  </si>
  <si>
    <t>OIL FIELD EQUIPMENT ECUADOR S.A.S.</t>
  </si>
  <si>
    <t>CONONACO</t>
  </si>
  <si>
    <t>SACHA 01</t>
  </si>
  <si>
    <t>E</t>
  </si>
  <si>
    <t>MILTON</t>
  </si>
  <si>
    <t>CONCUCIP</t>
  </si>
  <si>
    <t>SHUSHUKI 23</t>
  </si>
  <si>
    <t>OLD MARIAN</t>
  </si>
  <si>
    <t>PACAYACU/CAMPAMENTO GUARUMO</t>
  </si>
  <si>
    <t>SAN CARLOS</t>
  </si>
  <si>
    <t>A&amp;QSERVIC CIA. LTDA.</t>
  </si>
  <si>
    <t>HALLIBURTON</t>
  </si>
  <si>
    <t>PICHINCHA 14</t>
  </si>
  <si>
    <t>PLANET EXPO</t>
  </si>
  <si>
    <t>PRIMAVERA 2</t>
  </si>
  <si>
    <t>MARIAN</t>
  </si>
  <si>
    <t>PAYAMINO</t>
  </si>
  <si>
    <t>HARBERT</t>
  </si>
  <si>
    <t>KUPI E</t>
  </si>
  <si>
    <t>INCHI A</t>
  </si>
  <si>
    <t>MILTON M</t>
  </si>
  <si>
    <t>SERVCUYAB CIA. LTDA</t>
  </si>
  <si>
    <t>MAHOGANY B</t>
  </si>
  <si>
    <t>CIP CONSTRUCCIONES Y SERVICIOS CIA S.A.S</t>
  </si>
  <si>
    <t>PLATAFORMA RON</t>
  </si>
  <si>
    <t>TARAPOA</t>
  </si>
  <si>
    <t>PERICO 1-2</t>
  </si>
  <si>
    <t>ALEX</t>
  </si>
  <si>
    <t xml:space="preserve"> SECOYA 53</t>
  </si>
  <si>
    <t>SEDEMI</t>
  </si>
  <si>
    <t>SACHA</t>
  </si>
  <si>
    <t>JOSE</t>
  </si>
  <si>
    <t xml:space="preserve"> SECOYA 50,53,54</t>
  </si>
  <si>
    <t>TIGUINO</t>
  </si>
  <si>
    <t>LAGO 38</t>
  </si>
  <si>
    <t>HIDROGEOCOL</t>
  </si>
  <si>
    <t>MDC 50</t>
  </si>
  <si>
    <t>SERTECPEC</t>
  </si>
  <si>
    <t>HEORBIGER DE ECUDOR</t>
  </si>
  <si>
    <t>MDC/SACHA</t>
  </si>
  <si>
    <t>DRILLCOTEC</t>
  </si>
  <si>
    <t xml:space="preserve"> </t>
  </si>
  <si>
    <t>CULEBRA 01</t>
  </si>
  <si>
    <t>FYI</t>
  </si>
  <si>
    <t>GASELA</t>
  </si>
  <si>
    <t>TAPIR A - DORINE</t>
  </si>
  <si>
    <t>MDC 7-20</t>
  </si>
  <si>
    <t>SACHA 1</t>
  </si>
  <si>
    <t>PLUSPETROL</t>
  </si>
  <si>
    <t>PUERTO NAPO</t>
  </si>
  <si>
    <t>JHONATAN</t>
  </si>
  <si>
    <t>LAGO 39</t>
  </si>
  <si>
    <t>ATACAPI 28</t>
  </si>
  <si>
    <t>JHONATHAN</t>
  </si>
  <si>
    <t>XAVIER J</t>
  </si>
  <si>
    <t>INCHI E/MDC</t>
  </si>
  <si>
    <t xml:space="preserve">TAPIR A </t>
  </si>
  <si>
    <t>MPF - DORINE</t>
  </si>
  <si>
    <t>PARAISO 24</t>
  </si>
  <si>
    <t>CHARAPA B</t>
  </si>
  <si>
    <t xml:space="preserve">CONDUTO </t>
  </si>
  <si>
    <t>OILFIELD</t>
  </si>
  <si>
    <t>PUCUNA 22</t>
  </si>
  <si>
    <t>EL CHACO</t>
  </si>
  <si>
    <t>VHR</t>
  </si>
  <si>
    <t>SECOYA</t>
  </si>
  <si>
    <t>XAVIER</t>
  </si>
  <si>
    <t>TRIBOILGAS</t>
  </si>
  <si>
    <t>BLANCA VINITA</t>
  </si>
  <si>
    <t>NORWERST 9</t>
  </si>
  <si>
    <t xml:space="preserve">XAVIER </t>
  </si>
  <si>
    <t>PANAMERIA</t>
  </si>
  <si>
    <t>PAYAMINO/PUCUNA</t>
  </si>
  <si>
    <t>PLATAFORMA ORION</t>
  </si>
  <si>
    <t>HEORBIGER DE ECUADOR</t>
  </si>
  <si>
    <t>PROJECTREDES</t>
  </si>
  <si>
    <t>PETROBELL</t>
  </si>
  <si>
    <t>TIGUINO 6</t>
  </si>
  <si>
    <t>CUYABENO K-062</t>
  </si>
  <si>
    <t>FANNY GENERACION</t>
  </si>
  <si>
    <t>MPF</t>
  </si>
  <si>
    <t>DORINE</t>
  </si>
  <si>
    <t>VINITA</t>
  </si>
  <si>
    <t>MDC LINEA</t>
  </si>
  <si>
    <t>PANAMERICA</t>
  </si>
  <si>
    <t>PAYAMINO-PUCUNA</t>
  </si>
  <si>
    <t>TIGUINO 6 - MDC</t>
  </si>
  <si>
    <t xml:space="preserve">ROPLANDO </t>
  </si>
  <si>
    <t>CUYABENO ESTACION</t>
  </si>
  <si>
    <t>CUYABENO E</t>
  </si>
  <si>
    <t>ENAP/MCD12</t>
  </si>
  <si>
    <t>SANSAGUARI 18</t>
  </si>
  <si>
    <t>SECOYA 54</t>
  </si>
  <si>
    <t>PERICO 3</t>
  </si>
  <si>
    <t>INCHI</t>
  </si>
  <si>
    <t>LOMONCOCHA 33</t>
  </si>
  <si>
    <t>OLD MARIAM</t>
  </si>
  <si>
    <t>ENAP</t>
  </si>
  <si>
    <t>MCD12</t>
  </si>
  <si>
    <t>ARCOLANDS</t>
  </si>
  <si>
    <t>MDC 40</t>
  </si>
  <si>
    <t>PALO AZUL 54</t>
  </si>
  <si>
    <t>VHR 23</t>
  </si>
  <si>
    <t>PUCUNA 03</t>
  </si>
  <si>
    <t>GASELA H</t>
  </si>
  <si>
    <t>GRANTIERRA</t>
  </si>
  <si>
    <t>AUCA 27</t>
  </si>
  <si>
    <t>VHR-DYGOIL 20</t>
  </si>
  <si>
    <t>SECOYA 55</t>
  </si>
  <si>
    <t>XAVIER J.</t>
  </si>
  <si>
    <t>PCR ECUADRO</t>
  </si>
  <si>
    <t>VHR SUR</t>
  </si>
  <si>
    <t>PLUS PETROL</t>
  </si>
  <si>
    <t>ARCHIDONA</t>
  </si>
  <si>
    <t>GACELA 005</t>
  </si>
  <si>
    <t>PABLO GALLEGOS</t>
  </si>
  <si>
    <t xml:space="preserve">SINOPEC INTENACIONAL </t>
  </si>
  <si>
    <t>SINOPEC-138/BASE TNO</t>
  </si>
  <si>
    <t>LAGO AGRIO</t>
  </si>
  <si>
    <t>CHIRITZA</t>
  </si>
  <si>
    <t>EDEN YUTURI-BLOQUE 12</t>
  </si>
  <si>
    <t>PROCOPET S.A.</t>
  </si>
  <si>
    <t>SHUSHUKI 25 / SECOYA 55</t>
  </si>
  <si>
    <t>VELASTEGUI</t>
  </si>
  <si>
    <t xml:space="preserve">VINITA </t>
  </si>
  <si>
    <t>PEC PTOJECT</t>
  </si>
  <si>
    <t>R4OLANDO G</t>
  </si>
  <si>
    <t>RIG-20 DCT</t>
  </si>
  <si>
    <t>A&amp;Q</t>
  </si>
  <si>
    <t>VIAS MDC</t>
  </si>
  <si>
    <t>MDC CPF</t>
  </si>
  <si>
    <t>RIO LLUSHIAN</t>
  </si>
  <si>
    <t>ARAJUNO</t>
  </si>
  <si>
    <t xml:space="preserve">PCR </t>
  </si>
  <si>
    <t>VHR SUR A001</t>
  </si>
  <si>
    <t>ESTACION PARAHUACO</t>
  </si>
  <si>
    <t>ESTACION CUYABENO</t>
  </si>
  <si>
    <t>PEC PROJECT</t>
  </si>
  <si>
    <t xml:space="preserve">CCDC </t>
  </si>
  <si>
    <t>VHR / PAD E</t>
  </si>
  <si>
    <t>CAMPAMENTO ENAP</t>
  </si>
  <si>
    <t>4874</t>
  </si>
  <si>
    <t>4881</t>
  </si>
  <si>
    <t>75</t>
  </si>
  <si>
    <t>4895</t>
  </si>
  <si>
    <t>50</t>
  </si>
  <si>
    <t>4903</t>
  </si>
  <si>
    <t>4912</t>
  </si>
  <si>
    <t>4942</t>
  </si>
  <si>
    <t>60</t>
  </si>
  <si>
    <t>4946</t>
  </si>
  <si>
    <t>140</t>
  </si>
  <si>
    <t>PCR</t>
  </si>
  <si>
    <t xml:space="preserve">CONCUCIP </t>
  </si>
  <si>
    <t xml:space="preserve">MDC </t>
  </si>
  <si>
    <t>A&amp;Q SERVICES</t>
  </si>
  <si>
    <t>MDC YPF</t>
  </si>
  <si>
    <t>PARAHUACO</t>
  </si>
  <si>
    <t>IHELP</t>
  </si>
  <si>
    <t>YURALPA</t>
  </si>
  <si>
    <t>JOSE SORIA</t>
  </si>
  <si>
    <t>ALFREDO CH</t>
  </si>
  <si>
    <t>JULIO C</t>
  </si>
  <si>
    <t>TRIBOILGAS RIG 202</t>
  </si>
  <si>
    <t>XAVIER JUMBO</t>
  </si>
  <si>
    <t>ROLANDO GARCIA</t>
  </si>
  <si>
    <t>ALEX GARCIA</t>
  </si>
  <si>
    <t>PCA COMPANY</t>
  </si>
  <si>
    <t>LINEAS CUYABENO H</t>
  </si>
  <si>
    <t>CIP CONSTRUCCIONES</t>
  </si>
  <si>
    <t>WELDIN</t>
  </si>
  <si>
    <t xml:space="preserve">ROLANDO GARCIA </t>
  </si>
  <si>
    <t>MILTON MOYON</t>
  </si>
  <si>
    <t xml:space="preserve">MILTON MOYON </t>
  </si>
  <si>
    <t>SACHA-490</t>
  </si>
  <si>
    <t>GPOWER</t>
  </si>
  <si>
    <t>A&amp;Q SERVIC</t>
  </si>
  <si>
    <t>LINEAS</t>
  </si>
  <si>
    <t>ESTACION MDC</t>
  </si>
  <si>
    <t xml:space="preserve">ARCOLANDS </t>
  </si>
  <si>
    <t>MISION PETROLEUM</t>
  </si>
  <si>
    <t>BLOQUE 31</t>
  </si>
  <si>
    <t>SECOYA F</t>
  </si>
  <si>
    <t>DORINE BATTERY</t>
  </si>
  <si>
    <t>RIG 202</t>
  </si>
  <si>
    <t>MILTON C</t>
  </si>
  <si>
    <t>MARCO A</t>
  </si>
  <si>
    <t>SERTEPEC</t>
  </si>
  <si>
    <t>GRAN TIERRA</t>
  </si>
  <si>
    <t>CONSTRUWAIRA</t>
  </si>
  <si>
    <t>ONKIE</t>
  </si>
  <si>
    <t>I-HELP</t>
  </si>
  <si>
    <t>TRIBOIL GAS</t>
  </si>
  <si>
    <t>ESTACIÓN CUTABENO</t>
  </si>
  <si>
    <t>ESTACION CUYABENO D</t>
  </si>
  <si>
    <t>SANTA CLARA</t>
  </si>
  <si>
    <t>EDEN BLQ 12</t>
  </si>
  <si>
    <t>VHRF</t>
  </si>
  <si>
    <t>MDC-40</t>
  </si>
  <si>
    <t>MC</t>
  </si>
  <si>
    <t>SERVICE</t>
  </si>
  <si>
    <t>PARAISO</t>
  </si>
  <si>
    <t xml:space="preserve">ROLANDO G </t>
  </si>
  <si>
    <t>RROLANDO G</t>
  </si>
  <si>
    <t>ROLAND G</t>
  </si>
  <si>
    <t>JOSE VERDEZOTO</t>
  </si>
  <si>
    <t>20-nov.23</t>
  </si>
  <si>
    <t>ESTACION PARAISO</t>
  </si>
  <si>
    <t>ROLANDIO G</t>
  </si>
  <si>
    <t>ORBERGER</t>
  </si>
  <si>
    <t>VHR K</t>
  </si>
  <si>
    <t>VHR J</t>
  </si>
  <si>
    <t>CORENA</t>
  </si>
  <si>
    <t>DANIELCOM</t>
  </si>
  <si>
    <t>GACELA H</t>
  </si>
  <si>
    <t>DESPORMETALING</t>
  </si>
  <si>
    <t>BLOQUE SACHA</t>
  </si>
  <si>
    <t>CONSORCIO SHUSHUFINDI</t>
  </si>
  <si>
    <t xml:space="preserve">DANIELCON </t>
  </si>
  <si>
    <t>CORENA TARAPOA</t>
  </si>
  <si>
    <t>JONATHAN G</t>
  </si>
  <si>
    <t>DIGOIL</t>
  </si>
  <si>
    <t>SACHA 500</t>
  </si>
  <si>
    <t>JHONTAN G</t>
  </si>
  <si>
    <t xml:space="preserve">WELDING </t>
  </si>
  <si>
    <t>RIO MARKER</t>
  </si>
  <si>
    <t>PILAUTOMATION</t>
  </si>
  <si>
    <t>AQ SERVICES</t>
  </si>
  <si>
    <t>EDEN /BLOQUE 12</t>
  </si>
  <si>
    <t>JONTHAN G</t>
  </si>
  <si>
    <t>ERAZO CONTRUCTORES</t>
  </si>
  <si>
    <t>EDEN</t>
  </si>
  <si>
    <t>XAVUER J</t>
  </si>
  <si>
    <t>FANNY 100</t>
  </si>
  <si>
    <t>AUCA CENTRAL</t>
  </si>
  <si>
    <t>CAMPAMENTO LAGO AGRIO</t>
  </si>
  <si>
    <t>DESPROMETALIN</t>
  </si>
  <si>
    <t>SACHA CENTRAL</t>
  </si>
  <si>
    <t>HOERBIGER</t>
  </si>
  <si>
    <t>MDC 20</t>
  </si>
  <si>
    <t xml:space="preserve">CHARAPA </t>
  </si>
  <si>
    <t>PARAHUACO H</t>
  </si>
  <si>
    <t>VHR 003</t>
  </si>
  <si>
    <t>JHONATAN G</t>
  </si>
  <si>
    <t>PUCCUNA 08</t>
  </si>
  <si>
    <t>VHR J, K, F</t>
  </si>
  <si>
    <t>JHONATHAN G</t>
  </si>
  <si>
    <t xml:space="preserve">PEC PROJECT </t>
  </si>
  <si>
    <t>MARIAM 5 Y 8</t>
  </si>
  <si>
    <t>CHANANGUE</t>
  </si>
  <si>
    <t>BIODIGESTOR CHANANGUE</t>
  </si>
  <si>
    <t>GRABN TIERRA</t>
  </si>
  <si>
    <t>MDC40</t>
  </si>
  <si>
    <t>BLOQUE 12</t>
  </si>
  <si>
    <t>ERAZO CONSTRUCCIONES</t>
  </si>
  <si>
    <t>MISSION PETROLEUM</t>
  </si>
  <si>
    <t>LENIN IBARRA</t>
  </si>
  <si>
    <t>MARIAN 5 Y 8</t>
  </si>
  <si>
    <t>CHACO</t>
  </si>
  <si>
    <t>XAVIER G</t>
  </si>
  <si>
    <t>XAVIER  J</t>
  </si>
  <si>
    <t>6038</t>
  </si>
  <si>
    <t>6162</t>
  </si>
  <si>
    <t>6147</t>
  </si>
  <si>
    <t xml:space="preserve">GRAN TIERRA </t>
  </si>
  <si>
    <t>CHANANGUE - BIODIGESTOR</t>
  </si>
  <si>
    <t xml:space="preserve"> BIODIGESTOR CHARAPA</t>
  </si>
  <si>
    <t>CONSPECCIME</t>
  </si>
  <si>
    <t>YUCAS 13</t>
  </si>
  <si>
    <t>OSO C 008</t>
  </si>
  <si>
    <t xml:space="preserve">BLOQUE 12 </t>
  </si>
  <si>
    <t>NOROCCIDENTAL</t>
  </si>
  <si>
    <t xml:space="preserve">VELASTEGUI </t>
  </si>
  <si>
    <t>ANGEL RUIZ</t>
  </si>
  <si>
    <t>BASE ENAP</t>
  </si>
  <si>
    <t>TRANCEFOILD</t>
  </si>
  <si>
    <t>AUCA 53</t>
  </si>
  <si>
    <t>ANGEL R</t>
  </si>
  <si>
    <t>WSO</t>
  </si>
  <si>
    <t>CHARAPA 3</t>
  </si>
  <si>
    <t>CHARAPA 4</t>
  </si>
  <si>
    <t>SURWEST A</t>
  </si>
  <si>
    <t>BIODIGESTRO CHARAPA</t>
  </si>
  <si>
    <t>ESTACION SHUSHUFINDI</t>
  </si>
  <si>
    <t>PERICO 2</t>
  </si>
  <si>
    <t>TORTUGA 01</t>
  </si>
  <si>
    <t>AUCA 28</t>
  </si>
  <si>
    <t>SHUSHUQUI 10</t>
  </si>
  <si>
    <t>AQSERVICES</t>
  </si>
  <si>
    <t>PALANDA</t>
  </si>
  <si>
    <t xml:space="preserve">ALEX G </t>
  </si>
  <si>
    <t>PUCCUNA 23</t>
  </si>
  <si>
    <t>ARQ. MARTHA MIRANDA</t>
  </si>
  <si>
    <t>ESC. GALO PLAZA LAZO</t>
  </si>
  <si>
    <t>EDISON S</t>
  </si>
  <si>
    <t>EEB 24 DE OCTUBRE-SACHA</t>
  </si>
  <si>
    <t>DIRECCCION DISTRITAL 22D01 LA JOYA DE LOS SACHAS-EDUCACION</t>
  </si>
  <si>
    <t>TECTOTAL</t>
  </si>
  <si>
    <t>OCANO</t>
  </si>
  <si>
    <t>DORINE BATERY</t>
  </si>
  <si>
    <t>JOSÉ V</t>
  </si>
  <si>
    <t>PACA NORTE A</t>
  </si>
  <si>
    <t>PACA NORTE B</t>
  </si>
  <si>
    <t>SACHA 510</t>
  </si>
  <si>
    <t xml:space="preserve">NUEVA ESPERANZA </t>
  </si>
  <si>
    <t xml:space="preserve">EDISON S </t>
  </si>
  <si>
    <t>BIODIGESTRO CHARAPA B</t>
  </si>
  <si>
    <t>BIOX</t>
  </si>
  <si>
    <t>SAN RAFAEL</t>
  </si>
  <si>
    <t>CHARAPA B Y CHARAPA 4A</t>
  </si>
  <si>
    <t>EDISON SARMIENTO</t>
  </si>
  <si>
    <t>PROYECREDES</t>
  </si>
  <si>
    <t>CPM</t>
  </si>
  <si>
    <t>NUEVA ESPERANZA</t>
  </si>
  <si>
    <t>MANTENIMIENTO</t>
  </si>
  <si>
    <t>LAVAMANOS</t>
  </si>
  <si>
    <t>BAÑOS</t>
  </si>
  <si>
    <t>CAMPER</t>
  </si>
  <si>
    <t>(Todas)</t>
  </si>
  <si>
    <t>(en blanco)</t>
  </si>
  <si>
    <t>Total 1</t>
  </si>
  <si>
    <t>Total 2</t>
  </si>
  <si>
    <t>CRONOGRAMA DE MANTENIMIENTO DE BATERIAS SANITARIAS</t>
  </si>
  <si>
    <t>LUNES</t>
  </si>
  <si>
    <t>MARTES</t>
  </si>
  <si>
    <t>MIÉRCOLES</t>
  </si>
  <si>
    <t>JUEVES</t>
  </si>
  <si>
    <t>VIERNES</t>
  </si>
  <si>
    <t>SÁBADO</t>
  </si>
  <si>
    <t>DOMINGO</t>
  </si>
  <si>
    <t>CLIENTE</t>
  </si>
  <si>
    <t>WEILDING</t>
  </si>
  <si>
    <t>SHUSHUQUI 29</t>
  </si>
  <si>
    <t>PARDALIS</t>
  </si>
  <si>
    <t xml:space="preserve">TRACEOILFIELD </t>
  </si>
  <si>
    <t xml:space="preserve">WSO </t>
  </si>
  <si>
    <t xml:space="preserve">TECTOCAL </t>
  </si>
  <si>
    <t xml:space="preserve"> OCANA</t>
  </si>
  <si>
    <t>FRECUENCIA</t>
  </si>
  <si>
    <t>LUNES MIERCOLES Y VIERNES</t>
  </si>
  <si>
    <t>8 3 VECES POR MES</t>
  </si>
  <si>
    <t>PROJECREDES</t>
  </si>
  <si>
    <t>8 Y 24</t>
  </si>
  <si>
    <t>CHANANGUE J</t>
  </si>
  <si>
    <t>MARIAM 9</t>
  </si>
  <si>
    <t>DOMINGOS</t>
  </si>
  <si>
    <t>PERICO 01</t>
  </si>
  <si>
    <t>ZONA</t>
  </si>
  <si>
    <t>SUR</t>
  </si>
  <si>
    <t>CENTRO</t>
  </si>
  <si>
    <t>NORTE</t>
  </si>
  <si>
    <t>OESTE</t>
  </si>
  <si>
    <t>TRACEOILFIELD /AUCA 98</t>
  </si>
  <si>
    <t xml:space="preserve">INCHI B (HOMBRE) </t>
  </si>
  <si>
    <t xml:space="preserve">INCHI B (MUJERES) </t>
  </si>
  <si>
    <t>TECNICO</t>
  </si>
  <si>
    <t>RAFAEL BURGOS</t>
  </si>
  <si>
    <t>TORTUGA 1</t>
  </si>
  <si>
    <t>OK</t>
  </si>
  <si>
    <t>PENDIENTE 5 Y 26</t>
  </si>
  <si>
    <t>SEPTIEMBRE</t>
  </si>
  <si>
    <t>GRAN TIERRA /CHANANGUE</t>
  </si>
  <si>
    <t>SERTECPET/CHANANGUE J</t>
  </si>
  <si>
    <t>LUNES MIERCOLES Y VIERNES DOMINGO</t>
  </si>
  <si>
    <t>LUNES MIERCOLES VIERNES DOMINGO PASANDO 1 DIA</t>
  </si>
  <si>
    <t>AUCA SUR</t>
  </si>
  <si>
    <t>BIODIGESTOR</t>
  </si>
  <si>
    <t>1 POR MES</t>
  </si>
  <si>
    <t>COCA/ BIODGTOR</t>
  </si>
  <si>
    <t>CEINC CONSTRUCCIONES</t>
  </si>
  <si>
    <t>KUPIE</t>
  </si>
  <si>
    <t>SAN RAFAEL SAN CARLOS</t>
  </si>
  <si>
    <t>CHARAPA BIODIGESTOR</t>
  </si>
  <si>
    <t>ACTIVIDAD</t>
  </si>
  <si>
    <t>PECPROJEC</t>
  </si>
  <si>
    <t>CADA VIERNES</t>
  </si>
  <si>
    <t>NO TIENE FRECUENCIA TIENEN QUE SOLICITARLO</t>
  </si>
  <si>
    <t>ES</t>
  </si>
  <si>
    <t>PLACAS</t>
  </si>
  <si>
    <t>BLOQUE 15</t>
  </si>
  <si>
    <t>SERTECPET/BLOQUE 15</t>
  </si>
  <si>
    <t>SACHA 473</t>
  </si>
  <si>
    <t>KBA1305</t>
  </si>
  <si>
    <t>MARTES JUEVES Y SABADO</t>
  </si>
  <si>
    <t>PENDIENTES</t>
  </si>
  <si>
    <t>3 VECES POR SEMANA</t>
  </si>
  <si>
    <t>#</t>
  </si>
  <si>
    <t>HARBERTH/PARAISO</t>
  </si>
  <si>
    <t>TECTOTAL/OCANO</t>
  </si>
  <si>
    <t>TRACEOILFIELD /AUCA 28</t>
  </si>
  <si>
    <t>TRACEOILFIELD /AUCA 53</t>
  </si>
  <si>
    <t>TRACEOILFIELD /TORTUGA 1</t>
  </si>
  <si>
    <t>SERTECPET/AUCA SUR</t>
  </si>
  <si>
    <t>PEC PROJET/PUCUNA 8</t>
  </si>
  <si>
    <t>SERTECPET/MARIAN 9</t>
  </si>
  <si>
    <t>SERTECPET/PACA A</t>
  </si>
  <si>
    <t>SERTECPET/PACAB</t>
  </si>
  <si>
    <t>SERTECPET/SACHA 470</t>
  </si>
  <si>
    <t>GRANTIERRA/CHARAPA B</t>
  </si>
  <si>
    <t>GRANTIERRA/CHARAPA B/BIODIGESTOR</t>
  </si>
  <si>
    <t>PROYECREDES/INCHI B/HOMBRE</t>
  </si>
  <si>
    <t>PROYECREDES/INCHI B/MUJER</t>
  </si>
  <si>
    <t>SERTECPET/PERICO 1</t>
  </si>
  <si>
    <t>SERTECPET/PERICO 3</t>
  </si>
  <si>
    <t>PROYECREDES/MDC CPF</t>
  </si>
  <si>
    <t>ARCOLANDS/MDC 40</t>
  </si>
  <si>
    <t>PROCOPETY/BLOQUE 12</t>
  </si>
  <si>
    <t>PROCOPET/BLOQUE 12</t>
  </si>
  <si>
    <t>MISSION PETROLEUM/BLOQUE 31</t>
  </si>
  <si>
    <t>GRANTIERRA/CHANANGUE J</t>
  </si>
  <si>
    <t>GRANTIERRA/CHANANGUE J/BIODIGESTOR</t>
  </si>
  <si>
    <t>HALLIBURTON/SACHA 473</t>
  </si>
  <si>
    <t>SERTECPET/SHUSHUQUI 29</t>
  </si>
  <si>
    <t>HORBIGER/SECOYA</t>
  </si>
  <si>
    <t>PARDALIS/SECOYA GUARUMO</t>
  </si>
  <si>
    <t>WELDIN/490</t>
  </si>
  <si>
    <t>WELDIN/500</t>
  </si>
  <si>
    <t>PEC PROJET/NUEVA ESPERANZA</t>
  </si>
  <si>
    <t>PEC PROJET/SACHA 510</t>
  </si>
  <si>
    <t>WSO/CHARAPA 4</t>
  </si>
  <si>
    <t>WSO/CHARAPA 3</t>
  </si>
  <si>
    <t>SERTECPET/PACA B</t>
  </si>
  <si>
    <t>CEINC/KUPI E</t>
  </si>
  <si>
    <t>DOMINGO / 28/7/2024</t>
  </si>
  <si>
    <t>PFH 9402</t>
  </si>
  <si>
    <t>PFG 4661</t>
  </si>
  <si>
    <t>LUNES 29/07/2024</t>
  </si>
  <si>
    <t>PDH9402</t>
  </si>
  <si>
    <t>PDY7429</t>
  </si>
  <si>
    <t>GUARUMO/SECOYA</t>
  </si>
  <si>
    <t>HALLIBURTON /PUCUNA 9 Y 13</t>
  </si>
  <si>
    <t>PDY7479</t>
  </si>
  <si>
    <t>LIBERACIÓN</t>
  </si>
  <si>
    <t>MARTES 30/07/2024</t>
  </si>
  <si>
    <t>NO SE REALIZO POR DAÑO EN LA CARRETERA SE REALIZA EL MARTES</t>
  </si>
  <si>
    <t>PFG9402</t>
  </si>
  <si>
    <t>MOVER LOS BAÑOS DE A A LA B Y DEJAR EN LA CURVA</t>
  </si>
  <si>
    <t>MIERCOLES 31/07/2024</t>
  </si>
  <si>
    <t>PFH9402</t>
  </si>
  <si>
    <t>HALLIBURTON /PUCUNA 13</t>
  </si>
  <si>
    <t>RETIRO DE LAVA OJOS / PSL-BT /PSL-LV</t>
  </si>
  <si>
    <t>RETIRO DE PSL -BT</t>
  </si>
  <si>
    <t>PDY2369</t>
  </si>
  <si>
    <t>MOVIMIENTO DE PACA A A PACA B Y DEJAR EN LA CURVA</t>
  </si>
  <si>
    <t>SERTECPET/PACA</t>
  </si>
  <si>
    <t xml:space="preserve">MANTENIMIENTO </t>
  </si>
  <si>
    <t>NO SE REALIZO PORQUE NO ALCANZO SE DAÑO EL KBA1305</t>
  </si>
  <si>
    <t>RETIRO EJECUTADO</t>
  </si>
  <si>
    <t>MISSION BLOQUE 31</t>
  </si>
  <si>
    <t xml:space="preserve">EL COCA 8:00 AM </t>
  </si>
  <si>
    <t>JUEVES 01/08/2024</t>
  </si>
  <si>
    <t>PDY 7429</t>
  </si>
  <si>
    <t>NO SE ALCANZÓ A REALIZAR EL MANTENIMIENTO</t>
  </si>
  <si>
    <t>SE REALIZO EL MANTENIMIENTO CON FECHA DEL 30</t>
  </si>
  <si>
    <t>VIERNES 01/08/2024</t>
  </si>
  <si>
    <t>PECPROJET/SACHA 510</t>
  </si>
  <si>
    <t>PFG4661</t>
  </si>
  <si>
    <t>ENTREGA DE PRODUCTO</t>
  </si>
  <si>
    <t>CAMBIO DE UBICACIÓN coordinar con el Ing Mike Pinargote Inspector SSA, contacto 0989782368</t>
  </si>
  <si>
    <t>HALLIBURTON/COCA/ BIODGTOR</t>
  </si>
  <si>
    <t>NO SE REALIZO, NO ALCANZARON  1 SOLO CARRO Y CON EL APOYO DEL CARRO DE CPP</t>
  </si>
  <si>
    <t>SERTECPET / SHUSHUQUI 29</t>
  </si>
  <si>
    <t>COLOCAR EL URINARIO EN LOS BAÑOS</t>
  </si>
  <si>
    <t>ENTREGA DE UNA BATERIA DE HOMBRE/ LLEVAR CAUCHO NEGRO PARA BATERIA DE MUJERES  / REVISAR EL ESTADO DE LAS BATERIAS</t>
  </si>
  <si>
    <t>SUCCION DEL CAMPER URGENTE 8 AM / LLEVAR ACOPLES PARA LA MANGUERA</t>
  </si>
  <si>
    <t>HALLIBURTON /PUCUNA 9</t>
  </si>
  <si>
    <t>HALLIBURTON /PUCUNA 21</t>
  </si>
  <si>
    <t>ENTREGA DE 1 BAÑO DE HOMBRES Y 1 DE MUJERES</t>
  </si>
  <si>
    <t>WELDING/ SAN CARLOS</t>
  </si>
  <si>
    <t>ENTREGA DE 1 BAÑO DE HOMBRE</t>
  </si>
  <si>
    <t>LIBERACIÓN EN KUPIE 11 AM</t>
  </si>
  <si>
    <t>Domingo 04/8/2024</t>
  </si>
  <si>
    <t>KBA1298</t>
  </si>
  <si>
    <t>RETIRO DE BATERIA SANITARIA</t>
  </si>
  <si>
    <t>PENDIENTES PERSONAL</t>
  </si>
  <si>
    <t xml:space="preserve">NO SE REALIZO </t>
  </si>
  <si>
    <t>NO SE ALCANZO A REALIZAR</t>
  </si>
  <si>
    <t>WELDIN /SAN CARLOS</t>
  </si>
  <si>
    <t>HALLIBURTON / PUCUNA 21</t>
  </si>
  <si>
    <t>LUNES 5/8/2024</t>
  </si>
  <si>
    <t xml:space="preserve">INGRESO DE VACUUM </t>
  </si>
  <si>
    <t>DEYLER MILLINGALLI</t>
  </si>
  <si>
    <t>se suspende 1 baño de damas # 203</t>
  </si>
  <si>
    <t>MARTES 6/8/2024</t>
  </si>
  <si>
    <t>SERTECPET/ AUCA 27</t>
  </si>
  <si>
    <t>LIBERACION DE ORION</t>
  </si>
  <si>
    <t>SERTECPET / POMPEYA B</t>
  </si>
  <si>
    <t>ENTREGAR 1 BAÑO Y 1 LAVAMANOS</t>
  </si>
  <si>
    <t>ENTREGA DE 1 BAÑO Y 1 LAVAMANOS/ ENTREGA HASTA EL 8</t>
  </si>
  <si>
    <t>MIERCOLES 7/8/2024</t>
  </si>
  <si>
    <t>JOSE GUEVARA</t>
  </si>
  <si>
    <t>JUEVES 08/08/2024</t>
  </si>
  <si>
    <t>se debe abastaecer 2 veces por semana ajustarde al horario del bloque 15</t>
  </si>
  <si>
    <t xml:space="preserve"> POMPEYA B</t>
  </si>
  <si>
    <t>INGRESO DE TECNICO - SALIDA EL 06/08/2024</t>
  </si>
  <si>
    <t>JUEVES 15/08/2024</t>
  </si>
  <si>
    <t>PROYECREDES / ENAP</t>
  </si>
  <si>
    <t>RETIRO DE BAÑO / SABADO</t>
  </si>
  <si>
    <t>SERTECPET /ESTACION LIMONCOCHA</t>
  </si>
  <si>
    <t>PROYECREDES /CAMPAMENTO ENAP</t>
  </si>
  <si>
    <t>RETIRO DE BAÑO</t>
  </si>
  <si>
    <t>DAYLER MILLINGALLI</t>
  </si>
  <si>
    <t>VIERNES 16/8/2024</t>
  </si>
  <si>
    <t>PETROBEL / SUCCION BIODIGESTORES (PFG4661)</t>
  </si>
  <si>
    <t>TÉCNICO</t>
  </si>
  <si>
    <t>SÁBADO 17/08/2024</t>
  </si>
  <si>
    <t>DOMINGO 18/08/2024</t>
  </si>
  <si>
    <t>SERTECPET/AUCA 27</t>
  </si>
  <si>
    <t>LUNES 19/08/2024</t>
  </si>
  <si>
    <t xml:space="preserve">PAKA NORTE A </t>
  </si>
  <si>
    <t>SERTECPET/PAKA B</t>
  </si>
  <si>
    <t xml:space="preserve">MOVIMIENTO DE BATERIAS EN PACA A Y PACA B </t>
  </si>
  <si>
    <t>MARTES 20/08/2024</t>
  </si>
  <si>
    <t>TOMA DE MUESTRAS DE PATTERSON</t>
  </si>
  <si>
    <t>NO SE REALIZA POR PARO EN DAYUMA SE PASO UN CORREO AL CLIENTE</t>
  </si>
  <si>
    <t>MISSION / BLOQUE 31</t>
  </si>
  <si>
    <t>SUCCION DE BIODIGESTORES</t>
  </si>
  <si>
    <t>TOMA DE MUESTRAS</t>
  </si>
  <si>
    <t>ISAAC MILLINGALLI</t>
  </si>
  <si>
    <t>ISAIAS MILLINGALLI</t>
  </si>
  <si>
    <t>DEBE ESTAR A LAS 8:00 AM EN EL PUNTO</t>
  </si>
  <si>
    <t>CAMBIAR EL CARRO</t>
  </si>
  <si>
    <t>INFORMA XAVIER JUMBO QUE POR SOLICITUD DEL CLIENTE SE SUSPENDA EL MANTENIMIENTO</t>
  </si>
  <si>
    <t>SUSPENCIÓN</t>
  </si>
  <si>
    <t>INDEPENDENCE</t>
  </si>
  <si>
    <t>SUCCION</t>
  </si>
  <si>
    <t>MIERCOLES 21/08/2024</t>
  </si>
  <si>
    <t>NO ALCANZO  A REALIZAR LA RUTA</t>
  </si>
  <si>
    <t>JUEVES 22/08/2024</t>
  </si>
  <si>
    <t>NO SE HIZO POR PARO</t>
  </si>
  <si>
    <t># BATERIAS</t>
  </si>
  <si>
    <t>2 BT Y 2 LV</t>
  </si>
  <si>
    <t>3 BT Y 1 LV</t>
  </si>
  <si>
    <t>1 BT Y 1LV</t>
  </si>
  <si>
    <t>3 BT Y 2LV</t>
  </si>
  <si>
    <t>1 BT</t>
  </si>
  <si>
    <t xml:space="preserve">2 BT </t>
  </si>
  <si>
    <t>2 BT</t>
  </si>
  <si>
    <t>VIERNES 23/8/2024</t>
  </si>
  <si>
    <t>RUTA CON RETRASO POR EL UNDIMIENTO DE UN TANQUE EN LA VIA</t>
  </si>
  <si>
    <t>RETIRO DE BT Y LV</t>
  </si>
  <si>
    <t>CAMIONETA</t>
  </si>
  <si>
    <t>PTAR 2</t>
  </si>
  <si>
    <t>SUSPENDIDO HASTA NUEVA ORDEN</t>
  </si>
  <si>
    <t>3 BT 1 LV</t>
  </si>
  <si>
    <t>SUCCIÓN</t>
  </si>
  <si>
    <t>1 TANQUE</t>
  </si>
  <si>
    <t>2 BT Y 1 LV</t>
  </si>
  <si>
    <t>4 BT Y 3 LV</t>
  </si>
  <si>
    <t>MANTENIMIENTO EN LA TARDE DEL VACUUM  ACEITE DE MOTOR</t>
  </si>
  <si>
    <t xml:space="preserve">NO SE REALIZA POR PARO  </t>
  </si>
  <si>
    <t xml:space="preserve">JOSE VERDEZOTO </t>
  </si>
  <si>
    <t>NO SE REALIZA POR RETRASON EN MARIAM 9</t>
  </si>
  <si>
    <t>EDISON SARMIENTO / RAFAEL BURGOS</t>
  </si>
  <si>
    <t>PRIMERA ENTREGA</t>
  </si>
  <si>
    <t>FECHA 25/08/2024</t>
  </si>
  <si>
    <t>SERTECPET/ PAKA A</t>
  </si>
  <si>
    <t>SERTECPET/PAKAB</t>
  </si>
  <si>
    <t>DAR PRIORIDAD DE SERVICIO</t>
  </si>
  <si>
    <t>DEJAR EL VACUUM EN PUERTO PROVIDENCIA A LAS 7:00 AM</t>
  </si>
  <si>
    <t xml:space="preserve">ANGEL RUIZ </t>
  </si>
  <si>
    <t>FECHA 26/08/2024</t>
  </si>
  <si>
    <t>SABADO 24/08/2024</t>
  </si>
  <si>
    <t>ULTIMO MANTENIMIENTO, SE SUSPENDE HASTA NUEVA ORDEN</t>
  </si>
  <si>
    <t>AGOSTO</t>
  </si>
  <si>
    <t>DEBE ESTAR A LAS 7:00 AM EN EL PUNTO</t>
  </si>
  <si>
    <t>INGRESO DEL VACUUM BLOQUE 31</t>
  </si>
  <si>
    <t>FECHA 27/08/2024</t>
  </si>
  <si>
    <t xml:space="preserve">MANTENIMIENTO PTAR </t>
  </si>
  <si>
    <t>PENDIENTE</t>
  </si>
  <si>
    <t>MUESTRAS PATTERSON</t>
  </si>
  <si>
    <t>ISAIAS MILLINGALLI / ISAAC MILLINGALLI</t>
  </si>
  <si>
    <t>RETIRO DE MUESTRA Y ENTREGA DE SUMINISTROS</t>
  </si>
  <si>
    <t>RICARDO PAMBABAY</t>
  </si>
  <si>
    <t>PDE9288</t>
  </si>
  <si>
    <t>SERTECPET/TARAPUY</t>
  </si>
  <si>
    <t>ANGEL RUIZ / RAFAEL BURGOS</t>
  </si>
  <si>
    <t>SERTECPET/PAKA A</t>
  </si>
  <si>
    <t>NO SE REALIZÓ POR PARO</t>
  </si>
  <si>
    <t>VIERNES 30/08/2024</t>
  </si>
  <si>
    <t>JUEVES 29/08/2024</t>
  </si>
  <si>
    <t>MOVIMIENTO DE BT</t>
  </si>
  <si>
    <t>HALLIBURTON/SACHA 540</t>
  </si>
  <si>
    <t>ENTREGA 2 BT</t>
  </si>
  <si>
    <t>MANTENIMIENTO A 1 LAVAMANOS FUGA DE AGUA</t>
  </si>
  <si>
    <t>ENTREGA A LAS 6 AM</t>
  </si>
  <si>
    <t>HACER FIRMAR DOCUMENTOS</t>
  </si>
  <si>
    <t>HALLIURTON /SACHA 540</t>
  </si>
  <si>
    <t>SÁBADO 03/08/2024</t>
  </si>
  <si>
    <t>SABADO 31/08/2024</t>
  </si>
  <si>
    <t>LIMPIEZA Y DESINFECCION DEL CAMPER</t>
  </si>
  <si>
    <t>GRAN TIERRA /CHARAPA B</t>
  </si>
  <si>
    <t>ENTREGA DE 2 BT</t>
  </si>
  <si>
    <t>PFH4661</t>
  </si>
  <si>
    <t xml:space="preserve">HALLIBURTON /SACHA 540/CAMPER </t>
  </si>
  <si>
    <t>HALLIBURTON /SACHA 540</t>
  </si>
  <si>
    <t>DEBE ESTAR EN EL CAMPAMENTO A LAS  5:00 AM</t>
  </si>
  <si>
    <t>ANGEL RUIZ / ISAAC MILLINGALLI</t>
  </si>
  <si>
    <t>GRAN TIERRA /CHARAPA I</t>
  </si>
  <si>
    <t>DESPUES DE LAS 16:00</t>
  </si>
  <si>
    <t>JOSÉ GUEVARA</t>
  </si>
  <si>
    <t>RETIRAR BT</t>
  </si>
  <si>
    <t>RICARDO BAMBABAY</t>
  </si>
  <si>
    <t>OBSERVACIONES</t>
  </si>
  <si>
    <t>1ER MANTENIMIENTO</t>
  </si>
  <si>
    <t>ALCANCE DE LA PLATAFORMA Y CAMBIO PARA EJECUTAR EL MOVIMIENTO</t>
  </si>
  <si>
    <t>ANGEL RUIZ/ RICARDO PAMBABAY</t>
  </si>
  <si>
    <t>KBA1305/PDY2369</t>
  </si>
  <si>
    <t xml:space="preserve">INSPECCIÓN MENSUAL </t>
  </si>
  <si>
    <t>CHEQUEO GENERAL DE LA UNIDAD Y DOCUMENTAL</t>
  </si>
  <si>
    <t>RESPONSABLE: CONDUCTOR / RICARDO / FERNANDA</t>
  </si>
  <si>
    <t xml:space="preserve"> CAMPAMENTO ENAP</t>
  </si>
  <si>
    <t>RETIRAR 1 BT</t>
  </si>
  <si>
    <t>PDF9402</t>
  </si>
  <si>
    <t>NO SE REALIZÓ SE HIZO RETIRO</t>
  </si>
  <si>
    <t>solicita el Sr Garcia el retiro de 1 bateria el día miercoles 04/08/2024; no podemos retirarla, lo inhabilitamos NO se realiza el retiro se deja para el jueves</t>
  </si>
  <si>
    <t>SERTECPET / PERICO 3</t>
  </si>
  <si>
    <t>PEC / PERICO 1</t>
  </si>
  <si>
    <t>solicita el Sr Garcia el retiro de 1 bateria el día miercoles 04/08/2024; no podemos retirarla, lo inhabilitamos A ESPERA DE LIBERACION DE ENAP</t>
  </si>
  <si>
    <t>JOSÉ VERDEZOTO</t>
  </si>
  <si>
    <t>HALLIURTON / COCA 120</t>
  </si>
  <si>
    <t>SUCCION CAMPER</t>
  </si>
  <si>
    <t>MOVILIZACIÓN DE UNA BT EN EL MISMO CAMPAMENTO / 30/08/2024 hasta hoy 06/09/24.</t>
  </si>
  <si>
    <t>ACTIVAR LA BT DEL HOERBIGER SECOYA QUE ESTABA EN STAND BY 09/09/2024</t>
  </si>
  <si>
    <t xml:space="preserve">solicita el Sr Garcia el retiro de 1 bateria el día miercoles 04/08/2024; no podemos retirarla, lo inhabilitamos </t>
  </si>
  <si>
    <t>PROCOPET / BLOQUE 12</t>
  </si>
  <si>
    <t>EN PROVIDENCIA A LAS 6:00 AM</t>
  </si>
  <si>
    <t>HALLIBURTON / COCA A 37</t>
  </si>
  <si>
    <t>SUCCION CAMPER Y LIMPIEZA</t>
  </si>
  <si>
    <t>RETIRO DE BATERIAS</t>
  </si>
  <si>
    <t>ENTREGA</t>
  </si>
  <si>
    <t>ENTREGAR EN PUERTOPROVIDENCIA 3 BAÑOS (2 H Y 1 M) Y 1 LAVAMANOS</t>
  </si>
  <si>
    <t>NO SE HIZO POR CAMBIO DE LLANTAS</t>
  </si>
  <si>
    <t>SERTECPET / BLOQUE 12</t>
  </si>
  <si>
    <t>HALLIBURTON / PUCUNA 03</t>
  </si>
  <si>
    <t>BBA 1305</t>
  </si>
  <si>
    <t>EL SERVICIO SE DEBE REALIZAR A LAS 10:00 AM SUCCION limpieza y suministro de agua fresca por favor</t>
  </si>
  <si>
    <t>ENVIAR HOJA PENDIENTE DE FIRMAR</t>
  </si>
  <si>
    <t>ACTIVACIÓN DE LETRINA</t>
  </si>
  <si>
    <t xml:space="preserve">HALLIBURTON </t>
  </si>
  <si>
    <t xml:space="preserve">SERTECPECT POMPEYA </t>
  </si>
  <si>
    <t>SERTECPET LIMONCOCHA</t>
  </si>
  <si>
    <t>COMPLETAR AGUA EN EL CAMPER</t>
  </si>
  <si>
    <t xml:space="preserve">RAFAEL BURGOS </t>
  </si>
  <si>
    <t xml:space="preserve">A PRIMERA HORA </t>
  </si>
  <si>
    <t>RETIRO DE BATERIA</t>
  </si>
  <si>
    <t>SERTECPECT BLOQUE 15</t>
  </si>
  <si>
    <t>ÁNGEL RUIZ</t>
  </si>
  <si>
    <t>KBA 1305</t>
  </si>
  <si>
    <t>PDY 2369</t>
  </si>
  <si>
    <t>WELDING SACHA 500</t>
  </si>
  <si>
    <t>|</t>
  </si>
  <si>
    <t xml:space="preserve">ENAP BASE COCA </t>
  </si>
  <si>
    <t xml:space="preserve">XAVIER JUMBO </t>
  </si>
  <si>
    <t xml:space="preserve">GRAN TIERRA- Plataforma Charapa-I8 y Charapa-B
</t>
  </si>
  <si>
    <t>REALIZARLO A PRIMERA HORA</t>
  </si>
  <si>
    <t xml:space="preserve">ENTREGAR A PRIMERA HORA DE BATERIAS SANITARIAS </t>
  </si>
  <si>
    <t>PMEC-VINITA</t>
  </si>
  <si>
    <t>SERTECPET/MARIAM 9</t>
  </si>
  <si>
    <t>REALIZAR A PRIMERA HORA</t>
  </si>
  <si>
    <t>CAMBIA DE CARRO CON ÁNGEL RUIZ EN EL SACHA</t>
  </si>
  <si>
    <t>RETIRO DE LETRINA</t>
  </si>
  <si>
    <t xml:space="preserve">EDISON SARMIENTO </t>
  </si>
  <si>
    <t>SERTECPET/ CHARAPA B</t>
  </si>
  <si>
    <t>MISSION</t>
  </si>
  <si>
    <t>RETIRO DE BATERIAS DE PUERTO PROVIDENCIA</t>
  </si>
  <si>
    <t>ESTAR A PRIMERA HORA</t>
  </si>
  <si>
    <t xml:space="preserve">PMEC/VINITA 2 </t>
  </si>
  <si>
    <t>CONCUCIP/MDC</t>
  </si>
  <si>
    <t>HOERBIGER/SECOYA</t>
  </si>
  <si>
    <t>JOSÉ GUEVARA PORTILLA</t>
  </si>
  <si>
    <t xml:space="preserve">JOSÉ GUEVARA Y PORTILLA </t>
  </si>
  <si>
    <t xml:space="preserve">PARDALIS GUARUMO SECOYA </t>
  </si>
  <si>
    <t>MANTENIMIENTO DE PTAR</t>
  </si>
  <si>
    <t>GRANTIERRA/CHARAPA I</t>
  </si>
  <si>
    <t>ISAIAS Y DEILER</t>
  </si>
  <si>
    <t>HALLIBURTON-BASE COCA</t>
  </si>
  <si>
    <t>PEC PROJECT SACHA 510</t>
  </si>
  <si>
    <t>PECPROJECT SACHA 510</t>
  </si>
  <si>
    <t xml:space="preserve">DEYLER E ISAIAS </t>
  </si>
  <si>
    <t>DEYLER</t>
  </si>
  <si>
    <t>RETIRO DE BATERÍAS</t>
  </si>
  <si>
    <t>MANTENIMIENTO Y RETIRO DE BATERÍA</t>
  </si>
  <si>
    <t xml:space="preserve">RETIRO DE LA BATERÍA QUE ESTA EN EL PUENTE </t>
  </si>
  <si>
    <t>PDY7429/PDY2369</t>
  </si>
  <si>
    <t xml:space="preserve">SUCCIÓN Y LIMPIEZA DE CAMPER </t>
  </si>
  <si>
    <t xml:space="preserve">LAS BATERIAS Y LAVAMANOS HAY QUE RETIRARLOS DE PUERTO PROVIDENCIA </t>
  </si>
  <si>
    <t xml:space="preserve">ESTAR A LAS 6 AM </t>
  </si>
  <si>
    <t>COPOWER /CHANANGUE</t>
  </si>
  <si>
    <t>DEYLER E ISAIAS</t>
  </si>
  <si>
    <t xml:space="preserve">ENTREGA </t>
  </si>
  <si>
    <t>ENTREGA DE UNA BATERIA SANITARIA Y UN LAVAMANOS</t>
  </si>
  <si>
    <t>HARBERT / PARAISO</t>
  </si>
  <si>
    <t>PROYECREDES / MDC CPF</t>
  </si>
  <si>
    <t>RETIRO</t>
  </si>
  <si>
    <t>MES: SEPTIEMBRE</t>
  </si>
  <si>
    <t>PROYECREDES /CAMPAMENTO ENAP HOMBRES</t>
  </si>
  <si>
    <t>SE VA A REALIZAR EL MANTENIMIENTO SALTANDO 1  EL BAÑO DE MUJERES / TAL CUAL INCHI</t>
  </si>
  <si>
    <t>PROYECREDES /CAMPAMENTO ENAP - MUJERES</t>
  </si>
  <si>
    <t xml:space="preserve">CAMBIA DE CARRO / EN MANTENIMIENTO </t>
  </si>
  <si>
    <t>PFG7429</t>
  </si>
  <si>
    <t>COPOWER / CHANANGUE</t>
  </si>
  <si>
    <t>SE QUEDO DE LA RUTA DEL 18/09/2024 COLOCAR LA FECHA QUE CORRESPONDIA EL MANTENIMIENTO</t>
  </si>
  <si>
    <t>SERTECPET / MARIAN 9</t>
  </si>
  <si>
    <t>TECTOTAL / OCANO</t>
  </si>
  <si>
    <t xml:space="preserve">VINITA 2 </t>
  </si>
  <si>
    <t>1 VEZ POR SEMANA</t>
  </si>
  <si>
    <t>PASANDO 2 DIAS</t>
  </si>
  <si>
    <t>CHARAPA I</t>
  </si>
  <si>
    <t>COPOWER / CHANANGUE J</t>
  </si>
  <si>
    <t>PEC PROJET / PUCUNA 8</t>
  </si>
  <si>
    <t>GRANTIERRA / CHANANGUE J</t>
  </si>
  <si>
    <t>SERTECPET / PERICO 1</t>
  </si>
  <si>
    <t>SERTECPET  /PERICO 3</t>
  </si>
  <si>
    <t>NO SE REALIZO  YA QUE NO HABIA NADIE QUIEN CREE LA ORDEN DE TRABAJO</t>
  </si>
  <si>
    <t>PROYECREDES / MDC 40</t>
  </si>
  <si>
    <t>HOERBIGER /SECOYA</t>
  </si>
  <si>
    <t>PEC PROJET / SACHA 510</t>
  </si>
  <si>
    <t>PROYECREDES / INCHI B/HOMBRE</t>
  </si>
  <si>
    <t>SERTECPET / BLOQUE 15</t>
  </si>
  <si>
    <t>SERTECPET / CHANANGUE J</t>
  </si>
  <si>
    <t>SERTECPET / SACHA 470</t>
  </si>
  <si>
    <t xml:space="preserve">PMEC / VINITA 2 </t>
  </si>
  <si>
    <t>SERTECPET / AUCA SUR</t>
  </si>
  <si>
    <t>1 BAÑO DE HOMBRE Y 1 LAVAMANOS</t>
  </si>
  <si>
    <t>1 BAÑO DE MUJERES Y 1 LAVAMANOS</t>
  </si>
  <si>
    <t>1 BAÑO</t>
  </si>
  <si>
    <t>NO SE REALIZÓ SE HACE EL SABADO</t>
  </si>
  <si>
    <t>1 BAÑO DE HOMBRE Y 1 LAVAMANOS / NO SE ALCANZÓ A REALIZAR, SE DEJA PARA EL 20/09</t>
  </si>
  <si>
    <t>1 BAÑO DE MUJERES Y 1 LAVAMANOS / NO SE ALCANZÓ A REALIZAR, SE DEJA PARA EL 20/09</t>
  </si>
  <si>
    <t>HALLIBURTON/ WANTA 12</t>
  </si>
  <si>
    <t>1 BAÑO DE MUJERES Y 1 BAÑO DE HOMBRE</t>
  </si>
  <si>
    <t>NO SE REALIZA POR PARO</t>
  </si>
  <si>
    <t>DEBE ESTAR A LAS 7:00AM</t>
  </si>
  <si>
    <t>RAFAEL BURGOS/ ANGEL RUIZ</t>
  </si>
  <si>
    <t>NO SE ALCANZO A REALIZAR EL MANTENIMIENTO (SE DAÑO EL KBA1305)</t>
  </si>
  <si>
    <t>PECPROJECT / NUEVA ESPERANZA</t>
  </si>
  <si>
    <t>incidente KBA1298</t>
  </si>
  <si>
    <t>A LAS 7:00 EN EL PUNTO PARA ARRANCAR CON EL MANTENIMIENTO</t>
  </si>
  <si>
    <t>YA FUE REALIZADO POR RAFAEL BURGOS</t>
  </si>
  <si>
    <t>HALLIBURTON / WANTA 12</t>
  </si>
  <si>
    <t>PECPROJET / UEVA ESPERANZA</t>
  </si>
  <si>
    <t>PECPROJET / NUEVA ESPERANZA</t>
  </si>
  <si>
    <t>GRAN TIERRA /CHARAPA  B</t>
  </si>
  <si>
    <t>CAMBIO DE VACCUM PORQUE SALE A MANTENIMIENTO</t>
  </si>
  <si>
    <t>MANTENIMIENTO TECNICO A PLANTAS</t>
  </si>
  <si>
    <t>HALLIBURTON/ SACHA 615</t>
  </si>
  <si>
    <t>no se realizo por la caida de arboles en el camino</t>
  </si>
  <si>
    <t>RETIRO DE BAÑOS</t>
  </si>
  <si>
    <t>DEJAR UN TACHO DE BASURA URG</t>
  </si>
  <si>
    <t>XAVIER JUMBO / ISAAC MILLINGALLI</t>
  </si>
  <si>
    <t>DEJAR BASURERO</t>
  </si>
  <si>
    <t>MOVIMIENTO</t>
  </si>
  <si>
    <t>mover la letrina por la entrada a pucuna donde sale la tubería q va de nueva esperanza</t>
  </si>
  <si>
    <t>HALLIBURTON / BASE COCA</t>
  </si>
  <si>
    <t>DEBE HACER EL EXAMEN PSICOSOMÉTRICO</t>
  </si>
  <si>
    <t>RETIRAR 1 LAVAMANOS  Y ENVIAR A HOERBIGER / PICHINCHA</t>
  </si>
  <si>
    <t>HOERBIGER/PICHINCHA</t>
  </si>
  <si>
    <t>1 BAÑO DE HOMBRE</t>
  </si>
  <si>
    <t>SE LLEVA EL VACUUM PDY7429</t>
  </si>
  <si>
    <t xml:space="preserve"> INSERCRUZ</t>
  </si>
  <si>
    <t>1 BAÑO DE HOMBRE Y 1 DE MUJER</t>
  </si>
  <si>
    <t>NO SE HIZO POR PARO HAY EVIDENCIAS</t>
  </si>
  <si>
    <t>CONCUCIP ENAP MDC</t>
  </si>
  <si>
    <t>ENTREGA DE BATERÍAS SANITARIAS</t>
  </si>
  <si>
    <t>2 veces por mes</t>
  </si>
  <si>
    <t>INSTALAR EL FILTRO Y QUE QUE REVISE EL FUNCIONAMIENTO</t>
  </si>
  <si>
    <t>ASISTIR A LAS 6:00 ES UN MANTENIMIENTO URGENTE</t>
  </si>
  <si>
    <t>CAMBIO DE VACCUM CON JOSÉ GUEVARA</t>
  </si>
  <si>
    <t>PATTERSON / CHARAPA</t>
  </si>
  <si>
    <t>SR CASTELLANOS QUEDA EN CONFIRMAR PARA CUANDO SE REALIZA EL MANTENIMIENTO</t>
  </si>
  <si>
    <t>HOERBIGER / PICHINCHA</t>
  </si>
  <si>
    <t>PROYECREDES/INCHI B/ MUJER</t>
  </si>
  <si>
    <t>NO SE HIZO EL MANTENIMIENTO POR PARO EN EL PROYECTO (4 MUERTES)</t>
  </si>
  <si>
    <t>COPOWERD</t>
  </si>
  <si>
    <t>CADA 2 DIAS</t>
  </si>
  <si>
    <t>PROYECREDES /CAMPAMENTO ENAP MUJERES</t>
  </si>
  <si>
    <t xml:space="preserve"> OCANO</t>
  </si>
  <si>
    <t>GRAN TIERRA / CHARAPA I</t>
  </si>
  <si>
    <t>PICHINCHA</t>
  </si>
  <si>
    <t>PEC PROJET</t>
  </si>
  <si>
    <t>POMPEYA B</t>
  </si>
  <si>
    <t>ESTACION LIMONCOCHA</t>
  </si>
  <si>
    <t>2 veces por semana</t>
  </si>
  <si>
    <t>PARO</t>
  </si>
  <si>
    <t>MANTENIMIENTOS</t>
  </si>
  <si>
    <t>1 BAÑO DE MUJERES EN SAN SEBASTIAN DEL COCA</t>
  </si>
  <si>
    <t>PDY2469</t>
  </si>
  <si>
    <t>PEC PROJET/ NUEVA ESPERANZA</t>
  </si>
  <si>
    <t>INSERCRUZ/SACHA</t>
  </si>
  <si>
    <t>NO SE HIZO PORQUE SE QUEDO EL VACUUN RETENIDO EN CHARAPA</t>
  </si>
  <si>
    <t>NO SE HIZO EL 07/10  PORQUE SE QUEDO EL VACUUN RETENIDO EN CHARAPA</t>
  </si>
  <si>
    <t>WSO/CHARAPA 4A</t>
  </si>
  <si>
    <t>EL CLIENTE SOLICITA VIA CORREO LA Desafectación DEL BAÑO</t>
  </si>
  <si>
    <t xml:space="preserve">GRAN TIERRA / CHARAPA I </t>
  </si>
  <si>
    <t xml:space="preserve">ENTREGA DE 2 BATERIAS </t>
  </si>
  <si>
    <t xml:space="preserve">GRAN TIERRA / CHANANGUE K </t>
  </si>
  <si>
    <t xml:space="preserve">NO SE REALIZA POR TEMAS DE SEGURIDAD, ESPERAMOS NUEVO AVISO POR PARTE DE GRAN TIERRA </t>
  </si>
  <si>
    <t>ok</t>
  </si>
  <si>
    <t xml:space="preserve">se cambia a mañana </t>
  </si>
  <si>
    <t>CAMBIO DE CARRO 2</t>
  </si>
  <si>
    <t xml:space="preserve">no se entrega se posterga para el 11 de sep </t>
  </si>
  <si>
    <t xml:space="preserve">no se realiza porq no hay personal </t>
  </si>
  <si>
    <t>HOERBIGER / SECOYA</t>
  </si>
  <si>
    <t>GRAN TIERRA /CHANANGUE K</t>
  </si>
  <si>
    <t>ENTREGA 2 BATERIAS</t>
  </si>
  <si>
    <t>NO SE REALIZA POR TEMAS DE SEGURIDAD</t>
  </si>
  <si>
    <t xml:space="preserve"> MANTENIMIENTO EMERGENTE / NO SE COORDINO ANTERIORMENTE</t>
  </si>
  <si>
    <t>HOERBIGER /PICHINCHA</t>
  </si>
  <si>
    <t>WELDIN/ SACHA 500</t>
  </si>
  <si>
    <t>NO SE REALIZO / PARO</t>
  </si>
  <si>
    <t>GRAN TIERRA /CHARAPA I  -  TALADRO</t>
  </si>
  <si>
    <t>GRAN TIERRA /CHARAPA I - TALADRO</t>
  </si>
  <si>
    <t xml:space="preserve"> PFH 9402</t>
  </si>
  <si>
    <t xml:space="preserve">DEJAR PDY 7429  ACUDIR A VER EN SHUSHUFINDI EL   PFH 9402   </t>
  </si>
  <si>
    <t>GRANTIERRA / CHANANGUE K</t>
  </si>
  <si>
    <t>SERTECPEC / CHANANGUE J</t>
  </si>
  <si>
    <t xml:space="preserve">NO SE REALIZA POR DAÑO EN UNIDAD </t>
  </si>
  <si>
    <t>RAFAEL BURGOS Y ANGEL RUIZ</t>
  </si>
  <si>
    <t>GRAN TIERRA /CHARAPA B hecho viernes</t>
  </si>
  <si>
    <t>SERTECPET/ CHARAPA B hecho viernes</t>
  </si>
  <si>
    <t>ESTAR PRIMERO EN  AUCA SUR  A LAS 7 DE LA MAÑANA / LLEVAR REPUESTOS LETRINAS</t>
  </si>
  <si>
    <t>APLAZADO LUNES</t>
  </si>
  <si>
    <t>HALLIBUTON / LAGO 22</t>
  </si>
  <si>
    <t>HALLIBURTON / LAGO 22 (RECIEN AÑADIDO)</t>
  </si>
  <si>
    <t>1 vez por semana</t>
  </si>
  <si>
    <t xml:space="preserve">PLUSPETROL  / ARCHIDONA </t>
  </si>
  <si>
    <t>ACUDIR (CHARAPA 3 Y CHARAPA 4A) Y TRATAR DE GESTIONAR PARA INGRESO A CHARAPA I</t>
  </si>
  <si>
    <t>SE REALIZA EL DIA ANTERIOR : 11 de octubre</t>
  </si>
  <si>
    <t xml:space="preserve"> EXTRAS AÑADIDOS</t>
  </si>
  <si>
    <t>ACUDIR  A LAS 5 pm ( PARA SALIDA CON CONVOY E  INGRESAR A CHARAPA B) Y TRATAR DE GESTIONAR PARA INGRESO A CHARAPA I</t>
  </si>
  <si>
    <t xml:space="preserve"> GRANTIERRA  / CHANANGUE K</t>
  </si>
  <si>
    <t>GRAN TIERRA/CHANANGUE K</t>
  </si>
  <si>
    <t xml:space="preserve">CONFIRMAR CADA CUANTO SE REALIZAN LOS MANTENIMIENTOS EN LA LOCACION </t>
  </si>
  <si>
    <t xml:space="preserve">SERTECPET/ CHARAPA B  </t>
  </si>
  <si>
    <t xml:space="preserve">GRAN TIERRA /CHARAPA B  </t>
  </si>
  <si>
    <t>EMERGENTES</t>
  </si>
  <si>
    <t>HALLIBURTON/ CAMPER BIODIGESTOR</t>
  </si>
  <si>
    <t>XAVIER JUMBO y ANGEL RUIZ</t>
  </si>
  <si>
    <t>CHANANGUE K</t>
  </si>
  <si>
    <t>PPFH9402</t>
  </si>
  <si>
    <t>CADA MARTES</t>
  </si>
  <si>
    <t>ANGEL RUIZ / XAVIER JUMBO</t>
  </si>
  <si>
    <t>RETIRO DE BAÑOS DE TRASTEO</t>
  </si>
  <si>
    <t>GRAN TIERRA /CHARAPA I8</t>
  </si>
  <si>
    <t>RETIRO DE BAÑOS DE TRASTEO 3 BAÑOS SE QUEDA 1</t>
  </si>
  <si>
    <t>GRANTIERRA  / CHANANGUE K</t>
  </si>
  <si>
    <t>SE REALIZA EN LA TARDE/ NO SE REALIZARON EL 18, SE HACE EL DÍA 19/10/2024 EDISON SARMIENTO INGRESA  SABADO 19 Y SALE EL DOMINGO A LAS 5 AM</t>
  </si>
  <si>
    <t>LO REALIZA JOSE VERDEZOTO EL SABADO 19 PORQUE NO HAY CARROS</t>
  </si>
  <si>
    <t>PROYECREDES/INCHI B/ mujer</t>
  </si>
  <si>
    <t>TRASLADO</t>
  </si>
  <si>
    <t xml:space="preserve">PDY7429 </t>
  </si>
  <si>
    <t xml:space="preserve"> PDY 2369</t>
  </si>
  <si>
    <t>PONERSE DE ACUERDO PARA EL CAMBIO DE VEHÍCULO CON ANGEL RUIZ</t>
  </si>
  <si>
    <t>EDISON SARMIENTO / RICARDO PAMBABAY</t>
  </si>
  <si>
    <t>1 LAVAMANOS</t>
  </si>
  <si>
    <t>SERTECPET/CHANANGUE K</t>
  </si>
  <si>
    <t>PYD2369</t>
  </si>
  <si>
    <t>1 URINARIO/ UN BAÑO/1 LAVAMANOS</t>
  </si>
  <si>
    <t>UN BAÑO LE ACOMPAÑA RICARDO CON LA PLATAFORMA PARA LA ENTREGA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</si>
</sst>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0.0000000"/>
    <numFmt numFmtId="165" formatCode="0.00000"/>
    <numFmt numFmtId="166" formatCode="[$-F800]dddd\,\ mmmm\ dd\,\ yyyy"/>
  </numFmts>
  <fonts count="10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Tahoma"/>
      <family val="2"/>
    </font>
    <font>
      <sz val="16"/>
      <color theme="1"/>
      <name val="Tahoma"/>
      <family val="2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0"/>
      <color theme="1"/>
      <name val="Tahoma"/>
      <family val="2"/>
    </font>
    <font>
      <sz val="9"/>
      <color theme="1"/>
      <name val="Tahoma"/>
      <family val="2"/>
    </font>
    <font>
      <sz val="14"/>
      <color theme="1"/>
      <name val="Tahoma"/>
      <family val="2"/>
    </font>
    <font>
      <b/>
      <sz val="9"/>
      <color theme="1"/>
      <name val="Tahoma"/>
      <family val="2"/>
    </font>
    <font>
      <b/>
      <sz val="10"/>
      <color theme="1"/>
      <name val="Tahoma"/>
      <family val="2"/>
    </font>
    <font>
      <sz val="10"/>
      <color theme="1"/>
      <name val="Calibri"/>
      <family val="2"/>
      <scheme val="minor"/>
    </font>
    <font>
      <sz val="28"/>
      <color theme="1"/>
      <name val="Tahoma"/>
      <family val="2"/>
    </font>
    <font>
      <b/>
      <sz val="14"/>
      <color theme="1"/>
      <name val="Tahoma"/>
      <family val="2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name val="Tahoma"/>
      <family val="2"/>
    </font>
    <font>
      <b/>
      <sz val="14"/>
      <name val="Tahoma"/>
      <family val="2"/>
    </font>
    <font>
      <sz val="11"/>
      <name val="Calibri"/>
      <family val="2"/>
      <scheme val="minor"/>
    </font>
    <font>
      <sz val="10"/>
      <color rgb="FFFF0000"/>
      <name val="Tahoma"/>
      <family val="2"/>
    </font>
    <font>
      <sz val="11"/>
      <color rgb="FF000000"/>
      <name val="Calibri"/>
      <family val="2"/>
    </font>
    <font>
      <sz val="11"/>
      <color theme="9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Tahoma"/>
      <family val="2"/>
    </font>
    <font>
      <sz val="9"/>
      <color theme="9" tint="-0.499984740745262"/>
      <name val="Tahoma"/>
      <family val="2"/>
    </font>
    <font>
      <sz val="9"/>
      <color rgb="FFFF0000"/>
      <name val="Tahoma"/>
      <family val="2"/>
    </font>
    <font>
      <sz val="9"/>
      <color rgb="FFC00000"/>
      <name val="Tahoma"/>
      <family val="2"/>
    </font>
    <font>
      <sz val="9"/>
      <color rgb="FF00B0F0"/>
      <name val="Tahoma"/>
      <family val="2"/>
    </font>
    <font>
      <sz val="9"/>
      <color rgb="FF7030A0"/>
      <name val="Tahoma"/>
      <family val="2"/>
    </font>
    <font>
      <sz val="9"/>
      <color theme="5"/>
      <name val="Tahoma"/>
      <family val="2"/>
    </font>
    <font>
      <b/>
      <sz val="9"/>
      <color theme="5"/>
      <name val="Tahoma"/>
      <family val="2"/>
    </font>
    <font>
      <b/>
      <sz val="9"/>
      <color rgb="FF00B050"/>
      <name val="Tahoma"/>
      <family val="2"/>
    </font>
    <font>
      <b/>
      <sz val="9"/>
      <color theme="9" tint="-0.499984740745262"/>
      <name val="Tahoma"/>
      <family val="2"/>
    </font>
    <font>
      <b/>
      <sz val="9"/>
      <color theme="7" tint="-0.249977111117893"/>
      <name val="Tahoma"/>
      <family val="2"/>
    </font>
    <font>
      <b/>
      <sz val="9"/>
      <color theme="9" tint="-0.249977111117893"/>
      <name val="Tahoma"/>
      <family val="2"/>
    </font>
    <font>
      <b/>
      <sz val="9"/>
      <color rgb="FF00B0F0"/>
      <name val="Tahoma"/>
      <family val="2"/>
    </font>
    <font>
      <b/>
      <sz val="9"/>
      <color theme="4" tint="-0.249977111117893"/>
      <name val="Tahoma"/>
      <family val="2"/>
    </font>
    <font>
      <b/>
      <sz val="9"/>
      <color rgb="FFFF0000"/>
      <name val="Tahoma"/>
      <family val="2"/>
    </font>
    <font>
      <b/>
      <sz val="9"/>
      <color rgb="FFC00000"/>
      <name val="Tahoma"/>
      <family val="2"/>
    </font>
    <font>
      <b/>
      <sz val="9"/>
      <color theme="4" tint="0.39997558519241921"/>
      <name val="Tahoma"/>
      <family val="2"/>
    </font>
    <font>
      <b/>
      <sz val="9"/>
      <color rgb="FFFFC000"/>
      <name val="Tahoma"/>
      <family val="2"/>
    </font>
    <font>
      <b/>
      <sz val="9"/>
      <color theme="0" tint="-0.499984740745262"/>
      <name val="Tahoma"/>
      <family val="2"/>
    </font>
    <font>
      <b/>
      <sz val="9"/>
      <color rgb="FF0070C0"/>
      <name val="Tahoma"/>
      <family val="2"/>
    </font>
    <font>
      <b/>
      <sz val="9"/>
      <color theme="7" tint="-0.499984740745262"/>
      <name val="Tahoma"/>
      <family val="2"/>
    </font>
    <font>
      <b/>
      <sz val="9"/>
      <color theme="4"/>
      <name val="Tahoma"/>
      <family val="2"/>
    </font>
    <font>
      <b/>
      <sz val="9"/>
      <color theme="5" tint="-0.249977111117893"/>
      <name val="Tahoma"/>
      <family val="2"/>
    </font>
    <font>
      <b/>
      <sz val="9"/>
      <color theme="8" tint="-0.249977111117893"/>
      <name val="Tahoma"/>
      <family val="2"/>
    </font>
    <font>
      <b/>
      <sz val="11"/>
      <color theme="8" tint="-0.249977111117893"/>
      <name val="Calibri"/>
      <family val="2"/>
      <scheme val="minor"/>
    </font>
    <font>
      <sz val="9"/>
      <name val="Tahoma"/>
      <family val="2"/>
    </font>
    <font>
      <sz val="9"/>
      <color rgb="FF0070C0"/>
      <name val="Tahoma"/>
      <family val="2"/>
    </font>
    <font>
      <sz val="9"/>
      <color theme="0" tint="-0.499984740745262"/>
      <name val="Tahoma"/>
      <family val="2"/>
    </font>
    <font>
      <sz val="9"/>
      <color rgb="FFFFC000"/>
      <name val="Tahoma"/>
      <family val="2"/>
    </font>
    <font>
      <sz val="9"/>
      <color rgb="FF00B050"/>
      <name val="Tahoma"/>
      <family val="2"/>
    </font>
    <font>
      <sz val="9"/>
      <color theme="9" tint="-0.249977111117893"/>
      <name val="Tahoma"/>
      <family val="2"/>
    </font>
    <font>
      <sz val="9"/>
      <color theme="5" tint="-0.249977111117893"/>
      <name val="Tahoma"/>
      <family val="2"/>
    </font>
    <font>
      <sz val="9"/>
      <color theme="4" tint="-0.249977111117893"/>
      <name val="Tahoma"/>
      <family val="2"/>
    </font>
    <font>
      <sz val="9"/>
      <color theme="7" tint="-0.249977111117893"/>
      <name val="Tahoma"/>
      <family val="2"/>
    </font>
    <font>
      <sz val="24"/>
      <color theme="1"/>
      <name val="Tahoma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sz val="8"/>
      <color rgb="FFFF0000"/>
      <name val="Tahoma"/>
      <family val="2"/>
    </font>
    <font>
      <b/>
      <sz val="8"/>
      <color theme="7" tint="-0.249977111117893"/>
      <name val="Tahoma"/>
      <family val="2"/>
    </font>
    <font>
      <sz val="8"/>
      <name val="Calibri"/>
      <family val="2"/>
      <scheme val="minor"/>
    </font>
    <font>
      <sz val="8"/>
      <color theme="4" tint="-0.249977111117893"/>
      <name val="Tahoma"/>
      <family val="2"/>
    </font>
    <font>
      <sz val="8"/>
      <color rgb="FF00B050"/>
      <name val="Tahoma"/>
      <family val="2"/>
    </font>
    <font>
      <b/>
      <sz val="8"/>
      <color rgb="FF00B0F0"/>
      <name val="Tahoma"/>
      <family val="2"/>
    </font>
    <font>
      <b/>
      <sz val="8"/>
      <color theme="7" tint="-0.499984740745262"/>
      <name val="Tahoma"/>
      <family val="2"/>
    </font>
    <font>
      <sz val="8"/>
      <color rgb="FF7030A0"/>
      <name val="Tahoma"/>
      <family val="2"/>
    </font>
    <font>
      <b/>
      <sz val="8"/>
      <color theme="9" tint="-0.249977111117893"/>
      <name val="Tahoma"/>
      <family val="2"/>
    </font>
    <font>
      <b/>
      <sz val="8"/>
      <color theme="4"/>
      <name val="Tahoma"/>
      <family val="2"/>
    </font>
    <font>
      <b/>
      <sz val="8"/>
      <color theme="9" tint="-0.499984740745262"/>
      <name val="Tahoma"/>
      <family val="2"/>
    </font>
    <font>
      <b/>
      <sz val="8"/>
      <color rgb="FF7030A0"/>
      <name val="Tahoma"/>
      <family val="2"/>
    </font>
    <font>
      <sz val="8"/>
      <color rgb="FF0070C0"/>
      <name val="Tahoma"/>
      <family val="2"/>
    </font>
    <font>
      <b/>
      <sz val="8"/>
      <color rgb="FF00B050"/>
      <name val="Tahoma"/>
      <family val="2"/>
    </font>
    <font>
      <b/>
      <sz val="8"/>
      <color rgb="FFFF0000"/>
      <name val="Tahoma"/>
      <family val="2"/>
    </font>
    <font>
      <sz val="8"/>
      <color theme="5"/>
      <name val="Tahoma"/>
      <family val="2"/>
    </font>
    <font>
      <b/>
      <sz val="8"/>
      <color theme="0" tint="-0.499984740745262"/>
      <name val="Tahoma"/>
      <family val="2"/>
    </font>
    <font>
      <sz val="8"/>
      <color theme="5" tint="-0.249977111117893"/>
      <name val="Tahoma"/>
      <family val="2"/>
    </font>
    <font>
      <b/>
      <sz val="8"/>
      <color rgb="FFC457C7"/>
      <name val="Tahoma"/>
      <family val="2"/>
    </font>
    <font>
      <sz val="8"/>
      <color theme="9" tint="-0.499984740745262"/>
      <name val="Tahoma"/>
      <family val="2"/>
    </font>
    <font>
      <b/>
      <sz val="8"/>
      <color rgb="FFC00000"/>
      <name val="Tahoma"/>
      <family val="2"/>
    </font>
    <font>
      <b/>
      <sz val="8"/>
      <color theme="8" tint="-0.249977111117893"/>
      <name val="Calibri"/>
      <family val="2"/>
      <scheme val="minor"/>
    </font>
    <font>
      <b/>
      <sz val="8"/>
      <color rgb="FF0070C0"/>
      <name val="Tahoma"/>
      <family val="2"/>
    </font>
    <font>
      <b/>
      <sz val="8"/>
      <color theme="5"/>
      <name val="Tahoma"/>
      <family val="2"/>
    </font>
    <font>
      <b/>
      <sz val="8"/>
      <color theme="6" tint="-0.249977111117893"/>
      <name val="Tahoma"/>
      <family val="2"/>
    </font>
    <font>
      <b/>
      <sz val="8"/>
      <color rgb="FF6A5F56"/>
      <name val="Tahoma"/>
      <family val="2"/>
    </font>
    <font>
      <b/>
      <sz val="8"/>
      <color rgb="FFFFC000"/>
      <name val="Tahoma"/>
      <family val="2"/>
    </font>
    <font>
      <b/>
      <sz val="8"/>
      <name val="Tahoma"/>
      <family val="2"/>
    </font>
    <font>
      <b/>
      <sz val="8"/>
      <color theme="4" tint="-0.249977111117893"/>
      <name val="Tahoma"/>
      <family val="2"/>
    </font>
    <font>
      <sz val="48"/>
      <color theme="1"/>
      <name val="Tahoma"/>
      <family val="2"/>
    </font>
    <font>
      <sz val="10"/>
      <color rgb="FFFF0000"/>
      <name val="Arial"/>
      <family val="2"/>
    </font>
    <font>
      <sz val="8"/>
      <color rgb="FFC457C7"/>
      <name val="Tahoma"/>
      <family val="2"/>
    </font>
    <font>
      <sz val="10"/>
      <name val="Arial"/>
    </font>
    <font>
      <sz val="8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25" fillId="0" borderId="0"/>
    <xf numFmtId="0" fontId="100" fillId="0" borderId="0"/>
    <xf numFmtId="43" fontId="6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65" fillId="0" borderId="0"/>
  </cellStyleXfs>
  <cellXfs count="843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5" fillId="0" borderId="34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55" xfId="0" applyFont="1" applyBorder="1" applyAlignment="1">
      <alignment horizontal="center" vertical="center" wrapText="1"/>
    </xf>
    <xf numFmtId="0" fontId="9" fillId="0" borderId="57" xfId="0" applyFont="1" applyBorder="1" applyAlignment="1">
      <alignment horizontal="center" vertical="center"/>
    </xf>
    <xf numFmtId="0" fontId="7" fillId="0" borderId="0" xfId="0" applyFont="1"/>
    <xf numFmtId="0" fontId="6" fillId="0" borderId="5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16" fontId="6" fillId="0" borderId="18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" fontId="6" fillId="0" borderId="4" xfId="0" applyNumberFormat="1" applyFont="1" applyBorder="1" applyAlignment="1">
      <alignment horizontal="center" vertical="center"/>
    </xf>
    <xf numFmtId="16" fontId="6" fillId="0" borderId="10" xfId="0" applyNumberFormat="1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16" fontId="6" fillId="0" borderId="30" xfId="0" applyNumberFormat="1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2" fontId="1" fillId="2" borderId="5" xfId="0" applyNumberFormat="1" applyFont="1" applyFill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16" fontId="6" fillId="0" borderId="39" xfId="0" applyNumberFormat="1" applyFont="1" applyBorder="1" applyAlignment="1">
      <alignment horizontal="center" vertical="center"/>
    </xf>
    <xf numFmtId="16" fontId="6" fillId="0" borderId="3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16" fontId="6" fillId="3" borderId="18" xfId="0" applyNumberFormat="1" applyFont="1" applyFill="1" applyBorder="1" applyAlignment="1">
      <alignment horizontal="center" vertical="center"/>
    </xf>
    <xf numFmtId="16" fontId="6" fillId="3" borderId="10" xfId="0" applyNumberFormat="1" applyFont="1" applyFill="1" applyBorder="1" applyAlignment="1">
      <alignment horizontal="center" vertical="center"/>
    </xf>
    <xf numFmtId="16" fontId="6" fillId="0" borderId="38" xfId="0" applyNumberFormat="1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16" fontId="11" fillId="0" borderId="10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2" fontId="1" fillId="2" borderId="43" xfId="0" applyNumberFormat="1" applyFont="1" applyFill="1" applyBorder="1" applyAlignment="1">
      <alignment horizontal="center" vertical="center"/>
    </xf>
    <xf numFmtId="0" fontId="6" fillId="3" borderId="39" xfId="0" applyFont="1" applyFill="1" applyBorder="1" applyAlignment="1">
      <alignment horizontal="center" vertical="center"/>
    </xf>
    <xf numFmtId="16" fontId="6" fillId="3" borderId="39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6" fontId="6" fillId="0" borderId="60" xfId="0" applyNumberFormat="1" applyFont="1" applyBorder="1" applyAlignment="1">
      <alignment horizontal="center" vertical="center"/>
    </xf>
    <xf numFmtId="0" fontId="12" fillId="0" borderId="35" xfId="0" applyFont="1" applyBorder="1" applyAlignment="1">
      <alignment vertical="center"/>
    </xf>
    <xf numFmtId="0" fontId="12" fillId="0" borderId="36" xfId="0" applyFont="1" applyBorder="1" applyAlignment="1">
      <alignment vertical="center"/>
    </xf>
    <xf numFmtId="0" fontId="12" fillId="0" borderId="37" xfId="0" applyFont="1" applyBorder="1" applyAlignment="1">
      <alignment vertical="center"/>
    </xf>
    <xf numFmtId="0" fontId="12" fillId="0" borderId="46" xfId="0" applyFont="1" applyBorder="1" applyAlignment="1">
      <alignment vertical="center"/>
    </xf>
    <xf numFmtId="0" fontId="12" fillId="0" borderId="47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0" fontId="12" fillId="0" borderId="41" xfId="0" applyFont="1" applyBorder="1" applyAlignment="1">
      <alignment vertical="center"/>
    </xf>
    <xf numFmtId="0" fontId="12" fillId="0" borderId="42" xfId="0" applyFont="1" applyBorder="1" applyAlignment="1">
      <alignment vertical="center"/>
    </xf>
    <xf numFmtId="0" fontId="12" fillId="0" borderId="43" xfId="0" applyFont="1" applyBorder="1" applyAlignment="1">
      <alignment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16" fontId="6" fillId="3" borderId="60" xfId="0" applyNumberFormat="1" applyFont="1" applyFill="1" applyBorder="1" applyAlignment="1">
      <alignment horizontal="center" vertical="center"/>
    </xf>
    <xf numFmtId="16" fontId="6" fillId="0" borderId="31" xfId="0" applyNumberFormat="1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0" fillId="0" borderId="44" xfId="0" applyBorder="1"/>
    <xf numFmtId="0" fontId="0" fillId="0" borderId="45" xfId="0" applyBorder="1"/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9" fillId="0" borderId="61" xfId="0" applyFont="1" applyBorder="1" applyAlignment="1">
      <alignment horizontal="center" vertical="center"/>
    </xf>
    <xf numFmtId="16" fontId="17" fillId="0" borderId="38" xfId="0" applyNumberFormat="1" applyFont="1" applyBorder="1" applyAlignment="1">
      <alignment horizontal="center" vertical="center"/>
    </xf>
    <xf numFmtId="0" fontId="17" fillId="0" borderId="39" xfId="0" applyFont="1" applyBorder="1" applyAlignment="1">
      <alignment horizontal="center"/>
    </xf>
    <xf numFmtId="0" fontId="17" fillId="0" borderId="40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" fontId="0" fillId="0" borderId="4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16" fontId="6" fillId="0" borderId="44" xfId="0" applyNumberFormat="1" applyFont="1" applyBorder="1" applyAlignment="1">
      <alignment horizontal="center" vertical="center"/>
    </xf>
    <xf numFmtId="16" fontId="6" fillId="0" borderId="34" xfId="0" applyNumberFormat="1" applyFont="1" applyBorder="1" applyAlignment="1">
      <alignment horizontal="center" vertical="center"/>
    </xf>
    <xf numFmtId="0" fontId="12" fillId="4" borderId="42" xfId="0" applyFont="1" applyFill="1" applyBorder="1" applyAlignment="1">
      <alignment vertical="center"/>
    </xf>
    <xf numFmtId="0" fontId="10" fillId="0" borderId="3" xfId="0" applyFont="1" applyBorder="1" applyAlignment="1">
      <alignment horizontal="center" vertical="center"/>
    </xf>
    <xf numFmtId="16" fontId="6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5" fontId="6" fillId="0" borderId="31" xfId="0" applyNumberFormat="1" applyFont="1" applyBorder="1" applyAlignment="1">
      <alignment horizontal="center" vertical="center"/>
    </xf>
    <xf numFmtId="15" fontId="6" fillId="0" borderId="38" xfId="0" applyNumberFormat="1" applyFont="1" applyBorder="1" applyAlignment="1">
      <alignment horizontal="center" vertical="center"/>
    </xf>
    <xf numFmtId="15" fontId="6" fillId="0" borderId="7" xfId="0" applyNumberFormat="1" applyFont="1" applyBorder="1" applyAlignment="1">
      <alignment horizontal="center" vertical="center"/>
    </xf>
    <xf numFmtId="15" fontId="6" fillId="0" borderId="10" xfId="0" applyNumberFormat="1" applyFont="1" applyBorder="1" applyAlignment="1">
      <alignment horizontal="center" vertical="center"/>
    </xf>
    <xf numFmtId="15" fontId="6" fillId="0" borderId="30" xfId="0" applyNumberFormat="1" applyFont="1" applyBorder="1" applyAlignment="1">
      <alignment horizontal="center" vertical="center"/>
    </xf>
    <xf numFmtId="15" fontId="6" fillId="0" borderId="3" xfId="0" applyNumberFormat="1" applyFont="1" applyBorder="1" applyAlignment="1">
      <alignment horizontal="center" vertical="center"/>
    </xf>
    <xf numFmtId="16" fontId="6" fillId="0" borderId="32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15" fontId="6" fillId="0" borderId="62" xfId="0" applyNumberFormat="1" applyFont="1" applyBorder="1" applyAlignment="1">
      <alignment horizontal="center" vertical="center"/>
    </xf>
    <xf numFmtId="15" fontId="6" fillId="0" borderId="4" xfId="0" applyNumberFormat="1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15" fontId="6" fillId="0" borderId="56" xfId="0" applyNumberFormat="1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 wrapText="1"/>
    </xf>
    <xf numFmtId="15" fontId="6" fillId="0" borderId="19" xfId="0" applyNumberFormat="1" applyFont="1" applyBorder="1" applyAlignment="1">
      <alignment horizontal="center" vertical="center"/>
    </xf>
    <xf numFmtId="15" fontId="10" fillId="0" borderId="21" xfId="0" applyNumberFormat="1" applyFont="1" applyBorder="1" applyAlignment="1">
      <alignment horizontal="center" vertical="center"/>
    </xf>
    <xf numFmtId="15" fontId="6" fillId="0" borderId="35" xfId="0" applyNumberFormat="1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15" fontId="6" fillId="0" borderId="53" xfId="0" applyNumberFormat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15" fontId="6" fillId="0" borderId="15" xfId="0" applyNumberFormat="1" applyFont="1" applyBorder="1" applyAlignment="1">
      <alignment horizontal="center" vertical="center"/>
    </xf>
    <xf numFmtId="15" fontId="6" fillId="0" borderId="18" xfId="0" applyNumberFormat="1" applyFont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3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5" fontId="6" fillId="0" borderId="65" xfId="0" applyNumberFormat="1" applyFont="1" applyBorder="1" applyAlignment="1">
      <alignment horizontal="center" vertical="center"/>
    </xf>
    <xf numFmtId="15" fontId="6" fillId="0" borderId="66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2" fontId="5" fillId="0" borderId="1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2" fontId="5" fillId="2" borderId="3" xfId="0" applyNumberFormat="1" applyFont="1" applyFill="1" applyBorder="1" applyAlignment="1">
      <alignment horizontal="center" vertical="center"/>
    </xf>
    <xf numFmtId="2" fontId="5" fillId="0" borderId="32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5" fontId="6" fillId="0" borderId="39" xfId="0" applyNumberFormat="1" applyFont="1" applyBorder="1" applyAlignment="1">
      <alignment horizontal="center" vertical="center"/>
    </xf>
    <xf numFmtId="0" fontId="0" fillId="0" borderId="37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36" xfId="0" applyBorder="1" applyAlignment="1">
      <alignment horizontal="center"/>
    </xf>
    <xf numFmtId="0" fontId="0" fillId="0" borderId="44" xfId="0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15" fontId="10" fillId="0" borderId="24" xfId="0" applyNumberFormat="1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0" fillId="0" borderId="1" xfId="0" applyBorder="1"/>
    <xf numFmtId="16" fontId="6" fillId="0" borderId="1" xfId="0" applyNumberFormat="1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7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6" fillId="2" borderId="19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9" fillId="0" borderId="42" xfId="0" applyFont="1" applyBorder="1" applyAlignment="1">
      <alignment horizontal="center" vertical="center" wrapText="1"/>
    </xf>
    <xf numFmtId="15" fontId="6" fillId="0" borderId="60" xfId="0" applyNumberFormat="1" applyFont="1" applyBorder="1" applyAlignment="1">
      <alignment horizontal="center" vertical="center"/>
    </xf>
    <xf numFmtId="15" fontId="21" fillId="0" borderId="10" xfId="0" applyNumberFormat="1" applyFont="1" applyBorder="1" applyAlignment="1">
      <alignment horizontal="center" vertical="center"/>
    </xf>
    <xf numFmtId="15" fontId="17" fillId="0" borderId="10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2" fillId="0" borderId="67" xfId="0" applyFont="1" applyBorder="1" applyAlignment="1">
      <alignment horizontal="center" vertical="center" wrapText="1"/>
    </xf>
    <xf numFmtId="0" fontId="22" fillId="0" borderId="68" xfId="0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4" fontId="6" fillId="0" borderId="19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 wrapText="1"/>
    </xf>
    <xf numFmtId="0" fontId="8" fillId="0" borderId="45" xfId="0" applyFont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4" xfId="0" applyBorder="1" applyAlignment="1">
      <alignment horizontal="center"/>
    </xf>
    <xf numFmtId="49" fontId="6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19" fillId="0" borderId="41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 wrapText="1"/>
    </xf>
    <xf numFmtId="0" fontId="14" fillId="0" borderId="4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5" fontId="6" fillId="3" borderId="1" xfId="0" applyNumberFormat="1" applyFont="1" applyFill="1" applyBorder="1" applyAlignment="1">
      <alignment horizontal="center" vertical="center"/>
    </xf>
    <xf numFmtId="0" fontId="0" fillId="0" borderId="62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5" fontId="6" fillId="0" borderId="8" xfId="0" applyNumberFormat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61" xfId="0" applyBorder="1" applyAlignment="1">
      <alignment horizontal="center"/>
    </xf>
    <xf numFmtId="0" fontId="6" fillId="0" borderId="1" xfId="0" applyFont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0" fontId="9" fillId="0" borderId="25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5" fontId="22" fillId="0" borderId="67" xfId="0" applyNumberFormat="1" applyFont="1" applyBorder="1" applyAlignment="1">
      <alignment horizontal="center" vertical="center" wrapText="1"/>
    </xf>
    <xf numFmtId="15" fontId="22" fillId="0" borderId="68" xfId="0" applyNumberFormat="1" applyFont="1" applyBorder="1" applyAlignment="1">
      <alignment horizontal="center" vertical="center" wrapText="1"/>
    </xf>
    <xf numFmtId="14" fontId="0" fillId="0" borderId="11" xfId="0" applyNumberFormat="1" applyBorder="1" applyAlignment="1">
      <alignment horizontal="center"/>
    </xf>
    <xf numFmtId="0" fontId="0" fillId="0" borderId="0" xfId="0" pivotButton="1"/>
    <xf numFmtId="14" fontId="0" fillId="0" borderId="0" xfId="0" applyNumberFormat="1"/>
    <xf numFmtId="0" fontId="20" fillId="0" borderId="0" xfId="0" applyFont="1"/>
    <xf numFmtId="0" fontId="0" fillId="0" borderId="0" xfId="0" applyAlignment="1">
      <alignment horizontal="left" vertical="center"/>
    </xf>
    <xf numFmtId="166" fontId="24" fillId="5" borderId="0" xfId="0" applyNumberFormat="1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6" borderId="0" xfId="0" applyFill="1"/>
    <xf numFmtId="0" fontId="0" fillId="7" borderId="0" xfId="0" applyFill="1" applyAlignment="1">
      <alignment horizontal="left" vertical="center"/>
    </xf>
    <xf numFmtId="0" fontId="0" fillId="7" borderId="0" xfId="0" applyFill="1"/>
    <xf numFmtId="0" fontId="0" fillId="2" borderId="0" xfId="0" applyFill="1" applyAlignment="1">
      <alignment horizontal="left" vertical="center"/>
    </xf>
    <xf numFmtId="0" fontId="0" fillId="2" borderId="0" xfId="0" applyFill="1"/>
    <xf numFmtId="166" fontId="24" fillId="5" borderId="1" xfId="0" applyNumberFormat="1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24" fillId="5" borderId="0" xfId="0" applyFont="1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10" borderId="0" xfId="0" applyFill="1"/>
    <xf numFmtId="0" fontId="0" fillId="10" borderId="0" xfId="0" applyFill="1" applyAlignment="1">
      <alignment horizontal="left" vertical="center"/>
    </xf>
    <xf numFmtId="0" fontId="0" fillId="10" borderId="0" xfId="0" applyFill="1" applyAlignment="1">
      <alignment horizontal="center"/>
    </xf>
    <xf numFmtId="0" fontId="0" fillId="3" borderId="0" xfId="0" applyFill="1" applyAlignment="1">
      <alignment horizontal="left" vertical="center"/>
    </xf>
    <xf numFmtId="0" fontId="23" fillId="0" borderId="0" xfId="0" applyFont="1" applyAlignment="1">
      <alignment vertical="center" wrapText="1"/>
    </xf>
    <xf numFmtId="0" fontId="0" fillId="0" borderId="4" xfId="0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13" borderId="0" xfId="0" applyFill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4" borderId="0" xfId="0" applyFill="1" applyAlignment="1">
      <alignment horizontal="left" vertical="center"/>
    </xf>
    <xf numFmtId="0" fontId="0" fillId="0" borderId="1" xfId="0" applyBorder="1" applyAlignment="1">
      <alignment wrapText="1"/>
    </xf>
    <xf numFmtId="166" fontId="24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16" fontId="7" fillId="0" borderId="1" xfId="0" applyNumberFormat="1" applyFont="1" applyBorder="1" applyAlignment="1">
      <alignment horizontal="center"/>
    </xf>
    <xf numFmtId="0" fontId="2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28" fillId="0" borderId="10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46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1" fillId="0" borderId="10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28" fillId="0" borderId="1" xfId="0" applyFont="1" applyBorder="1" applyAlignment="1">
      <alignment horizontal="center"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0" fillId="0" borderId="1" xfId="0" applyFont="1" applyBorder="1" applyAlignment="1"/>
    <xf numFmtId="0" fontId="0" fillId="0" borderId="0" xfId="0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4" fillId="0" borderId="1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left" vertical="center"/>
    </xf>
    <xf numFmtId="0" fontId="0" fillId="14" borderId="1" xfId="0" applyFill="1" applyBorder="1" applyAlignment="1">
      <alignment vertical="center"/>
    </xf>
    <xf numFmtId="0" fontId="0" fillId="15" borderId="1" xfId="0" applyFill="1" applyBorder="1" applyAlignment="1">
      <alignment horizontal="left" vertical="center"/>
    </xf>
    <xf numFmtId="0" fontId="0" fillId="15" borderId="1" xfId="0" applyFill="1" applyBorder="1"/>
    <xf numFmtId="0" fontId="0" fillId="0" borderId="1" xfId="0" applyFill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39" fillId="0" borderId="11" xfId="0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 wrapText="1"/>
    </xf>
    <xf numFmtId="0" fontId="37" fillId="0" borderId="10" xfId="0" applyFont="1" applyBorder="1" applyAlignment="1">
      <alignment horizontal="center" vertical="center" wrapText="1"/>
    </xf>
    <xf numFmtId="0" fontId="32" fillId="0" borderId="10" xfId="0" applyFont="1" applyBorder="1" applyAlignment="1">
      <alignment horizontal="center" vertical="center" wrapText="1"/>
    </xf>
    <xf numFmtId="0" fontId="46" fillId="0" borderId="10" xfId="0" applyFont="1" applyBorder="1" applyAlignment="1">
      <alignment horizontal="center" wrapText="1"/>
    </xf>
    <xf numFmtId="0" fontId="47" fillId="0" borderId="11" xfId="0" applyFont="1" applyBorder="1" applyAlignment="1">
      <alignment horizontal="center" vertical="center"/>
    </xf>
    <xf numFmtId="0" fontId="45" fillId="0" borderId="10" xfId="0" applyFont="1" applyBorder="1" applyAlignment="1">
      <alignment horizontal="center" vertical="center" wrapText="1"/>
    </xf>
    <xf numFmtId="0" fontId="40" fillId="0" borderId="11" xfId="0" applyFont="1" applyBorder="1" applyAlignment="1">
      <alignment horizontal="center" vertical="center" wrapText="1"/>
    </xf>
    <xf numFmtId="0" fontId="50" fillId="3" borderId="10" xfId="0" applyFont="1" applyFill="1" applyBorder="1" applyAlignment="1">
      <alignment horizontal="center" vertical="center"/>
    </xf>
    <xf numFmtId="0" fontId="38" fillId="0" borderId="11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28" fillId="0" borderId="11" xfId="0" applyFont="1" applyBorder="1" applyAlignment="1">
      <alignment horizontal="center" wrapText="1"/>
    </xf>
    <xf numFmtId="16" fontId="7" fillId="0" borderId="10" xfId="0" applyNumberFormat="1" applyFont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7" fillId="0" borderId="1" xfId="0" applyFont="1" applyBorder="1" applyAlignment="1">
      <alignment horizontal="center" wrapText="1"/>
    </xf>
    <xf numFmtId="0" fontId="31" fillId="0" borderId="1" xfId="0" applyFont="1" applyBorder="1" applyAlignment="1">
      <alignment horizontal="center" vertical="center" wrapText="1"/>
    </xf>
    <xf numFmtId="0" fontId="32" fillId="0" borderId="11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wrapText="1"/>
    </xf>
    <xf numFmtId="0" fontId="7" fillId="0" borderId="49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0" fillId="0" borderId="16" xfId="0" applyBorder="1" applyAlignment="1">
      <alignment horizontal="left" vertical="center"/>
    </xf>
    <xf numFmtId="0" fontId="0" fillId="0" borderId="16" xfId="0" applyBorder="1"/>
    <xf numFmtId="0" fontId="4" fillId="7" borderId="4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52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57" fillId="0" borderId="10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56" fillId="0" borderId="11" xfId="0" applyFont="1" applyBorder="1" applyAlignment="1">
      <alignment horizontal="center" vertical="center" wrapText="1"/>
    </xf>
    <xf numFmtId="0" fontId="55" fillId="0" borderId="1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55" fillId="0" borderId="11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 vertical="center" wrapText="1"/>
    </xf>
    <xf numFmtId="0" fontId="32" fillId="0" borderId="10" xfId="0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0" xfId="0" applyFill="1" applyBorder="1"/>
    <xf numFmtId="0" fontId="4" fillId="7" borderId="35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28" xfId="0" applyFill="1" applyBorder="1"/>
    <xf numFmtId="0" fontId="7" fillId="0" borderId="1" xfId="0" applyFont="1" applyBorder="1" applyAlignment="1">
      <alignment horizontal="left" vertical="center" wrapText="1"/>
    </xf>
    <xf numFmtId="0" fontId="4" fillId="7" borderId="1" xfId="0" applyFont="1" applyFill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4" fillId="7" borderId="16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15" fontId="4" fillId="2" borderId="1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/>
    </xf>
    <xf numFmtId="0" fontId="50" fillId="14" borderId="1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15" fontId="4" fillId="0" borderId="10" xfId="0" applyNumberFormat="1" applyFont="1" applyBorder="1" applyAlignment="1">
      <alignment horizontal="center" vertical="center"/>
    </xf>
    <xf numFmtId="15" fontId="4" fillId="2" borderId="11" xfId="0" applyNumberFormat="1" applyFont="1" applyFill="1" applyBorder="1" applyAlignment="1">
      <alignment horizontal="center" vertical="center"/>
    </xf>
    <xf numFmtId="0" fontId="33" fillId="0" borderId="10" xfId="0" applyFont="1" applyFill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0" xfId="0" applyFont="1" applyBorder="1" applyAlignment="1">
      <alignment horizontal="center" vertical="center" wrapText="1"/>
    </xf>
    <xf numFmtId="0" fontId="36" fillId="0" borderId="11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50" fillId="14" borderId="11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33" fillId="0" borderId="11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5" fillId="0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16" fontId="7" fillId="0" borderId="1" xfId="0" applyNumberFormat="1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 vertical="center" wrapText="1"/>
    </xf>
    <xf numFmtId="0" fontId="0" fillId="11" borderId="1" xfId="0" applyFill="1" applyBorder="1"/>
    <xf numFmtId="0" fontId="0" fillId="0" borderId="28" xfId="0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15" fontId="4" fillId="0" borderId="1" xfId="0" applyNumberFormat="1" applyFont="1" applyFill="1" applyBorder="1" applyAlignment="1">
      <alignment horizontal="center" vertical="center"/>
    </xf>
    <xf numFmtId="0" fontId="53" fillId="0" borderId="1" xfId="0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27" fillId="0" borderId="15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/>
    </xf>
    <xf numFmtId="0" fontId="7" fillId="0" borderId="16" xfId="0" applyFont="1" applyFill="1" applyBorder="1" applyAlignment="1">
      <alignment horizontal="center"/>
    </xf>
    <xf numFmtId="0" fontId="27" fillId="0" borderId="16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/>
    </xf>
    <xf numFmtId="18" fontId="0" fillId="0" borderId="1" xfId="0" applyNumberFormat="1" applyFill="1" applyBorder="1" applyAlignment="1">
      <alignment vertical="center"/>
    </xf>
    <xf numFmtId="0" fontId="0" fillId="0" borderId="0" xfId="0" applyFill="1" applyAlignment="1">
      <alignment vertical="center"/>
    </xf>
    <xf numFmtId="0" fontId="28" fillId="0" borderId="16" xfId="0" applyFont="1" applyFill="1" applyBorder="1" applyAlignment="1">
      <alignment horizontal="center" wrapText="1"/>
    </xf>
    <xf numFmtId="0" fontId="7" fillId="0" borderId="17" xfId="0" applyFont="1" applyBorder="1" applyAlignment="1">
      <alignment horizontal="center"/>
    </xf>
    <xf numFmtId="0" fontId="4" fillId="0" borderId="8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0" fillId="17" borderId="1" xfId="0" applyFill="1" applyBorder="1"/>
    <xf numFmtId="0" fontId="0" fillId="17" borderId="1" xfId="0" applyFill="1" applyBorder="1" applyAlignment="1">
      <alignment horizontal="center"/>
    </xf>
    <xf numFmtId="0" fontId="35" fillId="0" borderId="16" xfId="0" applyFont="1" applyFill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0" fillId="0" borderId="0" xfId="0" applyFont="1" applyFill="1"/>
    <xf numFmtId="0" fontId="7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/>
    <xf numFmtId="0" fontId="47" fillId="0" borderId="1" xfId="0" applyFont="1" applyBorder="1" applyAlignment="1">
      <alignment horizontal="center" vertical="center" wrapText="1"/>
    </xf>
    <xf numFmtId="16" fontId="62" fillId="7" borderId="1" xfId="0" applyNumberFormat="1" applyFont="1" applyFill="1" applyBorder="1" applyAlignment="1">
      <alignment horizontal="center" vertical="center"/>
    </xf>
    <xf numFmtId="0" fontId="63" fillId="0" borderId="0" xfId="0" applyFont="1"/>
    <xf numFmtId="16" fontId="63" fillId="0" borderId="1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16" fontId="63" fillId="0" borderId="1" xfId="0" applyNumberFormat="1" applyFont="1" applyFill="1" applyBorder="1" applyAlignment="1">
      <alignment horizontal="center" vertical="center"/>
    </xf>
    <xf numFmtId="0" fontId="63" fillId="0" borderId="0" xfId="0" applyFont="1" applyFill="1"/>
    <xf numFmtId="0" fontId="63" fillId="0" borderId="0" xfId="0" applyFont="1" applyAlignment="1">
      <alignment vertical="center"/>
    </xf>
    <xf numFmtId="16" fontId="63" fillId="0" borderId="0" xfId="0" applyNumberFormat="1" applyFont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7" fillId="0" borderId="69" xfId="0" applyFont="1" applyBorder="1" applyAlignment="1">
      <alignment horizontal="center"/>
    </xf>
    <xf numFmtId="0" fontId="64" fillId="7" borderId="1" xfId="0" applyFont="1" applyFill="1" applyBorder="1" applyAlignment="1">
      <alignment horizontal="center" vertical="center"/>
    </xf>
    <xf numFmtId="0" fontId="61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vertical="center"/>
    </xf>
    <xf numFmtId="0" fontId="61" fillId="0" borderId="1" xfId="0" applyFont="1" applyBorder="1" applyAlignment="1">
      <alignment horizontal="center" vertical="center"/>
    </xf>
    <xf numFmtId="0" fontId="61" fillId="2" borderId="1" xfId="0" applyFont="1" applyFill="1" applyBorder="1" applyAlignment="1">
      <alignment horizontal="left" vertical="center"/>
    </xf>
    <xf numFmtId="0" fontId="61" fillId="2" borderId="1" xfId="0" applyFont="1" applyFill="1" applyBorder="1" applyAlignment="1">
      <alignment horizontal="left" vertical="center" wrapText="1"/>
    </xf>
    <xf numFmtId="0" fontId="61" fillId="0" borderId="1" xfId="0" applyFont="1" applyFill="1" applyBorder="1" applyAlignment="1">
      <alignment vertical="center"/>
    </xf>
    <xf numFmtId="0" fontId="61" fillId="0" borderId="1" xfId="0" applyFont="1" applyFill="1" applyBorder="1" applyAlignment="1">
      <alignment horizontal="left" vertical="center"/>
    </xf>
    <xf numFmtId="0" fontId="65" fillId="0" borderId="1" xfId="0" applyFont="1" applyBorder="1" applyAlignment="1">
      <alignment horizontal="left" vertical="center" wrapText="1"/>
    </xf>
    <xf numFmtId="0" fontId="65" fillId="0" borderId="1" xfId="0" applyFont="1" applyFill="1" applyBorder="1" applyAlignment="1">
      <alignment horizontal="left" vertical="center" wrapText="1"/>
    </xf>
    <xf numFmtId="0" fontId="65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 wrapText="1"/>
    </xf>
    <xf numFmtId="0" fontId="61" fillId="0" borderId="1" xfId="0" applyFont="1" applyFill="1" applyBorder="1" applyAlignment="1">
      <alignment horizontal="left" vertical="center" wrapText="1"/>
    </xf>
    <xf numFmtId="0" fontId="65" fillId="0" borderId="1" xfId="0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/>
    </xf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vertical="center"/>
    </xf>
    <xf numFmtId="0" fontId="61" fillId="0" borderId="0" xfId="0" applyFont="1" applyAlignment="1">
      <alignment horizontal="center" vertical="center"/>
    </xf>
    <xf numFmtId="0" fontId="61" fillId="0" borderId="1" xfId="0" applyFont="1" applyBorder="1" applyAlignment="1">
      <alignment vertical="center" wrapText="1"/>
    </xf>
    <xf numFmtId="16" fontId="63" fillId="0" borderId="1" xfId="0" applyNumberFormat="1" applyFont="1" applyBorder="1" applyAlignment="1">
      <alignment horizontal="left" vertical="center"/>
    </xf>
    <xf numFmtId="16" fontId="63" fillId="0" borderId="1" xfId="0" applyNumberFormat="1" applyFont="1" applyBorder="1" applyAlignment="1">
      <alignment horizontal="left" vertical="center" wrapText="1"/>
    </xf>
    <xf numFmtId="16" fontId="61" fillId="0" borderId="1" xfId="0" applyNumberFormat="1" applyFont="1" applyBorder="1" applyAlignment="1">
      <alignment horizontal="left" vertical="center" wrapText="1"/>
    </xf>
    <xf numFmtId="16" fontId="61" fillId="0" borderId="1" xfId="0" applyNumberFormat="1" applyFont="1" applyBorder="1" applyAlignment="1">
      <alignment horizontal="left" vertical="center"/>
    </xf>
    <xf numFmtId="16" fontId="61" fillId="2" borderId="1" xfId="0" applyNumberFormat="1" applyFont="1" applyFill="1" applyBorder="1" applyAlignment="1">
      <alignment horizontal="left" vertical="center"/>
    </xf>
    <xf numFmtId="0" fontId="61" fillId="2" borderId="1" xfId="0" applyFont="1" applyFill="1" applyBorder="1" applyAlignment="1">
      <alignment vertical="center"/>
    </xf>
    <xf numFmtId="49" fontId="61" fillId="0" borderId="1" xfId="0" applyNumberFormat="1" applyFont="1" applyBorder="1" applyAlignment="1">
      <alignment vertical="center"/>
    </xf>
    <xf numFmtId="16" fontId="63" fillId="2" borderId="1" xfId="0" applyNumberFormat="1" applyFont="1" applyFill="1" applyBorder="1" applyAlignment="1">
      <alignment horizontal="center" vertical="center"/>
    </xf>
    <xf numFmtId="16" fontId="61" fillId="0" borderId="1" xfId="0" applyNumberFormat="1" applyFont="1" applyBorder="1" applyAlignment="1">
      <alignment horizontal="center" vertical="center"/>
    </xf>
    <xf numFmtId="0" fontId="61" fillId="0" borderId="0" xfId="0" applyFont="1" applyBorder="1" applyAlignment="1">
      <alignment vertical="center"/>
    </xf>
    <xf numFmtId="0" fontId="61" fillId="0" borderId="0" xfId="0" applyFont="1" applyBorder="1" applyAlignment="1">
      <alignment horizontal="left" vertical="center"/>
    </xf>
    <xf numFmtId="0" fontId="65" fillId="18" borderId="1" xfId="0" applyFont="1" applyFill="1" applyBorder="1" applyAlignment="1">
      <alignment horizontal="left" vertical="center" wrapText="1"/>
    </xf>
    <xf numFmtId="0" fontId="61" fillId="18" borderId="1" xfId="0" applyFont="1" applyFill="1" applyBorder="1" applyAlignment="1">
      <alignment vertical="center"/>
    </xf>
    <xf numFmtId="16" fontId="65" fillId="0" borderId="1" xfId="0" applyNumberFormat="1" applyFont="1" applyFill="1" applyBorder="1" applyAlignment="1">
      <alignment horizontal="left" vertical="center" wrapText="1"/>
    </xf>
    <xf numFmtId="0" fontId="68" fillId="0" borderId="1" xfId="0" applyFont="1" applyBorder="1" applyAlignment="1">
      <alignment horizontal="center" vertical="center" wrapText="1"/>
    </xf>
    <xf numFmtId="0" fontId="74" fillId="0" borderId="10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75" fillId="0" borderId="1" xfId="0" applyFont="1" applyBorder="1" applyAlignment="1">
      <alignment horizontal="center" vertical="center" wrapText="1"/>
    </xf>
    <xf numFmtId="0" fontId="69" fillId="0" borderId="11" xfId="0" applyFont="1" applyBorder="1" applyAlignment="1">
      <alignment horizontal="center" vertical="center" wrapText="1"/>
    </xf>
    <xf numFmtId="0" fontId="68" fillId="0" borderId="10" xfId="0" applyFont="1" applyBorder="1" applyAlignment="1">
      <alignment horizontal="center" vertical="center" wrapText="1"/>
    </xf>
    <xf numFmtId="0" fontId="76" fillId="0" borderId="1" xfId="0" applyFont="1" applyBorder="1" applyAlignment="1">
      <alignment horizontal="center" vertical="center" wrapText="1"/>
    </xf>
    <xf numFmtId="0" fontId="77" fillId="0" borderId="1" xfId="0" applyFont="1" applyBorder="1" applyAlignment="1">
      <alignment horizontal="center" vertical="center"/>
    </xf>
    <xf numFmtId="0" fontId="78" fillId="0" borderId="1" xfId="0" applyFont="1" applyBorder="1" applyAlignment="1">
      <alignment horizontal="center" vertical="center" wrapText="1"/>
    </xf>
    <xf numFmtId="0" fontId="73" fillId="0" borderId="1" xfId="0" applyFont="1" applyBorder="1" applyAlignment="1">
      <alignment horizontal="center" vertical="center" wrapText="1"/>
    </xf>
    <xf numFmtId="0" fontId="76" fillId="0" borderId="11" xfId="0" applyFont="1" applyBorder="1" applyAlignment="1">
      <alignment horizontal="center" vertical="center" wrapText="1"/>
    </xf>
    <xf numFmtId="0" fontId="67" fillId="0" borderId="10" xfId="0" applyFont="1" applyBorder="1" applyAlignment="1">
      <alignment horizontal="center" vertical="center" wrapText="1"/>
    </xf>
    <xf numFmtId="0" fontId="79" fillId="0" borderId="1" xfId="0" applyFont="1" applyFill="1" applyBorder="1" applyAlignment="1">
      <alignment horizontal="center" vertical="center" wrapText="1"/>
    </xf>
    <xf numFmtId="0" fontId="80" fillId="0" borderId="1" xfId="0" applyFont="1" applyFill="1" applyBorder="1" applyAlignment="1">
      <alignment horizontal="center" vertical="center" wrapText="1"/>
    </xf>
    <xf numFmtId="0" fontId="81" fillId="0" borderId="10" xfId="0" applyFont="1" applyBorder="1" applyAlignment="1">
      <alignment horizontal="center" vertical="center" wrapText="1"/>
    </xf>
    <xf numFmtId="0" fontId="80" fillId="0" borderId="1" xfId="0" applyFont="1" applyBorder="1" applyAlignment="1">
      <alignment horizontal="center" vertical="center" wrapText="1"/>
    </xf>
    <xf numFmtId="0" fontId="72" fillId="0" borderId="11" xfId="0" applyFont="1" applyBorder="1" applyAlignment="1">
      <alignment horizontal="center" vertical="center" wrapText="1"/>
    </xf>
    <xf numFmtId="0" fontId="71" fillId="0" borderId="10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wrapText="1"/>
    </xf>
    <xf numFmtId="0" fontId="82" fillId="0" borderId="11" xfId="0" applyFont="1" applyBorder="1" applyAlignment="1">
      <alignment horizontal="center" vertical="center" wrapText="1"/>
    </xf>
    <xf numFmtId="0" fontId="80" fillId="0" borderId="10" xfId="0" applyFont="1" applyFill="1" applyBorder="1" applyAlignment="1">
      <alignment horizontal="center" vertical="center" wrapText="1"/>
    </xf>
    <xf numFmtId="0" fontId="72" fillId="0" borderId="1" xfId="0" applyFont="1" applyFill="1" applyBorder="1" applyAlignment="1">
      <alignment horizontal="center" vertical="center" wrapText="1"/>
    </xf>
    <xf numFmtId="0" fontId="77" fillId="0" borderId="11" xfId="0" applyFont="1" applyBorder="1" applyAlignment="1">
      <alignment horizontal="center" vertical="center"/>
    </xf>
    <xf numFmtId="0" fontId="83" fillId="0" borderId="1" xfId="0" applyFont="1" applyFill="1" applyBorder="1" applyAlignment="1">
      <alignment horizontal="center" vertical="center" wrapText="1"/>
    </xf>
    <xf numFmtId="0" fontId="84" fillId="0" borderId="1" xfId="0" applyFont="1" applyBorder="1" applyAlignment="1">
      <alignment horizontal="center" vertical="center" wrapText="1"/>
    </xf>
    <xf numFmtId="0" fontId="70" fillId="0" borderId="1" xfId="0" applyFont="1" applyBorder="1"/>
    <xf numFmtId="0" fontId="67" fillId="0" borderId="11" xfId="0" applyFont="1" applyBorder="1" applyAlignment="1">
      <alignment horizontal="center" vertical="center" wrapText="1"/>
    </xf>
    <xf numFmtId="0" fontId="78" fillId="0" borderId="10" xfId="0" applyFont="1" applyFill="1" applyBorder="1" applyAlignment="1">
      <alignment horizontal="center" vertical="center" wrapText="1"/>
    </xf>
    <xf numFmtId="0" fontId="85" fillId="0" borderId="1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/>
    </xf>
    <xf numFmtId="0" fontId="69" fillId="0" borderId="1" xfId="0" applyFont="1" applyFill="1" applyBorder="1" applyAlignment="1">
      <alignment horizontal="center" vertical="center" wrapText="1"/>
    </xf>
    <xf numFmtId="0" fontId="73" fillId="0" borderId="1" xfId="0" applyFont="1" applyBorder="1" applyAlignment="1">
      <alignment horizontal="center" vertical="center"/>
    </xf>
    <xf numFmtId="0" fontId="83" fillId="0" borderId="10" xfId="0" applyFont="1" applyFill="1" applyBorder="1" applyAlignment="1">
      <alignment horizontal="center" vertical="center" wrapText="1"/>
    </xf>
    <xf numFmtId="0" fontId="66" fillId="0" borderId="1" xfId="0" applyFont="1" applyFill="1" applyBorder="1" applyAlignment="1">
      <alignment horizontal="center"/>
    </xf>
    <xf numFmtId="0" fontId="73" fillId="0" borderId="1" xfId="0" applyFont="1" applyFill="1" applyBorder="1" applyAlignment="1">
      <alignment horizontal="center" vertical="center"/>
    </xf>
    <xf numFmtId="0" fontId="81" fillId="0" borderId="1" xfId="0" applyFont="1" applyBorder="1" applyAlignment="1">
      <alignment horizontal="center" vertical="center" wrapText="1"/>
    </xf>
    <xf numFmtId="0" fontId="74" fillId="0" borderId="1" xfId="0" applyFont="1" applyBorder="1" applyAlignment="1">
      <alignment horizontal="center" wrapText="1"/>
    </xf>
    <xf numFmtId="0" fontId="66" fillId="0" borderId="10" xfId="0" applyFont="1" applyFill="1" applyBorder="1" applyAlignment="1">
      <alignment horizontal="center"/>
    </xf>
    <xf numFmtId="0" fontId="86" fillId="0" borderId="1" xfId="0" applyFont="1" applyFill="1" applyBorder="1" applyAlignment="1">
      <alignment horizontal="center" vertical="center" wrapText="1"/>
    </xf>
    <xf numFmtId="0" fontId="78" fillId="0" borderId="11" xfId="0" applyFont="1" applyBorder="1" applyAlignment="1">
      <alignment horizontal="center" vertical="center" wrapText="1"/>
    </xf>
    <xf numFmtId="0" fontId="69" fillId="0" borderId="10" xfId="0" applyFont="1" applyFill="1" applyBorder="1" applyAlignment="1">
      <alignment horizontal="center" vertical="center" wrapText="1"/>
    </xf>
    <xf numFmtId="0" fontId="87" fillId="0" borderId="1" xfId="0" applyFont="1" applyBorder="1" applyAlignment="1">
      <alignment horizontal="center" vertical="center" wrapText="1"/>
    </xf>
    <xf numFmtId="0" fontId="88" fillId="0" borderId="1" xfId="0" applyFont="1" applyFill="1" applyBorder="1" applyAlignment="1">
      <alignment horizontal="center" vertical="center" wrapText="1"/>
    </xf>
    <xf numFmtId="0" fontId="89" fillId="0" borderId="1" xfId="0" applyFont="1" applyFill="1" applyBorder="1" applyAlignment="1">
      <alignment horizontal="center" vertical="center"/>
    </xf>
    <xf numFmtId="0" fontId="85" fillId="0" borderId="11" xfId="0" applyFont="1" applyBorder="1" applyAlignment="1">
      <alignment horizontal="center" vertical="center" wrapText="1"/>
    </xf>
    <xf numFmtId="0" fontId="69" fillId="0" borderId="10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/>
    </xf>
    <xf numFmtId="0" fontId="84" fillId="0" borderId="1" xfId="0" applyFont="1" applyFill="1" applyBorder="1" applyAlignment="1">
      <alignment horizontal="center" vertical="center" wrapText="1"/>
    </xf>
    <xf numFmtId="0" fontId="71" fillId="0" borderId="11" xfId="0" applyFont="1" applyBorder="1" applyAlignment="1">
      <alignment horizontal="center" vertical="center" wrapText="1"/>
    </xf>
    <xf numFmtId="0" fontId="68" fillId="0" borderId="10" xfId="0" applyFont="1" applyBorder="1" applyAlignment="1">
      <alignment horizontal="center" wrapText="1"/>
    </xf>
    <xf numFmtId="0" fontId="90" fillId="0" borderId="1" xfId="0" applyFont="1" applyBorder="1" applyAlignment="1">
      <alignment horizontal="center" vertical="center" wrapText="1"/>
    </xf>
    <xf numFmtId="0" fontId="72" fillId="0" borderId="15" xfId="0" applyFont="1" applyFill="1" applyBorder="1" applyAlignment="1">
      <alignment horizontal="center" vertical="center" wrapText="1"/>
    </xf>
    <xf numFmtId="0" fontId="72" fillId="0" borderId="16" xfId="0" applyFont="1" applyFill="1" applyBorder="1" applyAlignment="1">
      <alignment horizontal="center" vertical="center" wrapText="1"/>
    </xf>
    <xf numFmtId="0" fontId="87" fillId="0" borderId="16" xfId="0" applyFont="1" applyBorder="1" applyAlignment="1">
      <alignment horizontal="center" vertical="center" wrapText="1"/>
    </xf>
    <xf numFmtId="0" fontId="71" fillId="0" borderId="16" xfId="0" applyFont="1" applyBorder="1" applyAlignment="1">
      <alignment horizontal="center" vertical="center" wrapText="1"/>
    </xf>
    <xf numFmtId="0" fontId="69" fillId="0" borderId="16" xfId="0" applyFont="1" applyBorder="1" applyAlignment="1">
      <alignment horizontal="center" vertical="center" wrapText="1"/>
    </xf>
    <xf numFmtId="0" fontId="66" fillId="0" borderId="16" xfId="0" applyFont="1" applyBorder="1" applyAlignment="1">
      <alignment horizontal="center"/>
    </xf>
    <xf numFmtId="0" fontId="84" fillId="0" borderId="16" xfId="0" applyFont="1" applyFill="1" applyBorder="1" applyAlignment="1">
      <alignment horizontal="center" vertical="center" wrapText="1"/>
    </xf>
    <xf numFmtId="0" fontId="89" fillId="0" borderId="16" xfId="0" applyFont="1" applyFill="1" applyBorder="1" applyAlignment="1">
      <alignment horizontal="center" vertical="center"/>
    </xf>
    <xf numFmtId="0" fontId="68" fillId="0" borderId="8" xfId="0" applyFont="1" applyBorder="1" applyAlignment="1">
      <alignment horizontal="center" vertical="center" wrapText="1"/>
    </xf>
    <xf numFmtId="0" fontId="88" fillId="0" borderId="1" xfId="0" applyFont="1" applyBorder="1" applyAlignment="1">
      <alignment horizontal="center" vertical="center" wrapText="1"/>
    </xf>
    <xf numFmtId="0" fontId="68" fillId="0" borderId="11" xfId="0" applyFont="1" applyBorder="1" applyAlignment="1">
      <alignment horizontal="center" vertical="center" wrapText="1"/>
    </xf>
    <xf numFmtId="0" fontId="93" fillId="0" borderId="10" xfId="0" applyFont="1" applyBorder="1" applyAlignment="1">
      <alignment horizontal="center" vertical="center" wrapText="1"/>
    </xf>
    <xf numFmtId="0" fontId="77" fillId="0" borderId="1" xfId="0" applyFont="1" applyBorder="1" applyAlignment="1">
      <alignment horizontal="center" vertical="center" wrapText="1"/>
    </xf>
    <xf numFmtId="0" fontId="93" fillId="0" borderId="1" xfId="0" applyFont="1" applyBorder="1" applyAlignment="1">
      <alignment horizontal="center" vertical="center" wrapText="1"/>
    </xf>
    <xf numFmtId="0" fontId="66" fillId="0" borderId="0" xfId="0" applyFont="1" applyAlignment="1">
      <alignment horizontal="center"/>
    </xf>
    <xf numFmtId="0" fontId="94" fillId="0" borderId="1" xfId="0" applyFont="1" applyBorder="1" applyAlignment="1">
      <alignment horizontal="center" vertical="center" wrapText="1"/>
    </xf>
    <xf numFmtId="0" fontId="86" fillId="0" borderId="1" xfId="0" applyFont="1" applyBorder="1" applyAlignment="1">
      <alignment horizontal="center" vertical="center" wrapText="1"/>
    </xf>
    <xf numFmtId="0" fontId="74" fillId="0" borderId="11" xfId="0" applyFont="1" applyBorder="1" applyAlignment="1">
      <alignment horizontal="center" vertical="center" wrapText="1"/>
    </xf>
    <xf numFmtId="0" fontId="95" fillId="0" borderId="1" xfId="0" applyFont="1" applyBorder="1" applyAlignment="1">
      <alignment horizontal="center" vertical="center" wrapText="1"/>
    </xf>
    <xf numFmtId="0" fontId="77" fillId="0" borderId="11" xfId="0" applyFont="1" applyBorder="1" applyAlignment="1">
      <alignment horizontal="center" vertical="center" wrapText="1"/>
    </xf>
    <xf numFmtId="0" fontId="86" fillId="0" borderId="10" xfId="0" applyFont="1" applyBorder="1" applyAlignment="1">
      <alignment horizontal="center" vertical="center" wrapText="1"/>
    </xf>
    <xf numFmtId="16" fontId="67" fillId="0" borderId="1" xfId="0" applyNumberFormat="1" applyFont="1" applyFill="1" applyBorder="1" applyAlignment="1">
      <alignment horizontal="center" vertical="center" wrapText="1"/>
    </xf>
    <xf numFmtId="0" fontId="72" fillId="0" borderId="10" xfId="0" applyFont="1" applyFill="1" applyBorder="1" applyAlignment="1">
      <alignment horizontal="center" vertical="center" wrapText="1"/>
    </xf>
    <xf numFmtId="0" fontId="94" fillId="0" borderId="11" xfId="0" applyFont="1" applyBorder="1" applyAlignment="1">
      <alignment horizontal="center" vertical="center" wrapText="1"/>
    </xf>
    <xf numFmtId="0" fontId="95" fillId="0" borderId="10" xfId="0" applyFont="1" applyBorder="1" applyAlignment="1">
      <alignment horizontal="center" vertical="center" wrapText="1"/>
    </xf>
    <xf numFmtId="0" fontId="66" fillId="0" borderId="11" xfId="0" applyFont="1" applyBorder="1" applyAlignment="1">
      <alignment horizontal="center"/>
    </xf>
    <xf numFmtId="0" fontId="66" fillId="0" borderId="1" xfId="0" applyFont="1" applyBorder="1" applyAlignment="1">
      <alignment horizontal="center" vertical="center"/>
    </xf>
    <xf numFmtId="0" fontId="78" fillId="0" borderId="10" xfId="0" applyFont="1" applyBorder="1" applyAlignment="1">
      <alignment horizontal="center" vertical="center" wrapText="1"/>
    </xf>
    <xf numFmtId="0" fontId="76" fillId="0" borderId="1" xfId="0" applyFont="1" applyFill="1" applyBorder="1" applyAlignment="1">
      <alignment horizontal="center" vertical="center" wrapText="1"/>
    </xf>
    <xf numFmtId="0" fontId="80" fillId="0" borderId="10" xfId="0" applyFont="1" applyBorder="1" applyAlignment="1">
      <alignment horizontal="center" vertical="center" wrapText="1"/>
    </xf>
    <xf numFmtId="0" fontId="96" fillId="0" borderId="1" xfId="0" applyFont="1" applyFill="1" applyBorder="1" applyAlignment="1">
      <alignment horizontal="center" vertical="center" wrapText="1"/>
    </xf>
    <xf numFmtId="0" fontId="74" fillId="0" borderId="1" xfId="0" applyFont="1" applyBorder="1" applyAlignment="1">
      <alignment horizontal="center" vertical="center" wrapText="1"/>
    </xf>
    <xf numFmtId="0" fontId="84" fillId="0" borderId="10" xfId="0" applyFont="1" applyBorder="1" applyAlignment="1">
      <alignment horizontal="center" vertical="center" wrapText="1"/>
    </xf>
    <xf numFmtId="0" fontId="68" fillId="0" borderId="11" xfId="0" applyFont="1" applyFill="1" applyBorder="1" applyAlignment="1">
      <alignment horizontal="center" vertical="center" wrapText="1"/>
    </xf>
    <xf numFmtId="0" fontId="92" fillId="0" borderId="1" xfId="0" applyFont="1" applyBorder="1" applyAlignment="1">
      <alignment horizontal="center" vertical="center" wrapText="1"/>
    </xf>
    <xf numFmtId="0" fontId="95" fillId="0" borderId="0" xfId="0" applyFont="1" applyBorder="1" applyAlignment="1">
      <alignment horizontal="center" vertical="center" wrapText="1"/>
    </xf>
    <xf numFmtId="0" fontId="74" fillId="0" borderId="0" xfId="0" applyFont="1" applyBorder="1" applyAlignment="1">
      <alignment horizontal="center" vertical="center" wrapText="1"/>
    </xf>
    <xf numFmtId="0" fontId="85" fillId="0" borderId="0" xfId="0" applyFont="1" applyBorder="1" applyAlignment="1">
      <alignment horizontal="center" vertical="center" wrapText="1"/>
    </xf>
    <xf numFmtId="0" fontId="71" fillId="0" borderId="0" xfId="0" applyFont="1" applyBorder="1" applyAlignment="1">
      <alignment horizontal="center" vertical="center" wrapText="1"/>
    </xf>
    <xf numFmtId="0" fontId="69" fillId="0" borderId="0" xfId="0" applyFont="1" applyBorder="1" applyAlignment="1">
      <alignment horizontal="center" vertical="center" wrapText="1"/>
    </xf>
    <xf numFmtId="0" fontId="73" fillId="0" borderId="0" xfId="0" applyFont="1" applyBorder="1" applyAlignment="1">
      <alignment horizontal="center" vertical="center" wrapText="1"/>
    </xf>
    <xf numFmtId="0" fontId="76" fillId="0" borderId="0" xfId="0" applyFont="1" applyBorder="1" applyAlignment="1">
      <alignment horizontal="center" vertical="center" wrapText="1"/>
    </xf>
    <xf numFmtId="0" fontId="80" fillId="0" borderId="0" xfId="0" applyFont="1" applyFill="1" applyBorder="1" applyAlignment="1">
      <alignment horizontal="center" vertical="center" wrapText="1"/>
    </xf>
    <xf numFmtId="0" fontId="96" fillId="0" borderId="1" xfId="0" applyFont="1" applyBorder="1" applyAlignment="1">
      <alignment horizontal="center" vertical="center" wrapText="1"/>
    </xf>
    <xf numFmtId="0" fontId="73" fillId="0" borderId="8" xfId="0" applyFont="1" applyBorder="1" applyAlignment="1">
      <alignment horizontal="center" vertical="center" wrapText="1"/>
    </xf>
    <xf numFmtId="15" fontId="67" fillId="0" borderId="0" xfId="0" applyNumberFormat="1" applyFont="1" applyFill="1" applyBorder="1" applyAlignment="1">
      <alignment horizontal="center" vertical="center"/>
    </xf>
    <xf numFmtId="0" fontId="88" fillId="0" borderId="0" xfId="0" applyFont="1" applyBorder="1" applyAlignment="1">
      <alignment horizontal="center" vertical="center" wrapText="1"/>
    </xf>
    <xf numFmtId="0" fontId="92" fillId="0" borderId="0" xfId="0" applyFont="1" applyBorder="1" applyAlignment="1">
      <alignment horizontal="center" vertical="center" wrapText="1"/>
    </xf>
    <xf numFmtId="0" fontId="83" fillId="0" borderId="0" xfId="0" applyFont="1" applyFill="1" applyBorder="1" applyAlignment="1">
      <alignment horizontal="center" vertical="center" wrapText="1"/>
    </xf>
    <xf numFmtId="0" fontId="93" fillId="0" borderId="0" xfId="0" applyFont="1" applyBorder="1" applyAlignment="1">
      <alignment horizontal="center" vertical="center" wrapText="1"/>
    </xf>
    <xf numFmtId="0" fontId="68" fillId="0" borderId="0" xfId="0" applyFont="1" applyBorder="1" applyAlignment="1">
      <alignment horizontal="center" vertical="center" wrapText="1"/>
    </xf>
    <xf numFmtId="0" fontId="69" fillId="0" borderId="0" xfId="0" applyFont="1" applyFill="1" applyBorder="1" applyAlignment="1">
      <alignment horizontal="center" vertical="center" wrapText="1"/>
    </xf>
    <xf numFmtId="0" fontId="78" fillId="0" borderId="0" xfId="0" applyFont="1" applyBorder="1" applyAlignment="1">
      <alignment horizontal="center" vertical="center" wrapText="1"/>
    </xf>
    <xf numFmtId="0" fontId="86" fillId="0" borderId="0" xfId="0" applyFont="1" applyBorder="1" applyAlignment="1">
      <alignment horizontal="center" vertical="center" wrapText="1"/>
    </xf>
    <xf numFmtId="0" fontId="67" fillId="0" borderId="0" xfId="0" applyFont="1" applyBorder="1" applyAlignment="1">
      <alignment horizontal="center" vertical="center" wrapText="1"/>
    </xf>
    <xf numFmtId="0" fontId="94" fillId="0" borderId="0" xfId="0" applyFont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 wrapText="1"/>
    </xf>
    <xf numFmtId="0" fontId="80" fillId="0" borderId="0" xfId="0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 wrapText="1"/>
    </xf>
    <xf numFmtId="0" fontId="66" fillId="0" borderId="0" xfId="0" applyFont="1" applyBorder="1" applyAlignment="1">
      <alignment horizontal="center" vertical="center"/>
    </xf>
    <xf numFmtId="0" fontId="84" fillId="0" borderId="0" xfId="0" applyFont="1" applyBorder="1" applyAlignment="1">
      <alignment horizontal="center" vertical="center" wrapText="1"/>
    </xf>
    <xf numFmtId="0" fontId="78" fillId="0" borderId="1" xfId="0" applyFont="1" applyFill="1" applyBorder="1" applyAlignment="1">
      <alignment horizontal="center" vertical="center" wrapText="1"/>
    </xf>
    <xf numFmtId="0" fontId="91" fillId="0" borderId="1" xfId="0" applyFont="1" applyFill="1" applyBorder="1" applyAlignment="1">
      <alignment horizontal="center" vertical="center" wrapText="1"/>
    </xf>
    <xf numFmtId="0" fontId="88" fillId="0" borderId="11" xfId="0" applyFont="1" applyFill="1" applyBorder="1" applyAlignment="1">
      <alignment horizontal="center" vertical="center" wrapText="1"/>
    </xf>
    <xf numFmtId="0" fontId="92" fillId="0" borderId="11" xfId="0" applyFont="1" applyBorder="1" applyAlignment="1">
      <alignment horizontal="center" vertical="center" wrapText="1"/>
    </xf>
    <xf numFmtId="0" fontId="66" fillId="0" borderId="10" xfId="0" applyFont="1" applyBorder="1" applyAlignment="1">
      <alignment horizontal="center"/>
    </xf>
    <xf numFmtId="0" fontId="66" fillId="0" borderId="11" xfId="0" applyFont="1" applyFill="1" applyBorder="1" applyAlignment="1">
      <alignment horizontal="center" vertical="center"/>
    </xf>
    <xf numFmtId="0" fontId="88" fillId="0" borderId="10" xfId="0" applyFont="1" applyBorder="1" applyAlignment="1">
      <alignment horizontal="center" vertical="center" wrapText="1"/>
    </xf>
    <xf numFmtId="0" fontId="69" fillId="0" borderId="11" xfId="0" applyFont="1" applyFill="1" applyBorder="1" applyAlignment="1">
      <alignment horizontal="center" vertical="center" wrapText="1"/>
    </xf>
    <xf numFmtId="0" fontId="85" fillId="0" borderId="10" xfId="0" applyFont="1" applyBorder="1" applyAlignment="1">
      <alignment horizontal="center" vertical="center" wrapText="1"/>
    </xf>
    <xf numFmtId="0" fontId="66" fillId="0" borderId="11" xfId="0" applyFont="1" applyBorder="1" applyAlignment="1">
      <alignment horizontal="center" vertical="center"/>
    </xf>
    <xf numFmtId="0" fontId="66" fillId="0" borderId="10" xfId="0" applyFont="1" applyBorder="1" applyAlignment="1">
      <alignment horizontal="center" vertical="center"/>
    </xf>
    <xf numFmtId="0" fontId="95" fillId="0" borderId="11" xfId="0" applyFont="1" applyBorder="1" applyAlignment="1">
      <alignment horizontal="center" vertical="center" wrapText="1"/>
    </xf>
    <xf numFmtId="0" fontId="94" fillId="0" borderId="10" xfId="0" applyFont="1" applyBorder="1" applyAlignment="1">
      <alignment horizontal="center" vertical="center" wrapText="1"/>
    </xf>
    <xf numFmtId="0" fontId="76" fillId="0" borderId="10" xfId="0" applyFont="1" applyBorder="1" applyAlignment="1">
      <alignment horizontal="center" vertical="center" wrapText="1"/>
    </xf>
    <xf numFmtId="0" fontId="73" fillId="0" borderId="10" xfId="0" applyFont="1" applyBorder="1" applyAlignment="1">
      <alignment horizontal="center" vertical="center" wrapText="1"/>
    </xf>
    <xf numFmtId="0" fontId="92" fillId="0" borderId="10" xfId="0" applyFont="1" applyBorder="1" applyAlignment="1">
      <alignment horizontal="center" vertical="center" wrapText="1"/>
    </xf>
    <xf numFmtId="0" fontId="88" fillId="0" borderId="50" xfId="0" applyFont="1" applyBorder="1" applyAlignment="1">
      <alignment horizontal="center" vertical="center" wrapText="1"/>
    </xf>
    <xf numFmtId="0" fontId="69" fillId="0" borderId="17" xfId="0" applyFont="1" applyBorder="1" applyAlignment="1">
      <alignment horizontal="center" vertical="center" wrapText="1"/>
    </xf>
    <xf numFmtId="0" fontId="67" fillId="19" borderId="7" xfId="0" applyFont="1" applyFill="1" applyBorder="1" applyAlignment="1">
      <alignment horizontal="center" vertical="center"/>
    </xf>
    <xf numFmtId="0" fontId="67" fillId="19" borderId="8" xfId="0" applyFont="1" applyFill="1" applyBorder="1" applyAlignment="1">
      <alignment horizontal="center" vertical="center"/>
    </xf>
    <xf numFmtId="0" fontId="67" fillId="19" borderId="9" xfId="0" applyFont="1" applyFill="1" applyBorder="1" applyAlignment="1">
      <alignment horizontal="center" vertical="center"/>
    </xf>
    <xf numFmtId="15" fontId="67" fillId="19" borderId="49" xfId="0" applyNumberFormat="1" applyFont="1" applyFill="1" applyBorder="1" applyAlignment="1">
      <alignment horizontal="center" vertical="center"/>
    </xf>
    <xf numFmtId="15" fontId="67" fillId="19" borderId="50" xfId="0" applyNumberFormat="1" applyFont="1" applyFill="1" applyBorder="1" applyAlignment="1">
      <alignment horizontal="center" vertical="center"/>
    </xf>
    <xf numFmtId="15" fontId="67" fillId="19" borderId="51" xfId="0" applyNumberFormat="1" applyFont="1" applyFill="1" applyBorder="1" applyAlignment="1">
      <alignment horizontal="center" vertical="center"/>
    </xf>
    <xf numFmtId="15" fontId="67" fillId="19" borderId="15" xfId="0" applyNumberFormat="1" applyFont="1" applyFill="1" applyBorder="1" applyAlignment="1">
      <alignment horizontal="center" vertical="center"/>
    </xf>
    <xf numFmtId="15" fontId="67" fillId="19" borderId="16" xfId="0" applyNumberFormat="1" applyFont="1" applyFill="1" applyBorder="1" applyAlignment="1">
      <alignment horizontal="center" vertical="center"/>
    </xf>
    <xf numFmtId="15" fontId="67" fillId="19" borderId="17" xfId="0" applyNumberFormat="1" applyFont="1" applyFill="1" applyBorder="1" applyAlignment="1">
      <alignment horizontal="center" vertical="center"/>
    </xf>
    <xf numFmtId="0" fontId="68" fillId="0" borderId="7" xfId="0" applyFont="1" applyBorder="1" applyAlignment="1">
      <alignment horizontal="center" vertical="center" wrapText="1"/>
    </xf>
    <xf numFmtId="0" fontId="67" fillId="0" borderId="8" xfId="0" applyFont="1" applyBorder="1" applyAlignment="1">
      <alignment horizontal="center" vertical="center" wrapText="1"/>
    </xf>
    <xf numFmtId="0" fontId="78" fillId="0" borderId="8" xfId="0" applyFont="1" applyBorder="1" applyAlignment="1">
      <alignment horizontal="center" vertical="center" wrapText="1"/>
    </xf>
    <xf numFmtId="0" fontId="76" fillId="0" borderId="8" xfId="0" applyFont="1" applyBorder="1" applyAlignment="1">
      <alignment horizontal="center" vertical="center" wrapText="1"/>
    </xf>
    <xf numFmtId="0" fontId="76" fillId="0" borderId="9" xfId="0" applyFont="1" applyBorder="1" applyAlignment="1">
      <alignment horizontal="center" vertical="center" wrapText="1"/>
    </xf>
    <xf numFmtId="0" fontId="67" fillId="0" borderId="49" xfId="0" applyFont="1" applyFill="1" applyBorder="1" applyAlignment="1">
      <alignment horizontal="center" vertical="center"/>
    </xf>
    <xf numFmtId="0" fontId="67" fillId="0" borderId="50" xfId="0" applyFont="1" applyFill="1" applyBorder="1" applyAlignment="1">
      <alignment horizontal="center" vertical="center"/>
    </xf>
    <xf numFmtId="0" fontId="67" fillId="0" borderId="51" xfId="0" applyFont="1" applyFill="1" applyBorder="1" applyAlignment="1">
      <alignment horizontal="center" vertical="center"/>
    </xf>
    <xf numFmtId="0" fontId="68" fillId="2" borderId="1" xfId="0" applyFont="1" applyFill="1" applyBorder="1" applyAlignment="1">
      <alignment horizontal="center" vertical="center" wrapText="1"/>
    </xf>
    <xf numFmtId="0" fontId="67" fillId="2" borderId="1" xfId="0" applyFont="1" applyFill="1" applyBorder="1" applyAlignment="1">
      <alignment horizontal="center" vertical="center" wrapText="1"/>
    </xf>
    <xf numFmtId="0" fontId="69" fillId="2" borderId="1" xfId="0" applyFont="1" applyFill="1" applyBorder="1" applyAlignment="1">
      <alignment horizontal="center" vertical="center" wrapText="1"/>
    </xf>
    <xf numFmtId="16" fontId="65" fillId="2" borderId="1" xfId="0" applyNumberFormat="1" applyFont="1" applyFill="1" applyBorder="1" applyAlignment="1">
      <alignment horizontal="left" vertical="center" wrapText="1"/>
    </xf>
    <xf numFmtId="0" fontId="65" fillId="2" borderId="1" xfId="0" applyFont="1" applyFill="1" applyBorder="1" applyAlignment="1">
      <alignment horizontal="left" vertical="center" wrapText="1"/>
    </xf>
    <xf numFmtId="0" fontId="61" fillId="2" borderId="1" xfId="0" applyFont="1" applyFill="1" applyBorder="1" applyAlignment="1">
      <alignment horizontal="center" vertical="center"/>
    </xf>
    <xf numFmtId="0" fontId="65" fillId="2" borderId="1" xfId="0" applyFont="1" applyFill="1" applyBorder="1" applyAlignment="1">
      <alignment horizontal="center" vertical="center" wrapText="1"/>
    </xf>
    <xf numFmtId="0" fontId="65" fillId="3" borderId="1" xfId="0" applyFont="1" applyFill="1" applyBorder="1" applyAlignment="1">
      <alignment horizontal="left" vertical="center" wrapText="1"/>
    </xf>
    <xf numFmtId="0" fontId="61" fillId="3" borderId="1" xfId="0" applyFont="1" applyFill="1" applyBorder="1" applyAlignment="1">
      <alignment vertical="center"/>
    </xf>
    <xf numFmtId="16" fontId="65" fillId="20" borderId="1" xfId="0" applyNumberFormat="1" applyFont="1" applyFill="1" applyBorder="1" applyAlignment="1">
      <alignment horizontal="left" vertical="center" wrapText="1"/>
    </xf>
    <xf numFmtId="0" fontId="65" fillId="20" borderId="1" xfId="0" applyFont="1" applyFill="1" applyBorder="1" applyAlignment="1">
      <alignment horizontal="left" vertical="center" wrapText="1"/>
    </xf>
    <xf numFmtId="0" fontId="61" fillId="20" borderId="1" xfId="0" applyFont="1" applyFill="1" applyBorder="1" applyAlignment="1">
      <alignment vertical="center"/>
    </xf>
    <xf numFmtId="0" fontId="61" fillId="20" borderId="1" xfId="0" applyFont="1" applyFill="1" applyBorder="1" applyAlignment="1">
      <alignment horizontal="center" vertical="center"/>
    </xf>
    <xf numFmtId="0" fontId="86" fillId="11" borderId="11" xfId="0" applyFont="1" applyFill="1" applyBorder="1" applyAlignment="1">
      <alignment horizontal="center" vertical="center" wrapText="1"/>
    </xf>
    <xf numFmtId="0" fontId="69" fillId="11" borderId="11" xfId="0" applyFont="1" applyFill="1" applyBorder="1" applyAlignment="1">
      <alignment horizontal="center" vertical="center" wrapText="1"/>
    </xf>
    <xf numFmtId="0" fontId="98" fillId="5" borderId="0" xfId="0" applyFont="1" applyFill="1" applyAlignment="1">
      <alignment horizontal="center" vertical="center"/>
    </xf>
    <xf numFmtId="16" fontId="65" fillId="5" borderId="1" xfId="0" applyNumberFormat="1" applyFont="1" applyFill="1" applyBorder="1" applyAlignment="1">
      <alignment horizontal="left" vertical="center" wrapText="1"/>
    </xf>
    <xf numFmtId="0" fontId="61" fillId="5" borderId="1" xfId="0" applyFont="1" applyFill="1" applyBorder="1" applyAlignment="1">
      <alignment vertical="center"/>
    </xf>
    <xf numFmtId="0" fontId="65" fillId="5" borderId="1" xfId="0" applyFont="1" applyFill="1" applyBorder="1" applyAlignment="1">
      <alignment horizontal="left" vertical="center" wrapText="1"/>
    </xf>
    <xf numFmtId="0" fontId="69" fillId="3" borderId="10" xfId="0" applyFont="1" applyFill="1" applyBorder="1" applyAlignment="1">
      <alignment horizontal="center" vertical="center" wrapText="1"/>
    </xf>
    <xf numFmtId="0" fontId="61" fillId="5" borderId="1" xfId="0" applyFont="1" applyFill="1" applyBorder="1" applyAlignment="1">
      <alignment horizontal="center" vertical="center"/>
    </xf>
    <xf numFmtId="0" fontId="65" fillId="7" borderId="1" xfId="0" applyFont="1" applyFill="1" applyBorder="1" applyAlignment="1">
      <alignment horizontal="left" vertical="center" wrapText="1"/>
    </xf>
    <xf numFmtId="0" fontId="61" fillId="7" borderId="1" xfId="0" applyFont="1" applyFill="1" applyBorder="1" applyAlignment="1">
      <alignment vertical="center"/>
    </xf>
    <xf numFmtId="0" fontId="61" fillId="7" borderId="1" xfId="0" applyFont="1" applyFill="1" applyBorder="1" applyAlignment="1">
      <alignment horizontal="center" vertical="center"/>
    </xf>
    <xf numFmtId="0" fontId="95" fillId="15" borderId="1" xfId="0" applyFont="1" applyFill="1" applyBorder="1" applyAlignment="1">
      <alignment horizontal="center" vertical="center" wrapText="1"/>
    </xf>
    <xf numFmtId="0" fontId="99" fillId="0" borderId="1" xfId="0" applyFont="1" applyBorder="1" applyAlignment="1">
      <alignment horizontal="center" vertical="center" wrapText="1"/>
    </xf>
    <xf numFmtId="0" fontId="61" fillId="2" borderId="0" xfId="0" applyFont="1" applyFill="1" applyAlignment="1">
      <alignment horizontal="center" vertical="center"/>
    </xf>
    <xf numFmtId="0" fontId="68" fillId="0" borderId="15" xfId="0" applyFont="1" applyBorder="1" applyAlignment="1">
      <alignment horizontal="center" wrapText="1"/>
    </xf>
    <xf numFmtId="0" fontId="88" fillId="0" borderId="17" xfId="0" applyFont="1" applyFill="1" applyBorder="1" applyAlignment="1">
      <alignment horizontal="center" vertical="center" wrapText="1"/>
    </xf>
    <xf numFmtId="16" fontId="65" fillId="7" borderId="1" xfId="0" applyNumberFormat="1" applyFont="1" applyFill="1" applyBorder="1" applyAlignment="1">
      <alignment horizontal="left" vertical="center" wrapText="1"/>
    </xf>
    <xf numFmtId="0" fontId="99" fillId="20" borderId="1" xfId="0" applyFont="1" applyFill="1" applyBorder="1" applyAlignment="1">
      <alignment horizontal="center" vertical="center" wrapText="1"/>
    </xf>
    <xf numFmtId="0" fontId="74" fillId="2" borderId="1" xfId="0" applyFont="1" applyFill="1" applyBorder="1" applyAlignment="1">
      <alignment horizontal="center" vertical="center" wrapText="1"/>
    </xf>
    <xf numFmtId="0" fontId="65" fillId="3" borderId="1" xfId="0" applyFont="1" applyFill="1" applyBorder="1" applyAlignment="1">
      <alignment vertical="center" wrapText="1"/>
    </xf>
    <xf numFmtId="0" fontId="101" fillId="0" borderId="1" xfId="0" applyFont="1" applyFill="1" applyBorder="1" applyAlignment="1">
      <alignment horizontal="left" vertical="center" wrapText="1"/>
    </xf>
    <xf numFmtId="0" fontId="82" fillId="3" borderId="11" xfId="0" applyFont="1" applyFill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8" fillId="0" borderId="46" xfId="0" applyFont="1" applyBorder="1" applyAlignment="1">
      <alignment horizontal="center" vertical="center" wrapText="1"/>
    </xf>
    <xf numFmtId="0" fontId="8" fillId="0" borderId="47" xfId="0" applyFont="1" applyBorder="1" applyAlignment="1">
      <alignment horizontal="center" vertical="center" wrapText="1"/>
    </xf>
    <xf numFmtId="0" fontId="8" fillId="0" borderId="48" xfId="0" applyFont="1" applyBorder="1" applyAlignment="1">
      <alignment horizontal="center" vertical="center" wrapText="1"/>
    </xf>
    <xf numFmtId="2" fontId="5" fillId="0" borderId="31" xfId="0" applyNumberFormat="1" applyFont="1" applyBorder="1" applyAlignment="1">
      <alignment horizontal="center" vertical="center"/>
    </xf>
    <xf numFmtId="2" fontId="5" fillId="0" borderId="32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2" fontId="5" fillId="2" borderId="30" xfId="0" applyNumberFormat="1" applyFont="1" applyFill="1" applyBorder="1" applyAlignment="1">
      <alignment horizontal="center" vertical="center"/>
    </xf>
    <xf numFmtId="2" fontId="5" fillId="2" borderId="3" xfId="0" applyNumberFormat="1" applyFont="1" applyFill="1" applyBorder="1" applyAlignment="1">
      <alignment horizontal="center" vertical="center"/>
    </xf>
    <xf numFmtId="2" fontId="5" fillId="2" borderId="34" xfId="0" applyNumberFormat="1" applyFont="1" applyFill="1" applyBorder="1" applyAlignment="1">
      <alignment horizontal="center" vertical="center"/>
    </xf>
    <xf numFmtId="2" fontId="5" fillId="0" borderId="12" xfId="0" applyNumberFormat="1" applyFont="1" applyBorder="1" applyAlignment="1">
      <alignment horizontal="center" vertical="center"/>
    </xf>
    <xf numFmtId="2" fontId="5" fillId="0" borderId="13" xfId="0" applyNumberFormat="1" applyFont="1" applyBorder="1" applyAlignment="1">
      <alignment horizontal="center" vertical="center"/>
    </xf>
    <xf numFmtId="2" fontId="5" fillId="0" borderId="14" xfId="0" applyNumberFormat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3" fillId="0" borderId="24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 wrapText="1"/>
    </xf>
    <xf numFmtId="0" fontId="8" fillId="0" borderId="28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3" fillId="0" borderId="4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2" fontId="5" fillId="0" borderId="42" xfId="0" applyNumberFormat="1" applyFont="1" applyBorder="1" applyAlignment="1">
      <alignment horizontal="center" vertical="center"/>
    </xf>
    <xf numFmtId="2" fontId="5" fillId="0" borderId="43" xfId="0" applyNumberFormat="1" applyFont="1" applyBorder="1" applyAlignment="1">
      <alignment horizontal="center" vertical="center"/>
    </xf>
    <xf numFmtId="2" fontId="5" fillId="2" borderId="38" xfId="0" applyNumberFormat="1" applyFont="1" applyFill="1" applyBorder="1" applyAlignment="1">
      <alignment horizontal="center" vertical="center"/>
    </xf>
    <xf numFmtId="2" fontId="5" fillId="2" borderId="39" xfId="0" applyNumberFormat="1" applyFont="1" applyFill="1" applyBorder="1" applyAlignment="1">
      <alignment horizontal="center" vertical="center"/>
    </xf>
    <xf numFmtId="2" fontId="5" fillId="2" borderId="40" xfId="0" applyNumberFormat="1" applyFont="1" applyFill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 wrapText="1"/>
    </xf>
    <xf numFmtId="0" fontId="8" fillId="0" borderId="45" xfId="0" applyFont="1" applyBorder="1" applyAlignment="1">
      <alignment horizontal="center" vertical="center" wrapText="1"/>
    </xf>
    <xf numFmtId="2" fontId="5" fillId="0" borderId="38" xfId="0" applyNumberFormat="1" applyFont="1" applyBorder="1" applyAlignment="1">
      <alignment horizontal="center" vertical="center"/>
    </xf>
    <xf numFmtId="2" fontId="5" fillId="0" borderId="39" xfId="0" applyNumberFormat="1" applyFont="1" applyBorder="1" applyAlignment="1">
      <alignment horizontal="center" vertical="center"/>
    </xf>
    <xf numFmtId="2" fontId="5" fillId="0" borderId="40" xfId="0" applyNumberFormat="1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9" xfId="0" applyNumberFormat="1" applyFont="1" applyBorder="1" applyAlignment="1">
      <alignment horizontal="center" vertical="center"/>
    </xf>
    <xf numFmtId="2" fontId="5" fillId="2" borderId="10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/>
    </xf>
    <xf numFmtId="2" fontId="5" fillId="2" borderId="11" xfId="0" applyNumberFormat="1" applyFont="1" applyFill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13" fillId="2" borderId="41" xfId="0" applyFont="1" applyFill="1" applyBorder="1" applyAlignment="1">
      <alignment horizontal="center" vertical="center"/>
    </xf>
    <xf numFmtId="0" fontId="13" fillId="2" borderId="42" xfId="0" applyFont="1" applyFill="1" applyBorder="1" applyAlignment="1">
      <alignment horizontal="center" vertical="center"/>
    </xf>
    <xf numFmtId="0" fontId="13" fillId="2" borderId="43" xfId="0" applyFont="1" applyFill="1" applyBorder="1" applyAlignment="1">
      <alignment horizontal="center" vertical="center"/>
    </xf>
    <xf numFmtId="0" fontId="13" fillId="2" borderId="27" xfId="0" applyFont="1" applyFill="1" applyBorder="1" applyAlignment="1">
      <alignment horizontal="center" vertical="center"/>
    </xf>
    <xf numFmtId="0" fontId="13" fillId="2" borderId="28" xfId="0" applyFont="1" applyFill="1" applyBorder="1" applyAlignment="1">
      <alignment horizontal="center" vertical="center"/>
    </xf>
    <xf numFmtId="0" fontId="13" fillId="2" borderId="29" xfId="0" applyFont="1" applyFill="1" applyBorder="1" applyAlignment="1">
      <alignment horizontal="center" vertical="center"/>
    </xf>
    <xf numFmtId="0" fontId="13" fillId="2" borderId="44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45" xfId="0" applyFont="1" applyFill="1" applyBorder="1" applyAlignment="1">
      <alignment horizontal="center" vertical="center"/>
    </xf>
    <xf numFmtId="0" fontId="19" fillId="2" borderId="41" xfId="0" applyFont="1" applyFill="1" applyBorder="1" applyAlignment="1">
      <alignment horizontal="center" vertical="center"/>
    </xf>
    <xf numFmtId="0" fontId="19" fillId="2" borderId="42" xfId="0" applyFont="1" applyFill="1" applyBorder="1" applyAlignment="1">
      <alignment horizontal="center" vertical="center"/>
    </xf>
    <xf numFmtId="0" fontId="19" fillId="2" borderId="43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13" fillId="2" borderId="23" xfId="0" applyFont="1" applyFill="1" applyBorder="1" applyAlignment="1">
      <alignment horizontal="center" vertical="center"/>
    </xf>
    <xf numFmtId="0" fontId="13" fillId="2" borderId="41" xfId="0" applyFont="1" applyFill="1" applyBorder="1" applyAlignment="1">
      <alignment horizontal="center" vertical="center" wrapText="1"/>
    </xf>
    <xf numFmtId="0" fontId="13" fillId="2" borderId="42" xfId="0" applyFont="1" applyFill="1" applyBorder="1" applyAlignment="1">
      <alignment horizontal="center" vertical="center" wrapText="1"/>
    </xf>
    <xf numFmtId="0" fontId="13" fillId="2" borderId="43" xfId="0" applyFont="1" applyFill="1" applyBorder="1" applyAlignment="1">
      <alignment horizontal="center" vertical="center" wrapText="1"/>
    </xf>
    <xf numFmtId="0" fontId="19" fillId="0" borderId="41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8" fillId="2" borderId="44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45" xfId="0" applyFont="1" applyFill="1" applyBorder="1" applyAlignment="1">
      <alignment horizontal="center" vertical="center" wrapText="1"/>
    </xf>
    <xf numFmtId="0" fontId="19" fillId="2" borderId="41" xfId="0" applyFont="1" applyFill="1" applyBorder="1" applyAlignment="1">
      <alignment horizontal="center" vertical="center" wrapText="1"/>
    </xf>
    <xf numFmtId="0" fontId="19" fillId="2" borderId="42" xfId="0" applyFont="1" applyFill="1" applyBorder="1" applyAlignment="1">
      <alignment horizontal="center" vertical="center" wrapText="1"/>
    </xf>
    <xf numFmtId="0" fontId="19" fillId="2" borderId="43" xfId="0" applyFont="1" applyFill="1" applyBorder="1" applyAlignment="1">
      <alignment horizontal="center" vertical="center" wrapText="1"/>
    </xf>
    <xf numFmtId="2" fontId="5" fillId="0" borderId="30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2" fontId="5" fillId="0" borderId="34" xfId="0" applyNumberFormat="1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45" xfId="0" applyFont="1" applyBorder="1" applyAlignment="1">
      <alignment horizontal="center" vertical="center" wrapText="1"/>
    </xf>
    <xf numFmtId="164" fontId="5" fillId="0" borderId="12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center"/>
    </xf>
    <xf numFmtId="164" fontId="5" fillId="0" borderId="14" xfId="0" applyNumberFormat="1" applyFont="1" applyBorder="1" applyAlignment="1">
      <alignment horizontal="center" vertical="center"/>
    </xf>
    <xf numFmtId="165" fontId="5" fillId="0" borderId="12" xfId="0" applyNumberFormat="1" applyFont="1" applyBorder="1" applyAlignment="1">
      <alignment horizontal="center" vertical="center"/>
    </xf>
    <xf numFmtId="165" fontId="5" fillId="0" borderId="13" xfId="0" applyNumberFormat="1" applyFont="1" applyBorder="1" applyAlignment="1">
      <alignment horizontal="center" vertical="center"/>
    </xf>
    <xf numFmtId="165" fontId="5" fillId="0" borderId="14" xfId="0" applyNumberFormat="1" applyFont="1" applyBorder="1" applyAlignment="1">
      <alignment horizontal="center" vertical="center"/>
    </xf>
    <xf numFmtId="17" fontId="12" fillId="0" borderId="46" xfId="0" applyNumberFormat="1" applyFont="1" applyBorder="1" applyAlignment="1">
      <alignment horizontal="center"/>
    </xf>
    <xf numFmtId="17" fontId="12" fillId="0" borderId="47" xfId="0" applyNumberFormat="1" applyFont="1" applyBorder="1" applyAlignment="1">
      <alignment horizontal="center"/>
    </xf>
    <xf numFmtId="17" fontId="12" fillId="0" borderId="48" xfId="0" applyNumberFormat="1" applyFont="1" applyBorder="1" applyAlignment="1">
      <alignment horizontal="center"/>
    </xf>
    <xf numFmtId="0" fontId="26" fillId="0" borderId="41" xfId="0" applyFont="1" applyBorder="1" applyAlignment="1">
      <alignment horizontal="left" vertical="center"/>
    </xf>
    <xf numFmtId="0" fontId="26" fillId="0" borderId="42" xfId="0" applyFont="1" applyBorder="1" applyAlignment="1">
      <alignment horizontal="left" vertical="center"/>
    </xf>
    <xf numFmtId="0" fontId="26" fillId="0" borderId="43" xfId="0" applyFont="1" applyBorder="1" applyAlignment="1">
      <alignment horizontal="left" vertical="center"/>
    </xf>
    <xf numFmtId="0" fontId="7" fillId="0" borderId="41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center"/>
    </xf>
    <xf numFmtId="17" fontId="97" fillId="0" borderId="16" xfId="0" applyNumberFormat="1" applyFont="1" applyBorder="1" applyAlignment="1">
      <alignment horizontal="center"/>
    </xf>
    <xf numFmtId="0" fontId="61" fillId="0" borderId="16" xfId="0" applyFont="1" applyBorder="1" applyAlignment="1">
      <alignment horizontal="center" vertical="center" wrapText="1"/>
    </xf>
    <xf numFmtId="0" fontId="61" fillId="0" borderId="19" xfId="0" applyFont="1" applyBorder="1" applyAlignment="1">
      <alignment horizontal="center" vertical="center" wrapText="1"/>
    </xf>
    <xf numFmtId="0" fontId="61" fillId="0" borderId="16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17" fontId="60" fillId="0" borderId="16" xfId="0" applyNumberFormat="1" applyFont="1" applyFill="1" applyBorder="1" applyAlignment="1">
      <alignment horizontal="left" vertical="center"/>
    </xf>
    <xf numFmtId="17" fontId="60" fillId="0" borderId="28" xfId="0" applyNumberFormat="1" applyFont="1" applyFill="1" applyBorder="1" applyAlignment="1">
      <alignment horizontal="left" vertical="center"/>
    </xf>
  </cellXfs>
  <cellStyles count="6">
    <cellStyle name="Millares 2" xfId="3"/>
    <cellStyle name="Millares 3" xfId="4"/>
    <cellStyle name="Normal" xfId="0" builtinId="0"/>
    <cellStyle name="Normal 2" xfId="5"/>
    <cellStyle name="Normal 3" xfId="1"/>
    <cellStyle name="Normal 4" xfId="2"/>
  </cellStyles>
  <dxfs count="0"/>
  <tableStyles count="0" defaultTableStyle="TableStyleMedium2" defaultPivotStyle="PivotStyleLight16"/>
  <colors>
    <mruColors>
      <color rgb="FFC457C7"/>
      <color rgb="FF6A5F56"/>
      <color rgb="FFAE7612"/>
      <color rgb="FF898537"/>
      <color rgb="FF20A0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326</xdr:row>
      <xdr:rowOff>40967</xdr:rowOff>
    </xdr:from>
    <xdr:to>
      <xdr:col>5</xdr:col>
      <xdr:colOff>2287550</xdr:colOff>
      <xdr:row>337</xdr:row>
      <xdr:rowOff>24880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415967"/>
          <a:ext cx="11361905" cy="4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1502970</xdr:colOff>
      <xdr:row>0</xdr:row>
      <xdr:rowOff>0</xdr:rowOff>
    </xdr:from>
    <xdr:ext cx="3100779" cy="1059596"/>
    <xdr:pic>
      <xdr:nvPicPr>
        <xdr:cNvPr id="5" name="Imagen 4">
          <a:extLst>
            <a:ext uri="{FF2B5EF4-FFF2-40B4-BE49-F238E27FC236}">
              <a16:creationId xmlns:a16="http://schemas.microsoft.com/office/drawing/2014/main" xmlns="" id="{B5DE86CB-C990-4B3F-AA9E-33480831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61720" y="0"/>
          <a:ext cx="3100779" cy="1059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1156607</xdr:colOff>
      <xdr:row>0</xdr:row>
      <xdr:rowOff>68035</xdr:rowOff>
    </xdr:from>
    <xdr:ext cx="1423655" cy="472494"/>
    <xdr:pic>
      <xdr:nvPicPr>
        <xdr:cNvPr id="4" name="Imagen 3">
          <a:extLst>
            <a:ext uri="{FF2B5EF4-FFF2-40B4-BE49-F238E27FC236}">
              <a16:creationId xmlns:a16="http://schemas.microsoft.com/office/drawing/2014/main" xmlns="" id="{B5DE86CB-C990-4B3F-AA9E-33480831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68035"/>
          <a:ext cx="1423655" cy="472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191557</xdr:colOff>
      <xdr:row>0</xdr:row>
      <xdr:rowOff>0</xdr:rowOff>
    </xdr:from>
    <xdr:ext cx="3100779" cy="1059596"/>
    <xdr:pic>
      <xdr:nvPicPr>
        <xdr:cNvPr id="2" name="Imagen 1">
          <a:extLst>
            <a:ext uri="{FF2B5EF4-FFF2-40B4-BE49-F238E27FC236}">
              <a16:creationId xmlns:a16="http://schemas.microsoft.com/office/drawing/2014/main" xmlns="" id="{B5DE86CB-C990-4B3F-AA9E-33480831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1992" y="0"/>
          <a:ext cx="3100779" cy="1059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OMPUTADOR%20HP%20I5%20PEISOL\ESCRITORIO\PEISOL%20S.A\OPERACIONES%20PEISOL\PEISOL%202024\CRONOGRAMA%20DE%20RUTAS\CRONOGRAMA%20DE%20TRABAJO%20DIARIO%20(Autoguardado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isol SA" refreshedDate="45482.581418634261" createdVersion="8" refreshedVersion="8" minRefreshableVersion="3" recordCount="36">
  <cacheSource type="worksheet">
    <worksheetSource ref="A1:M38" sheet="JULIO" r:id="rId2"/>
  </cacheSource>
  <cacheFields count="12">
    <cacheField name="FECHA" numFmtId="14">
      <sharedItems containsSemiMixedTypes="0" containsNonDate="0" containsDate="1" containsString="0" minDate="2024-07-01T00:00:00" maxDate="2024-07-06T00:00:00" count="5">
        <d v="2024-07-01T00:00:00"/>
        <d v="2024-07-02T00:00:00"/>
        <d v="2024-07-03T00:00:00"/>
        <d v="2024-07-04T00:00:00"/>
        <d v="2024-07-05T00:00:00"/>
      </sharedItems>
    </cacheField>
    <cacheField name="CLIENTE " numFmtId="0">
      <sharedItems count="13">
        <s v="WELDING"/>
        <s v="SERTEPEC"/>
        <s v="PROYECREDES"/>
        <s v="GRAN TIERRA"/>
        <s v="TECTOTAL"/>
        <s v="PEC"/>
        <s v="CPM"/>
        <s v="WSO"/>
        <s v="MISION PETROLERA"/>
        <s v="HALLIBURTON"/>
        <s v="BDO"/>
        <s v="PROCOPED"/>
        <s v="ERAZO CONSTRUCCIONES"/>
      </sharedItems>
    </cacheField>
    <cacheField name="PROYECTO" numFmtId="0">
      <sharedItems count="22">
        <s v="SACHA 490"/>
        <s v="PAKA A"/>
        <s v="SACHA 470"/>
        <s v="PERICO 3"/>
        <s v="PERICO 1"/>
        <s v="INCHI"/>
        <s v="CHANAGUE"/>
        <s v="SACHA 500"/>
        <s v="OCANO"/>
        <s v="PAKA B"/>
        <s v="PUCUNA 8"/>
        <s v="SACHA CENTRAL"/>
        <s v="CHARAPA 4A CHARUPO 3"/>
        <s v="MDC"/>
        <s v="SACHA 510"/>
        <s v="NUEVA ESPERANZA"/>
        <s v="BLOQUE 32"/>
        <s v="LIMONCOCHA"/>
        <s v="PALANDA"/>
        <s v="SUSUQUI 29"/>
        <s v="BLOQUE 12"/>
        <s v="CHANANGUE"/>
      </sharedItems>
    </cacheField>
    <cacheField name="Nº _x000a_CERTIFICADO" numFmtId="0">
      <sharedItems containsSemiMixedTypes="0" containsString="0" containsNumber="1" containsInteger="1" minValue="6242" maxValue="7300"/>
    </cacheField>
    <cacheField name="BAÑOS" numFmtId="0">
      <sharedItems containsSemiMixedTypes="0" containsString="0" containsNumber="1" containsInteger="1" minValue="1" maxValue="6" count="6">
        <n v="2"/>
        <n v="3"/>
        <n v="1"/>
        <n v="4"/>
        <n v="6"/>
        <n v="5" u="1"/>
      </sharedItems>
    </cacheField>
    <cacheField name="LAVAMANOS" numFmtId="0">
      <sharedItems containsString="0" containsBlank="1" containsNumber="1" containsInteger="1" minValue="1" maxValue="2" count="3">
        <n v="1"/>
        <m/>
        <n v="2"/>
      </sharedItems>
    </cacheField>
    <cacheField name="CAMPER" numFmtId="0">
      <sharedItems containsString="0" containsBlank="1" containsNumber="1" containsInteger="1" minValue="1" maxValue="1" count="2">
        <m/>
        <n v="1"/>
      </sharedItems>
    </cacheField>
    <cacheField name="DISPOSICIÓN FINAL" numFmtId="0">
      <sharedItems containsNonDate="0" containsString="0" containsBlank="1"/>
    </cacheField>
    <cacheField name="MANTENIMIENTO" numFmtId="0">
      <sharedItems containsString="0" containsBlank="1" containsNumber="1" containsInteger="1" minValue="4" maxValue="4"/>
    </cacheField>
    <cacheField name="Nº CADENA DE CUSTODIA" numFmtId="0">
      <sharedItems containsNonDate="0" containsString="0" containsBlank="1"/>
    </cacheField>
    <cacheField name="VOLUMEN / GALONES" numFmtId="0">
      <sharedItems containsSemiMixedTypes="0" containsString="0" containsNumber="1" containsInteger="1" minValue="15" maxValue="180"/>
    </cacheField>
    <cacheField name="TECNICO RESPONSA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">
  <r>
    <x v="0"/>
    <x v="0"/>
    <x v="0"/>
    <n v="7294"/>
    <x v="0"/>
    <x v="0"/>
    <x v="0"/>
    <m/>
    <m/>
    <m/>
    <n v="40"/>
    <s v="EDISON SARMIENTO"/>
  </r>
  <r>
    <x v="0"/>
    <x v="1"/>
    <x v="1"/>
    <n v="7295"/>
    <x v="0"/>
    <x v="0"/>
    <x v="0"/>
    <m/>
    <m/>
    <m/>
    <n v="30"/>
    <s v="EDISON SARMIENTO"/>
  </r>
  <r>
    <x v="0"/>
    <x v="1"/>
    <x v="2"/>
    <n v="7296"/>
    <x v="1"/>
    <x v="0"/>
    <x v="0"/>
    <m/>
    <m/>
    <m/>
    <n v="55"/>
    <s v="EDISON SARMIENTO"/>
  </r>
  <r>
    <x v="0"/>
    <x v="1"/>
    <x v="3"/>
    <n v="7297"/>
    <x v="0"/>
    <x v="0"/>
    <x v="0"/>
    <m/>
    <m/>
    <m/>
    <n v="40"/>
    <s v="EDISON SARMIENTO"/>
  </r>
  <r>
    <x v="0"/>
    <x v="1"/>
    <x v="4"/>
    <n v="7298"/>
    <x v="1"/>
    <x v="0"/>
    <x v="0"/>
    <m/>
    <m/>
    <m/>
    <n v="55"/>
    <s v="EDISON SARMIENTO"/>
  </r>
  <r>
    <x v="0"/>
    <x v="2"/>
    <x v="5"/>
    <n v="7293"/>
    <x v="2"/>
    <x v="1"/>
    <x v="0"/>
    <m/>
    <m/>
    <m/>
    <n v="15"/>
    <s v="EDISON SARMIENTO"/>
  </r>
  <r>
    <x v="0"/>
    <x v="3"/>
    <x v="6"/>
    <n v="6667"/>
    <x v="0"/>
    <x v="1"/>
    <x v="0"/>
    <m/>
    <m/>
    <m/>
    <n v="90"/>
    <s v="JOSE VERDEZOTO"/>
  </r>
  <r>
    <x v="1"/>
    <x v="0"/>
    <x v="7"/>
    <n v="7274"/>
    <x v="3"/>
    <x v="2"/>
    <x v="0"/>
    <m/>
    <m/>
    <m/>
    <n v="80"/>
    <s v="EDISON SARMIENTO"/>
  </r>
  <r>
    <x v="1"/>
    <x v="4"/>
    <x v="8"/>
    <n v="7299"/>
    <x v="1"/>
    <x v="0"/>
    <x v="0"/>
    <m/>
    <m/>
    <m/>
    <n v="55"/>
    <s v="EDISON SARMIENTO"/>
  </r>
  <r>
    <x v="1"/>
    <x v="1"/>
    <x v="9"/>
    <n v="7300"/>
    <x v="0"/>
    <x v="1"/>
    <x v="0"/>
    <m/>
    <m/>
    <m/>
    <n v="70"/>
    <s v="EDISON SARMIENTO"/>
  </r>
  <r>
    <x v="1"/>
    <x v="5"/>
    <x v="10"/>
    <n v="7276"/>
    <x v="0"/>
    <x v="1"/>
    <x v="0"/>
    <m/>
    <m/>
    <m/>
    <n v="30"/>
    <s v="EDISON SARMIENTO"/>
  </r>
  <r>
    <x v="1"/>
    <x v="6"/>
    <x v="11"/>
    <n v="7275"/>
    <x v="2"/>
    <x v="0"/>
    <x v="0"/>
    <m/>
    <m/>
    <m/>
    <n v="25"/>
    <s v="EDISON SARMIENTO"/>
  </r>
  <r>
    <x v="2"/>
    <x v="7"/>
    <x v="12"/>
    <n v="6671"/>
    <x v="0"/>
    <x v="1"/>
    <x v="0"/>
    <m/>
    <m/>
    <m/>
    <n v="90"/>
    <s v="JOSE VERDEZOTO"/>
  </r>
  <r>
    <x v="2"/>
    <x v="0"/>
    <x v="0"/>
    <n v="7279"/>
    <x v="1"/>
    <x v="1"/>
    <x v="0"/>
    <m/>
    <m/>
    <m/>
    <n v="40"/>
    <s v="EDISON SARMIENTO"/>
  </r>
  <r>
    <x v="2"/>
    <x v="1"/>
    <x v="3"/>
    <n v="6677"/>
    <x v="0"/>
    <x v="1"/>
    <x v="0"/>
    <m/>
    <m/>
    <m/>
    <n v="90"/>
    <s v="JOSE VERDEZOTO"/>
  </r>
  <r>
    <x v="2"/>
    <x v="1"/>
    <x v="2"/>
    <n v="6949"/>
    <x v="1"/>
    <x v="0"/>
    <x v="0"/>
    <m/>
    <m/>
    <m/>
    <n v="55"/>
    <s v="EDISON SARMIENTO"/>
  </r>
  <r>
    <x v="2"/>
    <x v="1"/>
    <x v="1"/>
    <n v="7281"/>
    <x v="1"/>
    <x v="1"/>
    <x v="0"/>
    <m/>
    <m/>
    <m/>
    <n v="40"/>
    <s v="EDISON SARMIENTO"/>
  </r>
  <r>
    <x v="2"/>
    <x v="1"/>
    <x v="4"/>
    <n v="6675"/>
    <x v="1"/>
    <x v="0"/>
    <x v="0"/>
    <m/>
    <m/>
    <m/>
    <n v="180"/>
    <s v="JOSE VERDEZOTO"/>
  </r>
  <r>
    <x v="2"/>
    <x v="2"/>
    <x v="13"/>
    <n v="7280"/>
    <x v="2"/>
    <x v="1"/>
    <x v="0"/>
    <m/>
    <m/>
    <m/>
    <n v="15"/>
    <s v="EDISON SARMIENTO"/>
  </r>
  <r>
    <x v="2"/>
    <x v="5"/>
    <x v="14"/>
    <n v="6950"/>
    <x v="1"/>
    <x v="1"/>
    <x v="0"/>
    <m/>
    <m/>
    <m/>
    <n v="45"/>
    <s v="EDISON SARMIENTO"/>
  </r>
  <r>
    <x v="2"/>
    <x v="5"/>
    <x v="4"/>
    <n v="6676"/>
    <x v="2"/>
    <x v="1"/>
    <x v="0"/>
    <m/>
    <m/>
    <m/>
    <n v="90"/>
    <s v="JOSE VERDEZOTO"/>
  </r>
  <r>
    <x v="2"/>
    <x v="5"/>
    <x v="15"/>
    <n v="7278"/>
    <x v="2"/>
    <x v="1"/>
    <x v="0"/>
    <m/>
    <m/>
    <m/>
    <n v="15"/>
    <s v="EDISON SARMIENTO"/>
  </r>
  <r>
    <x v="2"/>
    <x v="8"/>
    <x v="16"/>
    <n v="6809"/>
    <x v="3"/>
    <x v="0"/>
    <x v="0"/>
    <m/>
    <m/>
    <m/>
    <n v="75"/>
    <s v="ALEX GARCIA"/>
  </r>
  <r>
    <x v="2"/>
    <x v="9"/>
    <x v="17"/>
    <n v="6951"/>
    <x v="0"/>
    <x v="1"/>
    <x v="0"/>
    <m/>
    <m/>
    <m/>
    <n v="30"/>
    <s v="EDISON SARMIENTO"/>
  </r>
  <r>
    <x v="2"/>
    <x v="10"/>
    <x v="18"/>
    <n v="7277"/>
    <x v="2"/>
    <x v="1"/>
    <x v="0"/>
    <m/>
    <m/>
    <m/>
    <n v="15"/>
    <s v="EDISON SARMIENTO"/>
  </r>
  <r>
    <x v="3"/>
    <x v="0"/>
    <x v="7"/>
    <n v="6954"/>
    <x v="4"/>
    <x v="1"/>
    <x v="0"/>
    <m/>
    <m/>
    <m/>
    <n v="60"/>
    <s v="EDISON SARMIENTO"/>
  </r>
  <r>
    <x v="3"/>
    <x v="1"/>
    <x v="19"/>
    <n v="6679"/>
    <x v="1"/>
    <x v="2"/>
    <x v="0"/>
    <m/>
    <m/>
    <m/>
    <n v="180"/>
    <s v="JOSE VERDEZOTO"/>
  </r>
  <r>
    <x v="3"/>
    <x v="1"/>
    <x v="9"/>
    <n v="6955"/>
    <x v="0"/>
    <x v="1"/>
    <x v="0"/>
    <m/>
    <m/>
    <m/>
    <n v="30"/>
    <s v="EDISON SARMIENTO"/>
  </r>
  <r>
    <x v="3"/>
    <x v="2"/>
    <x v="5"/>
    <n v="6953"/>
    <x v="0"/>
    <x v="1"/>
    <x v="0"/>
    <m/>
    <m/>
    <m/>
    <n v="30"/>
    <s v="EDISON SARMIENTO"/>
  </r>
  <r>
    <x v="3"/>
    <x v="11"/>
    <x v="20"/>
    <n v="6904"/>
    <x v="3"/>
    <x v="1"/>
    <x v="0"/>
    <m/>
    <n v="4"/>
    <m/>
    <n v="60"/>
    <s v="ALEX GARCIA"/>
  </r>
  <r>
    <x v="3"/>
    <x v="5"/>
    <x v="10"/>
    <n v="6952"/>
    <x v="0"/>
    <x v="1"/>
    <x v="0"/>
    <m/>
    <m/>
    <m/>
    <n v="30"/>
    <s v="EDISON SARMIENTO"/>
  </r>
  <r>
    <x v="3"/>
    <x v="9"/>
    <x v="17"/>
    <n v="6253"/>
    <x v="0"/>
    <x v="1"/>
    <x v="1"/>
    <m/>
    <m/>
    <m/>
    <n v="15"/>
    <s v="ANGEL RUIZ"/>
  </r>
  <r>
    <x v="3"/>
    <x v="3"/>
    <x v="21"/>
    <n v="6680"/>
    <x v="0"/>
    <x v="1"/>
    <x v="0"/>
    <m/>
    <m/>
    <m/>
    <n v="90"/>
    <s v="JOSE VERDEZOTO"/>
  </r>
  <r>
    <x v="3"/>
    <x v="12"/>
    <x v="20"/>
    <n v="6808"/>
    <x v="0"/>
    <x v="1"/>
    <x v="0"/>
    <m/>
    <m/>
    <m/>
    <n v="30"/>
    <s v="ALEX GARCIA"/>
  </r>
  <r>
    <x v="4"/>
    <x v="1"/>
    <x v="3"/>
    <n v="6243"/>
    <x v="0"/>
    <x v="0"/>
    <x v="0"/>
    <m/>
    <m/>
    <m/>
    <n v="90"/>
    <s v="JOSE VERDEZOTO"/>
  </r>
  <r>
    <x v="4"/>
    <x v="1"/>
    <x v="4"/>
    <n v="6242"/>
    <x v="1"/>
    <x v="0"/>
    <x v="0"/>
    <m/>
    <m/>
    <m/>
    <n v="180"/>
    <s v="JOSE VERDEZO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showMissing="0" updatedVersion="8" minRefreshableVersion="3" useAutoFormatting="1" rowGrandTotals="0" colGrandTotals="0" itemPrintTitles="1" createdVersion="8" indent="0" compact="0" compactData="0" gridDropZones="1" multipleFieldFilters="0" fieldListSortAscending="1">
  <location ref="A5:E10" firstHeaderRow="1" firstDataRow="3" firstDataCol="1" rowPageCount="3" colPageCount="1"/>
  <pivotFields count="12">
    <pivotField axis="axisRow" compact="0" numFmtId="14" outline="0" showAll="0">
      <items count="6">
        <item x="0"/>
        <item x="1"/>
        <item x="2"/>
        <item x="3"/>
        <item x="4"/>
        <item t="default"/>
      </items>
    </pivotField>
    <pivotField axis="axisPage" compact="0" outline="0" multipleItemSelectionAllowed="1" showAll="0">
      <items count="14">
        <item h="1" x="10"/>
        <item h="1" x="6"/>
        <item h="1" x="12"/>
        <item h="1" x="3"/>
        <item h="1" x="9"/>
        <item h="1" x="8"/>
        <item h="1" x="5"/>
        <item h="1" x="11"/>
        <item x="2"/>
        <item h="1" x="1"/>
        <item h="1" x="4"/>
        <item h="1" x="0"/>
        <item h="1" x="7"/>
        <item t="default"/>
      </items>
    </pivotField>
    <pivotField axis="axisPage" compact="0" outline="0" multipleItemSelectionAllowed="1" showAll="0">
      <items count="23">
        <item x="20"/>
        <item x="16"/>
        <item x="6"/>
        <item x="21"/>
        <item x="12"/>
        <item x="5"/>
        <item x="17"/>
        <item x="13"/>
        <item x="15"/>
        <item x="8"/>
        <item x="1"/>
        <item x="9"/>
        <item x="18"/>
        <item x="4"/>
        <item x="3"/>
        <item x="10"/>
        <item x="2"/>
        <item x="0"/>
        <item x="7"/>
        <item x="14"/>
        <item x="11"/>
        <item x="19"/>
        <item t="default"/>
      </items>
    </pivotField>
    <pivotField compact="0" outline="0" showAll="0"/>
    <pivotField axis="axisCol" compact="0" outline="0" showAll="0">
      <items count="7">
        <item x="2"/>
        <item x="0"/>
        <item x="1"/>
        <item x="3"/>
        <item m="1" x="5"/>
        <item x="4"/>
        <item t="default"/>
      </items>
    </pivotField>
    <pivotField axis="axisPage" compact="0" outline="0" showAll="0">
      <items count="4">
        <item x="0"/>
        <item x="2"/>
        <item x="1"/>
        <item t="default"/>
      </items>
    </pivotField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3">
    <i>
      <x/>
    </i>
    <i>
      <x v="2"/>
    </i>
    <i>
      <x v="3"/>
    </i>
  </rowItems>
  <colFields count="2">
    <field x="4"/>
    <field x="6"/>
  </colFields>
  <colItems count="4">
    <i>
      <x/>
      <x v="1"/>
    </i>
    <i t="default">
      <x/>
    </i>
    <i>
      <x v="1"/>
      <x v="1"/>
    </i>
    <i t="default">
      <x v="1"/>
    </i>
  </colItems>
  <pageFields count="3">
    <pageField fld="5" hier="-1"/>
    <pageField fld="1" hier="-1"/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7.bin"/><Relationship Id="rId4" Type="http://schemas.openxmlformats.org/officeDocument/2006/relationships/comments" Target="../comments1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I23"/>
  <sheetViews>
    <sheetView topLeftCell="A4" workbookViewId="0">
      <selection activeCell="K14" sqref="K14"/>
    </sheetView>
  </sheetViews>
  <sheetFormatPr baseColWidth="10" defaultRowHeight="14.4" x14ac:dyDescent="0.3"/>
  <sheetData>
    <row r="5" spans="2:8" x14ac:dyDescent="0.3">
      <c r="B5" t="s">
        <v>0</v>
      </c>
      <c r="C5" t="s">
        <v>9</v>
      </c>
      <c r="D5" t="s">
        <v>1</v>
      </c>
      <c r="E5" t="s">
        <v>2</v>
      </c>
      <c r="F5" t="s">
        <v>3</v>
      </c>
      <c r="G5" t="s">
        <v>4</v>
      </c>
      <c r="H5" t="s">
        <v>5</v>
      </c>
    </row>
    <row r="6" spans="2:8" x14ac:dyDescent="0.3">
      <c r="B6">
        <v>120</v>
      </c>
      <c r="C6">
        <v>120</v>
      </c>
      <c r="D6">
        <v>85</v>
      </c>
      <c r="E6">
        <v>140</v>
      </c>
      <c r="F6">
        <v>10</v>
      </c>
      <c r="G6">
        <v>70</v>
      </c>
    </row>
    <row r="7" spans="2:8" x14ac:dyDescent="0.3">
      <c r="B7">
        <v>210</v>
      </c>
      <c r="C7">
        <v>190</v>
      </c>
      <c r="D7">
        <v>140</v>
      </c>
      <c r="E7">
        <v>75</v>
      </c>
      <c r="F7">
        <v>45</v>
      </c>
    </row>
    <row r="8" spans="2:8" x14ac:dyDescent="0.3">
      <c r="B8">
        <v>140</v>
      </c>
      <c r="C8">
        <v>150</v>
      </c>
      <c r="D8">
        <v>125</v>
      </c>
      <c r="E8">
        <v>180</v>
      </c>
    </row>
    <row r="9" spans="2:8" x14ac:dyDescent="0.3">
      <c r="B9">
        <v>170</v>
      </c>
      <c r="C9">
        <v>140</v>
      </c>
      <c r="D9">
        <v>115</v>
      </c>
      <c r="E9">
        <v>75</v>
      </c>
    </row>
    <row r="10" spans="2:8" x14ac:dyDescent="0.3">
      <c r="B10">
        <v>150</v>
      </c>
      <c r="C10">
        <v>120</v>
      </c>
      <c r="D10">
        <v>115</v>
      </c>
      <c r="E10">
        <v>170</v>
      </c>
    </row>
    <row r="11" spans="2:8" x14ac:dyDescent="0.3">
      <c r="B11">
        <v>150</v>
      </c>
      <c r="C11">
        <v>140</v>
      </c>
      <c r="D11">
        <v>115</v>
      </c>
      <c r="E11">
        <v>75</v>
      </c>
    </row>
    <row r="12" spans="2:8" x14ac:dyDescent="0.3">
      <c r="B12">
        <v>190</v>
      </c>
      <c r="C12">
        <v>190</v>
      </c>
      <c r="D12">
        <v>140</v>
      </c>
      <c r="E12">
        <v>180</v>
      </c>
    </row>
    <row r="13" spans="2:8" x14ac:dyDescent="0.3">
      <c r="B13">
        <v>170</v>
      </c>
      <c r="C13">
        <v>210</v>
      </c>
      <c r="D13">
        <v>125</v>
      </c>
      <c r="E13">
        <v>75</v>
      </c>
    </row>
    <row r="14" spans="2:8" x14ac:dyDescent="0.3">
      <c r="B14">
        <v>210</v>
      </c>
      <c r="C14">
        <v>210</v>
      </c>
      <c r="E14">
        <v>120</v>
      </c>
    </row>
    <row r="15" spans="2:8" x14ac:dyDescent="0.3">
      <c r="B15">
        <v>170</v>
      </c>
      <c r="C15">
        <v>210</v>
      </c>
      <c r="E15">
        <v>75</v>
      </c>
    </row>
    <row r="16" spans="2:8" x14ac:dyDescent="0.3">
      <c r="B16">
        <v>50</v>
      </c>
      <c r="C16">
        <v>240</v>
      </c>
    </row>
    <row r="17" spans="1:9" x14ac:dyDescent="0.3">
      <c r="B17">
        <v>300</v>
      </c>
    </row>
    <row r="21" spans="1:9" x14ac:dyDescent="0.3">
      <c r="A21" t="s">
        <v>6</v>
      </c>
      <c r="B21" s="1">
        <f>SUM(B6:B20)</f>
        <v>2030</v>
      </c>
      <c r="C21" s="1">
        <f t="shared" ref="C21:H21" si="0">SUM(C6:C20)</f>
        <v>1920</v>
      </c>
      <c r="D21" s="1">
        <f t="shared" si="0"/>
        <v>960</v>
      </c>
      <c r="E21" s="1">
        <f t="shared" si="0"/>
        <v>1165</v>
      </c>
      <c r="F21" s="1">
        <f t="shared" si="0"/>
        <v>55</v>
      </c>
      <c r="G21" s="1">
        <f t="shared" si="0"/>
        <v>70</v>
      </c>
      <c r="H21" s="1">
        <f t="shared" si="0"/>
        <v>0</v>
      </c>
    </row>
    <row r="22" spans="1:9" x14ac:dyDescent="0.3">
      <c r="A22" t="s">
        <v>7</v>
      </c>
      <c r="B22" s="2">
        <f>+B21/42</f>
        <v>48.333333333333336</v>
      </c>
      <c r="C22" s="2">
        <f t="shared" ref="C22:H22" si="1">+C21/42</f>
        <v>45.714285714285715</v>
      </c>
      <c r="D22" s="2">
        <f t="shared" si="1"/>
        <v>22.857142857142858</v>
      </c>
      <c r="E22" s="2">
        <f t="shared" si="1"/>
        <v>27.738095238095237</v>
      </c>
      <c r="F22" s="2">
        <f t="shared" si="1"/>
        <v>1.3095238095238095</v>
      </c>
      <c r="G22" s="2">
        <f t="shared" si="1"/>
        <v>1.6666666666666667</v>
      </c>
      <c r="H22" s="2">
        <f t="shared" si="1"/>
        <v>0</v>
      </c>
      <c r="I22" s="2">
        <f>SUM(B22:H22)</f>
        <v>147.61904761904759</v>
      </c>
    </row>
    <row r="23" spans="1:9" x14ac:dyDescent="0.3">
      <c r="A23" t="s">
        <v>8</v>
      </c>
      <c r="B23" s="1">
        <f>+B22/6.2898</f>
        <v>7.6843990799919455</v>
      </c>
      <c r="C23" s="1">
        <f t="shared" ref="C23:H23" si="2">+C22/6.2898</f>
        <v>7.2680030707312984</v>
      </c>
      <c r="D23" s="1">
        <f t="shared" si="2"/>
        <v>3.6340015353656492</v>
      </c>
      <c r="E23" s="1">
        <f t="shared" si="2"/>
        <v>4.4100122798968551</v>
      </c>
      <c r="F23" s="1">
        <f t="shared" si="2"/>
        <v>0.20819800463032365</v>
      </c>
      <c r="G23" s="1">
        <f t="shared" si="2"/>
        <v>0.26497927862041193</v>
      </c>
      <c r="H23" s="1">
        <f t="shared" si="2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H36"/>
  <sheetViews>
    <sheetView topLeftCell="P43" zoomScale="90" zoomScaleNormal="90" workbookViewId="0">
      <selection activeCell="V9" sqref="V9:Y9"/>
    </sheetView>
  </sheetViews>
  <sheetFormatPr baseColWidth="10" defaultRowHeight="14.4" x14ac:dyDescent="0.3"/>
  <cols>
    <col min="1" max="1" width="15.33203125" customWidth="1"/>
    <col min="2" max="7" width="10.6640625" style="3" customWidth="1"/>
    <col min="8" max="33" width="10.6640625" customWidth="1"/>
  </cols>
  <sheetData>
    <row r="4" spans="1:34" ht="15" thickBot="1" x14ac:dyDescent="0.35"/>
    <row r="5" spans="1:34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6"/>
      <c r="AH5" s="40"/>
    </row>
    <row r="6" spans="1:34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9"/>
      <c r="AH6" s="40"/>
    </row>
    <row r="7" spans="1:34" ht="49.5" customHeight="1" thickBot="1" x14ac:dyDescent="0.35">
      <c r="B7" s="750" t="s">
        <v>13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2"/>
      <c r="AH7" s="41"/>
    </row>
    <row r="8" spans="1:34" s="3" customFormat="1" ht="30.9" customHeight="1" thickBot="1" x14ac:dyDescent="0.35">
      <c r="A8" s="63" t="s">
        <v>16</v>
      </c>
      <c r="B8" s="779" t="s">
        <v>17</v>
      </c>
      <c r="C8" s="780"/>
      <c r="D8" s="780"/>
      <c r="E8" s="781"/>
      <c r="F8" s="766" t="s">
        <v>18</v>
      </c>
      <c r="G8" s="759"/>
      <c r="H8" s="759"/>
      <c r="I8" s="767"/>
      <c r="J8" s="766" t="s">
        <v>18</v>
      </c>
      <c r="K8" s="759"/>
      <c r="L8" s="759"/>
      <c r="M8" s="767"/>
      <c r="N8" s="766" t="s">
        <v>18</v>
      </c>
      <c r="O8" s="759"/>
      <c r="P8" s="759"/>
      <c r="Q8" s="767"/>
      <c r="R8" s="753" t="s">
        <v>3</v>
      </c>
      <c r="S8" s="754"/>
      <c r="T8" s="754"/>
      <c r="U8" s="755"/>
      <c r="V8" s="759" t="s">
        <v>18</v>
      </c>
      <c r="W8" s="759"/>
      <c r="X8" s="759"/>
      <c r="Y8" s="759"/>
      <c r="Z8" s="731" t="s">
        <v>4</v>
      </c>
      <c r="AA8" s="732"/>
      <c r="AB8" s="732"/>
      <c r="AC8" s="733"/>
      <c r="AD8" s="735" t="s">
        <v>18</v>
      </c>
      <c r="AE8" s="736"/>
      <c r="AF8" s="736"/>
      <c r="AG8" s="737"/>
      <c r="AH8" s="8"/>
    </row>
    <row r="9" spans="1:34" s="3" customFormat="1" ht="30.9" customHeight="1" thickBot="1" x14ac:dyDescent="0.35">
      <c r="A9" s="63" t="s">
        <v>14</v>
      </c>
      <c r="B9" s="738" t="s">
        <v>0</v>
      </c>
      <c r="C9" s="739"/>
      <c r="D9" s="739"/>
      <c r="E9" s="740"/>
      <c r="F9" s="731" t="s">
        <v>19</v>
      </c>
      <c r="G9" s="732"/>
      <c r="H9" s="732"/>
      <c r="I9" s="733"/>
      <c r="J9" s="731" t="s">
        <v>1</v>
      </c>
      <c r="K9" s="732"/>
      <c r="L9" s="732"/>
      <c r="M9" s="733"/>
      <c r="N9" s="731" t="s">
        <v>20</v>
      </c>
      <c r="O9" s="732"/>
      <c r="P9" s="732"/>
      <c r="Q9" s="733"/>
      <c r="R9" s="756" t="s">
        <v>21</v>
      </c>
      <c r="S9" s="757"/>
      <c r="T9" s="757"/>
      <c r="U9" s="758"/>
      <c r="V9" s="731" t="s">
        <v>11</v>
      </c>
      <c r="W9" s="732"/>
      <c r="X9" s="732"/>
      <c r="Y9" s="733"/>
      <c r="Z9" s="731" t="s">
        <v>22</v>
      </c>
      <c r="AA9" s="732"/>
      <c r="AB9" s="732"/>
      <c r="AC9" s="733"/>
      <c r="AD9" s="738" t="s">
        <v>10</v>
      </c>
      <c r="AE9" s="739"/>
      <c r="AF9" s="739"/>
      <c r="AG9" s="740"/>
      <c r="AH9" s="9"/>
    </row>
    <row r="10" spans="1:34" s="3" customFormat="1" ht="30.9" customHeight="1" thickBot="1" x14ac:dyDescent="0.35">
      <c r="A10" s="44" t="s">
        <v>52</v>
      </c>
      <c r="B10" s="741" t="s">
        <v>28</v>
      </c>
      <c r="C10" s="742"/>
      <c r="D10" s="742"/>
      <c r="E10" s="743"/>
      <c r="F10" s="768" t="s">
        <v>27</v>
      </c>
      <c r="G10" s="734"/>
      <c r="H10" s="734"/>
      <c r="I10" s="769"/>
      <c r="J10" s="768" t="s">
        <v>25</v>
      </c>
      <c r="K10" s="734"/>
      <c r="L10" s="734"/>
      <c r="M10" s="769"/>
      <c r="N10" s="768" t="s">
        <v>26</v>
      </c>
      <c r="O10" s="734"/>
      <c r="P10" s="734"/>
      <c r="Q10" s="769"/>
      <c r="R10" s="719" t="s">
        <v>15</v>
      </c>
      <c r="S10" s="720"/>
      <c r="T10" s="720"/>
      <c r="U10" s="721"/>
      <c r="V10" s="716" t="s">
        <v>29</v>
      </c>
      <c r="W10" s="717"/>
      <c r="X10" s="717"/>
      <c r="Y10" s="718"/>
      <c r="Z10" s="734" t="s">
        <v>23</v>
      </c>
      <c r="AA10" s="734"/>
      <c r="AB10" s="734"/>
      <c r="AC10" s="734"/>
      <c r="AD10" s="741" t="s">
        <v>24</v>
      </c>
      <c r="AE10" s="742"/>
      <c r="AF10" s="742"/>
      <c r="AG10" s="743"/>
      <c r="AH10" s="23"/>
    </row>
    <row r="11" spans="1:34" s="3" customFormat="1" ht="30.9" customHeight="1" thickBot="1" x14ac:dyDescent="0.35">
      <c r="A11" s="43" t="s">
        <v>51</v>
      </c>
      <c r="B11" s="716">
        <v>722</v>
      </c>
      <c r="C11" s="717"/>
      <c r="D11" s="717"/>
      <c r="E11" s="718"/>
      <c r="F11" s="716">
        <v>722</v>
      </c>
      <c r="G11" s="717"/>
      <c r="H11" s="717"/>
      <c r="I11" s="718"/>
      <c r="J11" s="716">
        <v>722</v>
      </c>
      <c r="K11" s="717"/>
      <c r="L11" s="717"/>
      <c r="M11" s="718"/>
      <c r="N11" s="716">
        <v>722</v>
      </c>
      <c r="O11" s="717"/>
      <c r="P11" s="717"/>
      <c r="Q11" s="718"/>
      <c r="R11" s="719">
        <v>722</v>
      </c>
      <c r="S11" s="720"/>
      <c r="T11" s="720"/>
      <c r="U11" s="721"/>
      <c r="V11" s="719">
        <v>722</v>
      </c>
      <c r="W11" s="720"/>
      <c r="X11" s="720"/>
      <c r="Y11" s="721"/>
      <c r="Z11" s="716">
        <v>722</v>
      </c>
      <c r="AA11" s="717"/>
      <c r="AB11" s="717"/>
      <c r="AC11" s="718"/>
      <c r="AD11" s="716">
        <v>722</v>
      </c>
      <c r="AE11" s="717"/>
      <c r="AF11" s="717"/>
      <c r="AG11" s="718"/>
      <c r="AH11" s="23"/>
    </row>
    <row r="12" spans="1:34" s="50" customFormat="1" ht="42" customHeight="1" thickBot="1" x14ac:dyDescent="0.25">
      <c r="A12" s="10"/>
      <c r="B12" s="45" t="s">
        <v>30</v>
      </c>
      <c r="C12" s="46" t="s">
        <v>31</v>
      </c>
      <c r="D12" s="46" t="s">
        <v>32</v>
      </c>
      <c r="E12" s="47" t="s">
        <v>33</v>
      </c>
      <c r="F12" s="45" t="s">
        <v>30</v>
      </c>
      <c r="G12" s="46" t="s">
        <v>31</v>
      </c>
      <c r="H12" s="46" t="s">
        <v>32</v>
      </c>
      <c r="I12" s="48" t="s">
        <v>33</v>
      </c>
      <c r="J12" s="45" t="s">
        <v>30</v>
      </c>
      <c r="K12" s="46" t="s">
        <v>31</v>
      </c>
      <c r="L12" s="46" t="s">
        <v>32</v>
      </c>
      <c r="M12" s="47" t="s">
        <v>33</v>
      </c>
      <c r="N12" s="45" t="s">
        <v>30</v>
      </c>
      <c r="O12" s="46" t="s">
        <v>31</v>
      </c>
      <c r="P12" s="46" t="s">
        <v>32</v>
      </c>
      <c r="Q12" s="47" t="s">
        <v>33</v>
      </c>
      <c r="R12" s="45" t="s">
        <v>30</v>
      </c>
      <c r="S12" s="46" t="s">
        <v>31</v>
      </c>
      <c r="T12" s="46" t="s">
        <v>32</v>
      </c>
      <c r="U12" s="47" t="s">
        <v>33</v>
      </c>
      <c r="V12" s="45" t="s">
        <v>30</v>
      </c>
      <c r="W12" s="46" t="s">
        <v>31</v>
      </c>
      <c r="X12" s="46" t="s">
        <v>32</v>
      </c>
      <c r="Y12" s="47" t="s">
        <v>33</v>
      </c>
      <c r="Z12" s="49" t="s">
        <v>30</v>
      </c>
      <c r="AA12" s="46" t="s">
        <v>31</v>
      </c>
      <c r="AB12" s="46" t="s">
        <v>32</v>
      </c>
      <c r="AC12" s="48" t="s">
        <v>33</v>
      </c>
      <c r="AD12" s="45" t="s">
        <v>30</v>
      </c>
      <c r="AE12" s="46" t="s">
        <v>31</v>
      </c>
      <c r="AF12" s="46" t="s">
        <v>32</v>
      </c>
      <c r="AG12" s="47" t="s">
        <v>33</v>
      </c>
      <c r="AH12" s="11"/>
    </row>
    <row r="13" spans="1:34" x14ac:dyDescent="0.3">
      <c r="B13" s="55">
        <v>44106</v>
      </c>
      <c r="C13" s="18">
        <v>775</v>
      </c>
      <c r="D13" s="19">
        <v>170</v>
      </c>
      <c r="E13" s="20" t="s">
        <v>34</v>
      </c>
      <c r="F13" s="55">
        <v>44107</v>
      </c>
      <c r="G13" s="19">
        <v>706</v>
      </c>
      <c r="H13" s="54">
        <v>170</v>
      </c>
      <c r="I13" s="51" t="s">
        <v>35</v>
      </c>
      <c r="J13" s="55">
        <v>44120</v>
      </c>
      <c r="K13" s="54">
        <v>770</v>
      </c>
      <c r="L13" s="54">
        <v>60</v>
      </c>
      <c r="M13" s="53" t="s">
        <v>34</v>
      </c>
      <c r="N13" s="55">
        <v>44106</v>
      </c>
      <c r="O13" s="54">
        <v>705</v>
      </c>
      <c r="P13" s="54">
        <v>170</v>
      </c>
      <c r="Q13" s="56" t="s">
        <v>35</v>
      </c>
      <c r="R13" s="55">
        <v>44108</v>
      </c>
      <c r="S13" s="54">
        <v>707</v>
      </c>
      <c r="T13" s="54">
        <v>45</v>
      </c>
      <c r="U13" s="56" t="s">
        <v>35</v>
      </c>
      <c r="V13" s="55">
        <v>44116</v>
      </c>
      <c r="W13" s="13">
        <v>725</v>
      </c>
      <c r="X13" s="6">
        <v>125</v>
      </c>
      <c r="Y13" s="15" t="s">
        <v>35</v>
      </c>
      <c r="Z13" s="57">
        <v>44108</v>
      </c>
      <c r="AA13" s="6">
        <v>708</v>
      </c>
      <c r="AB13" s="6">
        <v>90</v>
      </c>
      <c r="AC13" s="52" t="s">
        <v>35</v>
      </c>
      <c r="AD13" s="55">
        <v>44120</v>
      </c>
      <c r="AE13" s="54">
        <v>771</v>
      </c>
      <c r="AF13" s="54">
        <v>90</v>
      </c>
      <c r="AG13" s="53" t="s">
        <v>48</v>
      </c>
      <c r="AH13" s="3"/>
    </row>
    <row r="14" spans="1:34" x14ac:dyDescent="0.3">
      <c r="B14" s="55">
        <v>44109</v>
      </c>
      <c r="C14" s="12">
        <v>709</v>
      </c>
      <c r="D14" s="6">
        <v>170</v>
      </c>
      <c r="E14" s="15" t="s">
        <v>35</v>
      </c>
      <c r="F14" s="55">
        <v>44110</v>
      </c>
      <c r="G14" s="6">
        <v>710</v>
      </c>
      <c r="H14" s="6">
        <v>170</v>
      </c>
      <c r="I14" s="52" t="s">
        <v>35</v>
      </c>
      <c r="J14" s="58">
        <v>44126</v>
      </c>
      <c r="K14" s="6">
        <v>736</v>
      </c>
      <c r="L14" s="6">
        <v>160</v>
      </c>
      <c r="M14" s="15" t="s">
        <v>35</v>
      </c>
      <c r="N14" s="55">
        <v>44106</v>
      </c>
      <c r="O14" s="6" t="s">
        <v>39</v>
      </c>
      <c r="P14" s="6">
        <v>75</v>
      </c>
      <c r="Q14" s="59" t="s">
        <v>35</v>
      </c>
      <c r="R14" s="55">
        <v>44115</v>
      </c>
      <c r="S14" s="6">
        <v>724</v>
      </c>
      <c r="T14" s="6">
        <v>45</v>
      </c>
      <c r="U14" s="59" t="s">
        <v>35</v>
      </c>
      <c r="V14" s="55">
        <v>44119</v>
      </c>
      <c r="W14" s="13">
        <v>730</v>
      </c>
      <c r="X14" s="6">
        <v>125</v>
      </c>
      <c r="Y14" s="15" t="s">
        <v>35</v>
      </c>
      <c r="Z14" s="57">
        <v>44113</v>
      </c>
      <c r="AA14" s="6">
        <v>720</v>
      </c>
      <c r="AB14" s="6">
        <v>90</v>
      </c>
      <c r="AC14" s="52" t="s">
        <v>34</v>
      </c>
      <c r="AD14" s="55">
        <v>44129</v>
      </c>
      <c r="AE14" s="6">
        <v>739</v>
      </c>
      <c r="AF14" s="6">
        <v>170</v>
      </c>
      <c r="AG14" s="15" t="s">
        <v>35</v>
      </c>
      <c r="AH14" s="3"/>
    </row>
    <row r="15" spans="1:34" x14ac:dyDescent="0.3">
      <c r="B15" s="55">
        <v>44112</v>
      </c>
      <c r="C15" s="12">
        <v>721</v>
      </c>
      <c r="D15" s="6">
        <v>170</v>
      </c>
      <c r="E15" s="15" t="s">
        <v>35</v>
      </c>
      <c r="F15" s="55">
        <v>44113</v>
      </c>
      <c r="G15" s="6">
        <v>774</v>
      </c>
      <c r="H15" s="6">
        <v>210</v>
      </c>
      <c r="I15" s="52" t="s">
        <v>34</v>
      </c>
      <c r="J15" s="58">
        <v>44132</v>
      </c>
      <c r="K15" s="6">
        <v>758</v>
      </c>
      <c r="L15" s="6">
        <v>70</v>
      </c>
      <c r="M15" s="15" t="s">
        <v>34</v>
      </c>
      <c r="N15" s="55">
        <v>44113</v>
      </c>
      <c r="O15" s="6">
        <v>722</v>
      </c>
      <c r="P15" s="6">
        <v>180</v>
      </c>
      <c r="Q15" s="59" t="s">
        <v>35</v>
      </c>
      <c r="R15" s="55">
        <v>40469</v>
      </c>
      <c r="S15" s="6">
        <v>740</v>
      </c>
      <c r="T15" s="6">
        <v>90</v>
      </c>
      <c r="U15" s="59" t="s">
        <v>34</v>
      </c>
      <c r="V15" s="55">
        <v>44122</v>
      </c>
      <c r="W15" s="13">
        <v>741</v>
      </c>
      <c r="X15" s="6">
        <v>160</v>
      </c>
      <c r="Y15" s="15" t="s">
        <v>35</v>
      </c>
      <c r="Z15" s="57">
        <v>44117</v>
      </c>
      <c r="AA15" s="6">
        <v>743</v>
      </c>
      <c r="AB15" s="6">
        <v>90</v>
      </c>
      <c r="AC15" s="52" t="s">
        <v>34</v>
      </c>
      <c r="AD15" s="55">
        <v>44132</v>
      </c>
      <c r="AE15" s="6">
        <v>756</v>
      </c>
      <c r="AF15" s="6">
        <v>160</v>
      </c>
      <c r="AG15" s="15" t="s">
        <v>48</v>
      </c>
      <c r="AH15" s="3"/>
    </row>
    <row r="16" spans="1:34" x14ac:dyDescent="0.3">
      <c r="B16" s="55">
        <v>44115</v>
      </c>
      <c r="C16" s="12">
        <v>723</v>
      </c>
      <c r="D16" s="6">
        <v>170</v>
      </c>
      <c r="E16" s="15" t="s">
        <v>35</v>
      </c>
      <c r="F16" s="55">
        <v>44116</v>
      </c>
      <c r="G16" s="6">
        <v>726</v>
      </c>
      <c r="H16" s="6">
        <v>170</v>
      </c>
      <c r="I16" s="52" t="s">
        <v>35</v>
      </c>
      <c r="J16" s="58">
        <v>44135</v>
      </c>
      <c r="K16" s="6">
        <v>766</v>
      </c>
      <c r="L16" s="6">
        <v>180</v>
      </c>
      <c r="M16" s="15" t="s">
        <v>35</v>
      </c>
      <c r="N16" s="55">
        <v>44113</v>
      </c>
      <c r="O16" s="6" t="s">
        <v>40</v>
      </c>
      <c r="P16" s="6">
        <v>75</v>
      </c>
      <c r="Q16" s="59" t="s">
        <v>35</v>
      </c>
      <c r="R16" s="55">
        <v>44129</v>
      </c>
      <c r="S16" s="6">
        <v>761</v>
      </c>
      <c r="T16" s="6">
        <v>90</v>
      </c>
      <c r="U16" s="59" t="s">
        <v>35</v>
      </c>
      <c r="V16" s="55">
        <v>44125</v>
      </c>
      <c r="W16" s="13">
        <v>751</v>
      </c>
      <c r="X16" s="6">
        <v>160</v>
      </c>
      <c r="Y16" s="15" t="s">
        <v>34</v>
      </c>
      <c r="Z16" s="57">
        <v>44120</v>
      </c>
      <c r="AA16" s="6">
        <v>744</v>
      </c>
      <c r="AB16" s="6">
        <v>90</v>
      </c>
      <c r="AC16" s="52" t="s">
        <v>34</v>
      </c>
      <c r="AD16" s="55">
        <v>44135</v>
      </c>
      <c r="AE16" s="6" t="s">
        <v>49</v>
      </c>
      <c r="AF16" s="6">
        <v>150</v>
      </c>
      <c r="AG16" s="15" t="s">
        <v>35</v>
      </c>
      <c r="AH16" s="3"/>
    </row>
    <row r="17" spans="2:34" x14ac:dyDescent="0.3">
      <c r="B17" s="55">
        <v>44118</v>
      </c>
      <c r="C17" s="12">
        <v>728</v>
      </c>
      <c r="D17" s="6">
        <v>170</v>
      </c>
      <c r="E17" s="15" t="s">
        <v>35</v>
      </c>
      <c r="F17" s="55">
        <v>44119</v>
      </c>
      <c r="G17" s="6">
        <v>729</v>
      </c>
      <c r="H17" s="6">
        <v>170</v>
      </c>
      <c r="I17" s="52" t="s">
        <v>35</v>
      </c>
      <c r="J17" s="21"/>
      <c r="K17" s="6"/>
      <c r="L17" s="6"/>
      <c r="M17" s="15"/>
      <c r="N17" s="55">
        <v>44117</v>
      </c>
      <c r="O17" s="6">
        <v>727</v>
      </c>
      <c r="P17" s="6">
        <v>170</v>
      </c>
      <c r="Q17" s="59" t="s">
        <v>35</v>
      </c>
      <c r="R17" s="60">
        <v>44136</v>
      </c>
      <c r="S17" s="6">
        <v>768</v>
      </c>
      <c r="T17" s="6">
        <v>90</v>
      </c>
      <c r="U17" s="59" t="s">
        <v>35</v>
      </c>
      <c r="V17" s="55">
        <v>44129</v>
      </c>
      <c r="W17" s="13">
        <v>738</v>
      </c>
      <c r="X17" s="6">
        <v>125</v>
      </c>
      <c r="Y17" s="15" t="s">
        <v>35</v>
      </c>
      <c r="Z17" s="57">
        <v>44123</v>
      </c>
      <c r="AA17" s="6">
        <v>749</v>
      </c>
      <c r="AB17" s="6">
        <v>90</v>
      </c>
      <c r="AC17" s="52" t="s">
        <v>34</v>
      </c>
      <c r="AD17" s="21"/>
      <c r="AE17" s="6"/>
      <c r="AF17" s="6"/>
      <c r="AG17" s="15"/>
      <c r="AH17" s="3"/>
    </row>
    <row r="18" spans="2:34" x14ac:dyDescent="0.3">
      <c r="B18" s="55">
        <v>44121</v>
      </c>
      <c r="C18" s="12">
        <v>732</v>
      </c>
      <c r="D18" s="6">
        <v>170</v>
      </c>
      <c r="E18" s="15" t="s">
        <v>35</v>
      </c>
      <c r="F18" s="55">
        <v>44122</v>
      </c>
      <c r="G18" s="6">
        <v>742</v>
      </c>
      <c r="H18" s="6">
        <v>210</v>
      </c>
      <c r="I18" s="52" t="s">
        <v>34</v>
      </c>
      <c r="J18" s="21"/>
      <c r="K18" s="6"/>
      <c r="L18" s="6"/>
      <c r="M18" s="15"/>
      <c r="N18" s="55">
        <v>44117</v>
      </c>
      <c r="O18" s="6" t="s">
        <v>41</v>
      </c>
      <c r="P18" s="6">
        <v>75</v>
      </c>
      <c r="Q18" s="59" t="s">
        <v>35</v>
      </c>
      <c r="R18" s="61"/>
      <c r="S18" s="6"/>
      <c r="T18" s="6"/>
      <c r="U18" s="59"/>
      <c r="V18" s="55">
        <v>44131</v>
      </c>
      <c r="W18" s="13">
        <v>754</v>
      </c>
      <c r="X18" s="6">
        <v>160</v>
      </c>
      <c r="Y18" s="15" t="s">
        <v>34</v>
      </c>
      <c r="Z18" s="57">
        <v>44132</v>
      </c>
      <c r="AA18" s="6">
        <v>755</v>
      </c>
      <c r="AB18" s="6">
        <v>90</v>
      </c>
      <c r="AC18" s="52" t="s">
        <v>34</v>
      </c>
      <c r="AD18" s="21"/>
      <c r="AE18" s="6"/>
      <c r="AF18" s="6"/>
      <c r="AG18" s="15"/>
      <c r="AH18" s="3"/>
    </row>
    <row r="19" spans="2:34" x14ac:dyDescent="0.3">
      <c r="B19" s="55">
        <v>44124</v>
      </c>
      <c r="C19" s="12">
        <v>750</v>
      </c>
      <c r="D19" s="6">
        <v>230</v>
      </c>
      <c r="E19" s="15" t="s">
        <v>34</v>
      </c>
      <c r="F19" s="55">
        <v>44125</v>
      </c>
      <c r="G19" s="6">
        <v>752</v>
      </c>
      <c r="H19" s="6">
        <v>230</v>
      </c>
      <c r="I19" s="52" t="s">
        <v>34</v>
      </c>
      <c r="J19" s="21"/>
      <c r="K19" s="6"/>
      <c r="L19" s="6"/>
      <c r="M19" s="15"/>
      <c r="N19" s="55">
        <v>44120</v>
      </c>
      <c r="O19" s="6">
        <v>731</v>
      </c>
      <c r="P19" s="6">
        <v>170</v>
      </c>
      <c r="Q19" s="59" t="s">
        <v>35</v>
      </c>
      <c r="R19" s="61"/>
      <c r="S19" s="6"/>
      <c r="T19" s="6"/>
      <c r="U19" s="59"/>
      <c r="V19" s="55">
        <v>44134</v>
      </c>
      <c r="W19" s="13">
        <v>759</v>
      </c>
      <c r="X19" s="6">
        <v>160</v>
      </c>
      <c r="Y19" s="15" t="s">
        <v>34</v>
      </c>
      <c r="Z19" s="57">
        <v>44135</v>
      </c>
      <c r="AA19" s="6">
        <v>767</v>
      </c>
      <c r="AB19" s="6">
        <v>80</v>
      </c>
      <c r="AC19" s="52" t="s">
        <v>35</v>
      </c>
      <c r="AD19" s="21"/>
      <c r="AE19" s="6"/>
      <c r="AF19" s="6"/>
      <c r="AG19" s="15"/>
      <c r="AH19" s="3"/>
    </row>
    <row r="20" spans="2:34" x14ac:dyDescent="0.3">
      <c r="B20" s="55">
        <v>44127</v>
      </c>
      <c r="C20" s="12">
        <v>753</v>
      </c>
      <c r="D20" s="6">
        <v>230</v>
      </c>
      <c r="E20" s="15" t="s">
        <v>34</v>
      </c>
      <c r="F20" s="55">
        <v>44129</v>
      </c>
      <c r="G20" s="6">
        <v>737</v>
      </c>
      <c r="H20" s="6">
        <v>170</v>
      </c>
      <c r="I20" s="52" t="s">
        <v>35</v>
      </c>
      <c r="J20" s="21"/>
      <c r="K20" s="6"/>
      <c r="L20" s="6"/>
      <c r="M20" s="15"/>
      <c r="N20" s="55">
        <v>44120</v>
      </c>
      <c r="O20" s="6" t="s">
        <v>42</v>
      </c>
      <c r="P20" s="6">
        <v>75</v>
      </c>
      <c r="Q20" s="59" t="s">
        <v>35</v>
      </c>
      <c r="R20" s="61"/>
      <c r="S20" s="6"/>
      <c r="T20" s="6"/>
      <c r="U20" s="59"/>
      <c r="V20" s="55">
        <v>44129</v>
      </c>
      <c r="W20" s="13" t="s">
        <v>47</v>
      </c>
      <c r="X20" s="6">
        <v>75</v>
      </c>
      <c r="Y20" s="15" t="s">
        <v>35</v>
      </c>
      <c r="Z20" s="13"/>
      <c r="AA20" s="6"/>
      <c r="AB20" s="6"/>
      <c r="AC20" s="52"/>
      <c r="AD20" s="21"/>
      <c r="AE20" s="6"/>
      <c r="AF20" s="6"/>
      <c r="AG20" s="15"/>
      <c r="AH20" s="3"/>
    </row>
    <row r="21" spans="2:34" x14ac:dyDescent="0.3">
      <c r="B21" s="55">
        <v>44130</v>
      </c>
      <c r="C21" s="12">
        <v>762</v>
      </c>
      <c r="D21" s="6">
        <v>170</v>
      </c>
      <c r="E21" s="15" t="s">
        <v>35</v>
      </c>
      <c r="F21" s="55">
        <v>44131</v>
      </c>
      <c r="G21" s="6">
        <v>757</v>
      </c>
      <c r="H21" s="6">
        <v>230</v>
      </c>
      <c r="I21" s="52" t="s">
        <v>34</v>
      </c>
      <c r="J21" s="21"/>
      <c r="K21" s="6"/>
      <c r="L21" s="6"/>
      <c r="M21" s="15"/>
      <c r="N21" s="55">
        <v>44124</v>
      </c>
      <c r="O21" s="6">
        <v>733</v>
      </c>
      <c r="P21" s="6">
        <v>170</v>
      </c>
      <c r="Q21" s="59" t="s">
        <v>35</v>
      </c>
      <c r="R21" s="61"/>
      <c r="S21" s="6"/>
      <c r="T21" s="6"/>
      <c r="U21" s="59"/>
      <c r="V21" s="21"/>
      <c r="W21" s="13"/>
      <c r="X21" s="6"/>
      <c r="Y21" s="15"/>
      <c r="Z21" s="13"/>
      <c r="AA21" s="6"/>
      <c r="AB21" s="6"/>
      <c r="AC21" s="52"/>
      <c r="AD21" s="21"/>
      <c r="AE21" s="6"/>
      <c r="AF21" s="6"/>
      <c r="AG21" s="15"/>
      <c r="AH21" s="3"/>
    </row>
    <row r="22" spans="2:34" x14ac:dyDescent="0.3">
      <c r="B22" s="55">
        <v>44130</v>
      </c>
      <c r="C22" s="12" t="s">
        <v>36</v>
      </c>
      <c r="D22" s="6">
        <v>300</v>
      </c>
      <c r="E22" s="15" t="s">
        <v>35</v>
      </c>
      <c r="F22" s="55">
        <v>44134</v>
      </c>
      <c r="G22" s="6">
        <v>760</v>
      </c>
      <c r="H22" s="6">
        <v>230</v>
      </c>
      <c r="I22" s="52" t="s">
        <v>34</v>
      </c>
      <c r="J22" s="21"/>
      <c r="K22" s="6"/>
      <c r="L22" s="6"/>
      <c r="M22" s="15"/>
      <c r="N22" s="55">
        <v>44124</v>
      </c>
      <c r="O22" s="6" t="s">
        <v>43</v>
      </c>
      <c r="P22" s="6">
        <v>75</v>
      </c>
      <c r="Q22" s="59" t="s">
        <v>35</v>
      </c>
      <c r="R22" s="61"/>
      <c r="S22" s="6"/>
      <c r="T22" s="6"/>
      <c r="U22" s="59"/>
      <c r="V22" s="21"/>
      <c r="W22" s="13"/>
      <c r="X22" s="6"/>
      <c r="Y22" s="15"/>
      <c r="Z22" s="13"/>
      <c r="AA22" s="6"/>
      <c r="AB22" s="6"/>
      <c r="AC22" s="52"/>
      <c r="AD22" s="21"/>
      <c r="AE22" s="6"/>
      <c r="AF22" s="6"/>
      <c r="AG22" s="15"/>
      <c r="AH22" s="3"/>
    </row>
    <row r="23" spans="2:34" x14ac:dyDescent="0.3">
      <c r="B23" s="55">
        <v>44133</v>
      </c>
      <c r="C23" s="12">
        <v>764</v>
      </c>
      <c r="D23" s="6">
        <v>170</v>
      </c>
      <c r="E23" s="15" t="s">
        <v>35</v>
      </c>
      <c r="F23" s="55">
        <v>44128</v>
      </c>
      <c r="G23" s="6" t="s">
        <v>38</v>
      </c>
      <c r="H23" s="6">
        <v>250</v>
      </c>
      <c r="I23" s="52" t="s">
        <v>35</v>
      </c>
      <c r="J23" s="21"/>
      <c r="K23" s="6"/>
      <c r="L23" s="6"/>
      <c r="M23" s="15"/>
      <c r="N23" s="55">
        <v>44127</v>
      </c>
      <c r="O23" s="6">
        <v>734</v>
      </c>
      <c r="P23" s="6">
        <v>170</v>
      </c>
      <c r="Q23" s="59" t="s">
        <v>35</v>
      </c>
      <c r="R23" s="61"/>
      <c r="S23" s="6"/>
      <c r="T23" s="6"/>
      <c r="U23" s="59"/>
      <c r="V23" s="21"/>
      <c r="W23" s="13"/>
      <c r="X23" s="6"/>
      <c r="Y23" s="15"/>
      <c r="Z23" s="13"/>
      <c r="AA23" s="6"/>
      <c r="AB23" s="6"/>
      <c r="AC23" s="52"/>
      <c r="AD23" s="21"/>
      <c r="AE23" s="6"/>
      <c r="AF23" s="6"/>
      <c r="AG23" s="15"/>
      <c r="AH23" s="3"/>
    </row>
    <row r="24" spans="2:34" x14ac:dyDescent="0.3">
      <c r="B24" s="55">
        <v>44133</v>
      </c>
      <c r="C24" s="12" t="s">
        <v>37</v>
      </c>
      <c r="D24" s="6">
        <v>50</v>
      </c>
      <c r="E24" s="15" t="s">
        <v>35</v>
      </c>
      <c r="F24" s="55"/>
      <c r="G24" s="6"/>
      <c r="H24" s="6"/>
      <c r="I24" s="52"/>
      <c r="J24" s="21"/>
      <c r="K24" s="6"/>
      <c r="L24" s="6"/>
      <c r="M24" s="15"/>
      <c r="N24" s="55">
        <v>44127</v>
      </c>
      <c r="O24" s="6" t="s">
        <v>44</v>
      </c>
      <c r="P24" s="6">
        <v>75</v>
      </c>
      <c r="Q24" s="59" t="s">
        <v>35</v>
      </c>
      <c r="R24" s="61"/>
      <c r="S24" s="6"/>
      <c r="T24" s="6"/>
      <c r="U24" s="59"/>
      <c r="V24" s="21"/>
      <c r="W24" s="13"/>
      <c r="X24" s="6"/>
      <c r="Y24" s="15"/>
      <c r="Z24" s="13"/>
      <c r="AA24" s="6"/>
      <c r="AB24" s="6"/>
      <c r="AC24" s="52"/>
      <c r="AD24" s="21"/>
      <c r="AE24" s="6"/>
      <c r="AF24" s="6"/>
      <c r="AG24" s="15"/>
      <c r="AH24" s="3"/>
    </row>
    <row r="25" spans="2:34" x14ac:dyDescent="0.3">
      <c r="B25" s="62"/>
      <c r="C25" s="12"/>
      <c r="D25" s="6"/>
      <c r="E25" s="15"/>
      <c r="F25" s="55"/>
      <c r="G25" s="6"/>
      <c r="H25" s="6"/>
      <c r="I25" s="52"/>
      <c r="J25" s="21"/>
      <c r="K25" s="6"/>
      <c r="L25" s="6"/>
      <c r="M25" s="15"/>
      <c r="N25" s="55">
        <v>44131</v>
      </c>
      <c r="O25" s="6">
        <v>763</v>
      </c>
      <c r="P25" s="6">
        <v>170</v>
      </c>
      <c r="Q25" s="59" t="s">
        <v>35</v>
      </c>
      <c r="R25" s="61"/>
      <c r="S25" s="6"/>
      <c r="T25" s="6"/>
      <c r="U25" s="59"/>
      <c r="V25" s="21"/>
      <c r="W25" s="13"/>
      <c r="X25" s="6"/>
      <c r="Y25" s="15"/>
      <c r="Z25" s="13"/>
      <c r="AA25" s="6"/>
      <c r="AB25" s="6"/>
      <c r="AC25" s="52"/>
      <c r="AD25" s="21"/>
      <c r="AE25" s="6"/>
      <c r="AF25" s="6"/>
      <c r="AG25" s="15"/>
      <c r="AH25" s="3"/>
    </row>
    <row r="26" spans="2:34" x14ac:dyDescent="0.3">
      <c r="B26" s="62"/>
      <c r="C26" s="12"/>
      <c r="D26" s="6"/>
      <c r="E26" s="15"/>
      <c r="F26" s="21"/>
      <c r="G26" s="6"/>
      <c r="H26" s="6"/>
      <c r="I26" s="52"/>
      <c r="J26" s="21"/>
      <c r="K26" s="6"/>
      <c r="L26" s="6"/>
      <c r="M26" s="15"/>
      <c r="N26" s="55">
        <v>44131</v>
      </c>
      <c r="O26" s="6" t="s">
        <v>45</v>
      </c>
      <c r="P26" s="6">
        <v>75</v>
      </c>
      <c r="Q26" s="59" t="s">
        <v>35</v>
      </c>
      <c r="R26" s="61"/>
      <c r="S26" s="6"/>
      <c r="T26" s="6"/>
      <c r="U26" s="59"/>
      <c r="V26" s="21"/>
      <c r="W26" s="13"/>
      <c r="X26" s="6"/>
      <c r="Y26" s="15"/>
      <c r="Z26" s="13"/>
      <c r="AA26" s="6"/>
      <c r="AB26" s="6"/>
      <c r="AC26" s="52"/>
      <c r="AD26" s="21"/>
      <c r="AE26" s="6"/>
      <c r="AF26" s="6"/>
      <c r="AG26" s="15"/>
      <c r="AH26" s="3"/>
    </row>
    <row r="27" spans="2:34" x14ac:dyDescent="0.3">
      <c r="B27" s="62"/>
      <c r="C27" s="12"/>
      <c r="D27" s="6"/>
      <c r="E27" s="15"/>
      <c r="F27" s="21"/>
      <c r="G27" s="6"/>
      <c r="H27" s="6"/>
      <c r="I27" s="52"/>
      <c r="J27" s="21"/>
      <c r="K27" s="6"/>
      <c r="L27" s="6"/>
      <c r="M27" s="15"/>
      <c r="N27" s="55">
        <v>44134</v>
      </c>
      <c r="O27" s="6">
        <v>765</v>
      </c>
      <c r="P27" s="6">
        <v>170</v>
      </c>
      <c r="Q27" s="59" t="s">
        <v>35</v>
      </c>
      <c r="R27" s="61"/>
      <c r="S27" s="6"/>
      <c r="T27" s="6"/>
      <c r="U27" s="59"/>
      <c r="V27" s="21"/>
      <c r="W27" s="13"/>
      <c r="X27" s="6"/>
      <c r="Y27" s="15"/>
      <c r="Z27" s="13"/>
      <c r="AA27" s="6"/>
      <c r="AB27" s="6"/>
      <c r="AC27" s="52"/>
      <c r="AD27" s="21"/>
      <c r="AE27" s="6"/>
      <c r="AF27" s="6"/>
      <c r="AG27" s="15"/>
      <c r="AH27" s="3"/>
    </row>
    <row r="28" spans="2:34" x14ac:dyDescent="0.3">
      <c r="B28" s="62"/>
      <c r="C28" s="12"/>
      <c r="D28" s="6"/>
      <c r="E28" s="15"/>
      <c r="F28" s="21"/>
      <c r="G28" s="6"/>
      <c r="H28" s="6"/>
      <c r="I28" s="52"/>
      <c r="J28" s="21"/>
      <c r="K28" s="6"/>
      <c r="L28" s="6"/>
      <c r="M28" s="15"/>
      <c r="N28" s="55">
        <v>44134</v>
      </c>
      <c r="O28" s="6" t="s">
        <v>46</v>
      </c>
      <c r="P28" s="6">
        <v>75</v>
      </c>
      <c r="Q28" s="59" t="s">
        <v>35</v>
      </c>
      <c r="R28" s="61"/>
      <c r="S28" s="6"/>
      <c r="T28" s="6"/>
      <c r="U28" s="59"/>
      <c r="V28" s="21"/>
      <c r="W28" s="13"/>
      <c r="X28" s="6"/>
      <c r="Y28" s="15"/>
      <c r="Z28" s="13"/>
      <c r="AA28" s="6"/>
      <c r="AB28" s="6"/>
      <c r="AC28" s="52"/>
      <c r="AD28" s="21"/>
      <c r="AE28" s="6"/>
      <c r="AF28" s="6"/>
      <c r="AG28" s="15"/>
      <c r="AH28" s="3"/>
    </row>
    <row r="29" spans="2:34" x14ac:dyDescent="0.3">
      <c r="B29" s="62"/>
      <c r="C29" s="12"/>
      <c r="D29" s="6"/>
      <c r="E29" s="15"/>
      <c r="F29" s="21"/>
      <c r="G29" s="6"/>
      <c r="H29" s="6"/>
      <c r="I29" s="52"/>
      <c r="J29" s="21"/>
      <c r="K29" s="6"/>
      <c r="L29" s="6"/>
      <c r="M29" s="15"/>
      <c r="N29" s="61"/>
      <c r="O29" s="6"/>
      <c r="P29" s="6"/>
      <c r="Q29" s="59"/>
      <c r="R29" s="61"/>
      <c r="S29" s="6"/>
      <c r="T29" s="6"/>
      <c r="U29" s="59"/>
      <c r="V29" s="21"/>
      <c r="W29" s="13"/>
      <c r="X29" s="6"/>
      <c r="Y29" s="15"/>
      <c r="Z29" s="13"/>
      <c r="AA29" s="6"/>
      <c r="AB29" s="6"/>
      <c r="AC29" s="52"/>
      <c r="AD29" s="21"/>
      <c r="AE29" s="6"/>
      <c r="AF29" s="6"/>
      <c r="AG29" s="15"/>
      <c r="AH29" s="3"/>
    </row>
    <row r="30" spans="2:34" x14ac:dyDescent="0.3">
      <c r="B30" s="62"/>
      <c r="C30" s="12"/>
      <c r="D30" s="6"/>
      <c r="E30" s="15"/>
      <c r="F30" s="21"/>
      <c r="G30" s="6"/>
      <c r="H30" s="6"/>
      <c r="I30" s="52"/>
      <c r="J30" s="21"/>
      <c r="K30" s="6"/>
      <c r="L30" s="6"/>
      <c r="M30" s="15"/>
      <c r="N30" s="61"/>
      <c r="O30" s="6"/>
      <c r="P30" s="6"/>
      <c r="Q30" s="59"/>
      <c r="R30" s="61"/>
      <c r="S30" s="6"/>
      <c r="T30" s="6"/>
      <c r="U30" s="59"/>
      <c r="V30" s="21"/>
      <c r="W30" s="13"/>
      <c r="X30" s="6"/>
      <c r="Y30" s="15"/>
      <c r="Z30" s="13"/>
      <c r="AA30" s="6"/>
      <c r="AB30" s="6"/>
      <c r="AC30" s="52"/>
      <c r="AD30" s="21"/>
      <c r="AE30" s="6"/>
      <c r="AF30" s="6"/>
      <c r="AG30" s="15"/>
      <c r="AH30" s="3"/>
    </row>
    <row r="31" spans="2:34" x14ac:dyDescent="0.3">
      <c r="B31" s="16"/>
      <c r="C31" s="5"/>
      <c r="D31" s="4"/>
      <c r="E31" s="17"/>
      <c r="F31" s="22"/>
      <c r="G31" s="4"/>
      <c r="H31" s="4"/>
      <c r="I31" s="26"/>
      <c r="J31" s="22"/>
      <c r="K31" s="4"/>
      <c r="L31" s="4"/>
      <c r="M31" s="17"/>
      <c r="N31" s="25"/>
      <c r="O31" s="4"/>
      <c r="P31" s="4"/>
      <c r="Q31" s="24"/>
      <c r="R31" s="25"/>
      <c r="S31" s="4"/>
      <c r="T31" s="4"/>
      <c r="U31" s="24"/>
      <c r="V31" s="22"/>
      <c r="W31" s="14"/>
      <c r="X31" s="4"/>
      <c r="Y31" s="17"/>
      <c r="Z31" s="14"/>
      <c r="AA31" s="4"/>
      <c r="AB31" s="4"/>
      <c r="AC31" s="26"/>
      <c r="AD31" s="22"/>
      <c r="AE31" s="4"/>
      <c r="AF31" s="4"/>
      <c r="AG31" s="17"/>
      <c r="AH31" s="3"/>
    </row>
    <row r="32" spans="2:34" x14ac:dyDescent="0.3">
      <c r="B32" s="16"/>
      <c r="C32" s="5"/>
      <c r="D32" s="4"/>
      <c r="E32" s="17"/>
      <c r="F32" s="22"/>
      <c r="G32" s="4"/>
      <c r="H32" s="4"/>
      <c r="I32" s="26"/>
      <c r="J32" s="22"/>
      <c r="K32" s="4"/>
      <c r="L32" s="4"/>
      <c r="M32" s="17"/>
      <c r="N32" s="25"/>
      <c r="O32" s="4"/>
      <c r="P32" s="4"/>
      <c r="Q32" s="24"/>
      <c r="R32" s="25"/>
      <c r="S32" s="4"/>
      <c r="T32" s="4"/>
      <c r="U32" s="24"/>
      <c r="V32" s="22"/>
      <c r="W32" s="14"/>
      <c r="X32" s="4"/>
      <c r="Y32" s="17"/>
      <c r="Z32" s="14"/>
      <c r="AA32" s="4"/>
      <c r="AB32" s="4"/>
      <c r="AC32" s="26"/>
      <c r="AD32" s="22"/>
      <c r="AE32" s="4"/>
      <c r="AF32" s="4"/>
      <c r="AG32" s="17"/>
      <c r="AH32" s="3"/>
    </row>
    <row r="33" spans="1:34" ht="15" thickBot="1" x14ac:dyDescent="0.35">
      <c r="B33" s="33"/>
      <c r="C33" s="34"/>
      <c r="D33" s="31"/>
      <c r="E33" s="35"/>
      <c r="F33" s="30"/>
      <c r="G33" s="31"/>
      <c r="H33" s="31"/>
      <c r="I33" s="32"/>
      <c r="J33" s="27"/>
      <c r="K33" s="28"/>
      <c r="L33" s="28"/>
      <c r="M33" s="29"/>
      <c r="N33" s="38"/>
      <c r="O33" s="31"/>
      <c r="P33" s="31"/>
      <c r="Q33" s="39"/>
      <c r="R33" s="38"/>
      <c r="S33" s="31"/>
      <c r="T33" s="31"/>
      <c r="U33" s="39"/>
      <c r="V33" s="27"/>
      <c r="W33" s="37"/>
      <c r="X33" s="28"/>
      <c r="Y33" s="29"/>
      <c r="Z33" s="36"/>
      <c r="AA33" s="31"/>
      <c r="AB33" s="31"/>
      <c r="AC33" s="32"/>
      <c r="AD33" s="30"/>
      <c r="AE33" s="31"/>
      <c r="AF33" s="31"/>
      <c r="AG33" s="35"/>
      <c r="AH33" s="3"/>
    </row>
    <row r="34" spans="1:34" s="7" customFormat="1" ht="18.600000000000001" thickBot="1" x14ac:dyDescent="0.35">
      <c r="A34" s="64" t="s">
        <v>6</v>
      </c>
      <c r="B34" s="773">
        <f>SUM(D13:D33)</f>
        <v>2170</v>
      </c>
      <c r="C34" s="774"/>
      <c r="D34" s="774"/>
      <c r="E34" s="775"/>
      <c r="F34" s="722">
        <f>SUM(H13:H33)</f>
        <v>2210</v>
      </c>
      <c r="G34" s="723"/>
      <c r="H34" s="723"/>
      <c r="I34" s="724"/>
      <c r="J34" s="770">
        <f>SUM(L13:L33)</f>
        <v>470</v>
      </c>
      <c r="K34" s="771"/>
      <c r="L34" s="771"/>
      <c r="M34" s="772"/>
      <c r="N34" s="760">
        <f>SUM(P13:P33)</f>
        <v>1970</v>
      </c>
      <c r="O34" s="761"/>
      <c r="P34" s="761"/>
      <c r="Q34" s="762"/>
      <c r="R34" s="760">
        <f>SUM(T13:T33)</f>
        <v>360</v>
      </c>
      <c r="S34" s="761"/>
      <c r="T34" s="761"/>
      <c r="U34" s="762"/>
      <c r="V34" s="722">
        <f>SUM(X13:X33)</f>
        <v>1090</v>
      </c>
      <c r="W34" s="723"/>
      <c r="X34" s="723"/>
      <c r="Y34" s="724"/>
      <c r="Z34" s="722">
        <f>SUM(AB13:AB33)</f>
        <v>620</v>
      </c>
      <c r="AA34" s="723"/>
      <c r="AB34" s="723"/>
      <c r="AC34" s="724"/>
      <c r="AD34" s="722">
        <f>SUM(AF13:AF33)</f>
        <v>570</v>
      </c>
      <c r="AE34" s="723"/>
      <c r="AF34" s="723"/>
      <c r="AG34" s="724"/>
      <c r="AH34" s="42" t="s">
        <v>12</v>
      </c>
    </row>
    <row r="35" spans="1:34" s="7" customFormat="1" ht="18.600000000000001" thickBot="1" x14ac:dyDescent="0.35">
      <c r="A35" s="64" t="s">
        <v>7</v>
      </c>
      <c r="B35" s="776">
        <f>+B34/42</f>
        <v>51.666666666666664</v>
      </c>
      <c r="C35" s="777"/>
      <c r="D35" s="777"/>
      <c r="E35" s="778"/>
      <c r="F35" s="725">
        <f>+F34/42</f>
        <v>52.61904761904762</v>
      </c>
      <c r="G35" s="726"/>
      <c r="H35" s="726"/>
      <c r="I35" s="727"/>
      <c r="J35" s="725">
        <f>+J34/42</f>
        <v>11.19047619047619</v>
      </c>
      <c r="K35" s="726"/>
      <c r="L35" s="726"/>
      <c r="M35" s="727"/>
      <c r="N35" s="763">
        <f>+N34/42</f>
        <v>46.904761904761905</v>
      </c>
      <c r="O35" s="764"/>
      <c r="P35" s="764"/>
      <c r="Q35" s="765"/>
      <c r="R35" s="763">
        <f>+R34/42</f>
        <v>8.5714285714285712</v>
      </c>
      <c r="S35" s="764"/>
      <c r="T35" s="764"/>
      <c r="U35" s="765"/>
      <c r="V35" s="725">
        <f>+V34/42</f>
        <v>25.952380952380953</v>
      </c>
      <c r="W35" s="726"/>
      <c r="X35" s="726"/>
      <c r="Y35" s="727"/>
      <c r="Z35" s="725">
        <f>+Z34/42</f>
        <v>14.761904761904763</v>
      </c>
      <c r="AA35" s="726"/>
      <c r="AB35" s="726"/>
      <c r="AC35" s="727"/>
      <c r="AD35" s="725">
        <f>+AD34/42</f>
        <v>13.571428571428571</v>
      </c>
      <c r="AE35" s="726"/>
      <c r="AF35" s="726"/>
      <c r="AG35" s="727"/>
      <c r="AH35" s="65">
        <f>SUM(B35:AE35)</f>
        <v>225.23809523809527</v>
      </c>
    </row>
    <row r="36" spans="1:34" s="7" customFormat="1" ht="18.600000000000001" thickBot="1" x14ac:dyDescent="0.35">
      <c r="A36" s="64" t="s">
        <v>8</v>
      </c>
      <c r="B36" s="728">
        <f>+B35/6.2898</f>
        <v>8.2143576372327693</v>
      </c>
      <c r="C36" s="729"/>
      <c r="D36" s="729"/>
      <c r="E36" s="730"/>
      <c r="F36" s="728">
        <f>+F35/6.2898</f>
        <v>8.365774367873005</v>
      </c>
      <c r="G36" s="729"/>
      <c r="H36" s="729"/>
      <c r="I36" s="730"/>
      <c r="J36" s="728">
        <f>+J35/6.2898</f>
        <v>1.7791465850227655</v>
      </c>
      <c r="K36" s="729"/>
      <c r="L36" s="729"/>
      <c r="M36" s="730"/>
      <c r="N36" s="728">
        <f>+N35/6.2898</f>
        <v>7.457273984031592</v>
      </c>
      <c r="O36" s="729"/>
      <c r="P36" s="729"/>
      <c r="Q36" s="730"/>
      <c r="R36" s="728">
        <f>+R35/6.2898</f>
        <v>1.3627505757621183</v>
      </c>
      <c r="S36" s="729"/>
      <c r="T36" s="729"/>
      <c r="U36" s="730"/>
      <c r="V36" s="728">
        <f>+V35/6.2898</f>
        <v>4.1261059099464141</v>
      </c>
      <c r="W36" s="729"/>
      <c r="X36" s="729"/>
      <c r="Y36" s="730"/>
      <c r="Z36" s="728">
        <f>+Z35/6.2898</f>
        <v>2.3469593249236484</v>
      </c>
      <c r="AA36" s="729"/>
      <c r="AB36" s="729"/>
      <c r="AC36" s="730"/>
      <c r="AD36" s="728">
        <f>+AD35/6.2898</f>
        <v>2.1576884116233539</v>
      </c>
      <c r="AE36" s="729"/>
      <c r="AF36" s="729"/>
      <c r="AG36" s="730"/>
    </row>
  </sheetData>
  <mergeCells count="58">
    <mergeCell ref="B34:E34"/>
    <mergeCell ref="B35:E35"/>
    <mergeCell ref="B36:E36"/>
    <mergeCell ref="B11:E11"/>
    <mergeCell ref="B8:E8"/>
    <mergeCell ref="B9:E9"/>
    <mergeCell ref="B10:E10"/>
    <mergeCell ref="N34:Q34"/>
    <mergeCell ref="N35:Q35"/>
    <mergeCell ref="F35:I35"/>
    <mergeCell ref="F36:I36"/>
    <mergeCell ref="J8:M8"/>
    <mergeCell ref="J9:M9"/>
    <mergeCell ref="J10:M10"/>
    <mergeCell ref="J34:M34"/>
    <mergeCell ref="J35:M35"/>
    <mergeCell ref="J36:M36"/>
    <mergeCell ref="F8:I8"/>
    <mergeCell ref="F9:I9"/>
    <mergeCell ref="F10:I10"/>
    <mergeCell ref="N8:Q8"/>
    <mergeCell ref="N9:Q9"/>
    <mergeCell ref="N10:Q10"/>
    <mergeCell ref="B5:AG6"/>
    <mergeCell ref="B7:AG7"/>
    <mergeCell ref="N36:Q36"/>
    <mergeCell ref="R8:U8"/>
    <mergeCell ref="R9:U9"/>
    <mergeCell ref="R10:U10"/>
    <mergeCell ref="V8:Y8"/>
    <mergeCell ref="V9:Y9"/>
    <mergeCell ref="V10:Y10"/>
    <mergeCell ref="R34:U34"/>
    <mergeCell ref="R35:U35"/>
    <mergeCell ref="R36:U36"/>
    <mergeCell ref="V34:Y34"/>
    <mergeCell ref="V35:Y35"/>
    <mergeCell ref="V36:Y36"/>
    <mergeCell ref="F34:I34"/>
    <mergeCell ref="Z8:AC8"/>
    <mergeCell ref="Z9:AC9"/>
    <mergeCell ref="Z10:AC10"/>
    <mergeCell ref="AD8:AG8"/>
    <mergeCell ref="AD9:AG9"/>
    <mergeCell ref="AD10:AG10"/>
    <mergeCell ref="Z34:AC34"/>
    <mergeCell ref="Z35:AC35"/>
    <mergeCell ref="Z36:AC36"/>
    <mergeCell ref="AD34:AG34"/>
    <mergeCell ref="AD35:AG35"/>
    <mergeCell ref="AD36:AG36"/>
    <mergeCell ref="Z11:AC11"/>
    <mergeCell ref="AD11:AG11"/>
    <mergeCell ref="F11:I11"/>
    <mergeCell ref="J11:M11"/>
    <mergeCell ref="N11:Q11"/>
    <mergeCell ref="R11:U11"/>
    <mergeCell ref="V11:Y11"/>
  </mergeCells>
  <pageMargins left="0.7" right="0.7" top="0.75" bottom="0.75" header="0.3" footer="0.3"/>
  <pageSetup paperSize="9" scale="35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X37"/>
  <sheetViews>
    <sheetView topLeftCell="AH4" zoomScale="90" zoomScaleNormal="90" workbookViewId="0">
      <selection activeCell="AC17" sqref="AC17"/>
    </sheetView>
  </sheetViews>
  <sheetFormatPr baseColWidth="10" defaultRowHeight="14.4" x14ac:dyDescent="0.3"/>
  <cols>
    <col min="1" max="1" width="15.33203125" customWidth="1"/>
    <col min="2" max="7" width="10.6640625" style="3" customWidth="1"/>
    <col min="8" max="49" width="10.6640625" customWidth="1"/>
  </cols>
  <sheetData>
    <row r="4" spans="1:50" ht="15" thickBot="1" x14ac:dyDescent="0.35"/>
    <row r="5" spans="1:50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5"/>
      <c r="AL5" s="745"/>
      <c r="AM5" s="745"/>
      <c r="AN5" s="745"/>
      <c r="AO5" s="745"/>
      <c r="AP5" s="745"/>
      <c r="AQ5" s="745"/>
      <c r="AR5" s="745"/>
      <c r="AS5" s="745"/>
      <c r="AT5" s="745"/>
      <c r="AU5" s="745"/>
      <c r="AV5" s="745"/>
      <c r="AW5" s="746"/>
      <c r="AX5" s="40"/>
    </row>
    <row r="6" spans="1:50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8"/>
      <c r="AL6" s="748"/>
      <c r="AM6" s="748"/>
      <c r="AN6" s="748"/>
      <c r="AO6" s="748"/>
      <c r="AP6" s="748"/>
      <c r="AQ6" s="748"/>
      <c r="AR6" s="748"/>
      <c r="AS6" s="748"/>
      <c r="AT6" s="748"/>
      <c r="AU6" s="748"/>
      <c r="AV6" s="748"/>
      <c r="AW6" s="749"/>
      <c r="AX6" s="40"/>
    </row>
    <row r="7" spans="1:50" ht="49.5" customHeight="1" thickBot="1" x14ac:dyDescent="0.35">
      <c r="B7" s="750" t="s">
        <v>59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51"/>
      <c r="AW7" s="752"/>
      <c r="AX7" s="41"/>
    </row>
    <row r="8" spans="1:50" s="3" customFormat="1" ht="30.9" customHeight="1" thickBot="1" x14ac:dyDescent="0.35">
      <c r="A8" s="63" t="s">
        <v>16</v>
      </c>
      <c r="B8" s="779" t="s">
        <v>17</v>
      </c>
      <c r="C8" s="780"/>
      <c r="D8" s="780"/>
      <c r="E8" s="781"/>
      <c r="F8" s="766" t="s">
        <v>18</v>
      </c>
      <c r="G8" s="759"/>
      <c r="H8" s="759"/>
      <c r="I8" s="767"/>
      <c r="J8" s="766" t="s">
        <v>18</v>
      </c>
      <c r="K8" s="759"/>
      <c r="L8" s="759"/>
      <c r="M8" s="767"/>
      <c r="N8" s="766" t="s">
        <v>18</v>
      </c>
      <c r="O8" s="759"/>
      <c r="P8" s="759"/>
      <c r="Q8" s="767"/>
      <c r="R8" s="753" t="s">
        <v>3</v>
      </c>
      <c r="S8" s="754"/>
      <c r="T8" s="754"/>
      <c r="U8" s="755"/>
      <c r="V8" s="759" t="s">
        <v>18</v>
      </c>
      <c r="W8" s="759"/>
      <c r="X8" s="759"/>
      <c r="Y8" s="759"/>
      <c r="Z8" s="731" t="s">
        <v>4</v>
      </c>
      <c r="AA8" s="732"/>
      <c r="AB8" s="732"/>
      <c r="AC8" s="733"/>
      <c r="AD8" s="731" t="s">
        <v>4</v>
      </c>
      <c r="AE8" s="732"/>
      <c r="AF8" s="732"/>
      <c r="AG8" s="733"/>
      <c r="AH8" s="731" t="s">
        <v>18</v>
      </c>
      <c r="AI8" s="732"/>
      <c r="AJ8" s="732"/>
      <c r="AK8" s="732"/>
      <c r="AL8" s="731" t="s">
        <v>18</v>
      </c>
      <c r="AM8" s="732"/>
      <c r="AN8" s="732"/>
      <c r="AO8" s="732"/>
      <c r="AP8" s="735" t="s">
        <v>18</v>
      </c>
      <c r="AQ8" s="736"/>
      <c r="AR8" s="736"/>
      <c r="AS8" s="737"/>
      <c r="AT8" s="735" t="s">
        <v>18</v>
      </c>
      <c r="AU8" s="736"/>
      <c r="AV8" s="736"/>
      <c r="AW8" s="737"/>
      <c r="AX8" s="8"/>
    </row>
    <row r="9" spans="1:50" s="3" customFormat="1" ht="30.9" customHeight="1" thickBot="1" x14ac:dyDescent="0.35">
      <c r="A9" s="63" t="s">
        <v>14</v>
      </c>
      <c r="B9" s="738" t="s">
        <v>0</v>
      </c>
      <c r="C9" s="739"/>
      <c r="D9" s="739"/>
      <c r="E9" s="740"/>
      <c r="F9" s="731" t="s">
        <v>19</v>
      </c>
      <c r="G9" s="732"/>
      <c r="H9" s="732"/>
      <c r="I9" s="733"/>
      <c r="J9" s="731" t="s">
        <v>1</v>
      </c>
      <c r="K9" s="732"/>
      <c r="L9" s="732"/>
      <c r="M9" s="733"/>
      <c r="N9" s="731" t="s">
        <v>20</v>
      </c>
      <c r="O9" s="732"/>
      <c r="P9" s="732"/>
      <c r="Q9" s="733"/>
      <c r="R9" s="756" t="s">
        <v>21</v>
      </c>
      <c r="S9" s="757"/>
      <c r="T9" s="757"/>
      <c r="U9" s="758"/>
      <c r="V9" s="731" t="s">
        <v>11</v>
      </c>
      <c r="W9" s="732"/>
      <c r="X9" s="732"/>
      <c r="Y9" s="733"/>
      <c r="Z9" s="731" t="s">
        <v>63</v>
      </c>
      <c r="AA9" s="732"/>
      <c r="AB9" s="732"/>
      <c r="AC9" s="733"/>
      <c r="AD9" s="731" t="s">
        <v>22</v>
      </c>
      <c r="AE9" s="732"/>
      <c r="AF9" s="732"/>
      <c r="AG9" s="733"/>
      <c r="AH9" s="731" t="s">
        <v>60</v>
      </c>
      <c r="AI9" s="732"/>
      <c r="AJ9" s="732"/>
      <c r="AK9" s="732"/>
      <c r="AL9" s="731" t="s">
        <v>65</v>
      </c>
      <c r="AM9" s="732"/>
      <c r="AN9" s="732"/>
      <c r="AO9" s="732"/>
      <c r="AP9" s="738" t="s">
        <v>64</v>
      </c>
      <c r="AQ9" s="739"/>
      <c r="AR9" s="739"/>
      <c r="AS9" s="740"/>
      <c r="AT9" s="738" t="s">
        <v>10</v>
      </c>
      <c r="AU9" s="739"/>
      <c r="AV9" s="739"/>
      <c r="AW9" s="740"/>
      <c r="AX9" s="9"/>
    </row>
    <row r="10" spans="1:50" s="3" customFormat="1" ht="30.9" customHeight="1" thickBot="1" x14ac:dyDescent="0.35">
      <c r="A10" s="44" t="s">
        <v>52</v>
      </c>
      <c r="B10" s="741" t="s">
        <v>67</v>
      </c>
      <c r="C10" s="742"/>
      <c r="D10" s="742"/>
      <c r="E10" s="743"/>
      <c r="F10" s="768" t="s">
        <v>68</v>
      </c>
      <c r="G10" s="734"/>
      <c r="H10" s="734"/>
      <c r="I10" s="769"/>
      <c r="J10" s="768" t="s">
        <v>70</v>
      </c>
      <c r="K10" s="734"/>
      <c r="L10" s="734"/>
      <c r="M10" s="769"/>
      <c r="N10" s="768" t="s">
        <v>69</v>
      </c>
      <c r="O10" s="734"/>
      <c r="P10" s="734"/>
      <c r="Q10" s="769"/>
      <c r="R10" s="719" t="s">
        <v>73</v>
      </c>
      <c r="S10" s="720"/>
      <c r="T10" s="720"/>
      <c r="U10" s="721"/>
      <c r="V10" s="716" t="s">
        <v>58</v>
      </c>
      <c r="W10" s="717"/>
      <c r="X10" s="717"/>
      <c r="Y10" s="718"/>
      <c r="Z10" s="768" t="s">
        <v>77</v>
      </c>
      <c r="AA10" s="734"/>
      <c r="AB10" s="734"/>
      <c r="AC10" s="769"/>
      <c r="AD10" s="768" t="s">
        <v>72</v>
      </c>
      <c r="AE10" s="734"/>
      <c r="AF10" s="734"/>
      <c r="AG10" s="769"/>
      <c r="AH10" s="768" t="s">
        <v>76</v>
      </c>
      <c r="AI10" s="734"/>
      <c r="AJ10" s="734"/>
      <c r="AK10" s="734"/>
      <c r="AL10" s="768" t="s">
        <v>75</v>
      </c>
      <c r="AM10" s="734"/>
      <c r="AN10" s="734"/>
      <c r="AO10" s="734"/>
      <c r="AP10" s="741" t="s">
        <v>74</v>
      </c>
      <c r="AQ10" s="742"/>
      <c r="AR10" s="742"/>
      <c r="AS10" s="743"/>
      <c r="AT10" s="741" t="s">
        <v>71</v>
      </c>
      <c r="AU10" s="742"/>
      <c r="AV10" s="742"/>
      <c r="AW10" s="743"/>
      <c r="AX10" s="23"/>
    </row>
    <row r="11" spans="1:50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8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8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11"/>
    </row>
    <row r="12" spans="1:50" x14ac:dyDescent="0.3">
      <c r="B12" s="55">
        <v>44136</v>
      </c>
      <c r="C12" s="18">
        <v>769</v>
      </c>
      <c r="D12" s="19">
        <v>170</v>
      </c>
      <c r="E12" s="20" t="s">
        <v>35</v>
      </c>
      <c r="F12" s="55">
        <v>44137</v>
      </c>
      <c r="G12" s="19">
        <v>773</v>
      </c>
      <c r="H12" s="54">
        <v>240</v>
      </c>
      <c r="I12" s="51" t="s">
        <v>35</v>
      </c>
      <c r="J12" s="73">
        <v>44138</v>
      </c>
      <c r="K12" s="54">
        <v>885</v>
      </c>
      <c r="L12" s="54">
        <v>60</v>
      </c>
      <c r="M12" s="53" t="s">
        <v>34</v>
      </c>
      <c r="N12" s="55">
        <v>44138</v>
      </c>
      <c r="O12" s="54">
        <v>776</v>
      </c>
      <c r="P12" s="54">
        <v>170</v>
      </c>
      <c r="Q12" s="56" t="s">
        <v>35</v>
      </c>
      <c r="R12" s="55">
        <v>44161</v>
      </c>
      <c r="S12" s="54">
        <v>837</v>
      </c>
      <c r="T12" s="54">
        <v>90</v>
      </c>
      <c r="U12" s="56" t="s">
        <v>35</v>
      </c>
      <c r="V12" s="55">
        <v>44137</v>
      </c>
      <c r="W12" s="13">
        <v>772</v>
      </c>
      <c r="X12" s="6">
        <v>160</v>
      </c>
      <c r="Y12" s="15" t="s">
        <v>35</v>
      </c>
      <c r="Z12" s="71">
        <v>44153</v>
      </c>
      <c r="AA12" s="67">
        <v>818</v>
      </c>
      <c r="AB12" s="67">
        <v>90</v>
      </c>
      <c r="AC12" s="67" t="s">
        <v>35</v>
      </c>
      <c r="AD12" s="58">
        <v>44138</v>
      </c>
      <c r="AE12" s="6">
        <v>847</v>
      </c>
      <c r="AF12" s="6">
        <v>90</v>
      </c>
      <c r="AG12" s="15" t="s">
        <v>35</v>
      </c>
      <c r="AH12" s="70">
        <v>44147</v>
      </c>
      <c r="AI12" s="66">
        <v>802</v>
      </c>
      <c r="AJ12" s="66">
        <v>115</v>
      </c>
      <c r="AK12" s="66" t="s">
        <v>34</v>
      </c>
      <c r="AL12" s="75">
        <v>44164</v>
      </c>
      <c r="AM12" s="66" t="s">
        <v>66</v>
      </c>
      <c r="AN12" s="66">
        <v>125</v>
      </c>
      <c r="AO12" s="56" t="s">
        <v>35</v>
      </c>
      <c r="AP12" s="75">
        <v>44163</v>
      </c>
      <c r="AQ12" s="54">
        <v>842</v>
      </c>
      <c r="AR12" s="54">
        <v>80</v>
      </c>
      <c r="AS12" s="56" t="s">
        <v>35</v>
      </c>
      <c r="AT12" s="55">
        <v>44138</v>
      </c>
      <c r="AU12" s="54">
        <v>887</v>
      </c>
      <c r="AV12" s="54">
        <v>160</v>
      </c>
      <c r="AW12" s="53" t="s">
        <v>48</v>
      </c>
      <c r="AX12" s="3"/>
    </row>
    <row r="13" spans="1:50" x14ac:dyDescent="0.3">
      <c r="B13" s="55">
        <v>44139</v>
      </c>
      <c r="C13" s="12">
        <v>777</v>
      </c>
      <c r="D13" s="6">
        <v>170</v>
      </c>
      <c r="E13" s="15" t="s">
        <v>35</v>
      </c>
      <c r="F13" s="55">
        <v>44140</v>
      </c>
      <c r="G13" s="6">
        <v>779</v>
      </c>
      <c r="H13" s="6">
        <v>240</v>
      </c>
      <c r="I13" s="52" t="s">
        <v>35</v>
      </c>
      <c r="J13" s="74">
        <v>44141</v>
      </c>
      <c r="K13" s="6">
        <v>886</v>
      </c>
      <c r="L13" s="6">
        <v>60</v>
      </c>
      <c r="M13" s="15" t="s">
        <v>35</v>
      </c>
      <c r="N13" s="55">
        <v>44138</v>
      </c>
      <c r="O13" s="6" t="s">
        <v>53</v>
      </c>
      <c r="P13" s="6">
        <v>75</v>
      </c>
      <c r="Q13" s="59" t="s">
        <v>35</v>
      </c>
      <c r="R13" s="55"/>
      <c r="S13" s="6"/>
      <c r="T13" s="6"/>
      <c r="U13" s="59"/>
      <c r="V13" s="55">
        <v>44140</v>
      </c>
      <c r="W13" s="13">
        <v>778</v>
      </c>
      <c r="X13" s="6">
        <v>160</v>
      </c>
      <c r="Y13" s="15" t="s">
        <v>35</v>
      </c>
      <c r="Z13" s="71">
        <v>44156</v>
      </c>
      <c r="AA13" s="67">
        <v>827</v>
      </c>
      <c r="AB13" s="67">
        <v>50</v>
      </c>
      <c r="AC13" s="67" t="s">
        <v>35</v>
      </c>
      <c r="AD13" s="58">
        <v>44141</v>
      </c>
      <c r="AE13" s="6">
        <v>848</v>
      </c>
      <c r="AF13" s="6">
        <v>90</v>
      </c>
      <c r="AG13" s="15" t="s">
        <v>34</v>
      </c>
      <c r="AH13" s="70">
        <v>44151</v>
      </c>
      <c r="AI13" s="66">
        <v>804</v>
      </c>
      <c r="AJ13" s="66">
        <v>140</v>
      </c>
      <c r="AK13" s="66" t="s">
        <v>34</v>
      </c>
      <c r="AL13" s="76"/>
      <c r="AM13" s="66"/>
      <c r="AN13" s="66"/>
      <c r="AO13" s="56"/>
      <c r="AP13" s="76"/>
      <c r="AQ13" s="6"/>
      <c r="AR13" s="6"/>
      <c r="AS13" s="56"/>
      <c r="AT13" s="55">
        <v>44141</v>
      </c>
      <c r="AU13" s="6">
        <v>888</v>
      </c>
      <c r="AV13" s="6">
        <v>160</v>
      </c>
      <c r="AW13" s="15" t="s">
        <v>48</v>
      </c>
      <c r="AX13" s="3"/>
    </row>
    <row r="14" spans="1:50" x14ac:dyDescent="0.3">
      <c r="B14" s="55">
        <v>44142</v>
      </c>
      <c r="C14" s="12">
        <v>781</v>
      </c>
      <c r="D14" s="6">
        <v>170</v>
      </c>
      <c r="E14" s="15" t="s">
        <v>35</v>
      </c>
      <c r="F14" s="55">
        <v>44141</v>
      </c>
      <c r="G14" s="6">
        <v>782</v>
      </c>
      <c r="H14" s="6">
        <v>115</v>
      </c>
      <c r="I14" s="52" t="s">
        <v>35</v>
      </c>
      <c r="J14" s="58">
        <v>44144</v>
      </c>
      <c r="K14" s="6">
        <v>786</v>
      </c>
      <c r="L14" s="6">
        <v>80</v>
      </c>
      <c r="M14" s="15" t="s">
        <v>35</v>
      </c>
      <c r="N14" s="55">
        <v>44141</v>
      </c>
      <c r="O14" s="6">
        <v>780</v>
      </c>
      <c r="P14" s="6">
        <v>170</v>
      </c>
      <c r="Q14" s="59" t="s">
        <v>35</v>
      </c>
      <c r="R14" s="55"/>
      <c r="S14" s="6"/>
      <c r="T14" s="6"/>
      <c r="U14" s="59"/>
      <c r="V14" s="55">
        <v>44143</v>
      </c>
      <c r="W14" s="13">
        <v>784</v>
      </c>
      <c r="X14" s="6">
        <v>160</v>
      </c>
      <c r="Y14" s="15" t="s">
        <v>35</v>
      </c>
      <c r="Z14" s="71">
        <v>44159</v>
      </c>
      <c r="AA14" s="67">
        <v>846</v>
      </c>
      <c r="AB14" s="67">
        <v>80</v>
      </c>
      <c r="AC14" s="67" t="s">
        <v>35</v>
      </c>
      <c r="AD14" s="58">
        <v>44144</v>
      </c>
      <c r="AE14" s="6">
        <v>785</v>
      </c>
      <c r="AF14" s="6">
        <v>90</v>
      </c>
      <c r="AG14" s="15" t="s">
        <v>35</v>
      </c>
      <c r="AH14" s="70">
        <v>44153</v>
      </c>
      <c r="AI14" s="66">
        <v>811</v>
      </c>
      <c r="AJ14" s="66">
        <v>80</v>
      </c>
      <c r="AK14" s="66" t="s">
        <v>35</v>
      </c>
      <c r="AL14" s="76"/>
      <c r="AM14" s="66"/>
      <c r="AN14" s="66"/>
      <c r="AO14" s="56"/>
      <c r="AP14" s="76"/>
      <c r="AQ14" s="6"/>
      <c r="AR14" s="6"/>
      <c r="AS14" s="56"/>
      <c r="AT14" s="55">
        <v>44144</v>
      </c>
      <c r="AU14" s="6">
        <v>787</v>
      </c>
      <c r="AV14" s="6">
        <v>160</v>
      </c>
      <c r="AW14" s="15" t="s">
        <v>35</v>
      </c>
      <c r="AX14" s="3"/>
    </row>
    <row r="15" spans="1:50" x14ac:dyDescent="0.3">
      <c r="B15" s="55">
        <v>44145</v>
      </c>
      <c r="C15" s="12">
        <v>801</v>
      </c>
      <c r="D15" s="6">
        <v>230</v>
      </c>
      <c r="E15" s="15" t="s">
        <v>35</v>
      </c>
      <c r="F15" s="55">
        <v>44143</v>
      </c>
      <c r="G15" s="6">
        <v>783</v>
      </c>
      <c r="H15" s="6">
        <v>115</v>
      </c>
      <c r="I15" s="52" t="s">
        <v>35</v>
      </c>
      <c r="J15" s="58">
        <v>44147</v>
      </c>
      <c r="K15" s="6">
        <v>792</v>
      </c>
      <c r="L15" s="6">
        <v>80</v>
      </c>
      <c r="M15" s="15" t="s">
        <v>35</v>
      </c>
      <c r="N15" s="55">
        <v>44141</v>
      </c>
      <c r="O15" s="6" t="s">
        <v>54</v>
      </c>
      <c r="P15" s="6">
        <v>75</v>
      </c>
      <c r="Q15" s="59" t="s">
        <v>35</v>
      </c>
      <c r="R15" s="55"/>
      <c r="S15" s="6"/>
      <c r="T15" s="6"/>
      <c r="U15" s="59"/>
      <c r="V15" s="55">
        <v>44146</v>
      </c>
      <c r="W15" s="13">
        <v>789</v>
      </c>
      <c r="X15" s="6">
        <v>160</v>
      </c>
      <c r="Y15" s="15" t="s">
        <v>35</v>
      </c>
      <c r="Z15" s="71">
        <v>44163</v>
      </c>
      <c r="AA15" s="67">
        <v>844</v>
      </c>
      <c r="AB15" s="67">
        <v>80</v>
      </c>
      <c r="AC15" s="67" t="s">
        <v>35</v>
      </c>
      <c r="AD15" s="58">
        <v>44147</v>
      </c>
      <c r="AE15" s="6">
        <v>794</v>
      </c>
      <c r="AF15" s="6">
        <v>90</v>
      </c>
      <c r="AG15" s="15" t="s">
        <v>35</v>
      </c>
      <c r="AH15" s="70">
        <v>44155</v>
      </c>
      <c r="AI15" s="66">
        <v>820</v>
      </c>
      <c r="AJ15" s="66">
        <v>50</v>
      </c>
      <c r="AK15" s="66" t="s">
        <v>35</v>
      </c>
      <c r="AL15" s="76"/>
      <c r="AM15" s="66"/>
      <c r="AN15" s="66"/>
      <c r="AO15" s="56"/>
      <c r="AP15" s="76"/>
      <c r="AQ15" s="6"/>
      <c r="AR15" s="6"/>
      <c r="AS15" s="56"/>
      <c r="AT15" s="55">
        <v>44147</v>
      </c>
      <c r="AU15" s="6">
        <v>793</v>
      </c>
      <c r="AV15" s="6">
        <v>110</v>
      </c>
      <c r="AW15" s="15" t="s">
        <v>35</v>
      </c>
      <c r="AX15" s="3"/>
    </row>
    <row r="16" spans="1:50" x14ac:dyDescent="0.3">
      <c r="B16" s="55">
        <v>44148</v>
      </c>
      <c r="C16" s="12">
        <v>803</v>
      </c>
      <c r="D16" s="6">
        <v>230</v>
      </c>
      <c r="E16" s="15" t="s">
        <v>35</v>
      </c>
      <c r="F16" s="55">
        <v>44146</v>
      </c>
      <c r="G16" s="6">
        <v>790</v>
      </c>
      <c r="H16" s="6">
        <v>125</v>
      </c>
      <c r="I16" s="52" t="s">
        <v>35</v>
      </c>
      <c r="J16" s="58">
        <v>44150</v>
      </c>
      <c r="K16" s="6">
        <v>798</v>
      </c>
      <c r="L16" s="6">
        <v>80</v>
      </c>
      <c r="M16" s="15" t="s">
        <v>35</v>
      </c>
      <c r="N16" s="55">
        <v>44145</v>
      </c>
      <c r="O16" s="6">
        <v>788</v>
      </c>
      <c r="P16" s="6">
        <v>170</v>
      </c>
      <c r="Q16" s="59" t="s">
        <v>35</v>
      </c>
      <c r="R16" s="60"/>
      <c r="S16" s="6"/>
      <c r="T16" s="6"/>
      <c r="U16" s="59"/>
      <c r="V16" s="55">
        <v>44149</v>
      </c>
      <c r="W16" s="13">
        <v>797</v>
      </c>
      <c r="X16" s="6">
        <v>160</v>
      </c>
      <c r="Y16" s="15" t="s">
        <v>35</v>
      </c>
      <c r="Z16" s="71">
        <v>44150</v>
      </c>
      <c r="AA16" s="67">
        <v>875</v>
      </c>
      <c r="AB16" s="67">
        <v>70</v>
      </c>
      <c r="AC16" s="67" t="s">
        <v>35</v>
      </c>
      <c r="AD16" s="58">
        <v>44150</v>
      </c>
      <c r="AE16" s="6">
        <v>800</v>
      </c>
      <c r="AF16" s="6">
        <v>90</v>
      </c>
      <c r="AG16" s="15" t="s">
        <v>35</v>
      </c>
      <c r="AH16" s="71">
        <v>44153</v>
      </c>
      <c r="AI16" s="67">
        <v>810</v>
      </c>
      <c r="AJ16" s="67">
        <v>80</v>
      </c>
      <c r="AK16" s="67" t="s">
        <v>35</v>
      </c>
      <c r="AL16" s="61"/>
      <c r="AM16" s="67"/>
      <c r="AN16" s="67"/>
      <c r="AO16" s="59"/>
      <c r="AP16" s="61"/>
      <c r="AQ16" s="6"/>
      <c r="AR16" s="6"/>
      <c r="AS16" s="59"/>
      <c r="AT16" s="58">
        <v>44150</v>
      </c>
      <c r="AU16" s="6">
        <v>799</v>
      </c>
      <c r="AV16" s="6">
        <v>160</v>
      </c>
      <c r="AW16" s="15" t="s">
        <v>35</v>
      </c>
      <c r="AX16" s="3"/>
    </row>
    <row r="17" spans="2:50" x14ac:dyDescent="0.3">
      <c r="B17" s="55">
        <v>44151</v>
      </c>
      <c r="C17" s="12">
        <v>812</v>
      </c>
      <c r="D17" s="6">
        <v>170</v>
      </c>
      <c r="E17" s="15" t="s">
        <v>35</v>
      </c>
      <c r="F17" s="55">
        <v>44149</v>
      </c>
      <c r="G17" s="6">
        <v>796</v>
      </c>
      <c r="H17" s="6">
        <v>115</v>
      </c>
      <c r="I17" s="52" t="s">
        <v>35</v>
      </c>
      <c r="J17" s="58">
        <v>44153</v>
      </c>
      <c r="K17" s="6">
        <v>815</v>
      </c>
      <c r="L17" s="6">
        <v>50</v>
      </c>
      <c r="M17" s="15" t="s">
        <v>35</v>
      </c>
      <c r="N17" s="55">
        <v>44145</v>
      </c>
      <c r="O17" s="6" t="s">
        <v>55</v>
      </c>
      <c r="P17" s="6">
        <v>75</v>
      </c>
      <c r="Q17" s="59" t="s">
        <v>35</v>
      </c>
      <c r="R17" s="61"/>
      <c r="S17" s="6"/>
      <c r="T17" s="6"/>
      <c r="U17" s="59"/>
      <c r="V17" s="55">
        <v>44152</v>
      </c>
      <c r="W17" s="13">
        <v>813</v>
      </c>
      <c r="X17" s="6">
        <v>140</v>
      </c>
      <c r="Y17" s="15" t="s">
        <v>35</v>
      </c>
      <c r="Z17" s="67"/>
      <c r="AA17" s="67"/>
      <c r="AB17" s="67"/>
      <c r="AC17" s="67"/>
      <c r="AD17" s="58">
        <v>44153</v>
      </c>
      <c r="AE17" s="6">
        <v>817</v>
      </c>
      <c r="AF17" s="6">
        <v>90</v>
      </c>
      <c r="AG17" s="15" t="s">
        <v>35</v>
      </c>
      <c r="AH17" s="71">
        <v>44155</v>
      </c>
      <c r="AI17" s="67">
        <v>821</v>
      </c>
      <c r="AJ17" s="67">
        <v>30</v>
      </c>
      <c r="AK17" s="67" t="s">
        <v>35</v>
      </c>
      <c r="AL17" s="61"/>
      <c r="AM17" s="67"/>
      <c r="AN17" s="67"/>
      <c r="AO17" s="59"/>
      <c r="AP17" s="61"/>
      <c r="AQ17" s="6"/>
      <c r="AR17" s="6"/>
      <c r="AS17" s="59"/>
      <c r="AT17" s="58">
        <v>44153</v>
      </c>
      <c r="AU17" s="6">
        <v>816</v>
      </c>
      <c r="AV17" s="6">
        <v>160</v>
      </c>
      <c r="AW17" s="15" t="s">
        <v>35</v>
      </c>
      <c r="AX17" s="3"/>
    </row>
    <row r="18" spans="2:50" x14ac:dyDescent="0.3">
      <c r="B18" s="55">
        <v>44154</v>
      </c>
      <c r="C18" s="12">
        <v>819</v>
      </c>
      <c r="D18" s="6">
        <v>170</v>
      </c>
      <c r="E18" s="15" t="s">
        <v>35</v>
      </c>
      <c r="F18" s="55">
        <v>44152</v>
      </c>
      <c r="G18" s="6">
        <v>814</v>
      </c>
      <c r="H18" s="6">
        <v>105</v>
      </c>
      <c r="I18" s="52" t="s">
        <v>34</v>
      </c>
      <c r="J18" s="58">
        <v>44156</v>
      </c>
      <c r="K18" s="6">
        <v>824</v>
      </c>
      <c r="L18" s="6">
        <v>80</v>
      </c>
      <c r="M18" s="15" t="s">
        <v>35</v>
      </c>
      <c r="N18" s="55">
        <v>44148</v>
      </c>
      <c r="O18" s="6">
        <v>795</v>
      </c>
      <c r="P18" s="6">
        <v>170</v>
      </c>
      <c r="Q18" s="59" t="s">
        <v>35</v>
      </c>
      <c r="R18" s="61"/>
      <c r="S18" s="6"/>
      <c r="T18" s="6"/>
      <c r="U18" s="59"/>
      <c r="V18" s="55">
        <v>44155</v>
      </c>
      <c r="W18" s="13">
        <v>823</v>
      </c>
      <c r="X18" s="6">
        <v>160</v>
      </c>
      <c r="Y18" s="15" t="s">
        <v>35</v>
      </c>
      <c r="Z18" s="67"/>
      <c r="AA18" s="67"/>
      <c r="AB18" s="67"/>
      <c r="AC18" s="67"/>
      <c r="AD18" s="58">
        <v>44156</v>
      </c>
      <c r="AE18" s="6">
        <v>826</v>
      </c>
      <c r="AF18" s="6">
        <v>90</v>
      </c>
      <c r="AG18" s="15" t="s">
        <v>35</v>
      </c>
      <c r="AH18" s="71">
        <v>44157</v>
      </c>
      <c r="AI18" s="67">
        <v>829</v>
      </c>
      <c r="AJ18" s="67">
        <v>80</v>
      </c>
      <c r="AK18" s="67" t="s">
        <v>35</v>
      </c>
      <c r="AL18" s="61"/>
      <c r="AM18" s="67"/>
      <c r="AN18" s="67"/>
      <c r="AO18" s="59"/>
      <c r="AP18" s="61"/>
      <c r="AQ18" s="6"/>
      <c r="AR18" s="6"/>
      <c r="AS18" s="59"/>
      <c r="AT18" s="58">
        <v>44156</v>
      </c>
      <c r="AU18" s="6">
        <v>825</v>
      </c>
      <c r="AV18" s="6">
        <v>160</v>
      </c>
      <c r="AW18" s="15" t="s">
        <v>35</v>
      </c>
      <c r="AX18" s="3"/>
    </row>
    <row r="19" spans="2:50" x14ac:dyDescent="0.3">
      <c r="B19" s="55">
        <v>44157</v>
      </c>
      <c r="C19" s="12">
        <v>828</v>
      </c>
      <c r="D19" s="6">
        <v>170</v>
      </c>
      <c r="E19" s="15" t="s">
        <v>35</v>
      </c>
      <c r="F19" s="55">
        <v>44155</v>
      </c>
      <c r="G19" s="6">
        <v>822</v>
      </c>
      <c r="H19" s="6">
        <v>95</v>
      </c>
      <c r="I19" s="52" t="s">
        <v>35</v>
      </c>
      <c r="J19" s="58">
        <v>44163</v>
      </c>
      <c r="K19" s="6">
        <v>840</v>
      </c>
      <c r="L19" s="6">
        <v>80</v>
      </c>
      <c r="M19" s="15" t="s">
        <v>35</v>
      </c>
      <c r="N19" s="55">
        <v>44148</v>
      </c>
      <c r="O19" s="6" t="s">
        <v>56</v>
      </c>
      <c r="P19" s="6">
        <v>75</v>
      </c>
      <c r="Q19" s="59" t="s">
        <v>35</v>
      </c>
      <c r="R19" s="61"/>
      <c r="S19" s="6"/>
      <c r="T19" s="6"/>
      <c r="U19" s="59"/>
      <c r="V19" s="55">
        <v>44158</v>
      </c>
      <c r="W19" s="13">
        <v>831</v>
      </c>
      <c r="X19" s="6">
        <v>170</v>
      </c>
      <c r="Y19" s="15" t="s">
        <v>35</v>
      </c>
      <c r="Z19" s="67"/>
      <c r="AA19" s="67"/>
      <c r="AB19" s="67"/>
      <c r="AC19" s="67"/>
      <c r="AD19" s="58">
        <v>44159</v>
      </c>
      <c r="AE19" s="6">
        <v>845</v>
      </c>
      <c r="AF19" s="6">
        <v>90</v>
      </c>
      <c r="AG19" s="15" t="s">
        <v>34</v>
      </c>
      <c r="AH19" s="71">
        <v>44160</v>
      </c>
      <c r="AI19" s="67">
        <v>833</v>
      </c>
      <c r="AJ19" s="67">
        <v>80</v>
      </c>
      <c r="AK19" s="67" t="s">
        <v>35</v>
      </c>
      <c r="AL19" s="61"/>
      <c r="AM19" s="67"/>
      <c r="AN19" s="67"/>
      <c r="AO19" s="59"/>
      <c r="AP19" s="61"/>
      <c r="AQ19" s="6"/>
      <c r="AR19" s="6"/>
      <c r="AS19" s="59"/>
      <c r="AT19" s="58">
        <v>44159</v>
      </c>
      <c r="AU19" s="6">
        <v>805</v>
      </c>
      <c r="AV19" s="6">
        <v>205</v>
      </c>
      <c r="AW19" s="15" t="s">
        <v>48</v>
      </c>
      <c r="AX19" s="3"/>
    </row>
    <row r="20" spans="2:50" x14ac:dyDescent="0.3">
      <c r="B20" s="55">
        <v>44157</v>
      </c>
      <c r="C20" s="12" t="s">
        <v>61</v>
      </c>
      <c r="D20" s="6">
        <v>300</v>
      </c>
      <c r="E20" s="15" t="s">
        <v>35</v>
      </c>
      <c r="F20" s="55">
        <v>44158</v>
      </c>
      <c r="G20" s="6">
        <v>830</v>
      </c>
      <c r="H20" s="6">
        <v>115</v>
      </c>
      <c r="I20" s="52" t="s">
        <v>35</v>
      </c>
      <c r="J20" s="58">
        <v>44165</v>
      </c>
      <c r="K20" s="6">
        <v>807</v>
      </c>
      <c r="L20" s="6">
        <v>230</v>
      </c>
      <c r="M20" s="15" t="s">
        <v>34</v>
      </c>
      <c r="N20" s="55">
        <v>44159</v>
      </c>
      <c r="O20" s="6">
        <v>832</v>
      </c>
      <c r="P20" s="6">
        <v>170</v>
      </c>
      <c r="Q20" s="59" t="s">
        <v>35</v>
      </c>
      <c r="R20" s="61"/>
      <c r="S20" s="6"/>
      <c r="T20" s="6"/>
      <c r="U20" s="59"/>
      <c r="V20" s="58">
        <v>44161</v>
      </c>
      <c r="W20" s="13">
        <v>835</v>
      </c>
      <c r="X20" s="6">
        <v>170</v>
      </c>
      <c r="Y20" s="15" t="s">
        <v>35</v>
      </c>
      <c r="Z20" s="67"/>
      <c r="AA20" s="67"/>
      <c r="AB20" s="67"/>
      <c r="AC20" s="67"/>
      <c r="AD20" s="58">
        <v>44163</v>
      </c>
      <c r="AE20" s="6">
        <v>843</v>
      </c>
      <c r="AF20" s="6">
        <v>90</v>
      </c>
      <c r="AG20" s="15" t="s">
        <v>35</v>
      </c>
      <c r="AH20" s="67"/>
      <c r="AI20" s="67"/>
      <c r="AJ20" s="67"/>
      <c r="AK20" s="67"/>
      <c r="AL20" s="61"/>
      <c r="AM20" s="67"/>
      <c r="AN20" s="67"/>
      <c r="AO20" s="59"/>
      <c r="AP20" s="61"/>
      <c r="AQ20" s="6"/>
      <c r="AR20" s="6"/>
      <c r="AS20" s="59"/>
      <c r="AT20" s="58">
        <v>44163</v>
      </c>
      <c r="AU20" s="6">
        <v>841</v>
      </c>
      <c r="AV20" s="6">
        <v>160</v>
      </c>
      <c r="AW20" s="15" t="s">
        <v>35</v>
      </c>
      <c r="AX20" s="3"/>
    </row>
    <row r="21" spans="2:50" x14ac:dyDescent="0.3">
      <c r="B21" s="55">
        <v>44160</v>
      </c>
      <c r="C21" s="12">
        <v>834</v>
      </c>
      <c r="D21" s="6">
        <v>170</v>
      </c>
      <c r="E21" s="15" t="s">
        <v>35</v>
      </c>
      <c r="F21" s="55">
        <v>44161</v>
      </c>
      <c r="G21" s="6">
        <v>836</v>
      </c>
      <c r="H21" s="6">
        <v>125</v>
      </c>
      <c r="I21" s="52" t="s">
        <v>35</v>
      </c>
      <c r="J21" s="21"/>
      <c r="K21" s="6"/>
      <c r="L21" s="6"/>
      <c r="M21" s="15"/>
      <c r="N21" s="55">
        <v>44159</v>
      </c>
      <c r="O21" s="6" t="s">
        <v>57</v>
      </c>
      <c r="P21" s="6">
        <v>75</v>
      </c>
      <c r="Q21" s="59" t="s">
        <v>35</v>
      </c>
      <c r="R21" s="61"/>
      <c r="S21" s="6"/>
      <c r="T21" s="6"/>
      <c r="U21" s="59"/>
      <c r="V21" s="58">
        <v>44163</v>
      </c>
      <c r="W21" s="13">
        <v>839</v>
      </c>
      <c r="X21" s="6">
        <v>195</v>
      </c>
      <c r="Y21" s="15" t="s">
        <v>35</v>
      </c>
      <c r="Z21" s="67"/>
      <c r="AA21" s="67"/>
      <c r="AB21" s="67"/>
      <c r="AC21" s="67"/>
      <c r="AD21" s="21"/>
      <c r="AE21" s="6"/>
      <c r="AF21" s="6"/>
      <c r="AG21" s="15"/>
      <c r="AH21" s="67"/>
      <c r="AI21" s="67"/>
      <c r="AJ21" s="67"/>
      <c r="AK21" s="67"/>
      <c r="AL21" s="61"/>
      <c r="AM21" s="67"/>
      <c r="AN21" s="67"/>
      <c r="AO21" s="59"/>
      <c r="AP21" s="61"/>
      <c r="AQ21" s="6"/>
      <c r="AR21" s="6"/>
      <c r="AS21" s="59"/>
      <c r="AT21" s="21"/>
      <c r="AU21" s="6"/>
      <c r="AV21" s="6"/>
      <c r="AW21" s="15"/>
      <c r="AX21" s="3"/>
    </row>
    <row r="22" spans="2:50" x14ac:dyDescent="0.3">
      <c r="B22" s="55">
        <v>44163</v>
      </c>
      <c r="C22" s="12">
        <v>838</v>
      </c>
      <c r="D22" s="6">
        <v>180</v>
      </c>
      <c r="E22" s="15" t="s">
        <v>35</v>
      </c>
      <c r="F22" s="55">
        <v>44164</v>
      </c>
      <c r="G22" s="6">
        <v>849</v>
      </c>
      <c r="H22" s="6">
        <v>115</v>
      </c>
      <c r="I22" s="52" t="s">
        <v>35</v>
      </c>
      <c r="J22" s="21"/>
      <c r="K22" s="6"/>
      <c r="L22" s="6"/>
      <c r="M22" s="15"/>
      <c r="N22" s="55"/>
      <c r="O22" s="6"/>
      <c r="P22" s="6"/>
      <c r="Q22" s="59"/>
      <c r="R22" s="61"/>
      <c r="S22" s="6"/>
      <c r="T22" s="6"/>
      <c r="U22" s="59"/>
      <c r="V22" s="58">
        <v>44165</v>
      </c>
      <c r="W22" s="13">
        <v>806</v>
      </c>
      <c r="X22" s="6">
        <v>205</v>
      </c>
      <c r="Y22" s="15" t="s">
        <v>34</v>
      </c>
      <c r="Z22" s="67"/>
      <c r="AA22" s="67"/>
      <c r="AB22" s="67"/>
      <c r="AC22" s="67"/>
      <c r="AD22" s="21"/>
      <c r="AE22" s="6"/>
      <c r="AF22" s="6"/>
      <c r="AG22" s="15"/>
      <c r="AH22" s="67"/>
      <c r="AI22" s="67"/>
      <c r="AJ22" s="67"/>
      <c r="AK22" s="67"/>
      <c r="AL22" s="61"/>
      <c r="AM22" s="67"/>
      <c r="AN22" s="67"/>
      <c r="AO22" s="59"/>
      <c r="AP22" s="61"/>
      <c r="AQ22" s="6"/>
      <c r="AR22" s="6"/>
      <c r="AS22" s="59"/>
      <c r="AT22" s="21"/>
      <c r="AU22" s="6"/>
      <c r="AV22" s="6"/>
      <c r="AW22" s="15"/>
      <c r="AX22" s="3"/>
    </row>
    <row r="23" spans="2:50" x14ac:dyDescent="0.3">
      <c r="B23" s="55">
        <v>44163</v>
      </c>
      <c r="C23" s="12" t="s">
        <v>62</v>
      </c>
      <c r="D23" s="6">
        <v>100</v>
      </c>
      <c r="E23" s="15" t="s">
        <v>35</v>
      </c>
      <c r="F23" s="55"/>
      <c r="G23" s="6"/>
      <c r="H23" s="6"/>
      <c r="I23" s="52"/>
      <c r="J23" s="21"/>
      <c r="K23" s="6"/>
      <c r="L23" s="6"/>
      <c r="M23" s="15"/>
      <c r="N23" s="55"/>
      <c r="O23" s="6"/>
      <c r="P23" s="6"/>
      <c r="Q23" s="59"/>
      <c r="R23" s="61"/>
      <c r="S23" s="6"/>
      <c r="T23" s="6"/>
      <c r="U23" s="59"/>
      <c r="V23" s="21"/>
      <c r="W23" s="13"/>
      <c r="X23" s="6"/>
      <c r="Y23" s="15"/>
      <c r="Z23" s="67"/>
      <c r="AA23" s="67"/>
      <c r="AB23" s="67"/>
      <c r="AC23" s="67"/>
      <c r="AD23" s="21"/>
      <c r="AE23" s="6"/>
      <c r="AF23" s="6"/>
      <c r="AG23" s="15"/>
      <c r="AH23" s="67"/>
      <c r="AI23" s="67"/>
      <c r="AJ23" s="67"/>
      <c r="AK23" s="67"/>
      <c r="AL23" s="61"/>
      <c r="AM23" s="67"/>
      <c r="AN23" s="67"/>
      <c r="AO23" s="59"/>
      <c r="AP23" s="61"/>
      <c r="AQ23" s="6"/>
      <c r="AR23" s="6"/>
      <c r="AS23" s="59"/>
      <c r="AT23" s="21"/>
      <c r="AU23" s="6"/>
      <c r="AV23" s="6"/>
      <c r="AW23" s="15"/>
      <c r="AX23" s="3"/>
    </row>
    <row r="24" spans="2:50" x14ac:dyDescent="0.3">
      <c r="B24" s="62"/>
      <c r="C24" s="12"/>
      <c r="D24" s="6"/>
      <c r="E24" s="15"/>
      <c r="F24" s="55"/>
      <c r="G24" s="6"/>
      <c r="H24" s="6"/>
      <c r="I24" s="52"/>
      <c r="J24" s="21"/>
      <c r="K24" s="6"/>
      <c r="L24" s="6"/>
      <c r="M24" s="15"/>
      <c r="N24" s="55"/>
      <c r="O24" s="6"/>
      <c r="P24" s="6"/>
      <c r="Q24" s="59"/>
      <c r="R24" s="61"/>
      <c r="S24" s="6"/>
      <c r="T24" s="6"/>
      <c r="U24" s="59"/>
      <c r="V24" s="21"/>
      <c r="W24" s="13"/>
      <c r="X24" s="6"/>
      <c r="Y24" s="15"/>
      <c r="Z24" s="67"/>
      <c r="AA24" s="67"/>
      <c r="AB24" s="67"/>
      <c r="AC24" s="67"/>
      <c r="AD24" s="21"/>
      <c r="AE24" s="6"/>
      <c r="AF24" s="6"/>
      <c r="AG24" s="15"/>
      <c r="AH24" s="67"/>
      <c r="AI24" s="67"/>
      <c r="AJ24" s="67"/>
      <c r="AK24" s="67"/>
      <c r="AL24" s="61"/>
      <c r="AM24" s="67"/>
      <c r="AN24" s="67"/>
      <c r="AO24" s="59"/>
      <c r="AP24" s="61"/>
      <c r="AQ24" s="6"/>
      <c r="AR24" s="6"/>
      <c r="AS24" s="59"/>
      <c r="AT24" s="21"/>
      <c r="AU24" s="6"/>
      <c r="AV24" s="6"/>
      <c r="AW24" s="15"/>
      <c r="AX24" s="3"/>
    </row>
    <row r="25" spans="2:50" x14ac:dyDescent="0.3">
      <c r="B25" s="62"/>
      <c r="C25" s="12"/>
      <c r="D25" s="6"/>
      <c r="E25" s="15"/>
      <c r="F25" s="21"/>
      <c r="G25" s="6"/>
      <c r="H25" s="6"/>
      <c r="I25" s="52"/>
      <c r="J25" s="21"/>
      <c r="K25" s="6"/>
      <c r="L25" s="6"/>
      <c r="M25" s="15"/>
      <c r="N25" s="55"/>
      <c r="O25" s="6"/>
      <c r="P25" s="6"/>
      <c r="Q25" s="59"/>
      <c r="R25" s="61"/>
      <c r="S25" s="6"/>
      <c r="T25" s="6"/>
      <c r="U25" s="59"/>
      <c r="V25" s="21"/>
      <c r="W25" s="13"/>
      <c r="X25" s="6"/>
      <c r="Y25" s="15"/>
      <c r="Z25" s="67"/>
      <c r="AA25" s="67"/>
      <c r="AB25" s="67"/>
      <c r="AC25" s="67"/>
      <c r="AD25" s="21"/>
      <c r="AE25" s="6"/>
      <c r="AF25" s="6"/>
      <c r="AG25" s="15"/>
      <c r="AH25" s="67"/>
      <c r="AI25" s="67"/>
      <c r="AJ25" s="67"/>
      <c r="AK25" s="67"/>
      <c r="AL25" s="61"/>
      <c r="AM25" s="67"/>
      <c r="AN25" s="67"/>
      <c r="AO25" s="59"/>
      <c r="AP25" s="61"/>
      <c r="AQ25" s="6"/>
      <c r="AR25" s="6"/>
      <c r="AS25" s="59"/>
      <c r="AT25" s="21"/>
      <c r="AU25" s="6"/>
      <c r="AV25" s="6"/>
      <c r="AW25" s="15"/>
      <c r="AX25" s="3"/>
    </row>
    <row r="26" spans="2:50" x14ac:dyDescent="0.3">
      <c r="B26" s="62"/>
      <c r="C26" s="12"/>
      <c r="D26" s="6"/>
      <c r="E26" s="15"/>
      <c r="F26" s="21"/>
      <c r="G26" s="6"/>
      <c r="H26" s="6"/>
      <c r="I26" s="52"/>
      <c r="J26" s="21"/>
      <c r="K26" s="6"/>
      <c r="L26" s="6"/>
      <c r="M26" s="15"/>
      <c r="N26" s="55"/>
      <c r="O26" s="6"/>
      <c r="P26" s="6"/>
      <c r="Q26" s="59"/>
      <c r="R26" s="61"/>
      <c r="S26" s="6"/>
      <c r="T26" s="6"/>
      <c r="U26" s="59"/>
      <c r="V26" s="21"/>
      <c r="W26" s="13"/>
      <c r="X26" s="6"/>
      <c r="Y26" s="15"/>
      <c r="Z26" s="67"/>
      <c r="AA26" s="67"/>
      <c r="AB26" s="67"/>
      <c r="AC26" s="67"/>
      <c r="AD26" s="21"/>
      <c r="AE26" s="6"/>
      <c r="AF26" s="6"/>
      <c r="AG26" s="15"/>
      <c r="AH26" s="67"/>
      <c r="AI26" s="67"/>
      <c r="AJ26" s="67"/>
      <c r="AK26" s="67"/>
      <c r="AL26" s="61"/>
      <c r="AM26" s="67"/>
      <c r="AN26" s="67"/>
      <c r="AO26" s="59"/>
      <c r="AP26" s="61"/>
      <c r="AQ26" s="6"/>
      <c r="AR26" s="6"/>
      <c r="AS26" s="59"/>
      <c r="AT26" s="21"/>
      <c r="AU26" s="6"/>
      <c r="AV26" s="6"/>
      <c r="AW26" s="15"/>
      <c r="AX26" s="3"/>
    </row>
    <row r="27" spans="2:50" x14ac:dyDescent="0.3">
      <c r="B27" s="62"/>
      <c r="C27" s="12"/>
      <c r="D27" s="6"/>
      <c r="E27" s="15"/>
      <c r="F27" s="21"/>
      <c r="G27" s="6"/>
      <c r="H27" s="6"/>
      <c r="I27" s="52"/>
      <c r="J27" s="21"/>
      <c r="K27" s="6"/>
      <c r="L27" s="6"/>
      <c r="M27" s="15"/>
      <c r="N27" s="55"/>
      <c r="O27" s="6"/>
      <c r="P27" s="6"/>
      <c r="Q27" s="59"/>
      <c r="R27" s="61"/>
      <c r="S27" s="6"/>
      <c r="T27" s="6"/>
      <c r="U27" s="59"/>
      <c r="V27" s="21"/>
      <c r="W27" s="13"/>
      <c r="X27" s="6"/>
      <c r="Y27" s="15"/>
      <c r="Z27" s="67"/>
      <c r="AA27" s="67"/>
      <c r="AB27" s="67"/>
      <c r="AC27" s="67"/>
      <c r="AD27" s="21"/>
      <c r="AE27" s="6"/>
      <c r="AF27" s="6"/>
      <c r="AG27" s="15"/>
      <c r="AH27" s="67"/>
      <c r="AI27" s="67"/>
      <c r="AJ27" s="67"/>
      <c r="AK27" s="67"/>
      <c r="AL27" s="61"/>
      <c r="AM27" s="67"/>
      <c r="AN27" s="67"/>
      <c r="AO27" s="59"/>
      <c r="AP27" s="61"/>
      <c r="AQ27" s="6"/>
      <c r="AR27" s="6"/>
      <c r="AS27" s="59"/>
      <c r="AT27" s="21"/>
      <c r="AU27" s="6"/>
      <c r="AV27" s="6"/>
      <c r="AW27" s="15"/>
      <c r="AX27" s="3"/>
    </row>
    <row r="28" spans="2:50" x14ac:dyDescent="0.3">
      <c r="B28" s="62"/>
      <c r="C28" s="12"/>
      <c r="D28" s="6"/>
      <c r="E28" s="15"/>
      <c r="F28" s="21"/>
      <c r="G28" s="6"/>
      <c r="H28" s="6"/>
      <c r="I28" s="52"/>
      <c r="J28" s="21"/>
      <c r="K28" s="6"/>
      <c r="L28" s="6"/>
      <c r="M28" s="15"/>
      <c r="N28" s="61"/>
      <c r="O28" s="6"/>
      <c r="P28" s="6"/>
      <c r="Q28" s="59"/>
      <c r="R28" s="61"/>
      <c r="S28" s="6"/>
      <c r="T28" s="6"/>
      <c r="U28" s="59"/>
      <c r="V28" s="21"/>
      <c r="W28" s="13"/>
      <c r="X28" s="6"/>
      <c r="Y28" s="15"/>
      <c r="Z28" s="67"/>
      <c r="AA28" s="67"/>
      <c r="AB28" s="67"/>
      <c r="AC28" s="67"/>
      <c r="AD28" s="21"/>
      <c r="AE28" s="6"/>
      <c r="AF28" s="6"/>
      <c r="AG28" s="15"/>
      <c r="AH28" s="67"/>
      <c r="AI28" s="67"/>
      <c r="AJ28" s="67"/>
      <c r="AK28" s="67"/>
      <c r="AL28" s="61"/>
      <c r="AM28" s="67"/>
      <c r="AN28" s="67"/>
      <c r="AO28" s="59"/>
      <c r="AP28" s="61"/>
      <c r="AQ28" s="6"/>
      <c r="AR28" s="6"/>
      <c r="AS28" s="59"/>
      <c r="AT28" s="21"/>
      <c r="AU28" s="6"/>
      <c r="AV28" s="6"/>
      <c r="AW28" s="15"/>
      <c r="AX28" s="3"/>
    </row>
    <row r="29" spans="2:50" x14ac:dyDescent="0.3">
      <c r="B29" s="62"/>
      <c r="C29" s="12"/>
      <c r="D29" s="6"/>
      <c r="E29" s="15"/>
      <c r="F29" s="21"/>
      <c r="G29" s="6"/>
      <c r="H29" s="6"/>
      <c r="I29" s="52"/>
      <c r="J29" s="21"/>
      <c r="K29" s="6"/>
      <c r="L29" s="6"/>
      <c r="M29" s="15"/>
      <c r="N29" s="61"/>
      <c r="O29" s="6"/>
      <c r="P29" s="6"/>
      <c r="Q29" s="59"/>
      <c r="R29" s="61"/>
      <c r="S29" s="6"/>
      <c r="T29" s="6"/>
      <c r="U29" s="59"/>
      <c r="V29" s="21"/>
      <c r="W29" s="13"/>
      <c r="X29" s="6"/>
      <c r="Y29" s="15"/>
      <c r="Z29" s="67"/>
      <c r="AA29" s="67"/>
      <c r="AB29" s="67"/>
      <c r="AC29" s="67"/>
      <c r="AD29" s="21"/>
      <c r="AE29" s="6"/>
      <c r="AF29" s="6"/>
      <c r="AG29" s="15"/>
      <c r="AH29" s="67"/>
      <c r="AI29" s="67"/>
      <c r="AJ29" s="67"/>
      <c r="AK29" s="67"/>
      <c r="AL29" s="61"/>
      <c r="AM29" s="67"/>
      <c r="AN29" s="67"/>
      <c r="AO29" s="59"/>
      <c r="AP29" s="61"/>
      <c r="AQ29" s="6"/>
      <c r="AR29" s="6"/>
      <c r="AS29" s="59"/>
      <c r="AT29" s="21"/>
      <c r="AU29" s="6"/>
      <c r="AV29" s="6"/>
      <c r="AW29" s="15"/>
      <c r="AX29" s="3"/>
    </row>
    <row r="30" spans="2:50" x14ac:dyDescent="0.3">
      <c r="B30" s="16"/>
      <c r="C30" s="5"/>
      <c r="D30" s="4"/>
      <c r="E30" s="17"/>
      <c r="F30" s="22"/>
      <c r="G30" s="4"/>
      <c r="H30" s="4"/>
      <c r="I30" s="26"/>
      <c r="J30" s="22"/>
      <c r="K30" s="4"/>
      <c r="L30" s="4"/>
      <c r="M30" s="17"/>
      <c r="N30" s="25"/>
      <c r="O30" s="4"/>
      <c r="P30" s="4"/>
      <c r="Q30" s="24"/>
      <c r="R30" s="25"/>
      <c r="S30" s="4"/>
      <c r="T30" s="4"/>
      <c r="U30" s="24"/>
      <c r="V30" s="22"/>
      <c r="W30" s="14"/>
      <c r="X30" s="4"/>
      <c r="Y30" s="17"/>
      <c r="Z30" s="68"/>
      <c r="AA30" s="68"/>
      <c r="AB30" s="68"/>
      <c r="AC30" s="68"/>
      <c r="AD30" s="22"/>
      <c r="AE30" s="4"/>
      <c r="AF30" s="4"/>
      <c r="AG30" s="17"/>
      <c r="AH30" s="68"/>
      <c r="AI30" s="68"/>
      <c r="AJ30" s="68"/>
      <c r="AK30" s="68"/>
      <c r="AL30" s="25"/>
      <c r="AM30" s="68"/>
      <c r="AN30" s="68"/>
      <c r="AO30" s="24"/>
      <c r="AP30" s="25"/>
      <c r="AQ30" s="4"/>
      <c r="AR30" s="4"/>
      <c r="AS30" s="24"/>
      <c r="AT30" s="22"/>
      <c r="AU30" s="4"/>
      <c r="AV30" s="4"/>
      <c r="AW30" s="17"/>
      <c r="AX30" s="3"/>
    </row>
    <row r="31" spans="2:50" x14ac:dyDescent="0.3">
      <c r="B31" s="16"/>
      <c r="C31" s="5"/>
      <c r="D31" s="4"/>
      <c r="E31" s="17"/>
      <c r="F31" s="22"/>
      <c r="G31" s="4"/>
      <c r="H31" s="4"/>
      <c r="I31" s="26"/>
      <c r="J31" s="22"/>
      <c r="K31" s="4"/>
      <c r="L31" s="4"/>
      <c r="M31" s="17"/>
      <c r="N31" s="25"/>
      <c r="O31" s="4"/>
      <c r="P31" s="4"/>
      <c r="Q31" s="24"/>
      <c r="R31" s="25"/>
      <c r="S31" s="4"/>
      <c r="T31" s="4"/>
      <c r="U31" s="24"/>
      <c r="V31" s="22"/>
      <c r="W31" s="14"/>
      <c r="X31" s="4"/>
      <c r="Y31" s="17"/>
      <c r="Z31" s="68"/>
      <c r="AA31" s="68"/>
      <c r="AB31" s="68"/>
      <c r="AC31" s="68"/>
      <c r="AD31" s="22"/>
      <c r="AE31" s="4"/>
      <c r="AF31" s="4"/>
      <c r="AG31" s="17"/>
      <c r="AH31" s="68"/>
      <c r="AI31" s="68"/>
      <c r="AJ31" s="68"/>
      <c r="AK31" s="68"/>
      <c r="AL31" s="25"/>
      <c r="AM31" s="68"/>
      <c r="AN31" s="68"/>
      <c r="AO31" s="24"/>
      <c r="AP31" s="25"/>
      <c r="AQ31" s="4"/>
      <c r="AR31" s="4"/>
      <c r="AS31" s="24"/>
      <c r="AT31" s="22"/>
      <c r="AU31" s="4"/>
      <c r="AV31" s="4"/>
      <c r="AW31" s="17"/>
      <c r="AX31" s="3"/>
    </row>
    <row r="32" spans="2:50" ht="15" thickBot="1" x14ac:dyDescent="0.35">
      <c r="B32" s="33"/>
      <c r="C32" s="34"/>
      <c r="D32" s="31"/>
      <c r="E32" s="35"/>
      <c r="F32" s="30"/>
      <c r="G32" s="31"/>
      <c r="H32" s="31"/>
      <c r="I32" s="32"/>
      <c r="J32" s="27"/>
      <c r="K32" s="28"/>
      <c r="L32" s="28"/>
      <c r="M32" s="29"/>
      <c r="N32" s="38"/>
      <c r="O32" s="31"/>
      <c r="P32" s="31"/>
      <c r="Q32" s="39"/>
      <c r="R32" s="38"/>
      <c r="S32" s="31"/>
      <c r="T32" s="31"/>
      <c r="U32" s="39"/>
      <c r="V32" s="27"/>
      <c r="W32" s="37"/>
      <c r="X32" s="28"/>
      <c r="Y32" s="29"/>
      <c r="Z32" s="72"/>
      <c r="AA32" s="72"/>
      <c r="AB32" s="72"/>
      <c r="AC32" s="72"/>
      <c r="AD32" s="27"/>
      <c r="AE32" s="28"/>
      <c r="AF32" s="28"/>
      <c r="AG32" s="29"/>
      <c r="AH32" s="69"/>
      <c r="AI32" s="69"/>
      <c r="AJ32" s="69"/>
      <c r="AK32" s="69"/>
      <c r="AL32" s="77"/>
      <c r="AM32" s="72"/>
      <c r="AN32" s="72"/>
      <c r="AO32" s="78"/>
      <c r="AP32" s="77"/>
      <c r="AQ32" s="72"/>
      <c r="AR32" s="72"/>
      <c r="AS32" s="78"/>
      <c r="AT32" s="30"/>
      <c r="AU32" s="31"/>
      <c r="AV32" s="31"/>
      <c r="AW32" s="35"/>
      <c r="AX32" s="3"/>
    </row>
    <row r="33" spans="1:50" s="7" customFormat="1" ht="18.600000000000001" thickBot="1" x14ac:dyDescent="0.35">
      <c r="A33" s="64" t="s">
        <v>6</v>
      </c>
      <c r="B33" s="773">
        <f>SUM(D12:D32)</f>
        <v>2230</v>
      </c>
      <c r="C33" s="774"/>
      <c r="D33" s="774"/>
      <c r="E33" s="775"/>
      <c r="F33" s="722">
        <f>SUM(H12:H32)</f>
        <v>1505</v>
      </c>
      <c r="G33" s="723"/>
      <c r="H33" s="723"/>
      <c r="I33" s="724"/>
      <c r="J33" s="770">
        <f>SUM(L12:L32)</f>
        <v>800</v>
      </c>
      <c r="K33" s="771"/>
      <c r="L33" s="771"/>
      <c r="M33" s="772"/>
      <c r="N33" s="760">
        <f>SUM(P12:P32)</f>
        <v>1225</v>
      </c>
      <c r="O33" s="761"/>
      <c r="P33" s="761"/>
      <c r="Q33" s="762"/>
      <c r="R33" s="760">
        <f>SUM(T12:T32)</f>
        <v>90</v>
      </c>
      <c r="S33" s="761"/>
      <c r="T33" s="761"/>
      <c r="U33" s="762"/>
      <c r="V33" s="722">
        <f>SUM(X12:X32)</f>
        <v>1840</v>
      </c>
      <c r="W33" s="723"/>
      <c r="X33" s="723"/>
      <c r="Y33" s="724"/>
      <c r="Z33" s="722">
        <f>SUM(AB12:AB32)</f>
        <v>370</v>
      </c>
      <c r="AA33" s="723"/>
      <c r="AB33" s="723"/>
      <c r="AC33" s="724"/>
      <c r="AD33" s="722">
        <f>SUM(AF12:AF32)</f>
        <v>810</v>
      </c>
      <c r="AE33" s="723"/>
      <c r="AF33" s="723"/>
      <c r="AG33" s="724"/>
      <c r="AH33" s="722">
        <f>SUM(AJ12:AJ32)</f>
        <v>655</v>
      </c>
      <c r="AI33" s="723"/>
      <c r="AJ33" s="723"/>
      <c r="AK33" s="724"/>
      <c r="AL33" s="722">
        <f>SUM(AN12:AN32)</f>
        <v>125</v>
      </c>
      <c r="AM33" s="723"/>
      <c r="AN33" s="723"/>
      <c r="AO33" s="724"/>
      <c r="AP33" s="722">
        <f>SUM(AR12:AR32)</f>
        <v>80</v>
      </c>
      <c r="AQ33" s="723"/>
      <c r="AR33" s="723"/>
      <c r="AS33" s="724"/>
      <c r="AT33" s="722">
        <f>SUM(AV12:AV32)</f>
        <v>1435</v>
      </c>
      <c r="AU33" s="723"/>
      <c r="AV33" s="723"/>
      <c r="AW33" s="724"/>
      <c r="AX33" s="42" t="s">
        <v>12</v>
      </c>
    </row>
    <row r="34" spans="1:50" s="7" customFormat="1" ht="18.600000000000001" thickBot="1" x14ac:dyDescent="0.35">
      <c r="A34" s="64" t="s">
        <v>7</v>
      </c>
      <c r="B34" s="776">
        <f>+B33/42</f>
        <v>53.095238095238095</v>
      </c>
      <c r="C34" s="777"/>
      <c r="D34" s="777"/>
      <c r="E34" s="778"/>
      <c r="F34" s="725">
        <f>+F33/42</f>
        <v>35.833333333333336</v>
      </c>
      <c r="G34" s="726"/>
      <c r="H34" s="726"/>
      <c r="I34" s="727"/>
      <c r="J34" s="725">
        <f>+J33/42</f>
        <v>19.047619047619047</v>
      </c>
      <c r="K34" s="726"/>
      <c r="L34" s="726"/>
      <c r="M34" s="727"/>
      <c r="N34" s="763">
        <f>+N33/42</f>
        <v>29.166666666666668</v>
      </c>
      <c r="O34" s="764"/>
      <c r="P34" s="764"/>
      <c r="Q34" s="765"/>
      <c r="R34" s="763">
        <f>+R33/42</f>
        <v>2.1428571428571428</v>
      </c>
      <c r="S34" s="764"/>
      <c r="T34" s="764"/>
      <c r="U34" s="765"/>
      <c r="V34" s="725">
        <f>+V33/42</f>
        <v>43.80952380952381</v>
      </c>
      <c r="W34" s="726"/>
      <c r="X34" s="726"/>
      <c r="Y34" s="727"/>
      <c r="Z34" s="725">
        <f>+Z33/42</f>
        <v>8.8095238095238102</v>
      </c>
      <c r="AA34" s="726"/>
      <c r="AB34" s="726"/>
      <c r="AC34" s="727"/>
      <c r="AD34" s="725">
        <f>+AD33/42</f>
        <v>19.285714285714285</v>
      </c>
      <c r="AE34" s="726"/>
      <c r="AF34" s="726"/>
      <c r="AG34" s="727"/>
      <c r="AH34" s="725">
        <f>+AH33/42</f>
        <v>15.595238095238095</v>
      </c>
      <c r="AI34" s="726"/>
      <c r="AJ34" s="726"/>
      <c r="AK34" s="727"/>
      <c r="AL34" s="725">
        <f>+AL33/42</f>
        <v>2.9761904761904763</v>
      </c>
      <c r="AM34" s="726"/>
      <c r="AN34" s="726"/>
      <c r="AO34" s="727"/>
      <c r="AP34" s="725">
        <f>+AP33/42</f>
        <v>1.9047619047619047</v>
      </c>
      <c r="AQ34" s="726"/>
      <c r="AR34" s="726"/>
      <c r="AS34" s="727"/>
      <c r="AT34" s="725">
        <f>+AT33/42</f>
        <v>34.166666666666664</v>
      </c>
      <c r="AU34" s="726"/>
      <c r="AV34" s="726"/>
      <c r="AW34" s="727"/>
      <c r="AX34" s="65">
        <f>SUM(B34:AW34)</f>
        <v>265.83333333333331</v>
      </c>
    </row>
    <row r="35" spans="1:50" s="7" customFormat="1" ht="18.600000000000001" thickBot="1" x14ac:dyDescent="0.35">
      <c r="A35" s="64" t="s">
        <v>8</v>
      </c>
      <c r="B35" s="728">
        <f>+B34/6.2898</f>
        <v>8.441482733193121</v>
      </c>
      <c r="C35" s="729"/>
      <c r="D35" s="729"/>
      <c r="E35" s="730"/>
      <c r="F35" s="728">
        <f>+F34/6.2898</f>
        <v>5.6970544903388562</v>
      </c>
      <c r="G35" s="729"/>
      <c r="H35" s="729"/>
      <c r="I35" s="730"/>
      <c r="J35" s="728">
        <f>+J34/6.2898</f>
        <v>3.0283346128047075</v>
      </c>
      <c r="K35" s="729"/>
      <c r="L35" s="729"/>
      <c r="M35" s="730"/>
      <c r="N35" s="728">
        <f>+N34/6.2898</f>
        <v>4.6371373758572085</v>
      </c>
      <c r="O35" s="729"/>
      <c r="P35" s="729"/>
      <c r="Q35" s="730"/>
      <c r="R35" s="728">
        <f>+R34/6.2898</f>
        <v>0.34068764394052958</v>
      </c>
      <c r="S35" s="729"/>
      <c r="T35" s="729"/>
      <c r="U35" s="730"/>
      <c r="V35" s="728">
        <f>+V34/6.2898</f>
        <v>6.9651696094508271</v>
      </c>
      <c r="W35" s="729"/>
      <c r="X35" s="729"/>
      <c r="Y35" s="730"/>
      <c r="Z35" s="728">
        <f>+Z34/6.2898</f>
        <v>1.4006047584221772</v>
      </c>
      <c r="AA35" s="729"/>
      <c r="AB35" s="729"/>
      <c r="AC35" s="730"/>
      <c r="AD35" s="728">
        <f>+AD34/6.2898</f>
        <v>3.066188795464766</v>
      </c>
      <c r="AE35" s="729"/>
      <c r="AF35" s="729"/>
      <c r="AG35" s="730"/>
      <c r="AH35" s="728">
        <f>+AH34/6.2898</f>
        <v>2.4794489642338542</v>
      </c>
      <c r="AI35" s="729"/>
      <c r="AJ35" s="729"/>
      <c r="AK35" s="730"/>
      <c r="AL35" s="728">
        <f>+AL34/6.2898</f>
        <v>0.47317728325073555</v>
      </c>
      <c r="AM35" s="729"/>
      <c r="AN35" s="729"/>
      <c r="AO35" s="730"/>
      <c r="AP35" s="728">
        <f>+AP34/6.2898</f>
        <v>0.30283346128047073</v>
      </c>
      <c r="AQ35" s="729"/>
      <c r="AR35" s="729"/>
      <c r="AS35" s="730"/>
      <c r="AT35" s="728">
        <f>+AT34/6.2898</f>
        <v>5.4320752117184439</v>
      </c>
      <c r="AU35" s="729"/>
      <c r="AV35" s="729"/>
      <c r="AW35" s="730"/>
    </row>
    <row r="37" spans="1:50" x14ac:dyDescent="0.3">
      <c r="AJ37" s="782"/>
      <c r="AK37" s="782"/>
      <c r="AL37" s="782"/>
      <c r="AM37" s="782"/>
      <c r="AN37" s="782"/>
      <c r="AO37" s="782"/>
      <c r="AP37" s="782"/>
      <c r="AQ37" s="782"/>
      <c r="AR37" s="782"/>
      <c r="AS37" s="782"/>
      <c r="AT37" s="782"/>
      <c r="AU37" s="782"/>
    </row>
  </sheetData>
  <mergeCells count="75">
    <mergeCell ref="Z35:AC35"/>
    <mergeCell ref="AP8:AS8"/>
    <mergeCell ref="AP9:AS9"/>
    <mergeCell ref="AP10:AS10"/>
    <mergeCell ref="AP33:AS33"/>
    <mergeCell ref="AP34:AS34"/>
    <mergeCell ref="AP35:AS35"/>
    <mergeCell ref="AL8:AO8"/>
    <mergeCell ref="AL9:AO9"/>
    <mergeCell ref="AL10:AO10"/>
    <mergeCell ref="AL33:AO33"/>
    <mergeCell ref="AL34:AO34"/>
    <mergeCell ref="AL35:AO35"/>
    <mergeCell ref="Z9:AC9"/>
    <mergeCell ref="Z10:AC10"/>
    <mergeCell ref="Z33:AC33"/>
    <mergeCell ref="Z34:AC34"/>
    <mergeCell ref="AD34:AG34"/>
    <mergeCell ref="AT34:AW34"/>
    <mergeCell ref="B35:E35"/>
    <mergeCell ref="F35:I35"/>
    <mergeCell ref="J35:M35"/>
    <mergeCell ref="N35:Q35"/>
    <mergeCell ref="R35:U35"/>
    <mergeCell ref="V35:Y35"/>
    <mergeCell ref="AD35:AG35"/>
    <mergeCell ref="AT35:AW35"/>
    <mergeCell ref="B34:E34"/>
    <mergeCell ref="F34:I34"/>
    <mergeCell ref="J34:M34"/>
    <mergeCell ref="N34:Q34"/>
    <mergeCell ref="R34:U34"/>
    <mergeCell ref="V34:Y34"/>
    <mergeCell ref="B33:E33"/>
    <mergeCell ref="F33:I33"/>
    <mergeCell ref="J33:M33"/>
    <mergeCell ref="N33:Q33"/>
    <mergeCell ref="R33:U33"/>
    <mergeCell ref="V33:Y33"/>
    <mergeCell ref="AD33:AG33"/>
    <mergeCell ref="AT33:AW33"/>
    <mergeCell ref="AD9:AG9"/>
    <mergeCell ref="AT9:AW9"/>
    <mergeCell ref="B10:E10"/>
    <mergeCell ref="F10:I10"/>
    <mergeCell ref="J10:M10"/>
    <mergeCell ref="N10:Q10"/>
    <mergeCell ref="R10:U10"/>
    <mergeCell ref="V10:Y10"/>
    <mergeCell ref="AD10:AG10"/>
    <mergeCell ref="AT10:AW10"/>
    <mergeCell ref="B9:E9"/>
    <mergeCell ref="F9:I9"/>
    <mergeCell ref="J9:M9"/>
    <mergeCell ref="N9:Q9"/>
    <mergeCell ref="R9:U9"/>
    <mergeCell ref="V9:Y9"/>
    <mergeCell ref="B5:AW6"/>
    <mergeCell ref="B7:AW7"/>
    <mergeCell ref="B8:E8"/>
    <mergeCell ref="F8:I8"/>
    <mergeCell ref="J8:M8"/>
    <mergeCell ref="N8:Q8"/>
    <mergeCell ref="R8:U8"/>
    <mergeCell ref="V8:Y8"/>
    <mergeCell ref="AD8:AG8"/>
    <mergeCell ref="AT8:AW8"/>
    <mergeCell ref="AH8:AK8"/>
    <mergeCell ref="Z8:AC8"/>
    <mergeCell ref="AH35:AK35"/>
    <mergeCell ref="AJ37:AU37"/>
    <mergeCell ref="AH9:AK9"/>
    <mergeCell ref="AH10:AK10"/>
    <mergeCell ref="AH33:AK33"/>
    <mergeCell ref="AH34:AK34"/>
  </mergeCells>
  <pageMargins left="0.7" right="0.7" top="0.75" bottom="0.75" header="0.3" footer="0.3"/>
  <pageSetup paperSize="9" scale="35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X37"/>
  <sheetViews>
    <sheetView topLeftCell="AH10" zoomScale="90" zoomScaleNormal="90" workbookViewId="0">
      <selection activeCell="X23" sqref="X23:X24"/>
    </sheetView>
  </sheetViews>
  <sheetFormatPr baseColWidth="10" defaultRowHeight="14.4" x14ac:dyDescent="0.3"/>
  <cols>
    <col min="1" max="1" width="15.33203125" customWidth="1"/>
    <col min="2" max="7" width="10.6640625" style="3" customWidth="1"/>
    <col min="8" max="49" width="10.6640625" customWidth="1"/>
  </cols>
  <sheetData>
    <row r="4" spans="1:50" ht="15" thickBot="1" x14ac:dyDescent="0.35"/>
    <row r="5" spans="1:50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5"/>
      <c r="AL5" s="745"/>
      <c r="AM5" s="745"/>
      <c r="AN5" s="745"/>
      <c r="AO5" s="745"/>
      <c r="AP5" s="745"/>
      <c r="AQ5" s="745"/>
      <c r="AR5" s="745"/>
      <c r="AS5" s="745"/>
      <c r="AT5" s="745"/>
      <c r="AU5" s="745"/>
      <c r="AV5" s="745"/>
      <c r="AW5" s="746"/>
      <c r="AX5" s="40"/>
    </row>
    <row r="6" spans="1:50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8"/>
      <c r="AL6" s="748"/>
      <c r="AM6" s="748"/>
      <c r="AN6" s="748"/>
      <c r="AO6" s="748"/>
      <c r="AP6" s="748"/>
      <c r="AQ6" s="748"/>
      <c r="AR6" s="748"/>
      <c r="AS6" s="748"/>
      <c r="AT6" s="748"/>
      <c r="AU6" s="748"/>
      <c r="AV6" s="748"/>
      <c r="AW6" s="749"/>
      <c r="AX6" s="40"/>
    </row>
    <row r="7" spans="1:50" ht="49.5" customHeight="1" thickBot="1" x14ac:dyDescent="0.35">
      <c r="B7" s="750" t="s">
        <v>93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51"/>
      <c r="AW7" s="752"/>
      <c r="AX7" s="41"/>
    </row>
    <row r="8" spans="1:50" s="3" customFormat="1" ht="30.9" customHeight="1" thickBot="1" x14ac:dyDescent="0.35">
      <c r="A8" s="63" t="s">
        <v>16</v>
      </c>
      <c r="B8" s="779" t="s">
        <v>17</v>
      </c>
      <c r="C8" s="780"/>
      <c r="D8" s="780"/>
      <c r="E8" s="781"/>
      <c r="F8" s="766" t="s">
        <v>18</v>
      </c>
      <c r="G8" s="759"/>
      <c r="H8" s="759"/>
      <c r="I8" s="767"/>
      <c r="J8" s="766" t="s">
        <v>18</v>
      </c>
      <c r="K8" s="759"/>
      <c r="L8" s="759"/>
      <c r="M8" s="767"/>
      <c r="N8" s="766" t="s">
        <v>18</v>
      </c>
      <c r="O8" s="759"/>
      <c r="P8" s="759"/>
      <c r="Q8" s="767"/>
      <c r="R8" s="753" t="s">
        <v>3</v>
      </c>
      <c r="S8" s="754"/>
      <c r="T8" s="754"/>
      <c r="U8" s="755"/>
      <c r="V8" s="759" t="s">
        <v>18</v>
      </c>
      <c r="W8" s="759"/>
      <c r="X8" s="759"/>
      <c r="Y8" s="759"/>
      <c r="Z8" s="731" t="s">
        <v>4</v>
      </c>
      <c r="AA8" s="732"/>
      <c r="AB8" s="732"/>
      <c r="AC8" s="733"/>
      <c r="AD8" s="731" t="s">
        <v>4</v>
      </c>
      <c r="AE8" s="732"/>
      <c r="AF8" s="732"/>
      <c r="AG8" s="733"/>
      <c r="AH8" s="731" t="s">
        <v>4</v>
      </c>
      <c r="AI8" s="732"/>
      <c r="AJ8" s="732"/>
      <c r="AK8" s="733"/>
      <c r="AL8" s="731" t="s">
        <v>18</v>
      </c>
      <c r="AM8" s="732"/>
      <c r="AN8" s="732"/>
      <c r="AO8" s="732"/>
      <c r="AP8" s="735" t="s">
        <v>18</v>
      </c>
      <c r="AQ8" s="736"/>
      <c r="AR8" s="736"/>
      <c r="AS8" s="737"/>
      <c r="AT8" s="735" t="s">
        <v>18</v>
      </c>
      <c r="AU8" s="736"/>
      <c r="AV8" s="736"/>
      <c r="AW8" s="737"/>
      <c r="AX8" s="8"/>
    </row>
    <row r="9" spans="1:50" s="3" customFormat="1" ht="30.9" customHeight="1" thickBot="1" x14ac:dyDescent="0.35">
      <c r="A9" s="63" t="s">
        <v>14</v>
      </c>
      <c r="B9" s="738" t="s">
        <v>0</v>
      </c>
      <c r="C9" s="739"/>
      <c r="D9" s="739"/>
      <c r="E9" s="740"/>
      <c r="F9" s="731" t="s">
        <v>19</v>
      </c>
      <c r="G9" s="732"/>
      <c r="H9" s="732"/>
      <c r="I9" s="733"/>
      <c r="J9" s="731" t="s">
        <v>1</v>
      </c>
      <c r="K9" s="732"/>
      <c r="L9" s="732"/>
      <c r="M9" s="733"/>
      <c r="N9" s="731" t="s">
        <v>20</v>
      </c>
      <c r="O9" s="732"/>
      <c r="P9" s="732"/>
      <c r="Q9" s="733"/>
      <c r="R9" s="756" t="s">
        <v>21</v>
      </c>
      <c r="S9" s="757"/>
      <c r="T9" s="757"/>
      <c r="U9" s="758"/>
      <c r="V9" s="731" t="s">
        <v>11</v>
      </c>
      <c r="W9" s="732"/>
      <c r="X9" s="732"/>
      <c r="Y9" s="733"/>
      <c r="Z9" s="731" t="s">
        <v>63</v>
      </c>
      <c r="AA9" s="732"/>
      <c r="AB9" s="732"/>
      <c r="AC9" s="733"/>
      <c r="AD9" s="731" t="s">
        <v>22</v>
      </c>
      <c r="AE9" s="732"/>
      <c r="AF9" s="732"/>
      <c r="AG9" s="733"/>
      <c r="AH9" s="731" t="s">
        <v>78</v>
      </c>
      <c r="AI9" s="732"/>
      <c r="AJ9" s="732"/>
      <c r="AK9" s="733"/>
      <c r="AL9" s="731" t="s">
        <v>65</v>
      </c>
      <c r="AM9" s="732"/>
      <c r="AN9" s="732"/>
      <c r="AO9" s="732"/>
      <c r="AP9" s="738" t="s">
        <v>64</v>
      </c>
      <c r="AQ9" s="739"/>
      <c r="AR9" s="739"/>
      <c r="AS9" s="740"/>
      <c r="AT9" s="738" t="s">
        <v>10</v>
      </c>
      <c r="AU9" s="739"/>
      <c r="AV9" s="739"/>
      <c r="AW9" s="740"/>
      <c r="AX9" s="9"/>
    </row>
    <row r="10" spans="1:50" s="3" customFormat="1" ht="30.9" customHeight="1" thickBot="1" x14ac:dyDescent="0.35">
      <c r="A10" s="44" t="s">
        <v>52</v>
      </c>
      <c r="B10" s="741" t="s">
        <v>80</v>
      </c>
      <c r="C10" s="742"/>
      <c r="D10" s="742"/>
      <c r="E10" s="743"/>
      <c r="F10" s="768" t="s">
        <v>92</v>
      </c>
      <c r="G10" s="734"/>
      <c r="H10" s="734"/>
      <c r="I10" s="769"/>
      <c r="J10" s="768" t="s">
        <v>81</v>
      </c>
      <c r="K10" s="734"/>
      <c r="L10" s="734"/>
      <c r="M10" s="769"/>
      <c r="N10" s="768" t="s">
        <v>90</v>
      </c>
      <c r="O10" s="734"/>
      <c r="P10" s="734"/>
      <c r="Q10" s="769"/>
      <c r="R10" s="719" t="s">
        <v>91</v>
      </c>
      <c r="S10" s="720"/>
      <c r="T10" s="720"/>
      <c r="U10" s="721"/>
      <c r="V10" s="716" t="s">
        <v>79</v>
      </c>
      <c r="W10" s="717"/>
      <c r="X10" s="717"/>
      <c r="Y10" s="718"/>
      <c r="Z10" s="768" t="s">
        <v>82</v>
      </c>
      <c r="AA10" s="734"/>
      <c r="AB10" s="734"/>
      <c r="AC10" s="769"/>
      <c r="AD10" s="768" t="s">
        <v>83</v>
      </c>
      <c r="AE10" s="734"/>
      <c r="AF10" s="734"/>
      <c r="AG10" s="769"/>
      <c r="AH10" s="768" t="s">
        <v>84</v>
      </c>
      <c r="AI10" s="734"/>
      <c r="AJ10" s="734"/>
      <c r="AK10" s="769"/>
      <c r="AL10" s="768" t="s">
        <v>87</v>
      </c>
      <c r="AM10" s="734"/>
      <c r="AN10" s="734"/>
      <c r="AO10" s="734"/>
      <c r="AP10" s="741" t="s">
        <v>85</v>
      </c>
      <c r="AQ10" s="742"/>
      <c r="AR10" s="742"/>
      <c r="AS10" s="743"/>
      <c r="AT10" s="741" t="s">
        <v>86</v>
      </c>
      <c r="AU10" s="742"/>
      <c r="AV10" s="742"/>
      <c r="AW10" s="743"/>
      <c r="AX10" s="23"/>
    </row>
    <row r="11" spans="1:50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8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11"/>
    </row>
    <row r="12" spans="1:50" x14ac:dyDescent="0.3">
      <c r="B12" s="55">
        <v>44531</v>
      </c>
      <c r="C12" s="18">
        <v>907</v>
      </c>
      <c r="D12" s="19">
        <v>190</v>
      </c>
      <c r="E12" s="20" t="s">
        <v>34</v>
      </c>
      <c r="F12" s="55">
        <v>44532</v>
      </c>
      <c r="G12" s="19">
        <v>851</v>
      </c>
      <c r="H12" s="54">
        <v>115</v>
      </c>
      <c r="I12" s="51" t="s">
        <v>35</v>
      </c>
      <c r="J12" s="73">
        <v>44533</v>
      </c>
      <c r="K12" s="54">
        <v>855</v>
      </c>
      <c r="L12" s="54">
        <v>80</v>
      </c>
      <c r="M12" s="53" t="s">
        <v>35</v>
      </c>
      <c r="N12" s="55">
        <v>44531</v>
      </c>
      <c r="O12" s="54">
        <v>850</v>
      </c>
      <c r="P12" s="54">
        <v>180</v>
      </c>
      <c r="Q12" s="56" t="s">
        <v>35</v>
      </c>
      <c r="R12" s="55">
        <v>44535</v>
      </c>
      <c r="S12" s="54">
        <v>809</v>
      </c>
      <c r="T12" s="54">
        <v>90</v>
      </c>
      <c r="U12" s="56" t="s">
        <v>35</v>
      </c>
      <c r="V12" s="55">
        <v>44167</v>
      </c>
      <c r="W12" s="13">
        <v>852</v>
      </c>
      <c r="X12" s="6">
        <v>195</v>
      </c>
      <c r="Y12" s="15" t="s">
        <v>35</v>
      </c>
      <c r="Z12" s="71">
        <v>44532</v>
      </c>
      <c r="AA12" s="67">
        <v>853</v>
      </c>
      <c r="AB12" s="67">
        <v>80</v>
      </c>
      <c r="AC12" s="67" t="s">
        <v>35</v>
      </c>
      <c r="AD12" s="58">
        <v>44533</v>
      </c>
      <c r="AE12" s="6">
        <v>854</v>
      </c>
      <c r="AF12" s="6">
        <v>90</v>
      </c>
      <c r="AG12" s="15" t="s">
        <v>35</v>
      </c>
      <c r="AH12" s="75">
        <v>44547</v>
      </c>
      <c r="AI12" s="66">
        <v>896</v>
      </c>
      <c r="AJ12" s="66">
        <v>35</v>
      </c>
      <c r="AK12" s="56" t="s">
        <v>35</v>
      </c>
      <c r="AL12" s="75">
        <v>44532</v>
      </c>
      <c r="AM12" s="66">
        <v>100</v>
      </c>
      <c r="AN12" s="66">
        <v>150</v>
      </c>
      <c r="AO12" s="56" t="s">
        <v>35</v>
      </c>
      <c r="AP12" s="75">
        <v>44533</v>
      </c>
      <c r="AQ12" s="54">
        <v>857</v>
      </c>
      <c r="AR12" s="54">
        <v>80</v>
      </c>
      <c r="AS12" s="56" t="s">
        <v>35</v>
      </c>
      <c r="AT12" s="73">
        <v>44533</v>
      </c>
      <c r="AU12" s="54">
        <v>856</v>
      </c>
      <c r="AV12" s="54">
        <v>160</v>
      </c>
      <c r="AW12" s="53" t="s">
        <v>35</v>
      </c>
      <c r="AX12" s="3"/>
    </row>
    <row r="13" spans="1:50" x14ac:dyDescent="0.3">
      <c r="B13" s="55">
        <v>44534</v>
      </c>
      <c r="C13" s="12">
        <v>905</v>
      </c>
      <c r="D13" s="6">
        <v>190</v>
      </c>
      <c r="E13" s="15" t="s">
        <v>34</v>
      </c>
      <c r="F13" s="55">
        <v>44535</v>
      </c>
      <c r="G13" s="6">
        <v>808</v>
      </c>
      <c r="H13" s="6">
        <v>85</v>
      </c>
      <c r="I13" s="52" t="s">
        <v>35</v>
      </c>
      <c r="J13" s="74">
        <v>44536</v>
      </c>
      <c r="K13" s="6">
        <v>861</v>
      </c>
      <c r="L13" s="6">
        <v>70</v>
      </c>
      <c r="M13" s="15" t="s">
        <v>35</v>
      </c>
      <c r="N13" s="55">
        <v>44531</v>
      </c>
      <c r="O13" s="6" t="s">
        <v>88</v>
      </c>
      <c r="P13" s="6">
        <v>75</v>
      </c>
      <c r="Q13" s="59" t="s">
        <v>35</v>
      </c>
      <c r="R13" s="55">
        <v>44542</v>
      </c>
      <c r="S13" s="6">
        <v>878</v>
      </c>
      <c r="T13" s="6">
        <v>90</v>
      </c>
      <c r="U13" s="59" t="s">
        <v>35</v>
      </c>
      <c r="V13" s="55">
        <v>44170</v>
      </c>
      <c r="W13" s="13">
        <v>860</v>
      </c>
      <c r="X13" s="6">
        <v>185</v>
      </c>
      <c r="Y13" s="15" t="s">
        <v>35</v>
      </c>
      <c r="Z13" s="71">
        <v>44536</v>
      </c>
      <c r="AA13" s="67">
        <v>865</v>
      </c>
      <c r="AB13" s="67">
        <v>50</v>
      </c>
      <c r="AC13" s="67" t="s">
        <v>35</v>
      </c>
      <c r="AD13" s="58">
        <v>44536</v>
      </c>
      <c r="AE13" s="6">
        <v>864</v>
      </c>
      <c r="AF13" s="6">
        <v>90</v>
      </c>
      <c r="AG13" s="15" t="s">
        <v>34</v>
      </c>
      <c r="AH13" s="75">
        <v>44550</v>
      </c>
      <c r="AI13" s="66">
        <v>895</v>
      </c>
      <c r="AJ13" s="66">
        <v>35</v>
      </c>
      <c r="AK13" s="56" t="s">
        <v>35</v>
      </c>
      <c r="AL13" s="75">
        <v>44538</v>
      </c>
      <c r="AM13" s="66">
        <v>153</v>
      </c>
      <c r="AN13" s="66">
        <v>75</v>
      </c>
      <c r="AO13" s="56" t="s">
        <v>34</v>
      </c>
      <c r="AP13" s="75">
        <v>44536</v>
      </c>
      <c r="AQ13" s="6">
        <v>863</v>
      </c>
      <c r="AR13" s="6">
        <v>80</v>
      </c>
      <c r="AS13" s="56" t="s">
        <v>35</v>
      </c>
      <c r="AT13" s="74">
        <v>44536</v>
      </c>
      <c r="AU13" s="6">
        <v>862</v>
      </c>
      <c r="AV13" s="6">
        <v>140</v>
      </c>
      <c r="AW13" s="15" t="s">
        <v>35</v>
      </c>
      <c r="AX13" s="3"/>
    </row>
    <row r="14" spans="1:50" x14ac:dyDescent="0.3">
      <c r="B14" s="55">
        <v>44537</v>
      </c>
      <c r="C14" s="12">
        <v>859</v>
      </c>
      <c r="D14" s="6">
        <v>230</v>
      </c>
      <c r="E14" s="15" t="s">
        <v>35</v>
      </c>
      <c r="F14" s="55">
        <v>44508</v>
      </c>
      <c r="G14" s="6">
        <v>947</v>
      </c>
      <c r="H14" s="6">
        <v>85</v>
      </c>
      <c r="I14" s="52" t="s">
        <v>34</v>
      </c>
      <c r="J14" s="58">
        <v>44539</v>
      </c>
      <c r="K14" s="6">
        <v>868</v>
      </c>
      <c r="L14" s="6">
        <v>50</v>
      </c>
      <c r="M14" s="15" t="s">
        <v>35</v>
      </c>
      <c r="N14" s="55">
        <v>44534</v>
      </c>
      <c r="O14" s="6">
        <v>858</v>
      </c>
      <c r="P14" s="6">
        <v>160</v>
      </c>
      <c r="Q14" s="59" t="s">
        <v>35</v>
      </c>
      <c r="R14" s="55">
        <v>44549</v>
      </c>
      <c r="S14" s="6">
        <v>891</v>
      </c>
      <c r="T14" s="6">
        <v>90</v>
      </c>
      <c r="U14" s="59" t="s">
        <v>35</v>
      </c>
      <c r="V14" s="55">
        <v>44173</v>
      </c>
      <c r="W14" s="13">
        <v>880</v>
      </c>
      <c r="X14" s="6">
        <v>165</v>
      </c>
      <c r="Y14" s="15" t="s">
        <v>34</v>
      </c>
      <c r="Z14" s="71">
        <v>44539</v>
      </c>
      <c r="AA14" s="67">
        <v>872</v>
      </c>
      <c r="AB14" s="67">
        <v>50</v>
      </c>
      <c r="AC14" s="67" t="s">
        <v>35</v>
      </c>
      <c r="AD14" s="58">
        <v>44539</v>
      </c>
      <c r="AE14" s="6">
        <v>871</v>
      </c>
      <c r="AF14" s="6">
        <v>70</v>
      </c>
      <c r="AG14" s="15" t="s">
        <v>35</v>
      </c>
      <c r="AH14" s="75">
        <v>44553</v>
      </c>
      <c r="AI14" s="66">
        <v>910</v>
      </c>
      <c r="AJ14" s="66">
        <v>45</v>
      </c>
      <c r="AK14" s="56" t="s">
        <v>35</v>
      </c>
      <c r="AL14" s="75">
        <v>44559</v>
      </c>
      <c r="AM14" s="66">
        <v>102</v>
      </c>
      <c r="AN14" s="66">
        <v>25</v>
      </c>
      <c r="AO14" s="56" t="s">
        <v>34</v>
      </c>
      <c r="AP14" s="75">
        <v>44539</v>
      </c>
      <c r="AQ14" s="6">
        <v>870</v>
      </c>
      <c r="AR14" s="6">
        <v>80</v>
      </c>
      <c r="AS14" s="56" t="s">
        <v>35</v>
      </c>
      <c r="AT14" s="58">
        <v>44539</v>
      </c>
      <c r="AU14" s="6">
        <v>869</v>
      </c>
      <c r="AV14" s="6">
        <v>120</v>
      </c>
      <c r="AW14" s="15" t="s">
        <v>35</v>
      </c>
      <c r="AX14" s="3"/>
    </row>
    <row r="15" spans="1:50" x14ac:dyDescent="0.3">
      <c r="B15" s="55">
        <v>44540</v>
      </c>
      <c r="C15" s="12">
        <v>873</v>
      </c>
      <c r="D15" s="6">
        <v>220</v>
      </c>
      <c r="E15" s="15" t="s">
        <v>35</v>
      </c>
      <c r="F15" s="55">
        <v>44541</v>
      </c>
      <c r="G15" s="6">
        <v>948</v>
      </c>
      <c r="H15" s="6">
        <v>85</v>
      </c>
      <c r="I15" s="52" t="s">
        <v>34</v>
      </c>
      <c r="J15" s="58">
        <v>44542</v>
      </c>
      <c r="K15" s="6">
        <v>879</v>
      </c>
      <c r="L15" s="6">
        <v>50</v>
      </c>
      <c r="M15" s="15" t="s">
        <v>35</v>
      </c>
      <c r="N15" s="55">
        <v>44534</v>
      </c>
      <c r="O15" s="6" t="s">
        <v>89</v>
      </c>
      <c r="P15" s="6">
        <v>75</v>
      </c>
      <c r="Q15" s="59" t="s">
        <v>35</v>
      </c>
      <c r="R15" s="55">
        <v>44556</v>
      </c>
      <c r="S15" s="6">
        <v>918</v>
      </c>
      <c r="T15" s="6">
        <v>90</v>
      </c>
      <c r="U15" s="59" t="s">
        <v>35</v>
      </c>
      <c r="V15" s="55">
        <v>44175</v>
      </c>
      <c r="W15" s="13">
        <v>876</v>
      </c>
      <c r="X15" s="6">
        <v>165</v>
      </c>
      <c r="Y15" s="15" t="s">
        <v>35</v>
      </c>
      <c r="Z15" s="71">
        <v>44542</v>
      </c>
      <c r="AA15" s="67">
        <v>881</v>
      </c>
      <c r="AB15" s="67">
        <v>65</v>
      </c>
      <c r="AC15" s="67" t="s">
        <v>35</v>
      </c>
      <c r="AD15" s="58">
        <v>44542</v>
      </c>
      <c r="AE15" s="6">
        <v>882</v>
      </c>
      <c r="AF15" s="6">
        <v>70</v>
      </c>
      <c r="AG15" s="15" t="s">
        <v>35</v>
      </c>
      <c r="AH15" s="76"/>
      <c r="AI15" s="66"/>
      <c r="AJ15" s="66"/>
      <c r="AK15" s="56"/>
      <c r="AL15" s="76"/>
      <c r="AM15" s="66"/>
      <c r="AN15" s="66"/>
      <c r="AO15" s="56"/>
      <c r="AP15" s="75">
        <v>44545</v>
      </c>
      <c r="AQ15" s="6">
        <v>965</v>
      </c>
      <c r="AR15" s="6">
        <v>70</v>
      </c>
      <c r="AS15" s="56" t="s">
        <v>34</v>
      </c>
      <c r="AT15" s="58">
        <v>44542</v>
      </c>
      <c r="AU15" s="6">
        <v>883</v>
      </c>
      <c r="AV15" s="6">
        <v>95</v>
      </c>
      <c r="AW15" s="15" t="s">
        <v>35</v>
      </c>
      <c r="AX15" s="3"/>
    </row>
    <row r="16" spans="1:50" x14ac:dyDescent="0.3">
      <c r="B16" s="55">
        <v>44543</v>
      </c>
      <c r="C16" s="12">
        <v>892</v>
      </c>
      <c r="D16" s="6">
        <v>210</v>
      </c>
      <c r="E16" s="15" t="s">
        <v>35</v>
      </c>
      <c r="F16" s="55">
        <v>44544</v>
      </c>
      <c r="G16" s="6">
        <v>949</v>
      </c>
      <c r="H16" s="6">
        <v>65</v>
      </c>
      <c r="I16" s="52" t="s">
        <v>34</v>
      </c>
      <c r="J16" s="58">
        <v>44545</v>
      </c>
      <c r="K16" s="6">
        <v>969</v>
      </c>
      <c r="L16" s="6">
        <v>70</v>
      </c>
      <c r="M16" s="15" t="s">
        <v>34</v>
      </c>
      <c r="N16" s="55">
        <v>44538</v>
      </c>
      <c r="O16" s="6">
        <v>867</v>
      </c>
      <c r="P16" s="6">
        <v>235</v>
      </c>
      <c r="Q16" s="59" t="s">
        <v>35</v>
      </c>
      <c r="R16" s="60">
        <v>44558</v>
      </c>
      <c r="S16" s="6">
        <v>931</v>
      </c>
      <c r="T16" s="6">
        <v>35</v>
      </c>
      <c r="U16" s="59" t="s">
        <v>35</v>
      </c>
      <c r="V16" s="55">
        <v>44177</v>
      </c>
      <c r="W16" s="13">
        <v>877</v>
      </c>
      <c r="X16" s="6">
        <v>185</v>
      </c>
      <c r="Y16" s="15" t="s">
        <v>35</v>
      </c>
      <c r="Z16" s="71">
        <v>44545</v>
      </c>
      <c r="AA16" s="67">
        <v>1002</v>
      </c>
      <c r="AB16" s="67">
        <v>135</v>
      </c>
      <c r="AC16" s="67" t="s">
        <v>34</v>
      </c>
      <c r="AD16" s="58">
        <v>44545</v>
      </c>
      <c r="AE16" s="6">
        <v>1001</v>
      </c>
      <c r="AF16" s="6">
        <v>90</v>
      </c>
      <c r="AG16" s="15" t="s">
        <v>34</v>
      </c>
      <c r="AH16" s="61"/>
      <c r="AI16" s="67"/>
      <c r="AJ16" s="67"/>
      <c r="AK16" s="59"/>
      <c r="AL16" s="61"/>
      <c r="AM16" s="67"/>
      <c r="AN16" s="67"/>
      <c r="AO16" s="59"/>
      <c r="AP16" s="60">
        <v>44560</v>
      </c>
      <c r="AQ16" s="6">
        <v>963</v>
      </c>
      <c r="AR16" s="6">
        <v>70</v>
      </c>
      <c r="AS16" s="59" t="s">
        <v>34</v>
      </c>
      <c r="AT16" s="58">
        <v>44545</v>
      </c>
      <c r="AU16" s="6">
        <v>967</v>
      </c>
      <c r="AV16" s="6">
        <v>160</v>
      </c>
      <c r="AW16" s="15" t="s">
        <v>35</v>
      </c>
      <c r="AX16" s="3"/>
    </row>
    <row r="17" spans="2:50" x14ac:dyDescent="0.3">
      <c r="B17" s="55">
        <v>44546</v>
      </c>
      <c r="C17" s="12">
        <v>893</v>
      </c>
      <c r="D17" s="6">
        <v>190</v>
      </c>
      <c r="E17" s="15" t="s">
        <v>35</v>
      </c>
      <c r="F17" s="55">
        <v>44547</v>
      </c>
      <c r="G17" s="6">
        <v>897</v>
      </c>
      <c r="H17" s="6">
        <v>85</v>
      </c>
      <c r="I17" s="52" t="s">
        <v>35</v>
      </c>
      <c r="J17" s="58">
        <v>44548</v>
      </c>
      <c r="K17" s="6">
        <v>928</v>
      </c>
      <c r="L17" s="6">
        <v>70</v>
      </c>
      <c r="M17" s="15" t="s">
        <v>34</v>
      </c>
      <c r="N17" s="55">
        <v>44545</v>
      </c>
      <c r="O17" s="6">
        <v>874</v>
      </c>
      <c r="P17" s="6">
        <v>205</v>
      </c>
      <c r="Q17" s="59" t="s">
        <v>35</v>
      </c>
      <c r="R17" s="61"/>
      <c r="S17" s="6"/>
      <c r="T17" s="6"/>
      <c r="U17" s="59"/>
      <c r="V17" s="55">
        <v>44179</v>
      </c>
      <c r="W17" s="13">
        <v>911</v>
      </c>
      <c r="X17" s="6">
        <v>155</v>
      </c>
      <c r="Y17" s="15" t="s">
        <v>34</v>
      </c>
      <c r="Z17" s="71">
        <v>44551</v>
      </c>
      <c r="AA17" s="67">
        <v>902</v>
      </c>
      <c r="AB17" s="67">
        <v>65</v>
      </c>
      <c r="AC17" s="67" t="s">
        <v>35</v>
      </c>
      <c r="AD17" s="58">
        <v>44548</v>
      </c>
      <c r="AE17" s="6">
        <v>926</v>
      </c>
      <c r="AF17" s="6">
        <v>225</v>
      </c>
      <c r="AG17" s="15" t="s">
        <v>34</v>
      </c>
      <c r="AH17" s="61"/>
      <c r="AI17" s="67"/>
      <c r="AJ17" s="67"/>
      <c r="AK17" s="59"/>
      <c r="AL17" s="61"/>
      <c r="AM17" s="67"/>
      <c r="AN17" s="67"/>
      <c r="AO17" s="59"/>
      <c r="AP17" s="61"/>
      <c r="AQ17" s="6"/>
      <c r="AR17" s="6"/>
      <c r="AS17" s="59"/>
      <c r="AT17" s="58">
        <v>44548</v>
      </c>
      <c r="AU17" s="6">
        <v>927</v>
      </c>
      <c r="AV17" s="6">
        <v>135</v>
      </c>
      <c r="AW17" s="15" t="s">
        <v>48</v>
      </c>
      <c r="AX17" s="3"/>
    </row>
    <row r="18" spans="2:50" x14ac:dyDescent="0.3">
      <c r="B18" s="55">
        <v>44549</v>
      </c>
      <c r="C18" s="12">
        <v>894</v>
      </c>
      <c r="D18" s="6">
        <v>200</v>
      </c>
      <c r="E18" s="15" t="s">
        <v>35</v>
      </c>
      <c r="F18" s="55">
        <v>44550</v>
      </c>
      <c r="G18" s="6">
        <v>898</v>
      </c>
      <c r="H18" s="6">
        <v>85</v>
      </c>
      <c r="I18" s="52" t="s">
        <v>35</v>
      </c>
      <c r="J18" s="58">
        <v>44551</v>
      </c>
      <c r="K18" s="6">
        <v>900</v>
      </c>
      <c r="L18" s="6">
        <v>70</v>
      </c>
      <c r="M18" s="15" t="s">
        <v>35</v>
      </c>
      <c r="N18" s="55">
        <v>44548</v>
      </c>
      <c r="O18" s="6">
        <v>884</v>
      </c>
      <c r="P18" s="6">
        <v>225</v>
      </c>
      <c r="Q18" s="59" t="s">
        <v>35</v>
      </c>
      <c r="R18" s="61"/>
      <c r="S18" s="6"/>
      <c r="T18" s="6"/>
      <c r="U18" s="59"/>
      <c r="V18" s="55">
        <v>44182</v>
      </c>
      <c r="W18" s="13">
        <v>889</v>
      </c>
      <c r="X18" s="6">
        <v>165</v>
      </c>
      <c r="Y18" s="15" t="s">
        <v>35</v>
      </c>
      <c r="Z18" s="71">
        <v>44554</v>
      </c>
      <c r="AA18" s="67">
        <v>914</v>
      </c>
      <c r="AB18" s="67">
        <v>65</v>
      </c>
      <c r="AC18" s="67" t="s">
        <v>35</v>
      </c>
      <c r="AD18" s="58">
        <v>44551</v>
      </c>
      <c r="AE18" s="6">
        <v>903</v>
      </c>
      <c r="AF18" s="6">
        <v>90</v>
      </c>
      <c r="AG18" s="15" t="s">
        <v>35</v>
      </c>
      <c r="AH18" s="61"/>
      <c r="AI18" s="67"/>
      <c r="AJ18" s="67"/>
      <c r="AK18" s="59"/>
      <c r="AL18" s="61"/>
      <c r="AM18" s="67"/>
      <c r="AN18" s="67"/>
      <c r="AO18" s="59"/>
      <c r="AP18" s="61"/>
      <c r="AQ18" s="6"/>
      <c r="AR18" s="6"/>
      <c r="AS18" s="59"/>
      <c r="AT18" s="58">
        <v>44551</v>
      </c>
      <c r="AU18" s="6">
        <v>901</v>
      </c>
      <c r="AV18" s="6">
        <v>120</v>
      </c>
      <c r="AW18" s="15" t="s">
        <v>35</v>
      </c>
      <c r="AX18" s="3"/>
    </row>
    <row r="19" spans="2:50" x14ac:dyDescent="0.3">
      <c r="B19" s="55">
        <v>44552</v>
      </c>
      <c r="C19" s="12">
        <v>904</v>
      </c>
      <c r="D19" s="6">
        <v>200</v>
      </c>
      <c r="E19" s="15" t="s">
        <v>35</v>
      </c>
      <c r="F19" s="55">
        <v>44553</v>
      </c>
      <c r="G19" s="6">
        <v>909</v>
      </c>
      <c r="H19" s="6">
        <v>65</v>
      </c>
      <c r="I19" s="52" t="s">
        <v>35</v>
      </c>
      <c r="J19" s="58">
        <v>44554</v>
      </c>
      <c r="K19" s="6">
        <v>912</v>
      </c>
      <c r="L19" s="6">
        <v>50</v>
      </c>
      <c r="M19" s="15" t="s">
        <v>35</v>
      </c>
      <c r="N19" s="55">
        <v>44559</v>
      </c>
      <c r="O19" s="6">
        <v>932</v>
      </c>
      <c r="P19" s="6">
        <v>265</v>
      </c>
      <c r="Q19" s="59" t="s">
        <v>35</v>
      </c>
      <c r="R19" s="61"/>
      <c r="S19" s="6"/>
      <c r="T19" s="6"/>
      <c r="U19" s="59"/>
      <c r="V19" s="55">
        <v>44184</v>
      </c>
      <c r="W19" s="13">
        <v>890</v>
      </c>
      <c r="X19" s="6">
        <v>155</v>
      </c>
      <c r="Y19" s="15" t="s">
        <v>35</v>
      </c>
      <c r="Z19" s="71">
        <v>44557</v>
      </c>
      <c r="AA19" s="67">
        <v>923</v>
      </c>
      <c r="AB19" s="67">
        <v>85</v>
      </c>
      <c r="AC19" s="67" t="s">
        <v>35</v>
      </c>
      <c r="AD19" s="58">
        <v>44554</v>
      </c>
      <c r="AE19" s="6">
        <v>915</v>
      </c>
      <c r="AF19" s="6">
        <v>80</v>
      </c>
      <c r="AG19" s="15" t="s">
        <v>35</v>
      </c>
      <c r="AH19" s="61"/>
      <c r="AI19" s="67"/>
      <c r="AJ19" s="67"/>
      <c r="AK19" s="59"/>
      <c r="AL19" s="61"/>
      <c r="AM19" s="67"/>
      <c r="AN19" s="67"/>
      <c r="AO19" s="59"/>
      <c r="AP19" s="61"/>
      <c r="AQ19" s="6"/>
      <c r="AR19" s="6"/>
      <c r="AS19" s="59"/>
      <c r="AT19" s="58">
        <v>44554</v>
      </c>
      <c r="AU19" s="6">
        <v>913</v>
      </c>
      <c r="AV19" s="6">
        <v>100</v>
      </c>
      <c r="AW19" s="15" t="s">
        <v>35</v>
      </c>
      <c r="AX19" s="3"/>
    </row>
    <row r="20" spans="2:50" x14ac:dyDescent="0.3">
      <c r="B20" s="55">
        <v>44555</v>
      </c>
      <c r="C20" s="12">
        <v>917</v>
      </c>
      <c r="D20" s="6">
        <v>190</v>
      </c>
      <c r="E20" s="15" t="s">
        <v>35</v>
      </c>
      <c r="F20" s="55">
        <v>44556</v>
      </c>
      <c r="G20" s="6">
        <v>919</v>
      </c>
      <c r="H20" s="6">
        <v>105</v>
      </c>
      <c r="I20" s="52" t="s">
        <v>35</v>
      </c>
      <c r="J20" s="58">
        <v>44557</v>
      </c>
      <c r="K20" s="6">
        <v>921</v>
      </c>
      <c r="L20" s="6">
        <v>80</v>
      </c>
      <c r="M20" s="15" t="s">
        <v>35</v>
      </c>
      <c r="N20" s="55"/>
      <c r="O20" s="6"/>
      <c r="P20" s="6"/>
      <c r="Q20" s="59"/>
      <c r="R20" s="61"/>
      <c r="S20" s="6"/>
      <c r="T20" s="6"/>
      <c r="U20" s="59"/>
      <c r="V20" s="58">
        <v>44186</v>
      </c>
      <c r="W20" s="13">
        <v>899</v>
      </c>
      <c r="X20" s="6">
        <v>155</v>
      </c>
      <c r="Y20" s="15" t="s">
        <v>35</v>
      </c>
      <c r="Z20" s="67"/>
      <c r="AA20" s="67"/>
      <c r="AB20" s="67"/>
      <c r="AC20" s="67"/>
      <c r="AD20" s="58">
        <v>44557</v>
      </c>
      <c r="AE20" s="6">
        <v>924</v>
      </c>
      <c r="AF20" s="6">
        <v>90</v>
      </c>
      <c r="AG20" s="15" t="s">
        <v>35</v>
      </c>
      <c r="AH20" s="61"/>
      <c r="AI20" s="67"/>
      <c r="AJ20" s="67"/>
      <c r="AK20" s="59"/>
      <c r="AL20" s="61"/>
      <c r="AM20" s="67"/>
      <c r="AN20" s="67"/>
      <c r="AO20" s="59"/>
      <c r="AP20" s="61"/>
      <c r="AQ20" s="6"/>
      <c r="AR20" s="6"/>
      <c r="AS20" s="59"/>
      <c r="AT20" s="58">
        <v>44557</v>
      </c>
      <c r="AU20" s="6">
        <v>922</v>
      </c>
      <c r="AV20" s="6">
        <v>120</v>
      </c>
      <c r="AW20" s="15" t="s">
        <v>35</v>
      </c>
      <c r="AX20" s="3"/>
    </row>
    <row r="21" spans="2:50" x14ac:dyDescent="0.3">
      <c r="B21" s="55">
        <v>44558</v>
      </c>
      <c r="C21" s="12">
        <v>925</v>
      </c>
      <c r="D21" s="6">
        <v>190</v>
      </c>
      <c r="E21" s="15" t="s">
        <v>35</v>
      </c>
      <c r="F21" s="55">
        <v>44559</v>
      </c>
      <c r="G21" s="6">
        <v>930</v>
      </c>
      <c r="H21" s="6">
        <v>115</v>
      </c>
      <c r="I21" s="52" t="s">
        <v>35</v>
      </c>
      <c r="J21" s="58">
        <v>44560</v>
      </c>
      <c r="K21" s="6">
        <v>962</v>
      </c>
      <c r="L21" s="6">
        <v>70</v>
      </c>
      <c r="M21" s="15" t="s">
        <v>34</v>
      </c>
      <c r="N21" s="55"/>
      <c r="O21" s="6"/>
      <c r="P21" s="6"/>
      <c r="Q21" s="59"/>
      <c r="R21" s="61"/>
      <c r="S21" s="6"/>
      <c r="T21" s="6"/>
      <c r="U21" s="59"/>
      <c r="V21" s="58">
        <v>44188</v>
      </c>
      <c r="W21" s="13">
        <v>908</v>
      </c>
      <c r="X21" s="6">
        <v>155</v>
      </c>
      <c r="Y21" s="15" t="s">
        <v>35</v>
      </c>
      <c r="Z21" s="67"/>
      <c r="AA21" s="67"/>
      <c r="AB21" s="67"/>
      <c r="AC21" s="67"/>
      <c r="AD21" s="21"/>
      <c r="AE21" s="6"/>
      <c r="AF21" s="6"/>
      <c r="AG21" s="15"/>
      <c r="AH21" s="61"/>
      <c r="AI21" s="67"/>
      <c r="AJ21" s="67"/>
      <c r="AK21" s="59"/>
      <c r="AL21" s="61"/>
      <c r="AM21" s="67"/>
      <c r="AN21" s="67"/>
      <c r="AO21" s="59"/>
      <c r="AP21" s="61"/>
      <c r="AQ21" s="6"/>
      <c r="AR21" s="6"/>
      <c r="AS21" s="59"/>
      <c r="AT21" s="58">
        <v>44560</v>
      </c>
      <c r="AU21" s="6">
        <v>961</v>
      </c>
      <c r="AV21" s="6">
        <v>160</v>
      </c>
      <c r="AW21" s="15" t="s">
        <v>48</v>
      </c>
      <c r="AX21" s="3"/>
    </row>
    <row r="22" spans="2:50" x14ac:dyDescent="0.3">
      <c r="B22" s="55">
        <v>44561</v>
      </c>
      <c r="C22" s="12">
        <v>933</v>
      </c>
      <c r="D22" s="6">
        <v>240</v>
      </c>
      <c r="E22" s="15" t="s">
        <v>35</v>
      </c>
      <c r="F22" s="55"/>
      <c r="G22" s="6"/>
      <c r="H22" s="6"/>
      <c r="I22" s="52"/>
      <c r="J22" s="21"/>
      <c r="K22" s="6"/>
      <c r="L22" s="6"/>
      <c r="M22" s="15"/>
      <c r="N22" s="55"/>
      <c r="O22" s="6"/>
      <c r="P22" s="6"/>
      <c r="Q22" s="59"/>
      <c r="R22" s="61"/>
      <c r="S22" s="6"/>
      <c r="T22" s="6"/>
      <c r="U22" s="59"/>
      <c r="V22" s="58">
        <v>44555</v>
      </c>
      <c r="W22" s="13">
        <v>916</v>
      </c>
      <c r="X22" s="6">
        <v>135</v>
      </c>
      <c r="Y22" s="15" t="s">
        <v>35</v>
      </c>
      <c r="Z22" s="67"/>
      <c r="AA22" s="67"/>
      <c r="AB22" s="67"/>
      <c r="AC22" s="67"/>
      <c r="AD22" s="21"/>
      <c r="AE22" s="6"/>
      <c r="AF22" s="6"/>
      <c r="AG22" s="15"/>
      <c r="AH22" s="61"/>
      <c r="AI22" s="67"/>
      <c r="AJ22" s="67"/>
      <c r="AK22" s="59"/>
      <c r="AL22" s="61"/>
      <c r="AM22" s="67"/>
      <c r="AN22" s="67"/>
      <c r="AO22" s="59"/>
      <c r="AP22" s="61"/>
      <c r="AQ22" s="6"/>
      <c r="AR22" s="6"/>
      <c r="AS22" s="59"/>
      <c r="AT22" s="21"/>
      <c r="AU22" s="6"/>
      <c r="AV22" s="6"/>
      <c r="AW22" s="15"/>
      <c r="AX22" s="3"/>
    </row>
    <row r="23" spans="2:50" x14ac:dyDescent="0.3">
      <c r="B23" s="55"/>
      <c r="C23" s="12"/>
      <c r="D23" s="6"/>
      <c r="E23" s="15"/>
      <c r="F23" s="55"/>
      <c r="G23" s="6"/>
      <c r="H23" s="6"/>
      <c r="I23" s="52"/>
      <c r="J23" s="21"/>
      <c r="K23" s="6"/>
      <c r="L23" s="6"/>
      <c r="M23" s="15"/>
      <c r="N23" s="55"/>
      <c r="O23" s="6"/>
      <c r="P23" s="6"/>
      <c r="Q23" s="59"/>
      <c r="R23" s="61"/>
      <c r="S23" s="6"/>
      <c r="T23" s="6"/>
      <c r="U23" s="59"/>
      <c r="V23" s="58">
        <v>44557</v>
      </c>
      <c r="W23" s="13">
        <v>920</v>
      </c>
      <c r="X23" s="6">
        <v>145</v>
      </c>
      <c r="Y23" s="15" t="s">
        <v>35</v>
      </c>
      <c r="Z23" s="67"/>
      <c r="AA23" s="67"/>
      <c r="AB23" s="67"/>
      <c r="AC23" s="67"/>
      <c r="AD23" s="21"/>
      <c r="AE23" s="6"/>
      <c r="AF23" s="6"/>
      <c r="AG23" s="15"/>
      <c r="AH23" s="61"/>
      <c r="AI23" s="67"/>
      <c r="AJ23" s="67"/>
      <c r="AK23" s="59"/>
      <c r="AL23" s="61"/>
      <c r="AM23" s="67"/>
      <c r="AN23" s="67"/>
      <c r="AO23" s="59"/>
      <c r="AP23" s="61"/>
      <c r="AQ23" s="6"/>
      <c r="AR23" s="6"/>
      <c r="AS23" s="59"/>
      <c r="AT23" s="21"/>
      <c r="AU23" s="6"/>
      <c r="AV23" s="6"/>
      <c r="AW23" s="15"/>
      <c r="AX23" s="3"/>
    </row>
    <row r="24" spans="2:50" x14ac:dyDescent="0.3">
      <c r="B24" s="62"/>
      <c r="C24" s="12"/>
      <c r="D24" s="6"/>
      <c r="E24" s="15"/>
      <c r="F24" s="55"/>
      <c r="G24" s="6"/>
      <c r="H24" s="6"/>
      <c r="I24" s="52"/>
      <c r="J24" s="21"/>
      <c r="K24" s="6"/>
      <c r="L24" s="6"/>
      <c r="M24" s="15"/>
      <c r="N24" s="55"/>
      <c r="O24" s="6"/>
      <c r="P24" s="6"/>
      <c r="Q24" s="59"/>
      <c r="R24" s="61"/>
      <c r="S24" s="6"/>
      <c r="T24" s="6"/>
      <c r="U24" s="59"/>
      <c r="V24" s="58">
        <v>44559</v>
      </c>
      <c r="W24" s="13">
        <v>929</v>
      </c>
      <c r="X24" s="6">
        <v>205</v>
      </c>
      <c r="Y24" s="15" t="s">
        <v>34</v>
      </c>
      <c r="Z24" s="67"/>
      <c r="AA24" s="67"/>
      <c r="AB24" s="67"/>
      <c r="AC24" s="67"/>
      <c r="AD24" s="21"/>
      <c r="AE24" s="6"/>
      <c r="AF24" s="6"/>
      <c r="AG24" s="15"/>
      <c r="AH24" s="61"/>
      <c r="AI24" s="67"/>
      <c r="AJ24" s="67"/>
      <c r="AK24" s="59"/>
      <c r="AL24" s="61"/>
      <c r="AM24" s="67"/>
      <c r="AN24" s="67"/>
      <c r="AO24" s="59"/>
      <c r="AP24" s="61"/>
      <c r="AQ24" s="6"/>
      <c r="AR24" s="6"/>
      <c r="AS24" s="59"/>
      <c r="AT24" s="21"/>
      <c r="AU24" s="6"/>
      <c r="AV24" s="6"/>
      <c r="AW24" s="15"/>
      <c r="AX24" s="3"/>
    </row>
    <row r="25" spans="2:50" x14ac:dyDescent="0.3">
      <c r="B25" s="62"/>
      <c r="C25" s="12"/>
      <c r="D25" s="6"/>
      <c r="E25" s="15"/>
      <c r="F25" s="21"/>
      <c r="G25" s="6"/>
      <c r="H25" s="6"/>
      <c r="I25" s="52"/>
      <c r="J25" s="21"/>
      <c r="K25" s="6"/>
      <c r="L25" s="6"/>
      <c r="M25" s="15"/>
      <c r="N25" s="55"/>
      <c r="O25" s="6"/>
      <c r="P25" s="6"/>
      <c r="Q25" s="59"/>
      <c r="R25" s="61"/>
      <c r="S25" s="6"/>
      <c r="T25" s="6"/>
      <c r="U25" s="59"/>
      <c r="V25" s="21"/>
      <c r="W25" s="13"/>
      <c r="X25" s="6"/>
      <c r="Y25" s="15"/>
      <c r="Z25" s="67"/>
      <c r="AA25" s="67"/>
      <c r="AB25" s="67"/>
      <c r="AC25" s="67"/>
      <c r="AD25" s="21"/>
      <c r="AE25" s="6"/>
      <c r="AF25" s="6"/>
      <c r="AG25" s="15"/>
      <c r="AH25" s="61"/>
      <c r="AI25" s="67"/>
      <c r="AJ25" s="67"/>
      <c r="AK25" s="59"/>
      <c r="AL25" s="61"/>
      <c r="AM25" s="67"/>
      <c r="AN25" s="67"/>
      <c r="AO25" s="59"/>
      <c r="AP25" s="61"/>
      <c r="AQ25" s="6"/>
      <c r="AR25" s="6"/>
      <c r="AS25" s="59"/>
      <c r="AT25" s="21"/>
      <c r="AU25" s="6"/>
      <c r="AV25" s="6"/>
      <c r="AW25" s="15"/>
      <c r="AX25" s="3"/>
    </row>
    <row r="26" spans="2:50" x14ac:dyDescent="0.3">
      <c r="B26" s="62"/>
      <c r="C26" s="12"/>
      <c r="D26" s="6"/>
      <c r="E26" s="15"/>
      <c r="F26" s="21"/>
      <c r="G26" s="6"/>
      <c r="H26" s="6"/>
      <c r="I26" s="52"/>
      <c r="J26" s="21"/>
      <c r="K26" s="6"/>
      <c r="L26" s="6"/>
      <c r="M26" s="15"/>
      <c r="N26" s="55"/>
      <c r="O26" s="6"/>
      <c r="P26" s="6"/>
      <c r="Q26" s="59"/>
      <c r="R26" s="61"/>
      <c r="S26" s="6"/>
      <c r="T26" s="6"/>
      <c r="U26" s="59"/>
      <c r="V26" s="21"/>
      <c r="W26" s="13"/>
      <c r="X26" s="6"/>
      <c r="Y26" s="15"/>
      <c r="Z26" s="67"/>
      <c r="AA26" s="67"/>
      <c r="AB26" s="67"/>
      <c r="AC26" s="67"/>
      <c r="AD26" s="21"/>
      <c r="AE26" s="6"/>
      <c r="AF26" s="6"/>
      <c r="AG26" s="15"/>
      <c r="AH26" s="61"/>
      <c r="AI26" s="67"/>
      <c r="AJ26" s="67"/>
      <c r="AK26" s="59"/>
      <c r="AL26" s="61"/>
      <c r="AM26" s="67"/>
      <c r="AN26" s="67"/>
      <c r="AO26" s="59"/>
      <c r="AP26" s="61"/>
      <c r="AQ26" s="6"/>
      <c r="AR26" s="6"/>
      <c r="AS26" s="59"/>
      <c r="AT26" s="21"/>
      <c r="AU26" s="6"/>
      <c r="AV26" s="6"/>
      <c r="AW26" s="15"/>
      <c r="AX26" s="3"/>
    </row>
    <row r="27" spans="2:50" x14ac:dyDescent="0.3">
      <c r="B27" s="62"/>
      <c r="C27" s="12"/>
      <c r="D27" s="6"/>
      <c r="E27" s="15"/>
      <c r="F27" s="21"/>
      <c r="G27" s="6"/>
      <c r="H27" s="6"/>
      <c r="I27" s="52"/>
      <c r="J27" s="21"/>
      <c r="K27" s="6"/>
      <c r="L27" s="6"/>
      <c r="M27" s="15"/>
      <c r="N27" s="55"/>
      <c r="O27" s="6"/>
      <c r="P27" s="6"/>
      <c r="Q27" s="59"/>
      <c r="R27" s="61"/>
      <c r="S27" s="6"/>
      <c r="T27" s="6"/>
      <c r="U27" s="59"/>
      <c r="V27" s="21"/>
      <c r="W27" s="13"/>
      <c r="X27" s="6"/>
      <c r="Y27" s="15"/>
      <c r="Z27" s="67"/>
      <c r="AA27" s="67"/>
      <c r="AB27" s="67"/>
      <c r="AC27" s="67"/>
      <c r="AD27" s="21"/>
      <c r="AE27" s="6"/>
      <c r="AF27" s="6"/>
      <c r="AG27" s="15"/>
      <c r="AH27" s="61"/>
      <c r="AI27" s="67"/>
      <c r="AJ27" s="67"/>
      <c r="AK27" s="59"/>
      <c r="AL27" s="61"/>
      <c r="AM27" s="67"/>
      <c r="AN27" s="67"/>
      <c r="AO27" s="59"/>
      <c r="AP27" s="61"/>
      <c r="AQ27" s="6"/>
      <c r="AR27" s="6"/>
      <c r="AS27" s="59"/>
      <c r="AT27" s="21"/>
      <c r="AU27" s="6"/>
      <c r="AV27" s="6"/>
      <c r="AW27" s="15"/>
      <c r="AX27" s="3"/>
    </row>
    <row r="28" spans="2:50" x14ac:dyDescent="0.3">
      <c r="B28" s="62"/>
      <c r="C28" s="12"/>
      <c r="D28" s="6"/>
      <c r="E28" s="15"/>
      <c r="F28" s="21"/>
      <c r="G28" s="6"/>
      <c r="H28" s="6"/>
      <c r="I28" s="52"/>
      <c r="J28" s="21"/>
      <c r="K28" s="6"/>
      <c r="L28" s="6"/>
      <c r="M28" s="15"/>
      <c r="N28" s="61"/>
      <c r="O28" s="6"/>
      <c r="P28" s="6"/>
      <c r="Q28" s="59"/>
      <c r="R28" s="61"/>
      <c r="S28" s="6"/>
      <c r="T28" s="6"/>
      <c r="U28" s="59"/>
      <c r="V28" s="21"/>
      <c r="W28" s="13"/>
      <c r="X28" s="6"/>
      <c r="Y28" s="15"/>
      <c r="Z28" s="67"/>
      <c r="AA28" s="67"/>
      <c r="AB28" s="67"/>
      <c r="AC28" s="67"/>
      <c r="AD28" s="21"/>
      <c r="AE28" s="6"/>
      <c r="AF28" s="6"/>
      <c r="AG28" s="15"/>
      <c r="AH28" s="61"/>
      <c r="AI28" s="67"/>
      <c r="AJ28" s="67"/>
      <c r="AK28" s="59"/>
      <c r="AL28" s="61"/>
      <c r="AM28" s="67"/>
      <c r="AN28" s="67"/>
      <c r="AO28" s="59"/>
      <c r="AP28" s="61"/>
      <c r="AQ28" s="6"/>
      <c r="AR28" s="6"/>
      <c r="AS28" s="59"/>
      <c r="AT28" s="21"/>
      <c r="AU28" s="6"/>
      <c r="AV28" s="6"/>
      <c r="AW28" s="15"/>
      <c r="AX28" s="3"/>
    </row>
    <row r="29" spans="2:50" x14ac:dyDescent="0.3">
      <c r="B29" s="62"/>
      <c r="C29" s="12"/>
      <c r="D29" s="6"/>
      <c r="E29" s="15"/>
      <c r="F29" s="21"/>
      <c r="G29" s="6"/>
      <c r="H29" s="6"/>
      <c r="I29" s="52"/>
      <c r="J29" s="21"/>
      <c r="K29" s="6"/>
      <c r="L29" s="6"/>
      <c r="M29" s="15"/>
      <c r="N29" s="61"/>
      <c r="O29" s="6"/>
      <c r="P29" s="6"/>
      <c r="Q29" s="59"/>
      <c r="R29" s="61"/>
      <c r="S29" s="6"/>
      <c r="T29" s="6"/>
      <c r="U29" s="59"/>
      <c r="V29" s="21"/>
      <c r="W29" s="13"/>
      <c r="X29" s="6"/>
      <c r="Y29" s="15"/>
      <c r="Z29" s="67"/>
      <c r="AA29" s="67"/>
      <c r="AB29" s="67"/>
      <c r="AC29" s="67"/>
      <c r="AD29" s="21"/>
      <c r="AE29" s="6"/>
      <c r="AF29" s="6"/>
      <c r="AG29" s="15"/>
      <c r="AH29" s="61"/>
      <c r="AI29" s="67"/>
      <c r="AJ29" s="67"/>
      <c r="AK29" s="59"/>
      <c r="AL29" s="61"/>
      <c r="AM29" s="67"/>
      <c r="AN29" s="67"/>
      <c r="AO29" s="59"/>
      <c r="AP29" s="61"/>
      <c r="AQ29" s="6"/>
      <c r="AR29" s="6"/>
      <c r="AS29" s="59"/>
      <c r="AT29" s="21"/>
      <c r="AU29" s="6"/>
      <c r="AV29" s="6"/>
      <c r="AW29" s="15"/>
      <c r="AX29" s="3"/>
    </row>
    <row r="30" spans="2:50" x14ac:dyDescent="0.3">
      <c r="B30" s="16"/>
      <c r="C30" s="5"/>
      <c r="D30" s="4"/>
      <c r="E30" s="17"/>
      <c r="F30" s="22"/>
      <c r="G30" s="4"/>
      <c r="H30" s="4"/>
      <c r="I30" s="26"/>
      <c r="J30" s="22"/>
      <c r="K30" s="4"/>
      <c r="L30" s="4"/>
      <c r="M30" s="17"/>
      <c r="N30" s="25"/>
      <c r="O30" s="4"/>
      <c r="P30" s="4"/>
      <c r="Q30" s="24"/>
      <c r="R30" s="25"/>
      <c r="S30" s="4"/>
      <c r="T30" s="4"/>
      <c r="U30" s="24"/>
      <c r="V30" s="22"/>
      <c r="W30" s="14"/>
      <c r="X30" s="4"/>
      <c r="Y30" s="17"/>
      <c r="Z30" s="68"/>
      <c r="AA30" s="68"/>
      <c r="AB30" s="68"/>
      <c r="AC30" s="68"/>
      <c r="AD30" s="22"/>
      <c r="AE30" s="4"/>
      <c r="AF30" s="4"/>
      <c r="AG30" s="17"/>
      <c r="AH30" s="25"/>
      <c r="AI30" s="68"/>
      <c r="AJ30" s="68"/>
      <c r="AK30" s="24"/>
      <c r="AL30" s="25"/>
      <c r="AM30" s="68"/>
      <c r="AN30" s="68"/>
      <c r="AO30" s="24"/>
      <c r="AP30" s="25"/>
      <c r="AQ30" s="4"/>
      <c r="AR30" s="4"/>
      <c r="AS30" s="24"/>
      <c r="AT30" s="22"/>
      <c r="AU30" s="4"/>
      <c r="AV30" s="4"/>
      <c r="AW30" s="17"/>
      <c r="AX30" s="3"/>
    </row>
    <row r="31" spans="2:50" x14ac:dyDescent="0.3">
      <c r="B31" s="16"/>
      <c r="C31" s="5"/>
      <c r="D31" s="4"/>
      <c r="E31" s="17"/>
      <c r="F31" s="22"/>
      <c r="G31" s="4"/>
      <c r="H31" s="4"/>
      <c r="I31" s="26"/>
      <c r="J31" s="22"/>
      <c r="K31" s="4"/>
      <c r="L31" s="4"/>
      <c r="M31" s="17"/>
      <c r="N31" s="25"/>
      <c r="O31" s="4"/>
      <c r="P31" s="4"/>
      <c r="Q31" s="24"/>
      <c r="R31" s="25"/>
      <c r="S31" s="4"/>
      <c r="T31" s="4"/>
      <c r="U31" s="24"/>
      <c r="V31" s="22"/>
      <c r="W31" s="14"/>
      <c r="X31" s="4"/>
      <c r="Y31" s="17"/>
      <c r="Z31" s="68"/>
      <c r="AA31" s="68"/>
      <c r="AB31" s="68"/>
      <c r="AC31" s="68"/>
      <c r="AD31" s="22"/>
      <c r="AE31" s="4"/>
      <c r="AF31" s="4"/>
      <c r="AG31" s="17"/>
      <c r="AH31" s="25"/>
      <c r="AI31" s="68"/>
      <c r="AJ31" s="68"/>
      <c r="AK31" s="24"/>
      <c r="AL31" s="25"/>
      <c r="AM31" s="68"/>
      <c r="AN31" s="68"/>
      <c r="AO31" s="24"/>
      <c r="AP31" s="25"/>
      <c r="AQ31" s="4"/>
      <c r="AR31" s="4"/>
      <c r="AS31" s="24"/>
      <c r="AT31" s="22"/>
      <c r="AU31" s="4"/>
      <c r="AV31" s="4"/>
      <c r="AW31" s="17"/>
      <c r="AX31" s="3"/>
    </row>
    <row r="32" spans="2:50" ht="15" thickBot="1" x14ac:dyDescent="0.35">
      <c r="B32" s="33"/>
      <c r="C32" s="34"/>
      <c r="D32" s="31"/>
      <c r="E32" s="35"/>
      <c r="F32" s="30"/>
      <c r="G32" s="31"/>
      <c r="H32" s="31"/>
      <c r="I32" s="32"/>
      <c r="J32" s="27"/>
      <c r="K32" s="28"/>
      <c r="L32" s="28"/>
      <c r="M32" s="29"/>
      <c r="N32" s="38"/>
      <c r="O32" s="31"/>
      <c r="P32" s="31"/>
      <c r="Q32" s="39"/>
      <c r="R32" s="38"/>
      <c r="S32" s="31"/>
      <c r="T32" s="31"/>
      <c r="U32" s="39"/>
      <c r="V32" s="27"/>
      <c r="W32" s="37"/>
      <c r="X32" s="28"/>
      <c r="Y32" s="29"/>
      <c r="Z32" s="72"/>
      <c r="AA32" s="72"/>
      <c r="AB32" s="72"/>
      <c r="AC32" s="72"/>
      <c r="AD32" s="27"/>
      <c r="AE32" s="28"/>
      <c r="AF32" s="28"/>
      <c r="AG32" s="29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30"/>
      <c r="AU32" s="31"/>
      <c r="AV32" s="31"/>
      <c r="AW32" s="35"/>
      <c r="AX32" s="3"/>
    </row>
    <row r="33" spans="1:50" s="7" customFormat="1" ht="18.600000000000001" thickBot="1" x14ac:dyDescent="0.35">
      <c r="A33" s="64" t="s">
        <v>6</v>
      </c>
      <c r="B33" s="773">
        <f>SUM(D12:D32)</f>
        <v>2250</v>
      </c>
      <c r="C33" s="774"/>
      <c r="D33" s="774"/>
      <c r="E33" s="775"/>
      <c r="F33" s="722">
        <f>SUM(H12:H32)</f>
        <v>890</v>
      </c>
      <c r="G33" s="723"/>
      <c r="H33" s="723"/>
      <c r="I33" s="724"/>
      <c r="J33" s="770">
        <f>SUM(L12:L32)</f>
        <v>660</v>
      </c>
      <c r="K33" s="771"/>
      <c r="L33" s="771"/>
      <c r="M33" s="772"/>
      <c r="N33" s="760">
        <f>SUM(P12:P32)</f>
        <v>1420</v>
      </c>
      <c r="O33" s="761"/>
      <c r="P33" s="761"/>
      <c r="Q33" s="762"/>
      <c r="R33" s="760">
        <f>SUM(T12:T32)</f>
        <v>395</v>
      </c>
      <c r="S33" s="761"/>
      <c r="T33" s="761"/>
      <c r="U33" s="762"/>
      <c r="V33" s="722">
        <f>SUM(X12:X32)</f>
        <v>2165</v>
      </c>
      <c r="W33" s="723"/>
      <c r="X33" s="723"/>
      <c r="Y33" s="724"/>
      <c r="Z33" s="722">
        <f>SUM(AB12:AB32)</f>
        <v>595</v>
      </c>
      <c r="AA33" s="723"/>
      <c r="AB33" s="723"/>
      <c r="AC33" s="724"/>
      <c r="AD33" s="722">
        <f>SUM(AF12:AF32)</f>
        <v>895</v>
      </c>
      <c r="AE33" s="723"/>
      <c r="AF33" s="723"/>
      <c r="AG33" s="724"/>
      <c r="AH33" s="722">
        <f>SUM(AJ12:AJ32)</f>
        <v>115</v>
      </c>
      <c r="AI33" s="723"/>
      <c r="AJ33" s="723"/>
      <c r="AK33" s="724"/>
      <c r="AL33" s="722">
        <f>SUM(AN12:AN32)</f>
        <v>250</v>
      </c>
      <c r="AM33" s="723"/>
      <c r="AN33" s="723"/>
      <c r="AO33" s="724"/>
      <c r="AP33" s="722">
        <f>SUM(AR12:AR32)</f>
        <v>380</v>
      </c>
      <c r="AQ33" s="723"/>
      <c r="AR33" s="723"/>
      <c r="AS33" s="724"/>
      <c r="AT33" s="722">
        <f>SUM(AV12:AV32)</f>
        <v>1310</v>
      </c>
      <c r="AU33" s="723"/>
      <c r="AV33" s="723"/>
      <c r="AW33" s="724"/>
      <c r="AX33" s="42" t="s">
        <v>12</v>
      </c>
    </row>
    <row r="34" spans="1:50" s="7" customFormat="1" ht="18.600000000000001" thickBot="1" x14ac:dyDescent="0.35">
      <c r="A34" s="64" t="s">
        <v>7</v>
      </c>
      <c r="B34" s="776">
        <f>+B33/42</f>
        <v>53.571428571428569</v>
      </c>
      <c r="C34" s="777"/>
      <c r="D34" s="777"/>
      <c r="E34" s="778"/>
      <c r="F34" s="725">
        <f>+F33/42</f>
        <v>21.19047619047619</v>
      </c>
      <c r="G34" s="726"/>
      <c r="H34" s="726"/>
      <c r="I34" s="727"/>
      <c r="J34" s="725">
        <f>+J33/42</f>
        <v>15.714285714285714</v>
      </c>
      <c r="K34" s="726"/>
      <c r="L34" s="726"/>
      <c r="M34" s="727"/>
      <c r="N34" s="763">
        <f>+N33/42</f>
        <v>33.80952380952381</v>
      </c>
      <c r="O34" s="764"/>
      <c r="P34" s="764"/>
      <c r="Q34" s="765"/>
      <c r="R34" s="763">
        <f>+R33/42</f>
        <v>9.4047619047619051</v>
      </c>
      <c r="S34" s="764"/>
      <c r="T34" s="764"/>
      <c r="U34" s="765"/>
      <c r="V34" s="725">
        <f>+V33/42</f>
        <v>51.547619047619051</v>
      </c>
      <c r="W34" s="726"/>
      <c r="X34" s="726"/>
      <c r="Y34" s="727"/>
      <c r="Z34" s="725">
        <f>+Z33/42</f>
        <v>14.166666666666666</v>
      </c>
      <c r="AA34" s="726"/>
      <c r="AB34" s="726"/>
      <c r="AC34" s="727"/>
      <c r="AD34" s="725">
        <f>+AD33/42</f>
        <v>21.30952380952381</v>
      </c>
      <c r="AE34" s="726"/>
      <c r="AF34" s="726"/>
      <c r="AG34" s="727"/>
      <c r="AH34" s="725">
        <f>+AH33/42</f>
        <v>2.7380952380952381</v>
      </c>
      <c r="AI34" s="726"/>
      <c r="AJ34" s="726"/>
      <c r="AK34" s="727"/>
      <c r="AL34" s="725">
        <f>+AL33/42</f>
        <v>5.9523809523809526</v>
      </c>
      <c r="AM34" s="726"/>
      <c r="AN34" s="726"/>
      <c r="AO34" s="727"/>
      <c r="AP34" s="725">
        <f>+AP33/42</f>
        <v>9.0476190476190474</v>
      </c>
      <c r="AQ34" s="726"/>
      <c r="AR34" s="726"/>
      <c r="AS34" s="727"/>
      <c r="AT34" s="725">
        <f>+AT33/42</f>
        <v>31.19047619047619</v>
      </c>
      <c r="AU34" s="726"/>
      <c r="AV34" s="726"/>
      <c r="AW34" s="727"/>
      <c r="AX34" s="65">
        <f>SUM(B34:AW34)</f>
        <v>269.64285714285717</v>
      </c>
    </row>
    <row r="35" spans="1:50" s="7" customFormat="1" ht="18.600000000000001" thickBot="1" x14ac:dyDescent="0.35">
      <c r="A35" s="64" t="s">
        <v>8</v>
      </c>
      <c r="B35" s="728">
        <f>+B34/6.2898</f>
        <v>8.5171910985132389</v>
      </c>
      <c r="C35" s="729"/>
      <c r="D35" s="729"/>
      <c r="E35" s="730"/>
      <c r="F35" s="728">
        <f>+F34/6.2898</f>
        <v>3.3690222567452368</v>
      </c>
      <c r="G35" s="729"/>
      <c r="H35" s="729"/>
      <c r="I35" s="730"/>
      <c r="J35" s="728">
        <f>+J34/6.2898</f>
        <v>2.4983760555638836</v>
      </c>
      <c r="K35" s="729"/>
      <c r="L35" s="729"/>
      <c r="M35" s="730"/>
      <c r="N35" s="728">
        <f>+N34/6.2898</f>
        <v>5.3752939377283555</v>
      </c>
      <c r="O35" s="729"/>
      <c r="P35" s="729"/>
      <c r="Q35" s="730"/>
      <c r="R35" s="728">
        <f>+R34/6.2898</f>
        <v>1.4952402150723243</v>
      </c>
      <c r="S35" s="729"/>
      <c r="T35" s="729"/>
      <c r="U35" s="730"/>
      <c r="V35" s="728">
        <f>+V34/6.2898</f>
        <v>8.1954305459027399</v>
      </c>
      <c r="W35" s="729"/>
      <c r="X35" s="729"/>
      <c r="Y35" s="730"/>
      <c r="Z35" s="728">
        <f>+Z34/6.2898</f>
        <v>2.2523238682735012</v>
      </c>
      <c r="AA35" s="729"/>
      <c r="AB35" s="729"/>
      <c r="AC35" s="730"/>
      <c r="AD35" s="728">
        <f>+AD34/6.2898</f>
        <v>3.3879493480752667</v>
      </c>
      <c r="AE35" s="729"/>
      <c r="AF35" s="729"/>
      <c r="AG35" s="730"/>
      <c r="AH35" s="728">
        <f>+AH34/6.2898</f>
        <v>0.43532310059067669</v>
      </c>
      <c r="AI35" s="729"/>
      <c r="AJ35" s="729"/>
      <c r="AK35" s="730"/>
      <c r="AL35" s="728">
        <f>+AL34/6.2898</f>
        <v>0.9463545665014711</v>
      </c>
      <c r="AM35" s="729"/>
      <c r="AN35" s="729"/>
      <c r="AO35" s="730"/>
      <c r="AP35" s="728">
        <f>+AP34/6.2898</f>
        <v>1.4384589410822359</v>
      </c>
      <c r="AQ35" s="729"/>
      <c r="AR35" s="729"/>
      <c r="AS35" s="730"/>
      <c r="AT35" s="728">
        <f>+AT34/6.2898</f>
        <v>4.9588979284677084</v>
      </c>
      <c r="AU35" s="729"/>
      <c r="AV35" s="729"/>
      <c r="AW35" s="730"/>
    </row>
    <row r="37" spans="1:50" x14ac:dyDescent="0.3">
      <c r="AL37" s="782"/>
      <c r="AM37" s="782"/>
      <c r="AN37" s="782"/>
      <c r="AO37" s="782"/>
      <c r="AP37" s="782"/>
      <c r="AQ37" s="782"/>
      <c r="AR37" s="782"/>
      <c r="AS37" s="782"/>
      <c r="AT37" s="782"/>
      <c r="AU37" s="782"/>
    </row>
  </sheetData>
  <mergeCells count="75">
    <mergeCell ref="AL37:AU37"/>
    <mergeCell ref="Z35:AC35"/>
    <mergeCell ref="AD35:AG35"/>
    <mergeCell ref="AL35:AO35"/>
    <mergeCell ref="AP35:AS35"/>
    <mergeCell ref="AT35:AW35"/>
    <mergeCell ref="B35:E35"/>
    <mergeCell ref="F35:I35"/>
    <mergeCell ref="J35:M35"/>
    <mergeCell ref="N35:Q35"/>
    <mergeCell ref="R35:U35"/>
    <mergeCell ref="V35:Y35"/>
    <mergeCell ref="Z34:AC34"/>
    <mergeCell ref="AD34:AG34"/>
    <mergeCell ref="AL34:AO34"/>
    <mergeCell ref="AH35:AK35"/>
    <mergeCell ref="AP34:AS34"/>
    <mergeCell ref="AT34:AW34"/>
    <mergeCell ref="B34:E34"/>
    <mergeCell ref="F34:I34"/>
    <mergeCell ref="J34:M34"/>
    <mergeCell ref="N34:Q34"/>
    <mergeCell ref="R34:U34"/>
    <mergeCell ref="V34:Y34"/>
    <mergeCell ref="AH34:AK34"/>
    <mergeCell ref="AT33:AW33"/>
    <mergeCell ref="B33:E33"/>
    <mergeCell ref="F33:I33"/>
    <mergeCell ref="J33:M33"/>
    <mergeCell ref="N33:Q33"/>
    <mergeCell ref="R33:U33"/>
    <mergeCell ref="V33:Y33"/>
    <mergeCell ref="AH33:AK33"/>
    <mergeCell ref="Z33:AC33"/>
    <mergeCell ref="AD33:AG33"/>
    <mergeCell ref="AL33:AO33"/>
    <mergeCell ref="AP33:AS33"/>
    <mergeCell ref="V9:Y9"/>
    <mergeCell ref="AH9:AK9"/>
    <mergeCell ref="AT10:AW10"/>
    <mergeCell ref="B10:E10"/>
    <mergeCell ref="F10:I10"/>
    <mergeCell ref="J10:M10"/>
    <mergeCell ref="N10:Q10"/>
    <mergeCell ref="R10:U10"/>
    <mergeCell ref="V10:Y10"/>
    <mergeCell ref="AH10:AK10"/>
    <mergeCell ref="Z10:AC10"/>
    <mergeCell ref="AD10:AG10"/>
    <mergeCell ref="AL10:AO10"/>
    <mergeCell ref="AP10:AS10"/>
    <mergeCell ref="AT9:AW9"/>
    <mergeCell ref="B9:E9"/>
    <mergeCell ref="AP8:AS8"/>
    <mergeCell ref="AT8:AW8"/>
    <mergeCell ref="Z9:AC9"/>
    <mergeCell ref="AD9:AG9"/>
    <mergeCell ref="AL9:AO9"/>
    <mergeCell ref="AP9:AS9"/>
    <mergeCell ref="F9:I9"/>
    <mergeCell ref="J9:M9"/>
    <mergeCell ref="B5:AW6"/>
    <mergeCell ref="B7:AW7"/>
    <mergeCell ref="B8:E8"/>
    <mergeCell ref="F8:I8"/>
    <mergeCell ref="J8:M8"/>
    <mergeCell ref="N8:Q8"/>
    <mergeCell ref="R8:U8"/>
    <mergeCell ref="V8:Y8"/>
    <mergeCell ref="Z8:AC8"/>
    <mergeCell ref="AD8:AG8"/>
    <mergeCell ref="AH8:AK8"/>
    <mergeCell ref="N9:Q9"/>
    <mergeCell ref="R9:U9"/>
    <mergeCell ref="AL8:AO8"/>
  </mergeCells>
  <pageMargins left="0.7" right="0.7" top="0.75" bottom="0.75" header="0.3" footer="0.3"/>
  <pageSetup paperSize="9" scale="24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BB37"/>
  <sheetViews>
    <sheetView topLeftCell="P8" zoomScale="90" zoomScaleNormal="90" workbookViewId="0">
      <selection activeCell="AY21" sqref="AY21"/>
    </sheetView>
  </sheetViews>
  <sheetFormatPr baseColWidth="10" defaultRowHeight="14.4" x14ac:dyDescent="0.3"/>
  <cols>
    <col min="1" max="1" width="15.33203125" customWidth="1"/>
    <col min="2" max="7" width="10.6640625" style="3" customWidth="1"/>
    <col min="8" max="53" width="10.6640625" customWidth="1"/>
  </cols>
  <sheetData>
    <row r="4" spans="1:54" ht="15" thickBot="1" x14ac:dyDescent="0.35"/>
    <row r="5" spans="1:54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5"/>
      <c r="AL5" s="745"/>
      <c r="AM5" s="745"/>
      <c r="AN5" s="745"/>
      <c r="AO5" s="745"/>
      <c r="AP5" s="745"/>
      <c r="AQ5" s="745"/>
      <c r="AR5" s="745"/>
      <c r="AS5" s="745"/>
      <c r="AT5" s="745"/>
      <c r="AU5" s="745"/>
      <c r="AV5" s="745"/>
      <c r="AW5" s="745"/>
      <c r="AX5" s="745"/>
      <c r="AY5" s="745"/>
      <c r="AZ5" s="745"/>
      <c r="BA5" s="746"/>
      <c r="BB5" s="40"/>
    </row>
    <row r="6" spans="1:54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8"/>
      <c r="AL6" s="748"/>
      <c r="AM6" s="748"/>
      <c r="AN6" s="748"/>
      <c r="AO6" s="748"/>
      <c r="AP6" s="748"/>
      <c r="AQ6" s="748"/>
      <c r="AR6" s="748"/>
      <c r="AS6" s="748"/>
      <c r="AT6" s="748"/>
      <c r="AU6" s="748"/>
      <c r="AV6" s="748"/>
      <c r="AW6" s="748"/>
      <c r="AX6" s="748"/>
      <c r="AY6" s="748"/>
      <c r="AZ6" s="748"/>
      <c r="BA6" s="749"/>
      <c r="BB6" s="40"/>
    </row>
    <row r="7" spans="1:54" ht="49.5" customHeight="1" thickBot="1" x14ac:dyDescent="0.35">
      <c r="B7" s="750" t="s">
        <v>98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51"/>
      <c r="AW7" s="751"/>
      <c r="AX7" s="751"/>
      <c r="AY7" s="751"/>
      <c r="AZ7" s="751"/>
      <c r="BA7" s="752"/>
      <c r="BB7" s="41"/>
    </row>
    <row r="8" spans="1:54" s="3" customFormat="1" ht="30.9" customHeight="1" thickBot="1" x14ac:dyDescent="0.35">
      <c r="A8" s="63" t="s">
        <v>16</v>
      </c>
      <c r="B8" s="779" t="s">
        <v>17</v>
      </c>
      <c r="C8" s="780"/>
      <c r="D8" s="780"/>
      <c r="E8" s="781"/>
      <c r="F8" s="766" t="s">
        <v>18</v>
      </c>
      <c r="G8" s="759"/>
      <c r="H8" s="759"/>
      <c r="I8" s="767"/>
      <c r="J8" s="766" t="s">
        <v>18</v>
      </c>
      <c r="K8" s="759"/>
      <c r="L8" s="759"/>
      <c r="M8" s="767"/>
      <c r="N8" s="766" t="s">
        <v>18</v>
      </c>
      <c r="O8" s="759"/>
      <c r="P8" s="759"/>
      <c r="Q8" s="767"/>
      <c r="R8" s="753" t="s">
        <v>3</v>
      </c>
      <c r="S8" s="754"/>
      <c r="T8" s="754"/>
      <c r="U8" s="755"/>
      <c r="V8" s="759" t="s">
        <v>18</v>
      </c>
      <c r="W8" s="759"/>
      <c r="X8" s="759"/>
      <c r="Y8" s="759"/>
      <c r="Z8" s="731" t="s">
        <v>4</v>
      </c>
      <c r="AA8" s="732"/>
      <c r="AB8" s="732"/>
      <c r="AC8" s="733"/>
      <c r="AD8" s="731" t="s">
        <v>4</v>
      </c>
      <c r="AE8" s="732"/>
      <c r="AF8" s="732"/>
      <c r="AG8" s="733"/>
      <c r="AH8" s="731" t="s">
        <v>4</v>
      </c>
      <c r="AI8" s="732"/>
      <c r="AJ8" s="732"/>
      <c r="AK8" s="733"/>
      <c r="AL8" s="731" t="s">
        <v>96</v>
      </c>
      <c r="AM8" s="732"/>
      <c r="AN8" s="732"/>
      <c r="AO8" s="732"/>
      <c r="AP8" s="731" t="s">
        <v>18</v>
      </c>
      <c r="AQ8" s="732"/>
      <c r="AR8" s="732"/>
      <c r="AS8" s="732"/>
      <c r="AT8" s="735" t="s">
        <v>18</v>
      </c>
      <c r="AU8" s="736"/>
      <c r="AV8" s="736"/>
      <c r="AW8" s="737"/>
      <c r="AX8" s="735" t="s">
        <v>18</v>
      </c>
      <c r="AY8" s="736"/>
      <c r="AZ8" s="736"/>
      <c r="BA8" s="737"/>
      <c r="BB8" s="8"/>
    </row>
    <row r="9" spans="1:54" s="3" customFormat="1" ht="30.9" customHeight="1" thickBot="1" x14ac:dyDescent="0.35">
      <c r="A9" s="63" t="s">
        <v>14</v>
      </c>
      <c r="B9" s="738" t="s">
        <v>0</v>
      </c>
      <c r="C9" s="739"/>
      <c r="D9" s="739"/>
      <c r="E9" s="740"/>
      <c r="F9" s="731" t="s">
        <v>19</v>
      </c>
      <c r="G9" s="732"/>
      <c r="H9" s="732"/>
      <c r="I9" s="733"/>
      <c r="J9" s="731" t="s">
        <v>1</v>
      </c>
      <c r="K9" s="732"/>
      <c r="L9" s="732"/>
      <c r="M9" s="733"/>
      <c r="N9" s="731" t="s">
        <v>20</v>
      </c>
      <c r="O9" s="732"/>
      <c r="P9" s="732"/>
      <c r="Q9" s="733"/>
      <c r="R9" s="756" t="s">
        <v>21</v>
      </c>
      <c r="S9" s="757"/>
      <c r="T9" s="757"/>
      <c r="U9" s="758"/>
      <c r="V9" s="731" t="s">
        <v>11</v>
      </c>
      <c r="W9" s="732"/>
      <c r="X9" s="732"/>
      <c r="Y9" s="733"/>
      <c r="Z9" s="731" t="s">
        <v>63</v>
      </c>
      <c r="AA9" s="732"/>
      <c r="AB9" s="732"/>
      <c r="AC9" s="733"/>
      <c r="AD9" s="731" t="s">
        <v>22</v>
      </c>
      <c r="AE9" s="732"/>
      <c r="AF9" s="732"/>
      <c r="AG9" s="733"/>
      <c r="AH9" s="731" t="s">
        <v>78</v>
      </c>
      <c r="AI9" s="732"/>
      <c r="AJ9" s="732"/>
      <c r="AK9" s="733"/>
      <c r="AL9" s="731" t="s">
        <v>97</v>
      </c>
      <c r="AM9" s="732"/>
      <c r="AN9" s="732"/>
      <c r="AO9" s="732"/>
      <c r="AP9" s="731" t="s">
        <v>65</v>
      </c>
      <c r="AQ9" s="732"/>
      <c r="AR9" s="732"/>
      <c r="AS9" s="732"/>
      <c r="AT9" s="738" t="s">
        <v>64</v>
      </c>
      <c r="AU9" s="739"/>
      <c r="AV9" s="739"/>
      <c r="AW9" s="740"/>
      <c r="AX9" s="738" t="s">
        <v>10</v>
      </c>
      <c r="AY9" s="739"/>
      <c r="AZ9" s="739"/>
      <c r="BA9" s="740"/>
      <c r="BB9" s="9"/>
    </row>
    <row r="10" spans="1:54" s="3" customFormat="1" ht="30.9" customHeight="1" thickBot="1" x14ac:dyDescent="0.35">
      <c r="A10" s="44" t="s">
        <v>52</v>
      </c>
      <c r="B10" s="741" t="s">
        <v>80</v>
      </c>
      <c r="C10" s="742"/>
      <c r="D10" s="742"/>
      <c r="E10" s="743"/>
      <c r="F10" s="768" t="s">
        <v>92</v>
      </c>
      <c r="G10" s="734"/>
      <c r="H10" s="734"/>
      <c r="I10" s="769"/>
      <c r="J10" s="768" t="s">
        <v>81</v>
      </c>
      <c r="K10" s="734"/>
      <c r="L10" s="734"/>
      <c r="M10" s="769"/>
      <c r="N10" s="768" t="s">
        <v>90</v>
      </c>
      <c r="O10" s="734"/>
      <c r="P10" s="734"/>
      <c r="Q10" s="769"/>
      <c r="R10" s="719" t="s">
        <v>91</v>
      </c>
      <c r="S10" s="720"/>
      <c r="T10" s="720"/>
      <c r="U10" s="721"/>
      <c r="V10" s="716" t="s">
        <v>79</v>
      </c>
      <c r="W10" s="717"/>
      <c r="X10" s="717"/>
      <c r="Y10" s="718"/>
      <c r="Z10" s="768" t="s">
        <v>82</v>
      </c>
      <c r="AA10" s="734"/>
      <c r="AB10" s="734"/>
      <c r="AC10" s="769"/>
      <c r="AD10" s="768" t="s">
        <v>83</v>
      </c>
      <c r="AE10" s="734"/>
      <c r="AF10" s="734"/>
      <c r="AG10" s="769"/>
      <c r="AH10" s="768" t="s">
        <v>84</v>
      </c>
      <c r="AI10" s="734"/>
      <c r="AJ10" s="734"/>
      <c r="AK10" s="769"/>
      <c r="AL10" s="768"/>
      <c r="AM10" s="734"/>
      <c r="AN10" s="734"/>
      <c r="AO10" s="734"/>
      <c r="AP10" s="768" t="s">
        <v>87</v>
      </c>
      <c r="AQ10" s="734"/>
      <c r="AR10" s="734"/>
      <c r="AS10" s="734"/>
      <c r="AT10" s="741" t="s">
        <v>85</v>
      </c>
      <c r="AU10" s="742"/>
      <c r="AV10" s="742"/>
      <c r="AW10" s="743"/>
      <c r="AX10" s="741" t="s">
        <v>86</v>
      </c>
      <c r="AY10" s="742"/>
      <c r="AZ10" s="742"/>
      <c r="BA10" s="743"/>
      <c r="BB10" s="23"/>
    </row>
    <row r="11" spans="1:54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8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11"/>
    </row>
    <row r="12" spans="1:54" x14ac:dyDescent="0.3">
      <c r="B12" s="55">
        <v>44199</v>
      </c>
      <c r="C12" s="18">
        <v>941</v>
      </c>
      <c r="D12" s="19">
        <v>185</v>
      </c>
      <c r="E12" s="20" t="s">
        <v>35</v>
      </c>
      <c r="F12" s="55">
        <v>44197</v>
      </c>
      <c r="G12" s="19">
        <v>935</v>
      </c>
      <c r="H12" s="54">
        <v>85</v>
      </c>
      <c r="I12" s="51" t="s">
        <v>35</v>
      </c>
      <c r="J12" s="73">
        <v>44198</v>
      </c>
      <c r="K12" s="54">
        <v>938</v>
      </c>
      <c r="L12" s="54">
        <v>70</v>
      </c>
      <c r="M12" s="53" t="s">
        <v>35</v>
      </c>
      <c r="N12" s="55">
        <v>44201</v>
      </c>
      <c r="O12" s="54">
        <v>942</v>
      </c>
      <c r="P12" s="54">
        <v>235</v>
      </c>
      <c r="Q12" s="56" t="s">
        <v>35</v>
      </c>
      <c r="R12" s="55">
        <v>44205</v>
      </c>
      <c r="S12" s="54">
        <v>952</v>
      </c>
      <c r="T12" s="54">
        <v>35</v>
      </c>
      <c r="U12" s="56" t="s">
        <v>35</v>
      </c>
      <c r="V12" s="55">
        <v>44197</v>
      </c>
      <c r="W12" s="13">
        <v>936</v>
      </c>
      <c r="X12" s="6">
        <v>120</v>
      </c>
      <c r="Y12" s="15" t="s">
        <v>35</v>
      </c>
      <c r="Z12" s="71">
        <v>44204</v>
      </c>
      <c r="AA12" s="67">
        <v>972</v>
      </c>
      <c r="AB12" s="67">
        <v>135</v>
      </c>
      <c r="AC12" s="67" t="s">
        <v>34</v>
      </c>
      <c r="AD12" s="58">
        <v>44204</v>
      </c>
      <c r="AE12" s="6">
        <v>975</v>
      </c>
      <c r="AF12" s="6">
        <v>90</v>
      </c>
      <c r="AG12" s="15" t="s">
        <v>34</v>
      </c>
      <c r="AH12" s="75">
        <v>44203</v>
      </c>
      <c r="AI12" s="66">
        <v>944</v>
      </c>
      <c r="AJ12" s="66">
        <v>45</v>
      </c>
      <c r="AK12" s="56" t="s">
        <v>35</v>
      </c>
      <c r="AL12" s="70">
        <v>44206</v>
      </c>
      <c r="AM12" s="66">
        <v>954</v>
      </c>
      <c r="AN12" s="66">
        <v>85</v>
      </c>
      <c r="AO12" s="66" t="s">
        <v>35</v>
      </c>
      <c r="AP12" s="75">
        <v>44203</v>
      </c>
      <c r="AQ12" s="66" t="s">
        <v>95</v>
      </c>
      <c r="AR12" s="66">
        <v>50</v>
      </c>
      <c r="AS12" s="56" t="s">
        <v>35</v>
      </c>
      <c r="AT12" s="75">
        <v>44198</v>
      </c>
      <c r="AU12" s="54">
        <v>937</v>
      </c>
      <c r="AV12" s="54">
        <v>50</v>
      </c>
      <c r="AW12" s="56" t="s">
        <v>35</v>
      </c>
      <c r="AX12" s="75">
        <v>44198</v>
      </c>
      <c r="AY12" s="54">
        <v>939</v>
      </c>
      <c r="AZ12" s="54">
        <v>120</v>
      </c>
      <c r="BA12" s="53" t="s">
        <v>35</v>
      </c>
      <c r="BB12" s="3"/>
    </row>
    <row r="13" spans="1:54" x14ac:dyDescent="0.3">
      <c r="B13" s="55">
        <v>44202</v>
      </c>
      <c r="C13" s="12">
        <v>943</v>
      </c>
      <c r="D13" s="6">
        <v>170</v>
      </c>
      <c r="E13" s="15" t="s">
        <v>35</v>
      </c>
      <c r="F13" s="55">
        <v>44200</v>
      </c>
      <c r="G13" s="6">
        <v>964</v>
      </c>
      <c r="H13" s="6">
        <v>140</v>
      </c>
      <c r="I13" s="52" t="s">
        <v>34</v>
      </c>
      <c r="J13" s="74">
        <v>44201</v>
      </c>
      <c r="K13" s="6">
        <v>970</v>
      </c>
      <c r="L13" s="6">
        <v>70</v>
      </c>
      <c r="M13" s="15" t="s">
        <v>34</v>
      </c>
      <c r="N13" s="55">
        <v>44204</v>
      </c>
      <c r="O13" s="6">
        <v>957</v>
      </c>
      <c r="P13" s="6">
        <v>185</v>
      </c>
      <c r="Q13" s="59" t="s">
        <v>35</v>
      </c>
      <c r="R13" s="55">
        <v>44212</v>
      </c>
      <c r="S13" s="6">
        <v>1006</v>
      </c>
      <c r="T13" s="6">
        <v>45</v>
      </c>
      <c r="U13" s="59" t="s">
        <v>35</v>
      </c>
      <c r="V13" s="55">
        <v>44199</v>
      </c>
      <c r="W13" s="13">
        <v>940</v>
      </c>
      <c r="X13" s="6">
        <v>130</v>
      </c>
      <c r="Y13" s="15" t="s">
        <v>35</v>
      </c>
      <c r="Z13" s="71">
        <v>44207</v>
      </c>
      <c r="AA13" s="67">
        <v>977</v>
      </c>
      <c r="AB13" s="67">
        <v>135</v>
      </c>
      <c r="AC13" s="67" t="s">
        <v>34</v>
      </c>
      <c r="AD13" s="58">
        <v>44207</v>
      </c>
      <c r="AE13" s="6">
        <v>978</v>
      </c>
      <c r="AF13" s="6">
        <v>90</v>
      </c>
      <c r="AG13" s="15" t="s">
        <v>34</v>
      </c>
      <c r="AH13" s="75">
        <v>44206</v>
      </c>
      <c r="AI13" s="66">
        <v>955</v>
      </c>
      <c r="AJ13" s="66">
        <v>45</v>
      </c>
      <c r="AK13" s="56" t="s">
        <v>35</v>
      </c>
      <c r="AL13" s="70">
        <v>44210</v>
      </c>
      <c r="AM13" s="66">
        <v>960</v>
      </c>
      <c r="AN13" s="66">
        <v>85</v>
      </c>
      <c r="AO13" s="66" t="s">
        <v>35</v>
      </c>
      <c r="AP13" s="75"/>
      <c r="AQ13" s="66"/>
      <c r="AR13" s="66"/>
      <c r="AS13" s="56"/>
      <c r="AT13" s="75">
        <v>44201</v>
      </c>
      <c r="AU13" s="6">
        <v>966</v>
      </c>
      <c r="AV13" s="6">
        <v>70</v>
      </c>
      <c r="AW13" s="56" t="s">
        <v>34</v>
      </c>
      <c r="AX13" s="75">
        <v>44201</v>
      </c>
      <c r="AY13" s="6">
        <v>968</v>
      </c>
      <c r="AZ13" s="6">
        <v>160</v>
      </c>
      <c r="BA13" s="15" t="s">
        <v>48</v>
      </c>
      <c r="BB13" s="3"/>
    </row>
    <row r="14" spans="1:54" x14ac:dyDescent="0.3">
      <c r="B14" s="55">
        <v>44205</v>
      </c>
      <c r="C14" s="12">
        <v>951</v>
      </c>
      <c r="D14" s="6">
        <v>160</v>
      </c>
      <c r="E14" s="15" t="s">
        <v>35</v>
      </c>
      <c r="F14" s="55">
        <v>44203</v>
      </c>
      <c r="G14" s="6">
        <v>945</v>
      </c>
      <c r="H14" s="6">
        <v>65</v>
      </c>
      <c r="I14" s="52" t="s">
        <v>35</v>
      </c>
      <c r="J14" s="58"/>
      <c r="K14" s="6"/>
      <c r="L14" s="6"/>
      <c r="M14" s="15"/>
      <c r="N14" s="55">
        <v>44208</v>
      </c>
      <c r="O14" s="6">
        <v>956</v>
      </c>
      <c r="P14" s="6">
        <v>140</v>
      </c>
      <c r="Q14" s="59" t="s">
        <v>35</v>
      </c>
      <c r="R14" s="55">
        <v>44224</v>
      </c>
      <c r="S14" s="6">
        <v>989</v>
      </c>
      <c r="T14" s="6">
        <v>45</v>
      </c>
      <c r="U14" s="59" t="s">
        <v>34</v>
      </c>
      <c r="V14" s="55">
        <v>44201</v>
      </c>
      <c r="W14" s="13">
        <v>971</v>
      </c>
      <c r="X14" s="6">
        <v>160</v>
      </c>
      <c r="Y14" s="15" t="s">
        <v>34</v>
      </c>
      <c r="Z14" s="71">
        <v>44210</v>
      </c>
      <c r="AA14" s="67">
        <v>1003</v>
      </c>
      <c r="AB14" s="67">
        <v>85</v>
      </c>
      <c r="AC14" s="67" t="s">
        <v>35</v>
      </c>
      <c r="AD14" s="58">
        <v>44210</v>
      </c>
      <c r="AE14" s="6">
        <v>1004</v>
      </c>
      <c r="AF14" s="6">
        <v>70</v>
      </c>
      <c r="AG14" s="15" t="s">
        <v>35</v>
      </c>
      <c r="AH14" s="75">
        <v>44209</v>
      </c>
      <c r="AI14" s="66"/>
      <c r="AJ14" s="66"/>
      <c r="AK14" s="56" t="s">
        <v>34</v>
      </c>
      <c r="AL14" s="70">
        <v>44213</v>
      </c>
      <c r="AM14" s="66">
        <v>1009</v>
      </c>
      <c r="AN14" s="66">
        <v>95</v>
      </c>
      <c r="AO14" s="66" t="s">
        <v>35</v>
      </c>
      <c r="AP14" s="75"/>
      <c r="AQ14" s="66"/>
      <c r="AR14" s="66"/>
      <c r="AS14" s="56"/>
      <c r="AT14" s="75">
        <v>44204</v>
      </c>
      <c r="AU14" s="6">
        <v>973</v>
      </c>
      <c r="AV14" s="6">
        <v>70</v>
      </c>
      <c r="AW14" s="56" t="s">
        <v>34</v>
      </c>
      <c r="AX14" s="75">
        <v>44204</v>
      </c>
      <c r="AY14" s="6">
        <v>974</v>
      </c>
      <c r="AZ14" s="6">
        <v>160</v>
      </c>
      <c r="BA14" s="15" t="s">
        <v>48</v>
      </c>
      <c r="BB14" s="3"/>
    </row>
    <row r="15" spans="1:54" x14ac:dyDescent="0.3">
      <c r="B15" s="55">
        <v>44208</v>
      </c>
      <c r="C15" s="12">
        <v>981</v>
      </c>
      <c r="D15" s="6">
        <v>230</v>
      </c>
      <c r="E15" s="15" t="s">
        <v>34</v>
      </c>
      <c r="F15" s="55"/>
      <c r="G15" s="6"/>
      <c r="H15" s="6"/>
      <c r="I15" s="52"/>
      <c r="J15" s="58"/>
      <c r="K15" s="6"/>
      <c r="L15" s="6"/>
      <c r="M15" s="15"/>
      <c r="N15" s="55">
        <v>44211</v>
      </c>
      <c r="O15" s="6">
        <v>1005</v>
      </c>
      <c r="P15" s="6">
        <v>140</v>
      </c>
      <c r="Q15" s="59" t="s">
        <v>35</v>
      </c>
      <c r="R15" s="55"/>
      <c r="S15" s="6"/>
      <c r="T15" s="6"/>
      <c r="U15" s="59"/>
      <c r="V15" s="55">
        <v>44203</v>
      </c>
      <c r="W15" s="13">
        <v>946</v>
      </c>
      <c r="X15" s="6">
        <v>120</v>
      </c>
      <c r="Y15" s="15" t="s">
        <v>35</v>
      </c>
      <c r="Z15" s="71">
        <v>44213</v>
      </c>
      <c r="AA15" s="67">
        <v>1012</v>
      </c>
      <c r="AB15" s="67">
        <v>65</v>
      </c>
      <c r="AC15" s="67" t="s">
        <v>35</v>
      </c>
      <c r="AD15" s="58">
        <v>44213</v>
      </c>
      <c r="AE15" s="6">
        <v>1013</v>
      </c>
      <c r="AF15" s="6">
        <v>70</v>
      </c>
      <c r="AG15" s="15" t="s">
        <v>35</v>
      </c>
      <c r="AH15" s="75">
        <v>44212</v>
      </c>
      <c r="AI15" s="66">
        <v>1007</v>
      </c>
      <c r="AJ15" s="66">
        <v>45</v>
      </c>
      <c r="AK15" s="56" t="s">
        <v>35</v>
      </c>
      <c r="AL15" s="70">
        <v>44216</v>
      </c>
      <c r="AM15" s="66">
        <v>1020</v>
      </c>
      <c r="AN15" s="66">
        <v>105</v>
      </c>
      <c r="AO15" s="66" t="s">
        <v>35</v>
      </c>
      <c r="AP15" s="76"/>
      <c r="AQ15" s="66"/>
      <c r="AR15" s="66"/>
      <c r="AS15" s="56"/>
      <c r="AT15" s="75">
        <v>44207</v>
      </c>
      <c r="AU15" s="6">
        <v>976</v>
      </c>
      <c r="AV15" s="6">
        <v>70</v>
      </c>
      <c r="AW15" s="56" t="s">
        <v>34</v>
      </c>
      <c r="AX15" s="75">
        <v>44207</v>
      </c>
      <c r="AY15" s="6">
        <v>979</v>
      </c>
      <c r="AZ15" s="6">
        <v>160</v>
      </c>
      <c r="BA15" s="15" t="s">
        <v>48</v>
      </c>
      <c r="BB15" s="3"/>
    </row>
    <row r="16" spans="1:54" x14ac:dyDescent="0.3">
      <c r="B16" s="55">
        <v>44211</v>
      </c>
      <c r="C16" s="12">
        <v>983</v>
      </c>
      <c r="D16" s="6">
        <v>230</v>
      </c>
      <c r="E16" s="15" t="s">
        <v>34</v>
      </c>
      <c r="F16" s="55"/>
      <c r="G16" s="6"/>
      <c r="H16" s="6"/>
      <c r="I16" s="52"/>
      <c r="J16" s="58"/>
      <c r="K16" s="6"/>
      <c r="L16" s="6"/>
      <c r="M16" s="15"/>
      <c r="N16" s="55">
        <v>44215</v>
      </c>
      <c r="O16" s="6">
        <v>1015</v>
      </c>
      <c r="P16" s="6">
        <v>140</v>
      </c>
      <c r="Q16" s="59" t="s">
        <v>35</v>
      </c>
      <c r="R16" s="60"/>
      <c r="S16" s="6"/>
      <c r="T16" s="6"/>
      <c r="U16" s="59"/>
      <c r="V16" s="55">
        <v>44205</v>
      </c>
      <c r="W16" s="13">
        <v>953</v>
      </c>
      <c r="X16" s="6">
        <v>100</v>
      </c>
      <c r="Y16" s="15" t="s">
        <v>35</v>
      </c>
      <c r="Z16" s="71">
        <v>44216</v>
      </c>
      <c r="AA16" s="67">
        <v>1017</v>
      </c>
      <c r="AB16" s="67">
        <v>65</v>
      </c>
      <c r="AC16" s="67" t="s">
        <v>35</v>
      </c>
      <c r="AD16" s="58">
        <v>44216</v>
      </c>
      <c r="AE16" s="6">
        <v>1016</v>
      </c>
      <c r="AF16" s="6">
        <v>70</v>
      </c>
      <c r="AG16" s="15" t="s">
        <v>35</v>
      </c>
      <c r="AH16" s="60">
        <v>44215</v>
      </c>
      <c r="AI16" s="67"/>
      <c r="AJ16" s="67"/>
      <c r="AK16" s="59" t="s">
        <v>34</v>
      </c>
      <c r="AL16" s="71">
        <v>44219</v>
      </c>
      <c r="AM16" s="67">
        <v>1026</v>
      </c>
      <c r="AN16" s="67">
        <v>125</v>
      </c>
      <c r="AO16" s="67" t="s">
        <v>35</v>
      </c>
      <c r="AP16" s="61"/>
      <c r="AQ16" s="67"/>
      <c r="AR16" s="67"/>
      <c r="AS16" s="59"/>
      <c r="AT16" s="60">
        <v>44210</v>
      </c>
      <c r="AU16" s="6">
        <v>959</v>
      </c>
      <c r="AV16" s="6">
        <v>50</v>
      </c>
      <c r="AW16" s="59" t="s">
        <v>35</v>
      </c>
      <c r="AX16" s="60">
        <v>44210</v>
      </c>
      <c r="AY16" s="6">
        <v>958</v>
      </c>
      <c r="AZ16" s="6">
        <v>85</v>
      </c>
      <c r="BA16" s="15" t="s">
        <v>35</v>
      </c>
      <c r="BB16" s="3"/>
    </row>
    <row r="17" spans="2:54" x14ac:dyDescent="0.3">
      <c r="B17" s="55">
        <v>44215</v>
      </c>
      <c r="C17" s="12">
        <v>1022</v>
      </c>
      <c r="D17" s="6">
        <v>190</v>
      </c>
      <c r="E17" s="15" t="s">
        <v>34</v>
      </c>
      <c r="F17" s="55"/>
      <c r="G17" s="6"/>
      <c r="H17" s="6"/>
      <c r="I17" s="52"/>
      <c r="J17" s="58"/>
      <c r="K17" s="6"/>
      <c r="L17" s="6"/>
      <c r="M17" s="15"/>
      <c r="N17" s="55">
        <v>44225</v>
      </c>
      <c r="O17" s="6">
        <v>1046</v>
      </c>
      <c r="P17" s="6">
        <v>120</v>
      </c>
      <c r="Q17" s="59" t="s">
        <v>35</v>
      </c>
      <c r="R17" s="61"/>
      <c r="S17" s="6"/>
      <c r="T17" s="6"/>
      <c r="U17" s="59"/>
      <c r="V17" s="55">
        <v>44207</v>
      </c>
      <c r="W17" s="13">
        <v>980</v>
      </c>
      <c r="X17" s="6">
        <v>160</v>
      </c>
      <c r="Y17" s="15" t="s">
        <v>34</v>
      </c>
      <c r="Z17" s="71">
        <v>44222</v>
      </c>
      <c r="AA17" s="67"/>
      <c r="AB17" s="67"/>
      <c r="AC17" s="67" t="s">
        <v>34</v>
      </c>
      <c r="AD17" s="58">
        <v>44219</v>
      </c>
      <c r="AE17" s="6">
        <v>1025</v>
      </c>
      <c r="AF17" s="6">
        <v>70</v>
      </c>
      <c r="AG17" s="15" t="s">
        <v>35</v>
      </c>
      <c r="AH17" s="60">
        <v>44218</v>
      </c>
      <c r="AI17" s="67"/>
      <c r="AJ17" s="67"/>
      <c r="AK17" s="59" t="s">
        <v>34</v>
      </c>
      <c r="AL17" s="71">
        <v>44222</v>
      </c>
      <c r="AM17" s="67">
        <v>1041</v>
      </c>
      <c r="AN17" s="67">
        <v>125</v>
      </c>
      <c r="AO17" s="67" t="s">
        <v>94</v>
      </c>
      <c r="AP17" s="61"/>
      <c r="AQ17" s="67"/>
      <c r="AR17" s="67"/>
      <c r="AS17" s="59"/>
      <c r="AT17" s="60">
        <v>44213</v>
      </c>
      <c r="AU17" s="6">
        <v>1011</v>
      </c>
      <c r="AV17" s="6">
        <v>50</v>
      </c>
      <c r="AW17" s="59" t="s">
        <v>35</v>
      </c>
      <c r="AX17" s="60">
        <v>44213</v>
      </c>
      <c r="AY17" s="6">
        <v>1010</v>
      </c>
      <c r="AZ17" s="6">
        <v>120</v>
      </c>
      <c r="BA17" s="15" t="s">
        <v>35</v>
      </c>
      <c r="BB17" s="3"/>
    </row>
    <row r="18" spans="2:54" x14ac:dyDescent="0.3">
      <c r="B18" s="55">
        <v>44217</v>
      </c>
      <c r="C18" s="12">
        <v>1021</v>
      </c>
      <c r="D18" s="6">
        <v>105</v>
      </c>
      <c r="E18" s="15" t="s">
        <v>35</v>
      </c>
      <c r="F18" s="55"/>
      <c r="G18" s="6"/>
      <c r="H18" s="6"/>
      <c r="I18" s="52"/>
      <c r="J18" s="58"/>
      <c r="K18" s="6"/>
      <c r="L18" s="6"/>
      <c r="M18" s="15"/>
      <c r="N18" s="55"/>
      <c r="O18" s="6"/>
      <c r="P18" s="6"/>
      <c r="Q18" s="59"/>
      <c r="R18" s="61"/>
      <c r="S18" s="6"/>
      <c r="T18" s="6"/>
      <c r="U18" s="59"/>
      <c r="V18" s="55">
        <v>44209</v>
      </c>
      <c r="W18" s="13">
        <v>982</v>
      </c>
      <c r="X18" s="6">
        <v>160</v>
      </c>
      <c r="Y18" s="15" t="s">
        <v>34</v>
      </c>
      <c r="Z18" s="71">
        <v>44225</v>
      </c>
      <c r="AA18" s="67"/>
      <c r="AB18" s="67"/>
      <c r="AC18" s="67" t="s">
        <v>34</v>
      </c>
      <c r="AD18" s="58">
        <v>44222</v>
      </c>
      <c r="AE18" s="6">
        <v>988</v>
      </c>
      <c r="AF18" s="6">
        <v>90</v>
      </c>
      <c r="AG18" s="15" t="s">
        <v>34</v>
      </c>
      <c r="AH18" s="60">
        <v>44221</v>
      </c>
      <c r="AI18" s="67"/>
      <c r="AJ18" s="67"/>
      <c r="AK18" s="59" t="s">
        <v>34</v>
      </c>
      <c r="AL18" s="71">
        <v>44226</v>
      </c>
      <c r="AM18" s="67">
        <v>1047</v>
      </c>
      <c r="AN18" s="67">
        <v>105</v>
      </c>
      <c r="AO18" s="67" t="s">
        <v>94</v>
      </c>
      <c r="AP18" s="61"/>
      <c r="AQ18" s="67"/>
      <c r="AR18" s="67"/>
      <c r="AS18" s="59"/>
      <c r="AT18" s="60">
        <v>44216</v>
      </c>
      <c r="AU18" s="6">
        <v>1019</v>
      </c>
      <c r="AV18" s="6">
        <v>30</v>
      </c>
      <c r="AW18" s="59" t="s">
        <v>35</v>
      </c>
      <c r="AX18" s="60">
        <v>44216</v>
      </c>
      <c r="AY18" s="6">
        <v>1018</v>
      </c>
      <c r="AZ18" s="6">
        <v>100</v>
      </c>
      <c r="BA18" s="15" t="s">
        <v>35</v>
      </c>
      <c r="BB18" s="3"/>
    </row>
    <row r="19" spans="2:54" x14ac:dyDescent="0.3">
      <c r="B19" s="55">
        <v>44220</v>
      </c>
      <c r="C19" s="12">
        <v>1040</v>
      </c>
      <c r="D19" s="6">
        <v>115</v>
      </c>
      <c r="E19" s="15" t="s">
        <v>94</v>
      </c>
      <c r="F19" s="55"/>
      <c r="G19" s="6"/>
      <c r="H19" s="6"/>
      <c r="I19" s="52"/>
      <c r="J19" s="58"/>
      <c r="K19" s="6"/>
      <c r="L19" s="6"/>
      <c r="M19" s="15"/>
      <c r="N19" s="55"/>
      <c r="O19" s="6"/>
      <c r="P19" s="6"/>
      <c r="Q19" s="59"/>
      <c r="R19" s="61"/>
      <c r="S19" s="6"/>
      <c r="T19" s="6"/>
      <c r="U19" s="59"/>
      <c r="V19" s="55">
        <v>44212</v>
      </c>
      <c r="W19" s="13">
        <v>1053</v>
      </c>
      <c r="X19" s="6">
        <v>120</v>
      </c>
      <c r="Y19" s="15" t="s">
        <v>35</v>
      </c>
      <c r="Z19" s="71"/>
      <c r="AA19" s="67"/>
      <c r="AB19" s="67"/>
      <c r="AC19" s="67"/>
      <c r="AD19" s="58">
        <v>44225</v>
      </c>
      <c r="AE19" s="6">
        <v>994</v>
      </c>
      <c r="AF19" s="6">
        <v>90</v>
      </c>
      <c r="AG19" s="15" t="s">
        <v>34</v>
      </c>
      <c r="AH19" s="60">
        <v>44224</v>
      </c>
      <c r="AI19" s="67">
        <v>990</v>
      </c>
      <c r="AJ19" s="67">
        <v>45</v>
      </c>
      <c r="AK19" s="59" t="s">
        <v>34</v>
      </c>
      <c r="AL19" s="67"/>
      <c r="AM19" s="67"/>
      <c r="AN19" s="67"/>
      <c r="AO19" s="67"/>
      <c r="AP19" s="61"/>
      <c r="AQ19" s="67"/>
      <c r="AR19" s="67"/>
      <c r="AS19" s="59"/>
      <c r="AT19" s="60">
        <v>44219</v>
      </c>
      <c r="AU19" s="6">
        <v>1023</v>
      </c>
      <c r="AV19" s="6">
        <v>50</v>
      </c>
      <c r="AW19" s="59" t="s">
        <v>35</v>
      </c>
      <c r="AX19" s="60">
        <v>44219</v>
      </c>
      <c r="AY19" s="6">
        <v>1024</v>
      </c>
      <c r="AZ19" s="6">
        <v>80</v>
      </c>
      <c r="BA19" s="15" t="s">
        <v>35</v>
      </c>
      <c r="BB19" s="3"/>
    </row>
    <row r="20" spans="2:54" x14ac:dyDescent="0.3">
      <c r="B20" s="55">
        <v>44223</v>
      </c>
      <c r="C20" s="12">
        <v>1044</v>
      </c>
      <c r="D20" s="6">
        <v>115</v>
      </c>
      <c r="E20" s="15" t="s">
        <v>94</v>
      </c>
      <c r="F20" s="55"/>
      <c r="G20" s="6"/>
      <c r="H20" s="6"/>
      <c r="I20" s="52"/>
      <c r="J20" s="58"/>
      <c r="K20" s="6"/>
      <c r="L20" s="6"/>
      <c r="M20" s="15"/>
      <c r="N20" s="55"/>
      <c r="O20" s="6"/>
      <c r="P20" s="6"/>
      <c r="Q20" s="59"/>
      <c r="R20" s="61"/>
      <c r="S20" s="6"/>
      <c r="T20" s="6"/>
      <c r="U20" s="59"/>
      <c r="V20" s="58">
        <v>44215</v>
      </c>
      <c r="W20" s="13">
        <v>984</v>
      </c>
      <c r="X20" s="6">
        <v>160</v>
      </c>
      <c r="Y20" s="15" t="s">
        <v>34</v>
      </c>
      <c r="Z20" s="67"/>
      <c r="AA20" s="67"/>
      <c r="AB20" s="67"/>
      <c r="AC20" s="67"/>
      <c r="AD20" s="58"/>
      <c r="AE20" s="6"/>
      <c r="AF20" s="6"/>
      <c r="AG20" s="15"/>
      <c r="AH20" s="60">
        <v>44227</v>
      </c>
      <c r="AI20" s="67">
        <v>995</v>
      </c>
      <c r="AJ20" s="67">
        <v>45</v>
      </c>
      <c r="AK20" s="59" t="s">
        <v>35</v>
      </c>
      <c r="AL20" s="67"/>
      <c r="AM20" s="67"/>
      <c r="AN20" s="67"/>
      <c r="AO20" s="67"/>
      <c r="AP20" s="61"/>
      <c r="AQ20" s="67"/>
      <c r="AR20" s="67"/>
      <c r="AS20" s="59"/>
      <c r="AT20" s="60">
        <v>44222</v>
      </c>
      <c r="AU20" s="6">
        <v>1043</v>
      </c>
      <c r="AV20" s="6">
        <v>50</v>
      </c>
      <c r="AW20" s="59" t="s">
        <v>94</v>
      </c>
      <c r="AX20" s="60">
        <v>44222</v>
      </c>
      <c r="AY20" s="6">
        <v>1042</v>
      </c>
      <c r="AZ20" s="6">
        <v>160</v>
      </c>
      <c r="BA20" s="15" t="s">
        <v>94</v>
      </c>
      <c r="BB20" s="3"/>
    </row>
    <row r="21" spans="2:54" x14ac:dyDescent="0.3">
      <c r="B21" s="55">
        <v>44226</v>
      </c>
      <c r="C21" s="12">
        <v>1048</v>
      </c>
      <c r="D21" s="6">
        <v>105</v>
      </c>
      <c r="E21" s="15" t="s">
        <v>94</v>
      </c>
      <c r="F21" s="55"/>
      <c r="G21" s="6"/>
      <c r="H21" s="6"/>
      <c r="I21" s="52"/>
      <c r="J21" s="58"/>
      <c r="K21" s="6"/>
      <c r="L21" s="6"/>
      <c r="M21" s="15"/>
      <c r="N21" s="55"/>
      <c r="O21" s="6"/>
      <c r="P21" s="6"/>
      <c r="Q21" s="59"/>
      <c r="R21" s="61"/>
      <c r="S21" s="6"/>
      <c r="T21" s="6"/>
      <c r="U21" s="59"/>
      <c r="V21" s="58">
        <v>44217</v>
      </c>
      <c r="W21" s="13">
        <v>986</v>
      </c>
      <c r="X21" s="6">
        <v>115</v>
      </c>
      <c r="Y21" s="15" t="s">
        <v>34</v>
      </c>
      <c r="Z21" s="67"/>
      <c r="AA21" s="67"/>
      <c r="AB21" s="67"/>
      <c r="AC21" s="67"/>
      <c r="AD21" s="21"/>
      <c r="AE21" s="6"/>
      <c r="AF21" s="6"/>
      <c r="AG21" s="15"/>
      <c r="AH21" s="61"/>
      <c r="AI21" s="67"/>
      <c r="AJ21" s="67"/>
      <c r="AK21" s="59"/>
      <c r="AL21" s="67"/>
      <c r="AM21" s="67"/>
      <c r="AN21" s="67"/>
      <c r="AO21" s="67"/>
      <c r="AP21" s="61"/>
      <c r="AQ21" s="67"/>
      <c r="AR21" s="67"/>
      <c r="AS21" s="59"/>
      <c r="AT21" s="60">
        <v>44225</v>
      </c>
      <c r="AU21" s="6">
        <v>991</v>
      </c>
      <c r="AV21" s="6">
        <v>70</v>
      </c>
      <c r="AW21" s="59" t="s">
        <v>34</v>
      </c>
      <c r="AX21" s="60">
        <v>44225</v>
      </c>
      <c r="AY21" s="6">
        <v>993</v>
      </c>
      <c r="AZ21" s="6">
        <v>160</v>
      </c>
      <c r="BA21" s="15" t="s">
        <v>48</v>
      </c>
      <c r="BB21" s="3"/>
    </row>
    <row r="22" spans="2:54" x14ac:dyDescent="0.3">
      <c r="B22" s="55"/>
      <c r="C22" s="12"/>
      <c r="D22" s="6"/>
      <c r="E22" s="15"/>
      <c r="F22" s="55"/>
      <c r="G22" s="6"/>
      <c r="H22" s="6"/>
      <c r="I22" s="52"/>
      <c r="J22" s="21"/>
      <c r="K22" s="6"/>
      <c r="L22" s="6"/>
      <c r="M22" s="15"/>
      <c r="N22" s="55"/>
      <c r="O22" s="6"/>
      <c r="P22" s="6"/>
      <c r="Q22" s="59"/>
      <c r="R22" s="61"/>
      <c r="S22" s="6"/>
      <c r="T22" s="6"/>
      <c r="U22" s="59"/>
      <c r="V22" s="58">
        <v>44219</v>
      </c>
      <c r="W22" s="13">
        <v>1027</v>
      </c>
      <c r="X22" s="6">
        <v>100</v>
      </c>
      <c r="Y22" s="15" t="s">
        <v>35</v>
      </c>
      <c r="Z22" s="67"/>
      <c r="AA22" s="67"/>
      <c r="AB22" s="67"/>
      <c r="AC22" s="67"/>
      <c r="AD22" s="21"/>
      <c r="AE22" s="6"/>
      <c r="AF22" s="6"/>
      <c r="AG22" s="15"/>
      <c r="AH22" s="61"/>
      <c r="AI22" s="67"/>
      <c r="AJ22" s="67"/>
      <c r="AK22" s="59"/>
      <c r="AL22" s="67"/>
      <c r="AM22" s="67"/>
      <c r="AN22" s="67"/>
      <c r="AO22" s="67"/>
      <c r="AP22" s="61"/>
      <c r="AQ22" s="67"/>
      <c r="AR22" s="67"/>
      <c r="AS22" s="59"/>
      <c r="AT22" s="61"/>
      <c r="AU22" s="6"/>
      <c r="AV22" s="6"/>
      <c r="AW22" s="59"/>
      <c r="AX22" s="21"/>
      <c r="AY22" s="6"/>
      <c r="AZ22" s="6"/>
      <c r="BA22" s="15"/>
      <c r="BB22" s="3"/>
    </row>
    <row r="23" spans="2:54" x14ac:dyDescent="0.3">
      <c r="B23" s="55"/>
      <c r="C23" s="12"/>
      <c r="D23" s="6"/>
      <c r="E23" s="15"/>
      <c r="F23" s="55"/>
      <c r="G23" s="6"/>
      <c r="H23" s="6"/>
      <c r="I23" s="52"/>
      <c r="J23" s="21"/>
      <c r="K23" s="6"/>
      <c r="L23" s="6"/>
      <c r="M23" s="15"/>
      <c r="N23" s="55"/>
      <c r="O23" s="6"/>
      <c r="P23" s="6"/>
      <c r="Q23" s="59"/>
      <c r="R23" s="61"/>
      <c r="S23" s="6"/>
      <c r="T23" s="6"/>
      <c r="U23" s="59"/>
      <c r="V23" s="58">
        <v>44221</v>
      </c>
      <c r="W23" s="13">
        <v>1028</v>
      </c>
      <c r="X23" s="6">
        <v>160</v>
      </c>
      <c r="Y23" s="15" t="s">
        <v>34</v>
      </c>
      <c r="Z23" s="67"/>
      <c r="AA23" s="67"/>
      <c r="AB23" s="67"/>
      <c r="AC23" s="67"/>
      <c r="AD23" s="21"/>
      <c r="AE23" s="6"/>
      <c r="AF23" s="6"/>
      <c r="AG23" s="15"/>
      <c r="AH23" s="61"/>
      <c r="AI23" s="67"/>
      <c r="AJ23" s="67"/>
      <c r="AK23" s="59"/>
      <c r="AL23" s="67"/>
      <c r="AM23" s="67"/>
      <c r="AN23" s="67"/>
      <c r="AO23" s="67"/>
      <c r="AP23" s="61"/>
      <c r="AQ23" s="67"/>
      <c r="AR23" s="67"/>
      <c r="AS23" s="59"/>
      <c r="AT23" s="61"/>
      <c r="AU23" s="6"/>
      <c r="AV23" s="6"/>
      <c r="AW23" s="59"/>
      <c r="AX23" s="21"/>
      <c r="AY23" s="6"/>
      <c r="AZ23" s="6"/>
      <c r="BA23" s="15"/>
      <c r="BB23" s="3"/>
    </row>
    <row r="24" spans="2:54" x14ac:dyDescent="0.3">
      <c r="B24" s="62"/>
      <c r="C24" s="12"/>
      <c r="D24" s="6"/>
      <c r="E24" s="15"/>
      <c r="F24" s="55"/>
      <c r="G24" s="6"/>
      <c r="H24" s="6"/>
      <c r="I24" s="52"/>
      <c r="J24" s="21"/>
      <c r="K24" s="6"/>
      <c r="L24" s="6"/>
      <c r="M24" s="15"/>
      <c r="N24" s="55"/>
      <c r="O24" s="6"/>
      <c r="P24" s="6"/>
      <c r="Q24" s="59"/>
      <c r="R24" s="61"/>
      <c r="S24" s="6"/>
      <c r="T24" s="6"/>
      <c r="U24" s="59"/>
      <c r="V24" s="58">
        <v>44223</v>
      </c>
      <c r="W24" s="13">
        <v>1045</v>
      </c>
      <c r="X24" s="6">
        <v>160</v>
      </c>
      <c r="Y24" s="15" t="s">
        <v>94</v>
      </c>
      <c r="Z24" s="67"/>
      <c r="AA24" s="67"/>
      <c r="AB24" s="67"/>
      <c r="AC24" s="67"/>
      <c r="AD24" s="21"/>
      <c r="AE24" s="6"/>
      <c r="AF24" s="6"/>
      <c r="AG24" s="15"/>
      <c r="AH24" s="61"/>
      <c r="AI24" s="67"/>
      <c r="AJ24" s="67"/>
      <c r="AK24" s="59"/>
      <c r="AL24" s="67"/>
      <c r="AM24" s="67"/>
      <c r="AN24" s="67"/>
      <c r="AO24" s="67"/>
      <c r="AP24" s="61"/>
      <c r="AQ24" s="67"/>
      <c r="AR24" s="67"/>
      <c r="AS24" s="59"/>
      <c r="AT24" s="61"/>
      <c r="AU24" s="6"/>
      <c r="AV24" s="6"/>
      <c r="AW24" s="59"/>
      <c r="AX24" s="21"/>
      <c r="AY24" s="6"/>
      <c r="AZ24" s="6"/>
      <c r="BA24" s="15"/>
      <c r="BB24" s="3"/>
    </row>
    <row r="25" spans="2:54" x14ac:dyDescent="0.3">
      <c r="B25" s="62"/>
      <c r="C25" s="12"/>
      <c r="D25" s="6"/>
      <c r="E25" s="15"/>
      <c r="F25" s="21"/>
      <c r="G25" s="6"/>
      <c r="H25" s="6"/>
      <c r="I25" s="52"/>
      <c r="J25" s="21"/>
      <c r="K25" s="6"/>
      <c r="L25" s="6"/>
      <c r="M25" s="15"/>
      <c r="N25" s="55"/>
      <c r="O25" s="6"/>
      <c r="P25" s="6"/>
      <c r="Q25" s="59"/>
      <c r="R25" s="61"/>
      <c r="S25" s="6"/>
      <c r="T25" s="6"/>
      <c r="U25" s="59"/>
      <c r="V25" s="58">
        <v>44225</v>
      </c>
      <c r="W25" s="13">
        <v>992</v>
      </c>
      <c r="X25" s="6">
        <v>160</v>
      </c>
      <c r="Y25" s="15" t="s">
        <v>34</v>
      </c>
      <c r="Z25" s="67"/>
      <c r="AA25" s="67"/>
      <c r="AB25" s="67"/>
      <c r="AC25" s="67"/>
      <c r="AD25" s="21"/>
      <c r="AE25" s="6"/>
      <c r="AF25" s="6"/>
      <c r="AG25" s="15"/>
      <c r="AH25" s="61"/>
      <c r="AI25" s="67"/>
      <c r="AJ25" s="67"/>
      <c r="AK25" s="59"/>
      <c r="AL25" s="67"/>
      <c r="AM25" s="67"/>
      <c r="AN25" s="67"/>
      <c r="AO25" s="67"/>
      <c r="AP25" s="61"/>
      <c r="AQ25" s="67"/>
      <c r="AR25" s="67"/>
      <c r="AS25" s="59"/>
      <c r="AT25" s="61"/>
      <c r="AU25" s="6"/>
      <c r="AV25" s="6"/>
      <c r="AW25" s="59"/>
      <c r="AX25" s="21"/>
      <c r="AY25" s="6"/>
      <c r="AZ25" s="6"/>
      <c r="BA25" s="15"/>
      <c r="BB25" s="3"/>
    </row>
    <row r="26" spans="2:54" x14ac:dyDescent="0.3">
      <c r="B26" s="62"/>
      <c r="C26" s="12"/>
      <c r="D26" s="6"/>
      <c r="E26" s="15"/>
      <c r="F26" s="21"/>
      <c r="G26" s="6"/>
      <c r="H26" s="6"/>
      <c r="I26" s="52"/>
      <c r="J26" s="21"/>
      <c r="K26" s="6"/>
      <c r="L26" s="6"/>
      <c r="M26" s="15"/>
      <c r="N26" s="55"/>
      <c r="O26" s="6"/>
      <c r="P26" s="6"/>
      <c r="Q26" s="59"/>
      <c r="R26" s="61"/>
      <c r="S26" s="6"/>
      <c r="T26" s="6"/>
      <c r="U26" s="59"/>
      <c r="V26" s="58">
        <v>44227</v>
      </c>
      <c r="W26" s="13">
        <v>1049</v>
      </c>
      <c r="X26" s="6">
        <v>150</v>
      </c>
      <c r="Y26" s="15" t="s">
        <v>94</v>
      </c>
      <c r="Z26" s="67"/>
      <c r="AA26" s="67"/>
      <c r="AB26" s="67"/>
      <c r="AC26" s="67"/>
      <c r="AD26" s="21"/>
      <c r="AE26" s="6"/>
      <c r="AF26" s="6"/>
      <c r="AG26" s="15"/>
      <c r="AH26" s="61"/>
      <c r="AI26" s="67"/>
      <c r="AJ26" s="67"/>
      <c r="AK26" s="59"/>
      <c r="AL26" s="67"/>
      <c r="AM26" s="67"/>
      <c r="AN26" s="67"/>
      <c r="AO26" s="67"/>
      <c r="AP26" s="61"/>
      <c r="AQ26" s="67"/>
      <c r="AR26" s="67"/>
      <c r="AS26" s="59"/>
      <c r="AT26" s="61"/>
      <c r="AU26" s="6"/>
      <c r="AV26" s="6"/>
      <c r="AW26" s="59"/>
      <c r="AX26" s="21"/>
      <c r="AY26" s="6"/>
      <c r="AZ26" s="6"/>
      <c r="BA26" s="15"/>
      <c r="BB26" s="3"/>
    </row>
    <row r="27" spans="2:54" x14ac:dyDescent="0.3">
      <c r="B27" s="62"/>
      <c r="C27" s="12"/>
      <c r="D27" s="6"/>
      <c r="E27" s="15"/>
      <c r="F27" s="21"/>
      <c r="G27" s="6"/>
      <c r="H27" s="6"/>
      <c r="I27" s="52"/>
      <c r="J27" s="21"/>
      <c r="K27" s="6"/>
      <c r="L27" s="6"/>
      <c r="M27" s="15"/>
      <c r="N27" s="55"/>
      <c r="O27" s="6"/>
      <c r="P27" s="6"/>
      <c r="Q27" s="59"/>
      <c r="R27" s="61"/>
      <c r="S27" s="6"/>
      <c r="T27" s="6"/>
      <c r="U27" s="59"/>
      <c r="V27" s="21"/>
      <c r="W27" s="13"/>
      <c r="X27" s="6"/>
      <c r="Y27" s="15"/>
      <c r="Z27" s="67"/>
      <c r="AA27" s="67"/>
      <c r="AB27" s="67"/>
      <c r="AC27" s="67"/>
      <c r="AD27" s="21"/>
      <c r="AE27" s="6"/>
      <c r="AF27" s="6"/>
      <c r="AG27" s="15"/>
      <c r="AH27" s="61"/>
      <c r="AI27" s="67"/>
      <c r="AJ27" s="67"/>
      <c r="AK27" s="59"/>
      <c r="AL27" s="67"/>
      <c r="AM27" s="67"/>
      <c r="AN27" s="67"/>
      <c r="AO27" s="67"/>
      <c r="AP27" s="61"/>
      <c r="AQ27" s="67"/>
      <c r="AR27" s="67"/>
      <c r="AS27" s="59"/>
      <c r="AT27" s="61"/>
      <c r="AU27" s="6"/>
      <c r="AV27" s="6"/>
      <c r="AW27" s="59"/>
      <c r="AX27" s="21"/>
      <c r="AY27" s="6"/>
      <c r="AZ27" s="6"/>
      <c r="BA27" s="15"/>
      <c r="BB27" s="3"/>
    </row>
    <row r="28" spans="2:54" x14ac:dyDescent="0.3">
      <c r="B28" s="62"/>
      <c r="C28" s="12"/>
      <c r="D28" s="6"/>
      <c r="E28" s="15"/>
      <c r="F28" s="21"/>
      <c r="G28" s="6"/>
      <c r="H28" s="6"/>
      <c r="I28" s="52"/>
      <c r="J28" s="21"/>
      <c r="K28" s="6"/>
      <c r="L28" s="6"/>
      <c r="M28" s="15"/>
      <c r="N28" s="61"/>
      <c r="O28" s="6"/>
      <c r="P28" s="6"/>
      <c r="Q28" s="59"/>
      <c r="R28" s="61"/>
      <c r="S28" s="6"/>
      <c r="T28" s="6"/>
      <c r="U28" s="59"/>
      <c r="V28" s="21"/>
      <c r="W28" s="13"/>
      <c r="X28" s="6"/>
      <c r="Y28" s="15"/>
      <c r="Z28" s="67"/>
      <c r="AA28" s="67"/>
      <c r="AB28" s="67"/>
      <c r="AC28" s="67"/>
      <c r="AD28" s="21"/>
      <c r="AE28" s="6"/>
      <c r="AF28" s="6"/>
      <c r="AG28" s="15"/>
      <c r="AH28" s="61"/>
      <c r="AI28" s="67"/>
      <c r="AJ28" s="67"/>
      <c r="AK28" s="59"/>
      <c r="AL28" s="67"/>
      <c r="AM28" s="67"/>
      <c r="AN28" s="67"/>
      <c r="AO28" s="67"/>
      <c r="AP28" s="61"/>
      <c r="AQ28" s="67"/>
      <c r="AR28" s="67"/>
      <c r="AS28" s="59"/>
      <c r="AT28" s="61"/>
      <c r="AU28" s="6"/>
      <c r="AV28" s="6"/>
      <c r="AW28" s="59"/>
      <c r="AX28" s="21"/>
      <c r="AY28" s="6"/>
      <c r="AZ28" s="6"/>
      <c r="BA28" s="15"/>
      <c r="BB28" s="3"/>
    </row>
    <row r="29" spans="2:54" x14ac:dyDescent="0.3">
      <c r="B29" s="62"/>
      <c r="C29" s="12"/>
      <c r="D29" s="6"/>
      <c r="E29" s="15"/>
      <c r="F29" s="21"/>
      <c r="G29" s="6"/>
      <c r="H29" s="6"/>
      <c r="I29" s="52"/>
      <c r="J29" s="21"/>
      <c r="K29" s="6"/>
      <c r="L29" s="6"/>
      <c r="M29" s="15"/>
      <c r="N29" s="61"/>
      <c r="O29" s="6"/>
      <c r="P29" s="6"/>
      <c r="Q29" s="59"/>
      <c r="R29" s="61"/>
      <c r="S29" s="6"/>
      <c r="T29" s="6"/>
      <c r="U29" s="59"/>
      <c r="V29" s="21"/>
      <c r="W29" s="13"/>
      <c r="X29" s="6"/>
      <c r="Y29" s="15"/>
      <c r="Z29" s="67"/>
      <c r="AA29" s="67"/>
      <c r="AB29" s="67"/>
      <c r="AC29" s="67"/>
      <c r="AD29" s="21"/>
      <c r="AE29" s="6"/>
      <c r="AF29" s="6"/>
      <c r="AG29" s="15"/>
      <c r="AH29" s="61"/>
      <c r="AI29" s="67"/>
      <c r="AJ29" s="67"/>
      <c r="AK29" s="59"/>
      <c r="AL29" s="67"/>
      <c r="AM29" s="67"/>
      <c r="AN29" s="67"/>
      <c r="AO29" s="67"/>
      <c r="AP29" s="61"/>
      <c r="AQ29" s="67"/>
      <c r="AR29" s="67"/>
      <c r="AS29" s="59"/>
      <c r="AT29" s="61"/>
      <c r="AU29" s="6"/>
      <c r="AV29" s="6"/>
      <c r="AW29" s="59"/>
      <c r="AX29" s="21"/>
      <c r="AY29" s="6"/>
      <c r="AZ29" s="6"/>
      <c r="BA29" s="15"/>
      <c r="BB29" s="3"/>
    </row>
    <row r="30" spans="2:54" x14ac:dyDescent="0.3">
      <c r="B30" s="16"/>
      <c r="C30" s="5"/>
      <c r="D30" s="4"/>
      <c r="E30" s="17"/>
      <c r="F30" s="22"/>
      <c r="G30" s="4"/>
      <c r="H30" s="4"/>
      <c r="I30" s="26"/>
      <c r="J30" s="22"/>
      <c r="K30" s="4"/>
      <c r="L30" s="4"/>
      <c r="M30" s="17"/>
      <c r="N30" s="25"/>
      <c r="O30" s="4"/>
      <c r="P30" s="4"/>
      <c r="Q30" s="24"/>
      <c r="R30" s="25"/>
      <c r="S30" s="4"/>
      <c r="T30" s="4"/>
      <c r="U30" s="24"/>
      <c r="V30" s="22"/>
      <c r="W30" s="14"/>
      <c r="X30" s="4"/>
      <c r="Y30" s="17"/>
      <c r="Z30" s="68"/>
      <c r="AA30" s="68"/>
      <c r="AB30" s="68"/>
      <c r="AC30" s="68"/>
      <c r="AD30" s="22"/>
      <c r="AE30" s="4"/>
      <c r="AF30" s="4"/>
      <c r="AG30" s="17"/>
      <c r="AH30" s="25"/>
      <c r="AI30" s="68"/>
      <c r="AJ30" s="68"/>
      <c r="AK30" s="24"/>
      <c r="AL30" s="68"/>
      <c r="AM30" s="68"/>
      <c r="AN30" s="68"/>
      <c r="AO30" s="68"/>
      <c r="AP30" s="25"/>
      <c r="AQ30" s="68"/>
      <c r="AR30" s="68"/>
      <c r="AS30" s="24"/>
      <c r="AT30" s="25"/>
      <c r="AU30" s="4"/>
      <c r="AV30" s="4"/>
      <c r="AW30" s="24"/>
      <c r="AX30" s="22"/>
      <c r="AY30" s="4"/>
      <c r="AZ30" s="4"/>
      <c r="BA30" s="17"/>
      <c r="BB30" s="3"/>
    </row>
    <row r="31" spans="2:54" x14ac:dyDescent="0.3">
      <c r="B31" s="16"/>
      <c r="C31" s="5"/>
      <c r="D31" s="4"/>
      <c r="E31" s="17"/>
      <c r="F31" s="22"/>
      <c r="G31" s="4"/>
      <c r="H31" s="4"/>
      <c r="I31" s="26"/>
      <c r="J31" s="22"/>
      <c r="K31" s="4"/>
      <c r="L31" s="4"/>
      <c r="M31" s="17"/>
      <c r="N31" s="25"/>
      <c r="O31" s="4"/>
      <c r="P31" s="4"/>
      <c r="Q31" s="24"/>
      <c r="R31" s="25"/>
      <c r="S31" s="4"/>
      <c r="T31" s="4"/>
      <c r="U31" s="24"/>
      <c r="V31" s="22"/>
      <c r="W31" s="14"/>
      <c r="X31" s="4"/>
      <c r="Y31" s="17"/>
      <c r="Z31" s="68"/>
      <c r="AA31" s="68"/>
      <c r="AB31" s="68"/>
      <c r="AC31" s="68"/>
      <c r="AD31" s="22"/>
      <c r="AE31" s="4"/>
      <c r="AF31" s="4"/>
      <c r="AG31" s="17"/>
      <c r="AH31" s="25"/>
      <c r="AI31" s="68"/>
      <c r="AJ31" s="68"/>
      <c r="AK31" s="24"/>
      <c r="AL31" s="68"/>
      <c r="AM31" s="68"/>
      <c r="AN31" s="68"/>
      <c r="AO31" s="68"/>
      <c r="AP31" s="25"/>
      <c r="AQ31" s="68"/>
      <c r="AR31" s="68"/>
      <c r="AS31" s="24"/>
      <c r="AT31" s="25"/>
      <c r="AU31" s="4"/>
      <c r="AV31" s="4"/>
      <c r="AW31" s="24"/>
      <c r="AX31" s="22"/>
      <c r="AY31" s="4"/>
      <c r="AZ31" s="4"/>
      <c r="BA31" s="17"/>
      <c r="BB31" s="3"/>
    </row>
    <row r="32" spans="2:54" ht="15" thickBot="1" x14ac:dyDescent="0.35">
      <c r="B32" s="33"/>
      <c r="C32" s="34"/>
      <c r="D32" s="31"/>
      <c r="E32" s="35"/>
      <c r="F32" s="30"/>
      <c r="G32" s="31"/>
      <c r="H32" s="31"/>
      <c r="I32" s="32"/>
      <c r="J32" s="27"/>
      <c r="K32" s="28"/>
      <c r="L32" s="28"/>
      <c r="M32" s="29"/>
      <c r="N32" s="38"/>
      <c r="O32" s="31"/>
      <c r="P32" s="31"/>
      <c r="Q32" s="39"/>
      <c r="R32" s="38"/>
      <c r="S32" s="31"/>
      <c r="T32" s="31"/>
      <c r="U32" s="39"/>
      <c r="V32" s="27"/>
      <c r="W32" s="37"/>
      <c r="X32" s="28"/>
      <c r="Y32" s="29"/>
      <c r="Z32" s="72"/>
      <c r="AA32" s="72"/>
      <c r="AB32" s="72"/>
      <c r="AC32" s="72"/>
      <c r="AD32" s="27"/>
      <c r="AE32" s="28"/>
      <c r="AF32" s="28"/>
      <c r="AG32" s="29"/>
      <c r="AH32" s="77"/>
      <c r="AI32" s="72"/>
      <c r="AJ32" s="72"/>
      <c r="AK32" s="78"/>
      <c r="AL32" s="72"/>
      <c r="AM32" s="72"/>
      <c r="AN32" s="72"/>
      <c r="AO32" s="72"/>
      <c r="AP32" s="77"/>
      <c r="AQ32" s="72"/>
      <c r="AR32" s="72"/>
      <c r="AS32" s="78"/>
      <c r="AT32" s="77"/>
      <c r="AU32" s="72"/>
      <c r="AV32" s="72"/>
      <c r="AW32" s="78"/>
      <c r="AX32" s="30"/>
      <c r="AY32" s="31"/>
      <c r="AZ32" s="31"/>
      <c r="BA32" s="35"/>
      <c r="BB32" s="3"/>
    </row>
    <row r="33" spans="1:54" s="7" customFormat="1" ht="18.600000000000001" thickBot="1" x14ac:dyDescent="0.35">
      <c r="A33" s="64" t="s">
        <v>6</v>
      </c>
      <c r="B33" s="773">
        <f>SUM(D12:D32)</f>
        <v>1605</v>
      </c>
      <c r="C33" s="774"/>
      <c r="D33" s="774"/>
      <c r="E33" s="775"/>
      <c r="F33" s="722">
        <f>SUM(H12:H32)</f>
        <v>290</v>
      </c>
      <c r="G33" s="723"/>
      <c r="H33" s="723"/>
      <c r="I33" s="724"/>
      <c r="J33" s="770">
        <f>SUM(L12:L32)</f>
        <v>140</v>
      </c>
      <c r="K33" s="771"/>
      <c r="L33" s="771"/>
      <c r="M33" s="772"/>
      <c r="N33" s="760">
        <f>SUM(P12:P32)</f>
        <v>960</v>
      </c>
      <c r="O33" s="761"/>
      <c r="P33" s="761"/>
      <c r="Q33" s="762"/>
      <c r="R33" s="760">
        <f>SUM(T12:T32)</f>
        <v>125</v>
      </c>
      <c r="S33" s="761"/>
      <c r="T33" s="761"/>
      <c r="U33" s="762"/>
      <c r="V33" s="722">
        <f>SUM(X12:X32)</f>
        <v>2075</v>
      </c>
      <c r="W33" s="723"/>
      <c r="X33" s="723"/>
      <c r="Y33" s="724"/>
      <c r="Z33" s="722">
        <f>SUM(AB12:AB32)</f>
        <v>485</v>
      </c>
      <c r="AA33" s="723"/>
      <c r="AB33" s="723"/>
      <c r="AC33" s="724"/>
      <c r="AD33" s="722">
        <f>SUM(AF12:AF32)</f>
        <v>640</v>
      </c>
      <c r="AE33" s="723"/>
      <c r="AF33" s="723"/>
      <c r="AG33" s="724"/>
      <c r="AH33" s="722">
        <f>SUM(AJ12:AJ32)</f>
        <v>225</v>
      </c>
      <c r="AI33" s="723"/>
      <c r="AJ33" s="723"/>
      <c r="AK33" s="724"/>
      <c r="AL33" s="722">
        <f>SUM(AN12:AN32)</f>
        <v>725</v>
      </c>
      <c r="AM33" s="723"/>
      <c r="AN33" s="723"/>
      <c r="AO33" s="724"/>
      <c r="AP33" s="722">
        <f>SUM(AR12:AR32)</f>
        <v>50</v>
      </c>
      <c r="AQ33" s="723"/>
      <c r="AR33" s="723"/>
      <c r="AS33" s="724"/>
      <c r="AT33" s="722">
        <f>SUM(AV12:AV32)</f>
        <v>560</v>
      </c>
      <c r="AU33" s="723"/>
      <c r="AV33" s="723"/>
      <c r="AW33" s="724"/>
      <c r="AX33" s="722">
        <f>SUM(AZ12:AZ32)</f>
        <v>1305</v>
      </c>
      <c r="AY33" s="723"/>
      <c r="AZ33" s="723"/>
      <c r="BA33" s="724"/>
      <c r="BB33" s="42" t="s">
        <v>12</v>
      </c>
    </row>
    <row r="34" spans="1:54" s="7" customFormat="1" ht="18.600000000000001" thickBot="1" x14ac:dyDescent="0.35">
      <c r="A34" s="64" t="s">
        <v>7</v>
      </c>
      <c r="B34" s="776">
        <f>+B33/42</f>
        <v>38.214285714285715</v>
      </c>
      <c r="C34" s="777"/>
      <c r="D34" s="777"/>
      <c r="E34" s="778"/>
      <c r="F34" s="725">
        <f>+F33/42</f>
        <v>6.9047619047619051</v>
      </c>
      <c r="G34" s="726"/>
      <c r="H34" s="726"/>
      <c r="I34" s="727"/>
      <c r="J34" s="725">
        <f>+J33/42</f>
        <v>3.3333333333333335</v>
      </c>
      <c r="K34" s="726"/>
      <c r="L34" s="726"/>
      <c r="M34" s="727"/>
      <c r="N34" s="763">
        <f>+N33/42</f>
        <v>22.857142857142858</v>
      </c>
      <c r="O34" s="764"/>
      <c r="P34" s="764"/>
      <c r="Q34" s="765"/>
      <c r="R34" s="763">
        <f>+R33/42</f>
        <v>2.9761904761904763</v>
      </c>
      <c r="S34" s="764"/>
      <c r="T34" s="764"/>
      <c r="U34" s="765"/>
      <c r="V34" s="725">
        <f>+V33/42</f>
        <v>49.404761904761905</v>
      </c>
      <c r="W34" s="726"/>
      <c r="X34" s="726"/>
      <c r="Y34" s="727"/>
      <c r="Z34" s="725">
        <f>+Z33/42</f>
        <v>11.547619047619047</v>
      </c>
      <c r="AA34" s="726"/>
      <c r="AB34" s="726"/>
      <c r="AC34" s="727"/>
      <c r="AD34" s="725">
        <f>+AD33/42</f>
        <v>15.238095238095237</v>
      </c>
      <c r="AE34" s="726"/>
      <c r="AF34" s="726"/>
      <c r="AG34" s="727"/>
      <c r="AH34" s="725">
        <f>+AH33/42</f>
        <v>5.3571428571428568</v>
      </c>
      <c r="AI34" s="726"/>
      <c r="AJ34" s="726"/>
      <c r="AK34" s="727"/>
      <c r="AL34" s="725">
        <f>+AL33/42</f>
        <v>17.261904761904763</v>
      </c>
      <c r="AM34" s="726"/>
      <c r="AN34" s="726"/>
      <c r="AO34" s="727"/>
      <c r="AP34" s="725">
        <f>+AP33/42</f>
        <v>1.1904761904761905</v>
      </c>
      <c r="AQ34" s="726"/>
      <c r="AR34" s="726"/>
      <c r="AS34" s="727"/>
      <c r="AT34" s="725">
        <f>+AT33/42</f>
        <v>13.333333333333334</v>
      </c>
      <c r="AU34" s="726"/>
      <c r="AV34" s="726"/>
      <c r="AW34" s="727"/>
      <c r="AX34" s="725">
        <f>+AX33/42</f>
        <v>31.071428571428573</v>
      </c>
      <c r="AY34" s="726"/>
      <c r="AZ34" s="726"/>
      <c r="BA34" s="727"/>
      <c r="BB34" s="65">
        <f>SUM(B34:BA34)</f>
        <v>218.69047619047623</v>
      </c>
    </row>
    <row r="35" spans="1:54" s="7" customFormat="1" ht="18.600000000000001" thickBot="1" x14ac:dyDescent="0.35">
      <c r="A35" s="64" t="s">
        <v>8</v>
      </c>
      <c r="B35" s="728">
        <f>+B34/6.2898</f>
        <v>6.0755963169394445</v>
      </c>
      <c r="C35" s="729"/>
      <c r="D35" s="729"/>
      <c r="E35" s="730"/>
      <c r="F35" s="728">
        <f>+F34/6.2898</f>
        <v>1.0977712971417064</v>
      </c>
      <c r="G35" s="729"/>
      <c r="H35" s="729"/>
      <c r="I35" s="730"/>
      <c r="J35" s="728">
        <f>+J34/6.2898</f>
        <v>0.52995855724082386</v>
      </c>
      <c r="K35" s="729"/>
      <c r="L35" s="729"/>
      <c r="M35" s="730"/>
      <c r="N35" s="728">
        <f>+N34/6.2898</f>
        <v>3.6340015353656492</v>
      </c>
      <c r="O35" s="729"/>
      <c r="P35" s="729"/>
      <c r="Q35" s="730"/>
      <c r="R35" s="728">
        <f>+R34/6.2898</f>
        <v>0.47317728325073555</v>
      </c>
      <c r="S35" s="729"/>
      <c r="T35" s="729"/>
      <c r="U35" s="730"/>
      <c r="V35" s="728">
        <f>+V34/6.2898</f>
        <v>7.8547429019622097</v>
      </c>
      <c r="W35" s="729"/>
      <c r="X35" s="729"/>
      <c r="Y35" s="730"/>
      <c r="Z35" s="728">
        <f>+Z34/6.2898</f>
        <v>1.8359278590128538</v>
      </c>
      <c r="AA35" s="729"/>
      <c r="AB35" s="729"/>
      <c r="AC35" s="730"/>
      <c r="AD35" s="728">
        <f>+AD34/6.2898</f>
        <v>2.4226676902437658</v>
      </c>
      <c r="AE35" s="729"/>
      <c r="AF35" s="729"/>
      <c r="AG35" s="730"/>
      <c r="AH35" s="728">
        <f>+AH34/6.2898</f>
        <v>0.85171910985132393</v>
      </c>
      <c r="AI35" s="729"/>
      <c r="AJ35" s="729"/>
      <c r="AK35" s="730"/>
      <c r="AL35" s="728">
        <f>+AL34/6.2898</f>
        <v>2.7444282428542661</v>
      </c>
      <c r="AM35" s="729"/>
      <c r="AN35" s="729"/>
      <c r="AO35" s="730"/>
      <c r="AP35" s="728">
        <f>+AP34/6.2898</f>
        <v>0.18927091330029422</v>
      </c>
      <c r="AQ35" s="729"/>
      <c r="AR35" s="729"/>
      <c r="AS35" s="730"/>
      <c r="AT35" s="728">
        <f>+AT34/6.2898</f>
        <v>2.1198342289632954</v>
      </c>
      <c r="AU35" s="729"/>
      <c r="AV35" s="729"/>
      <c r="AW35" s="730"/>
      <c r="AX35" s="728">
        <f>+AX34/6.2898</f>
        <v>4.9399708371376789</v>
      </c>
      <c r="AY35" s="729"/>
      <c r="AZ35" s="729"/>
      <c r="BA35" s="730"/>
    </row>
    <row r="37" spans="1:54" x14ac:dyDescent="0.3">
      <c r="AP37" s="782"/>
      <c r="AQ37" s="782"/>
      <c r="AR37" s="782"/>
      <c r="AS37" s="782"/>
      <c r="AT37" s="782"/>
      <c r="AU37" s="782"/>
      <c r="AV37" s="782"/>
      <c r="AW37" s="782"/>
      <c r="AX37" s="782"/>
      <c r="AY37" s="782"/>
    </row>
  </sheetData>
  <mergeCells count="81">
    <mergeCell ref="AP37:AY37"/>
    <mergeCell ref="Z35:AC35"/>
    <mergeCell ref="AD35:AG35"/>
    <mergeCell ref="AH35:AK35"/>
    <mergeCell ref="AP35:AS35"/>
    <mergeCell ref="AT35:AW35"/>
    <mergeCell ref="AX35:BA35"/>
    <mergeCell ref="B35:E35"/>
    <mergeCell ref="F35:I35"/>
    <mergeCell ref="J35:M35"/>
    <mergeCell ref="N35:Q35"/>
    <mergeCell ref="R35:U35"/>
    <mergeCell ref="V35:Y35"/>
    <mergeCell ref="Z34:AC34"/>
    <mergeCell ref="AD34:AG34"/>
    <mergeCell ref="AH34:AK34"/>
    <mergeCell ref="AP34:AS34"/>
    <mergeCell ref="AL35:AO35"/>
    <mergeCell ref="AT34:AW34"/>
    <mergeCell ref="AX34:BA34"/>
    <mergeCell ref="B34:E34"/>
    <mergeCell ref="F34:I34"/>
    <mergeCell ref="J34:M34"/>
    <mergeCell ref="N34:Q34"/>
    <mergeCell ref="R34:U34"/>
    <mergeCell ref="V34:Y34"/>
    <mergeCell ref="AL34:AO34"/>
    <mergeCell ref="AX33:BA33"/>
    <mergeCell ref="B33:E33"/>
    <mergeCell ref="F33:I33"/>
    <mergeCell ref="J33:M33"/>
    <mergeCell ref="N33:Q33"/>
    <mergeCell ref="R33:U33"/>
    <mergeCell ref="V33:Y33"/>
    <mergeCell ref="AL33:AO33"/>
    <mergeCell ref="Z33:AC33"/>
    <mergeCell ref="AD33:AG33"/>
    <mergeCell ref="AH33:AK33"/>
    <mergeCell ref="AP33:AS33"/>
    <mergeCell ref="AT33:AW33"/>
    <mergeCell ref="V9:Y9"/>
    <mergeCell ref="AL9:AO9"/>
    <mergeCell ref="AX10:BA10"/>
    <mergeCell ref="B10:E10"/>
    <mergeCell ref="F10:I10"/>
    <mergeCell ref="J10:M10"/>
    <mergeCell ref="N10:Q10"/>
    <mergeCell ref="R10:U10"/>
    <mergeCell ref="V10:Y10"/>
    <mergeCell ref="AL10:AO10"/>
    <mergeCell ref="Z10:AC10"/>
    <mergeCell ref="AD10:AG10"/>
    <mergeCell ref="AH10:AK10"/>
    <mergeCell ref="AP10:AS10"/>
    <mergeCell ref="AT10:AW10"/>
    <mergeCell ref="Z9:AC9"/>
    <mergeCell ref="AD9:AG9"/>
    <mergeCell ref="AH9:AK9"/>
    <mergeCell ref="AP9:AS9"/>
    <mergeCell ref="AT9:AW9"/>
    <mergeCell ref="AX9:BA9"/>
    <mergeCell ref="B9:E9"/>
    <mergeCell ref="F9:I9"/>
    <mergeCell ref="J9:M9"/>
    <mergeCell ref="N9:Q9"/>
    <mergeCell ref="R9:U9"/>
    <mergeCell ref="B5:BA6"/>
    <mergeCell ref="B7:BA7"/>
    <mergeCell ref="B8:E8"/>
    <mergeCell ref="F8:I8"/>
    <mergeCell ref="J8:M8"/>
    <mergeCell ref="N8:Q8"/>
    <mergeCell ref="R8:U8"/>
    <mergeCell ref="V8:Y8"/>
    <mergeCell ref="Z8:AC8"/>
    <mergeCell ref="AD8:AG8"/>
    <mergeCell ref="AL8:AO8"/>
    <mergeCell ref="AH8:AK8"/>
    <mergeCell ref="AP8:AS8"/>
    <mergeCell ref="AT8:AW8"/>
    <mergeCell ref="AX8:BA8"/>
  </mergeCells>
  <pageMargins left="0.7" right="0.7" top="0.75" bottom="0.75" header="0.3" footer="0.3"/>
  <pageSetup paperSize="9" scale="24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L37"/>
  <sheetViews>
    <sheetView topLeftCell="U7" zoomScale="90" zoomScaleNormal="90" workbookViewId="0">
      <selection activeCell="AJ12" sqref="AJ12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37" width="10.6640625" customWidth="1"/>
  </cols>
  <sheetData>
    <row r="4" spans="1:38" ht="15" thickBot="1" x14ac:dyDescent="0.35"/>
    <row r="5" spans="1:38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6"/>
      <c r="AL5" s="40"/>
    </row>
    <row r="6" spans="1:38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9"/>
      <c r="AL6" s="40"/>
    </row>
    <row r="7" spans="1:38" ht="49.5" customHeight="1" thickBot="1" x14ac:dyDescent="0.35">
      <c r="B7" s="750" t="s">
        <v>98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2"/>
      <c r="AL7" s="41"/>
    </row>
    <row r="8" spans="1:38" s="3" customFormat="1" ht="30.9" customHeight="1" thickBot="1" x14ac:dyDescent="0.35">
      <c r="A8" s="63" t="s">
        <v>16</v>
      </c>
      <c r="B8" s="779" t="s">
        <v>17</v>
      </c>
      <c r="C8" s="780"/>
      <c r="D8" s="780"/>
      <c r="E8" s="781"/>
      <c r="F8" s="766" t="s">
        <v>18</v>
      </c>
      <c r="G8" s="759"/>
      <c r="H8" s="759"/>
      <c r="I8" s="767"/>
      <c r="J8" s="753" t="s">
        <v>3</v>
      </c>
      <c r="K8" s="754"/>
      <c r="L8" s="754"/>
      <c r="M8" s="755"/>
      <c r="N8" s="759" t="s">
        <v>18</v>
      </c>
      <c r="O8" s="759"/>
      <c r="P8" s="759"/>
      <c r="Q8" s="759"/>
      <c r="R8" s="731" t="s">
        <v>4</v>
      </c>
      <c r="S8" s="732"/>
      <c r="T8" s="732"/>
      <c r="U8" s="733"/>
      <c r="V8" s="731" t="s">
        <v>4</v>
      </c>
      <c r="W8" s="732"/>
      <c r="X8" s="732"/>
      <c r="Y8" s="733"/>
      <c r="Z8" s="731" t="s">
        <v>4</v>
      </c>
      <c r="AA8" s="732"/>
      <c r="AB8" s="732"/>
      <c r="AC8" s="733"/>
      <c r="AD8" s="731" t="s">
        <v>96</v>
      </c>
      <c r="AE8" s="732"/>
      <c r="AF8" s="732"/>
      <c r="AG8" s="732"/>
      <c r="AH8" s="735" t="s">
        <v>18</v>
      </c>
      <c r="AI8" s="736"/>
      <c r="AJ8" s="736"/>
      <c r="AK8" s="737"/>
      <c r="AL8" s="8"/>
    </row>
    <row r="9" spans="1:38" s="3" customFormat="1" ht="30.9" customHeight="1" thickBot="1" x14ac:dyDescent="0.35">
      <c r="A9" s="63" t="s">
        <v>14</v>
      </c>
      <c r="B9" s="738" t="s">
        <v>0</v>
      </c>
      <c r="C9" s="739"/>
      <c r="D9" s="739"/>
      <c r="E9" s="740"/>
      <c r="F9" s="731" t="s">
        <v>20</v>
      </c>
      <c r="G9" s="732"/>
      <c r="H9" s="732"/>
      <c r="I9" s="733"/>
      <c r="J9" s="756" t="s">
        <v>21</v>
      </c>
      <c r="K9" s="757"/>
      <c r="L9" s="757"/>
      <c r="M9" s="758"/>
      <c r="N9" s="731" t="s">
        <v>11</v>
      </c>
      <c r="O9" s="732"/>
      <c r="P9" s="732"/>
      <c r="Q9" s="733"/>
      <c r="R9" s="731" t="s">
        <v>63</v>
      </c>
      <c r="S9" s="732"/>
      <c r="T9" s="732"/>
      <c r="U9" s="733"/>
      <c r="V9" s="731" t="s">
        <v>22</v>
      </c>
      <c r="W9" s="732"/>
      <c r="X9" s="732"/>
      <c r="Y9" s="733"/>
      <c r="Z9" s="731" t="s">
        <v>78</v>
      </c>
      <c r="AA9" s="732"/>
      <c r="AB9" s="732"/>
      <c r="AC9" s="733"/>
      <c r="AD9" s="731" t="s">
        <v>97</v>
      </c>
      <c r="AE9" s="732"/>
      <c r="AF9" s="732"/>
      <c r="AG9" s="732"/>
      <c r="AH9" s="738" t="s">
        <v>10</v>
      </c>
      <c r="AI9" s="739"/>
      <c r="AJ9" s="739"/>
      <c r="AK9" s="740"/>
      <c r="AL9" s="9"/>
    </row>
    <row r="10" spans="1:38" s="3" customFormat="1" ht="30.9" customHeight="1" thickBot="1" x14ac:dyDescent="0.35">
      <c r="A10" s="44" t="s">
        <v>52</v>
      </c>
      <c r="B10" s="741" t="s">
        <v>80</v>
      </c>
      <c r="C10" s="742"/>
      <c r="D10" s="742"/>
      <c r="E10" s="743"/>
      <c r="F10" s="768" t="s">
        <v>90</v>
      </c>
      <c r="G10" s="734"/>
      <c r="H10" s="734"/>
      <c r="I10" s="769"/>
      <c r="J10" s="719" t="s">
        <v>91</v>
      </c>
      <c r="K10" s="720"/>
      <c r="L10" s="720"/>
      <c r="M10" s="721"/>
      <c r="N10" s="716" t="s">
        <v>79</v>
      </c>
      <c r="O10" s="717"/>
      <c r="P10" s="717"/>
      <c r="Q10" s="718"/>
      <c r="R10" s="768" t="s">
        <v>82</v>
      </c>
      <c r="S10" s="734"/>
      <c r="T10" s="734"/>
      <c r="U10" s="769"/>
      <c r="V10" s="768" t="s">
        <v>83</v>
      </c>
      <c r="W10" s="734"/>
      <c r="X10" s="734"/>
      <c r="Y10" s="769"/>
      <c r="Z10" s="768" t="s">
        <v>84</v>
      </c>
      <c r="AA10" s="734"/>
      <c r="AB10" s="734"/>
      <c r="AC10" s="769"/>
      <c r="AD10" s="768"/>
      <c r="AE10" s="734"/>
      <c r="AF10" s="734"/>
      <c r="AG10" s="734"/>
      <c r="AH10" s="741" t="s">
        <v>86</v>
      </c>
      <c r="AI10" s="742"/>
      <c r="AJ10" s="742"/>
      <c r="AK10" s="743"/>
      <c r="AL10" s="23"/>
    </row>
    <row r="11" spans="1:38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11"/>
    </row>
    <row r="12" spans="1:38" x14ac:dyDescent="0.3">
      <c r="B12" s="55">
        <v>44230</v>
      </c>
      <c r="C12" s="18">
        <v>1033</v>
      </c>
      <c r="D12" s="19">
        <v>95</v>
      </c>
      <c r="E12" s="20" t="s">
        <v>94</v>
      </c>
      <c r="F12" s="55">
        <v>44229</v>
      </c>
      <c r="G12" s="54">
        <v>1032</v>
      </c>
      <c r="H12" s="54">
        <v>120</v>
      </c>
      <c r="I12" s="56" t="s">
        <v>94</v>
      </c>
      <c r="J12" s="55">
        <v>44205</v>
      </c>
      <c r="K12" s="54">
        <v>952</v>
      </c>
      <c r="L12" s="54">
        <v>35</v>
      </c>
      <c r="M12" s="56" t="s">
        <v>35</v>
      </c>
      <c r="N12" s="55">
        <v>44229</v>
      </c>
      <c r="O12" s="13">
        <v>1034</v>
      </c>
      <c r="P12" s="6">
        <v>160</v>
      </c>
      <c r="Q12" s="15" t="s">
        <v>34</v>
      </c>
      <c r="R12" s="71">
        <v>44228</v>
      </c>
      <c r="S12" s="67">
        <v>1030</v>
      </c>
      <c r="T12" s="67">
        <v>105</v>
      </c>
      <c r="U12" s="67" t="s">
        <v>34</v>
      </c>
      <c r="V12" s="58">
        <v>44228</v>
      </c>
      <c r="W12" s="6">
        <v>1031</v>
      </c>
      <c r="X12" s="6">
        <v>90</v>
      </c>
      <c r="Y12" s="15" t="s">
        <v>34</v>
      </c>
      <c r="Z12" s="75">
        <v>44230</v>
      </c>
      <c r="AA12" s="66">
        <v>1035</v>
      </c>
      <c r="AB12" s="66">
        <v>45</v>
      </c>
      <c r="AC12" s="56" t="s">
        <v>34</v>
      </c>
      <c r="AD12" s="70">
        <v>44228</v>
      </c>
      <c r="AE12" s="66">
        <v>1077</v>
      </c>
      <c r="AF12" s="66">
        <v>115</v>
      </c>
      <c r="AG12" s="66" t="s">
        <v>34</v>
      </c>
      <c r="AH12" s="75">
        <v>44228</v>
      </c>
      <c r="AI12" s="54">
        <v>1029</v>
      </c>
      <c r="AJ12" s="54">
        <v>70</v>
      </c>
      <c r="AK12" s="53" t="s">
        <v>48</v>
      </c>
      <c r="AL12" s="3"/>
    </row>
    <row r="13" spans="1:38" x14ac:dyDescent="0.3">
      <c r="B13" s="55">
        <v>44232</v>
      </c>
      <c r="C13" s="12">
        <v>1036</v>
      </c>
      <c r="D13" s="6">
        <v>125</v>
      </c>
      <c r="E13" s="15" t="s">
        <v>94</v>
      </c>
      <c r="F13" s="55">
        <v>44236</v>
      </c>
      <c r="G13" s="6">
        <v>1078</v>
      </c>
      <c r="H13" s="6">
        <v>160</v>
      </c>
      <c r="I13" s="59" t="s">
        <v>94</v>
      </c>
      <c r="J13" s="55">
        <v>44212</v>
      </c>
      <c r="K13" s="6">
        <v>1006</v>
      </c>
      <c r="L13" s="6">
        <v>45</v>
      </c>
      <c r="M13" s="59" t="s">
        <v>35</v>
      </c>
      <c r="N13" s="55">
        <v>44231</v>
      </c>
      <c r="O13" s="13">
        <v>999</v>
      </c>
      <c r="P13" s="6">
        <v>150</v>
      </c>
      <c r="Q13" s="15" t="s">
        <v>94</v>
      </c>
      <c r="R13" s="71">
        <v>44231</v>
      </c>
      <c r="S13" s="67">
        <v>998</v>
      </c>
      <c r="T13" s="67">
        <v>105</v>
      </c>
      <c r="U13" s="67" t="s">
        <v>34</v>
      </c>
      <c r="V13" s="58">
        <v>44231</v>
      </c>
      <c r="W13" s="6">
        <v>997</v>
      </c>
      <c r="X13" s="6">
        <v>90</v>
      </c>
      <c r="Y13" s="15" t="s">
        <v>34</v>
      </c>
      <c r="Z13" s="75">
        <v>44233</v>
      </c>
      <c r="AA13" s="66">
        <v>1084</v>
      </c>
      <c r="AB13" s="66">
        <v>45</v>
      </c>
      <c r="AC13" s="56" t="s">
        <v>34</v>
      </c>
      <c r="AD13" s="70">
        <v>44231</v>
      </c>
      <c r="AE13" s="66">
        <v>1000</v>
      </c>
      <c r="AF13" s="66">
        <v>105</v>
      </c>
      <c r="AG13" s="66" t="s">
        <v>94</v>
      </c>
      <c r="AH13" s="75">
        <v>44231</v>
      </c>
      <c r="AI13" s="6">
        <v>996</v>
      </c>
      <c r="AJ13" s="6">
        <v>45</v>
      </c>
      <c r="AK13" s="15" t="s">
        <v>48</v>
      </c>
      <c r="AL13" s="3"/>
    </row>
    <row r="14" spans="1:38" x14ac:dyDescent="0.3">
      <c r="B14" s="55">
        <v>44235</v>
      </c>
      <c r="C14" s="12">
        <v>1054</v>
      </c>
      <c r="D14" s="6">
        <v>105</v>
      </c>
      <c r="E14" s="15" t="s">
        <v>35</v>
      </c>
      <c r="F14" s="55"/>
      <c r="G14" s="6"/>
      <c r="H14" s="6"/>
      <c r="I14" s="59"/>
      <c r="J14" s="55">
        <v>44224</v>
      </c>
      <c r="K14" s="6">
        <v>989</v>
      </c>
      <c r="L14" s="6">
        <v>45</v>
      </c>
      <c r="M14" s="59" t="s">
        <v>34</v>
      </c>
      <c r="N14" s="55">
        <v>44233</v>
      </c>
      <c r="O14" s="13">
        <v>1082</v>
      </c>
      <c r="P14" s="6">
        <v>160</v>
      </c>
      <c r="Q14" s="15" t="s">
        <v>34</v>
      </c>
      <c r="R14" s="71">
        <v>44234</v>
      </c>
      <c r="S14" s="67">
        <v>1116</v>
      </c>
      <c r="T14" s="67">
        <v>105</v>
      </c>
      <c r="U14" s="67" t="s">
        <v>34</v>
      </c>
      <c r="V14" s="58">
        <v>44234</v>
      </c>
      <c r="W14" s="6">
        <v>1115</v>
      </c>
      <c r="X14" s="6">
        <v>90</v>
      </c>
      <c r="Y14" s="15" t="s">
        <v>34</v>
      </c>
      <c r="Z14" s="75">
        <v>44236</v>
      </c>
      <c r="AA14" s="66">
        <v>1092</v>
      </c>
      <c r="AB14" s="66">
        <v>45</v>
      </c>
      <c r="AC14" s="56" t="s">
        <v>34</v>
      </c>
      <c r="AD14" s="70">
        <v>44234</v>
      </c>
      <c r="AE14" s="80">
        <v>1037</v>
      </c>
      <c r="AF14" s="80">
        <v>115</v>
      </c>
      <c r="AG14" s="67" t="s">
        <v>94</v>
      </c>
      <c r="AH14" s="75">
        <v>44234</v>
      </c>
      <c r="AI14" s="6">
        <v>1083</v>
      </c>
      <c r="AJ14" s="6">
        <v>45</v>
      </c>
      <c r="AK14" s="15" t="s">
        <v>48</v>
      </c>
      <c r="AL14" s="3"/>
    </row>
    <row r="15" spans="1:38" x14ac:dyDescent="0.3">
      <c r="B15" s="55">
        <v>44238</v>
      </c>
      <c r="C15" s="12">
        <v>1079</v>
      </c>
      <c r="D15" s="6">
        <v>95</v>
      </c>
      <c r="E15" s="15" t="s">
        <v>94</v>
      </c>
      <c r="F15" s="55"/>
      <c r="G15" s="6"/>
      <c r="H15" s="6"/>
      <c r="I15" s="59"/>
      <c r="J15" s="55"/>
      <c r="K15" s="6"/>
      <c r="L15" s="6"/>
      <c r="M15" s="59"/>
      <c r="N15" s="55">
        <v>44236</v>
      </c>
      <c r="O15" s="13">
        <v>1091</v>
      </c>
      <c r="P15" s="6">
        <v>120</v>
      </c>
      <c r="Q15" s="15" t="s">
        <v>34</v>
      </c>
      <c r="R15" s="71">
        <v>44237</v>
      </c>
      <c r="S15" s="67">
        <v>1093</v>
      </c>
      <c r="T15" s="67">
        <v>105</v>
      </c>
      <c r="U15" s="67" t="s">
        <v>34</v>
      </c>
      <c r="V15" s="58">
        <v>44237</v>
      </c>
      <c r="W15" s="6">
        <v>1094</v>
      </c>
      <c r="X15" s="6">
        <v>90</v>
      </c>
      <c r="Y15" s="15" t="s">
        <v>34</v>
      </c>
      <c r="Z15" s="75">
        <v>44239</v>
      </c>
      <c r="AA15" s="66">
        <v>1098</v>
      </c>
      <c r="AB15" s="66">
        <v>45</v>
      </c>
      <c r="AC15" s="56" t="s">
        <v>34</v>
      </c>
      <c r="AD15" s="70">
        <v>44237</v>
      </c>
      <c r="AE15" s="66">
        <v>1095</v>
      </c>
      <c r="AF15" s="66">
        <v>115</v>
      </c>
      <c r="AG15" s="66" t="s">
        <v>34</v>
      </c>
      <c r="AH15" s="75">
        <v>44244</v>
      </c>
      <c r="AI15" s="6">
        <v>1110</v>
      </c>
      <c r="AJ15" s="6">
        <v>45</v>
      </c>
      <c r="AK15" s="15" t="s">
        <v>48</v>
      </c>
      <c r="AL15" s="3"/>
    </row>
    <row r="16" spans="1:38" x14ac:dyDescent="0.3">
      <c r="B16" s="55">
        <v>44241</v>
      </c>
      <c r="C16" s="12">
        <v>1081</v>
      </c>
      <c r="D16" s="6">
        <v>105</v>
      </c>
      <c r="E16" s="15" t="s">
        <v>94</v>
      </c>
      <c r="F16" s="55"/>
      <c r="G16" s="6"/>
      <c r="H16" s="6"/>
      <c r="I16" s="59"/>
      <c r="J16" s="60"/>
      <c r="K16" s="6"/>
      <c r="L16" s="6"/>
      <c r="M16" s="59"/>
      <c r="N16" s="55"/>
      <c r="O16" s="13"/>
      <c r="P16" s="6"/>
      <c r="Q16" s="15"/>
      <c r="R16" s="71">
        <v>44240</v>
      </c>
      <c r="S16" s="67">
        <v>1097</v>
      </c>
      <c r="T16" s="67">
        <v>105</v>
      </c>
      <c r="U16" s="67" t="s">
        <v>34</v>
      </c>
      <c r="V16" s="58">
        <v>44240</v>
      </c>
      <c r="W16" s="6">
        <v>1096</v>
      </c>
      <c r="X16" s="6">
        <v>45</v>
      </c>
      <c r="Y16" s="15" t="s">
        <v>34</v>
      </c>
      <c r="Z16" s="60">
        <v>44242</v>
      </c>
      <c r="AA16" s="67">
        <v>1099</v>
      </c>
      <c r="AB16" s="67">
        <v>45</v>
      </c>
      <c r="AC16" s="59" t="s">
        <v>34</v>
      </c>
      <c r="AD16" s="70">
        <v>44241</v>
      </c>
      <c r="AE16" s="66">
        <v>1080</v>
      </c>
      <c r="AF16" s="66">
        <v>95</v>
      </c>
      <c r="AG16" s="66" t="s">
        <v>94</v>
      </c>
      <c r="AH16" s="60"/>
      <c r="AI16" s="6"/>
      <c r="AJ16" s="6"/>
      <c r="AK16" s="15"/>
      <c r="AL16" s="3"/>
    </row>
    <row r="17" spans="2:38" x14ac:dyDescent="0.3">
      <c r="B17" s="55"/>
      <c r="C17" s="12"/>
      <c r="D17" s="6"/>
      <c r="E17" s="15"/>
      <c r="F17" s="55"/>
      <c r="G17" s="6"/>
      <c r="H17" s="6"/>
      <c r="I17" s="59"/>
      <c r="J17" s="61"/>
      <c r="K17" s="6"/>
      <c r="L17" s="6"/>
      <c r="M17" s="59"/>
      <c r="N17" s="55"/>
      <c r="O17" s="13"/>
      <c r="P17" s="6"/>
      <c r="Q17" s="15"/>
      <c r="R17" s="71">
        <v>44243</v>
      </c>
      <c r="S17" s="67">
        <v>1100</v>
      </c>
      <c r="T17" s="67">
        <v>190</v>
      </c>
      <c r="U17" s="67" t="s">
        <v>34</v>
      </c>
      <c r="V17" s="58">
        <v>44246</v>
      </c>
      <c r="W17" s="6">
        <v>1101</v>
      </c>
      <c r="X17" s="6">
        <v>45</v>
      </c>
      <c r="Y17" s="15" t="s">
        <v>34</v>
      </c>
      <c r="Z17" s="60">
        <v>44246</v>
      </c>
      <c r="AA17" s="67">
        <v>1104</v>
      </c>
      <c r="AB17" s="67">
        <v>45</v>
      </c>
      <c r="AC17" s="59" t="s">
        <v>34</v>
      </c>
      <c r="AD17" s="71">
        <v>44244</v>
      </c>
      <c r="AE17" s="67">
        <v>1038</v>
      </c>
      <c r="AF17" s="67">
        <v>105</v>
      </c>
      <c r="AG17" s="67" t="s">
        <v>94</v>
      </c>
      <c r="AH17" s="60"/>
      <c r="AI17" s="6"/>
      <c r="AJ17" s="6"/>
      <c r="AK17" s="15"/>
      <c r="AL17" s="3"/>
    </row>
    <row r="18" spans="2:38" x14ac:dyDescent="0.3">
      <c r="B18" s="55"/>
      <c r="C18" s="12"/>
      <c r="D18" s="6"/>
      <c r="E18" s="15"/>
      <c r="F18" s="55"/>
      <c r="G18" s="6"/>
      <c r="H18" s="6"/>
      <c r="I18" s="59"/>
      <c r="J18" s="61"/>
      <c r="K18" s="6"/>
      <c r="L18" s="6"/>
      <c r="M18" s="59"/>
      <c r="N18" s="55"/>
      <c r="O18" s="13"/>
      <c r="P18" s="6"/>
      <c r="Q18" s="15"/>
      <c r="R18" s="71">
        <v>44246</v>
      </c>
      <c r="S18" s="67">
        <v>1102</v>
      </c>
      <c r="T18" s="67">
        <v>115</v>
      </c>
      <c r="U18" s="67" t="s">
        <v>34</v>
      </c>
      <c r="V18" s="58"/>
      <c r="W18" s="6"/>
      <c r="X18" s="6"/>
      <c r="Y18" s="15"/>
      <c r="Z18" s="60">
        <v>44250</v>
      </c>
      <c r="AA18" s="67">
        <v>1105</v>
      </c>
      <c r="AB18" s="67">
        <v>45</v>
      </c>
      <c r="AC18" s="59" t="s">
        <v>34</v>
      </c>
      <c r="AD18" s="71">
        <v>44248</v>
      </c>
      <c r="AE18" s="67">
        <v>1039</v>
      </c>
      <c r="AF18" s="67">
        <v>95</v>
      </c>
      <c r="AG18" s="67" t="s">
        <v>94</v>
      </c>
      <c r="AH18" s="60"/>
      <c r="AI18" s="6"/>
      <c r="AJ18" s="6"/>
      <c r="AK18" s="15"/>
      <c r="AL18" s="3"/>
    </row>
    <row r="19" spans="2:38" x14ac:dyDescent="0.3">
      <c r="B19" s="55"/>
      <c r="C19" s="12"/>
      <c r="D19" s="6"/>
      <c r="E19" s="15"/>
      <c r="F19" s="55"/>
      <c r="G19" s="6"/>
      <c r="H19" s="6"/>
      <c r="I19" s="59"/>
      <c r="J19" s="61"/>
      <c r="K19" s="6"/>
      <c r="L19" s="6"/>
      <c r="M19" s="59"/>
      <c r="N19" s="55"/>
      <c r="O19" s="13"/>
      <c r="P19" s="6"/>
      <c r="Q19" s="15"/>
      <c r="R19" s="71">
        <v>44250</v>
      </c>
      <c r="S19" s="67">
        <v>1103</v>
      </c>
      <c r="T19" s="67">
        <v>115</v>
      </c>
      <c r="U19" s="67" t="s">
        <v>34</v>
      </c>
      <c r="V19" s="58"/>
      <c r="W19" s="6"/>
      <c r="X19" s="6"/>
      <c r="Y19" s="15"/>
      <c r="Z19" s="60">
        <v>44253</v>
      </c>
      <c r="AA19" s="67">
        <v>1107</v>
      </c>
      <c r="AB19" s="67">
        <v>45</v>
      </c>
      <c r="AC19" s="59" t="s">
        <v>34</v>
      </c>
      <c r="AD19" s="71">
        <v>44251</v>
      </c>
      <c r="AE19" s="67">
        <v>1125</v>
      </c>
      <c r="AF19" s="67">
        <v>105</v>
      </c>
      <c r="AG19" s="67" t="s">
        <v>94</v>
      </c>
      <c r="AH19" s="60"/>
      <c r="AI19" s="6"/>
      <c r="AJ19" s="6"/>
      <c r="AK19" s="15"/>
      <c r="AL19" s="3"/>
    </row>
    <row r="20" spans="2:38" x14ac:dyDescent="0.3">
      <c r="B20" s="55"/>
      <c r="C20" s="12"/>
      <c r="D20" s="6"/>
      <c r="E20" s="15"/>
      <c r="F20" s="55"/>
      <c r="G20" s="6"/>
      <c r="H20" s="6"/>
      <c r="I20" s="59"/>
      <c r="J20" s="61"/>
      <c r="K20" s="6"/>
      <c r="L20" s="6"/>
      <c r="M20" s="59"/>
      <c r="N20" s="58"/>
      <c r="O20" s="13"/>
      <c r="P20" s="6"/>
      <c r="Q20" s="15"/>
      <c r="R20" s="71">
        <v>44253</v>
      </c>
      <c r="S20" s="67">
        <v>1106</v>
      </c>
      <c r="T20" s="67">
        <v>135</v>
      </c>
      <c r="U20" s="67" t="s">
        <v>34</v>
      </c>
      <c r="V20" s="58"/>
      <c r="W20" s="6"/>
      <c r="X20" s="6"/>
      <c r="Y20" s="15"/>
      <c r="Z20" s="60"/>
      <c r="AA20" s="67"/>
      <c r="AB20" s="67"/>
      <c r="AC20" s="59"/>
      <c r="AD20" s="71">
        <v>44254</v>
      </c>
      <c r="AE20" s="67">
        <v>1108</v>
      </c>
      <c r="AF20" s="67">
        <v>95</v>
      </c>
      <c r="AG20" s="67" t="s">
        <v>94</v>
      </c>
      <c r="AH20" s="60"/>
      <c r="AI20" s="6"/>
      <c r="AJ20" s="6"/>
      <c r="AK20" s="15"/>
      <c r="AL20" s="3"/>
    </row>
    <row r="21" spans="2:38" x14ac:dyDescent="0.3">
      <c r="B21" s="55"/>
      <c r="C21" s="12"/>
      <c r="D21" s="6"/>
      <c r="E21" s="15"/>
      <c r="F21" s="55"/>
      <c r="G21" s="6"/>
      <c r="H21" s="6"/>
      <c r="I21" s="59"/>
      <c r="J21" s="61"/>
      <c r="K21" s="6"/>
      <c r="L21" s="6"/>
      <c r="M21" s="59"/>
      <c r="N21" s="58"/>
      <c r="O21" s="13"/>
      <c r="P21" s="6"/>
      <c r="Q21" s="15"/>
      <c r="R21" s="67"/>
      <c r="S21" s="67"/>
      <c r="T21" s="67"/>
      <c r="U21" s="67"/>
      <c r="V21" s="21"/>
      <c r="W21" s="6"/>
      <c r="X21" s="6"/>
      <c r="Y21" s="15"/>
      <c r="Z21" s="61"/>
      <c r="AA21" s="67"/>
      <c r="AB21" s="67"/>
      <c r="AC21" s="59"/>
      <c r="AD21" s="67"/>
      <c r="AE21" s="67"/>
      <c r="AF21" s="67"/>
      <c r="AG21" s="67"/>
      <c r="AH21" s="60"/>
      <c r="AI21" s="6"/>
      <c r="AJ21" s="6"/>
      <c r="AK21" s="15"/>
      <c r="AL21" s="3"/>
    </row>
    <row r="22" spans="2:38" x14ac:dyDescent="0.3">
      <c r="B22" s="55"/>
      <c r="C22" s="12"/>
      <c r="D22" s="6"/>
      <c r="E22" s="15"/>
      <c r="F22" s="55"/>
      <c r="G22" s="6"/>
      <c r="H22" s="6"/>
      <c r="I22" s="59"/>
      <c r="J22" s="61"/>
      <c r="K22" s="6"/>
      <c r="L22" s="6"/>
      <c r="M22" s="59"/>
      <c r="N22" s="58"/>
      <c r="O22" s="13"/>
      <c r="P22" s="6"/>
      <c r="Q22" s="15"/>
      <c r="R22" s="67"/>
      <c r="S22" s="67"/>
      <c r="T22" s="67"/>
      <c r="U22" s="67"/>
      <c r="V22" s="21"/>
      <c r="W22" s="6"/>
      <c r="X22" s="6"/>
      <c r="Y22" s="15"/>
      <c r="Z22" s="61"/>
      <c r="AA22" s="67"/>
      <c r="AB22" s="67"/>
      <c r="AC22" s="59"/>
      <c r="AD22" s="67"/>
      <c r="AE22" s="67"/>
      <c r="AF22" s="67"/>
      <c r="AG22" s="67"/>
      <c r="AH22" s="21"/>
      <c r="AI22" s="6"/>
      <c r="AJ22" s="6"/>
      <c r="AK22" s="15"/>
      <c r="AL22" s="3"/>
    </row>
    <row r="23" spans="2:38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58"/>
      <c r="O23" s="13"/>
      <c r="P23" s="6"/>
      <c r="Q23" s="15"/>
      <c r="R23" s="67"/>
      <c r="S23" s="67"/>
      <c r="T23" s="67"/>
      <c r="U23" s="67"/>
      <c r="V23" s="21"/>
      <c r="W23" s="6"/>
      <c r="X23" s="6"/>
      <c r="Y23" s="15"/>
      <c r="Z23" s="61"/>
      <c r="AA23" s="67"/>
      <c r="AB23" s="67"/>
      <c r="AC23" s="59"/>
      <c r="AD23" s="67"/>
      <c r="AE23" s="67"/>
      <c r="AF23" s="67"/>
      <c r="AG23" s="67"/>
      <c r="AH23" s="21"/>
      <c r="AI23" s="6"/>
      <c r="AJ23" s="6"/>
      <c r="AK23" s="15"/>
      <c r="AL23" s="3"/>
    </row>
    <row r="24" spans="2:38" x14ac:dyDescent="0.3">
      <c r="B24" s="62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58"/>
      <c r="O24" s="13"/>
      <c r="P24" s="6"/>
      <c r="Q24" s="15"/>
      <c r="R24" s="67"/>
      <c r="S24" s="67"/>
      <c r="T24" s="67"/>
      <c r="U24" s="67"/>
      <c r="V24" s="21"/>
      <c r="W24" s="6"/>
      <c r="X24" s="6"/>
      <c r="Y24" s="15"/>
      <c r="Z24" s="61"/>
      <c r="AA24" s="67"/>
      <c r="AB24" s="67"/>
      <c r="AC24" s="59"/>
      <c r="AD24" s="67"/>
      <c r="AE24" s="67"/>
      <c r="AF24" s="67"/>
      <c r="AG24" s="67"/>
      <c r="AH24" s="21"/>
      <c r="AI24" s="6"/>
      <c r="AJ24" s="6"/>
      <c r="AK24" s="15"/>
      <c r="AL24" s="3"/>
    </row>
    <row r="25" spans="2:38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58"/>
      <c r="O25" s="13"/>
      <c r="P25" s="6"/>
      <c r="Q25" s="15"/>
      <c r="R25" s="67"/>
      <c r="S25" s="67"/>
      <c r="T25" s="67"/>
      <c r="U25" s="67"/>
      <c r="V25" s="21"/>
      <c r="W25" s="6"/>
      <c r="X25" s="6"/>
      <c r="Y25" s="15"/>
      <c r="Z25" s="61"/>
      <c r="AA25" s="67"/>
      <c r="AB25" s="67"/>
      <c r="AC25" s="59"/>
      <c r="AD25" s="67"/>
      <c r="AE25" s="67"/>
      <c r="AF25" s="67"/>
      <c r="AG25" s="67"/>
      <c r="AH25" s="21"/>
      <c r="AI25" s="6"/>
      <c r="AJ25" s="6"/>
      <c r="AK25" s="15"/>
      <c r="AL25" s="3"/>
    </row>
    <row r="26" spans="2:38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58"/>
      <c r="O26" s="13"/>
      <c r="P26" s="6"/>
      <c r="Q26" s="15"/>
      <c r="R26" s="67"/>
      <c r="S26" s="67"/>
      <c r="T26" s="67"/>
      <c r="U26" s="67"/>
      <c r="V26" s="21"/>
      <c r="W26" s="6"/>
      <c r="X26" s="6"/>
      <c r="Y26" s="15"/>
      <c r="Z26" s="61"/>
      <c r="AA26" s="67"/>
      <c r="AB26" s="67"/>
      <c r="AC26" s="59"/>
      <c r="AD26" s="67"/>
      <c r="AE26" s="67"/>
      <c r="AF26" s="67"/>
      <c r="AG26" s="67"/>
      <c r="AH26" s="21"/>
      <c r="AI26" s="6"/>
      <c r="AJ26" s="6"/>
      <c r="AK26" s="15"/>
      <c r="AL26" s="3"/>
    </row>
    <row r="27" spans="2:38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21"/>
      <c r="O27" s="13"/>
      <c r="P27" s="6"/>
      <c r="Q27" s="15"/>
      <c r="R27" s="67"/>
      <c r="S27" s="67"/>
      <c r="T27" s="67"/>
      <c r="U27" s="67"/>
      <c r="V27" s="21"/>
      <c r="W27" s="6"/>
      <c r="X27" s="6"/>
      <c r="Y27" s="15"/>
      <c r="Z27" s="61"/>
      <c r="AA27" s="67"/>
      <c r="AB27" s="67"/>
      <c r="AC27" s="59"/>
      <c r="AD27" s="67"/>
      <c r="AE27" s="67"/>
      <c r="AF27" s="67"/>
      <c r="AG27" s="67"/>
      <c r="AH27" s="21"/>
      <c r="AI27" s="6"/>
      <c r="AJ27" s="6"/>
      <c r="AK27" s="15"/>
      <c r="AL27" s="3"/>
    </row>
    <row r="28" spans="2:38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21"/>
      <c r="O28" s="13"/>
      <c r="P28" s="6"/>
      <c r="Q28" s="15"/>
      <c r="R28" s="67"/>
      <c r="S28" s="67"/>
      <c r="T28" s="67"/>
      <c r="U28" s="67"/>
      <c r="V28" s="21"/>
      <c r="W28" s="6"/>
      <c r="X28" s="6"/>
      <c r="Y28" s="15"/>
      <c r="Z28" s="61"/>
      <c r="AA28" s="67"/>
      <c r="AB28" s="67"/>
      <c r="AC28" s="59"/>
      <c r="AD28" s="67"/>
      <c r="AE28" s="67"/>
      <c r="AF28" s="67"/>
      <c r="AG28" s="67"/>
      <c r="AH28" s="21"/>
      <c r="AI28" s="6"/>
      <c r="AJ28" s="6"/>
      <c r="AK28" s="15"/>
      <c r="AL28" s="3"/>
    </row>
    <row r="29" spans="2:38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21"/>
      <c r="O29" s="13"/>
      <c r="P29" s="6"/>
      <c r="Q29" s="15"/>
      <c r="R29" s="67"/>
      <c r="S29" s="67"/>
      <c r="T29" s="67"/>
      <c r="U29" s="67"/>
      <c r="V29" s="21"/>
      <c r="W29" s="6"/>
      <c r="X29" s="6"/>
      <c r="Y29" s="15"/>
      <c r="Z29" s="61"/>
      <c r="AA29" s="67"/>
      <c r="AB29" s="67"/>
      <c r="AC29" s="59"/>
      <c r="AD29" s="67"/>
      <c r="AE29" s="67"/>
      <c r="AF29" s="67"/>
      <c r="AG29" s="67"/>
      <c r="AH29" s="21"/>
      <c r="AI29" s="6"/>
      <c r="AJ29" s="6"/>
      <c r="AK29" s="15"/>
      <c r="AL29" s="3"/>
    </row>
    <row r="30" spans="2:38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22"/>
      <c r="O30" s="14"/>
      <c r="P30" s="4"/>
      <c r="Q30" s="17"/>
      <c r="R30" s="68"/>
      <c r="S30" s="68"/>
      <c r="T30" s="68"/>
      <c r="U30" s="68"/>
      <c r="V30" s="22"/>
      <c r="W30" s="4"/>
      <c r="X30" s="4"/>
      <c r="Y30" s="17"/>
      <c r="Z30" s="25"/>
      <c r="AA30" s="68"/>
      <c r="AB30" s="68"/>
      <c r="AC30" s="24"/>
      <c r="AD30" s="68"/>
      <c r="AE30" s="68"/>
      <c r="AF30" s="68"/>
      <c r="AG30" s="68"/>
      <c r="AH30" s="22"/>
      <c r="AI30" s="4"/>
      <c r="AJ30" s="4"/>
      <c r="AK30" s="17"/>
      <c r="AL30" s="3"/>
    </row>
    <row r="31" spans="2:38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22"/>
      <c r="O31" s="14"/>
      <c r="P31" s="4"/>
      <c r="Q31" s="17"/>
      <c r="R31" s="68"/>
      <c r="S31" s="68"/>
      <c r="T31" s="68"/>
      <c r="U31" s="68"/>
      <c r="V31" s="22"/>
      <c r="W31" s="4"/>
      <c r="X31" s="4"/>
      <c r="Y31" s="17"/>
      <c r="Z31" s="25"/>
      <c r="AA31" s="68"/>
      <c r="AB31" s="68"/>
      <c r="AC31" s="24"/>
      <c r="AD31" s="68"/>
      <c r="AE31" s="68"/>
      <c r="AF31" s="68"/>
      <c r="AG31" s="68"/>
      <c r="AH31" s="22"/>
      <c r="AI31" s="4"/>
      <c r="AJ31" s="4"/>
      <c r="AK31" s="17"/>
      <c r="AL31" s="3"/>
    </row>
    <row r="32" spans="2:38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27"/>
      <c r="O32" s="37"/>
      <c r="P32" s="28"/>
      <c r="Q32" s="29"/>
      <c r="R32" s="72"/>
      <c r="S32" s="72"/>
      <c r="T32" s="72"/>
      <c r="U32" s="72"/>
      <c r="V32" s="27"/>
      <c r="W32" s="28"/>
      <c r="X32" s="28"/>
      <c r="Y32" s="29"/>
      <c r="Z32" s="77"/>
      <c r="AA32" s="72"/>
      <c r="AB32" s="72"/>
      <c r="AC32" s="78"/>
      <c r="AD32" s="72"/>
      <c r="AE32" s="72"/>
      <c r="AF32" s="72"/>
      <c r="AG32" s="72"/>
      <c r="AH32" s="30"/>
      <c r="AI32" s="31"/>
      <c r="AJ32" s="31"/>
      <c r="AK32" s="35"/>
      <c r="AL32" s="3"/>
    </row>
    <row r="33" spans="1:38" s="7" customFormat="1" ht="18.600000000000001" thickBot="1" x14ac:dyDescent="0.35">
      <c r="A33" s="64" t="s">
        <v>6</v>
      </c>
      <c r="B33" s="773">
        <f>SUM(D12:D32)</f>
        <v>525</v>
      </c>
      <c r="C33" s="774"/>
      <c r="D33" s="774"/>
      <c r="E33" s="775"/>
      <c r="F33" s="760">
        <f>SUM(H12:H32)</f>
        <v>280</v>
      </c>
      <c r="G33" s="761"/>
      <c r="H33" s="761"/>
      <c r="I33" s="762"/>
      <c r="J33" s="760">
        <f>SUM(L12:L32)</f>
        <v>125</v>
      </c>
      <c r="K33" s="761"/>
      <c r="L33" s="761"/>
      <c r="M33" s="762"/>
      <c r="N33" s="722">
        <f>SUM(P12:P32)</f>
        <v>590</v>
      </c>
      <c r="O33" s="723"/>
      <c r="P33" s="723"/>
      <c r="Q33" s="724"/>
      <c r="R33" s="722">
        <f>SUM(T12:T32)</f>
        <v>1080</v>
      </c>
      <c r="S33" s="723"/>
      <c r="T33" s="723"/>
      <c r="U33" s="724"/>
      <c r="V33" s="722">
        <f>SUM(X12:X32)</f>
        <v>450</v>
      </c>
      <c r="W33" s="723"/>
      <c r="X33" s="723"/>
      <c r="Y33" s="724"/>
      <c r="Z33" s="722">
        <f>SUM(AB12:AB32)</f>
        <v>360</v>
      </c>
      <c r="AA33" s="723"/>
      <c r="AB33" s="723"/>
      <c r="AC33" s="724"/>
      <c r="AD33" s="722">
        <f>SUM(AF12:AF32)</f>
        <v>945</v>
      </c>
      <c r="AE33" s="723"/>
      <c r="AF33" s="723"/>
      <c r="AG33" s="724"/>
      <c r="AH33" s="722">
        <f>SUM(AJ12:AJ32)</f>
        <v>205</v>
      </c>
      <c r="AI33" s="723"/>
      <c r="AJ33" s="723"/>
      <c r="AK33" s="724"/>
      <c r="AL33" s="42" t="s">
        <v>12</v>
      </c>
    </row>
    <row r="34" spans="1:38" s="7" customFormat="1" ht="18.600000000000001" thickBot="1" x14ac:dyDescent="0.35">
      <c r="A34" s="64" t="s">
        <v>7</v>
      </c>
      <c r="B34" s="776">
        <f>+B33/42</f>
        <v>12.5</v>
      </c>
      <c r="C34" s="777"/>
      <c r="D34" s="777"/>
      <c r="E34" s="778"/>
      <c r="F34" s="763">
        <f>+F33/42</f>
        <v>6.666666666666667</v>
      </c>
      <c r="G34" s="764"/>
      <c r="H34" s="764"/>
      <c r="I34" s="765"/>
      <c r="J34" s="763">
        <f>+J33/42</f>
        <v>2.9761904761904763</v>
      </c>
      <c r="K34" s="764"/>
      <c r="L34" s="764"/>
      <c r="M34" s="765"/>
      <c r="N34" s="725">
        <f>+N33/42</f>
        <v>14.047619047619047</v>
      </c>
      <c r="O34" s="726"/>
      <c r="P34" s="726"/>
      <c r="Q34" s="727"/>
      <c r="R34" s="725">
        <f>+R33/42</f>
        <v>25.714285714285715</v>
      </c>
      <c r="S34" s="726"/>
      <c r="T34" s="726"/>
      <c r="U34" s="727"/>
      <c r="V34" s="725">
        <f>+V33/42</f>
        <v>10.714285714285714</v>
      </c>
      <c r="W34" s="726"/>
      <c r="X34" s="726"/>
      <c r="Y34" s="727"/>
      <c r="Z34" s="725">
        <f>+Z33/42</f>
        <v>8.5714285714285712</v>
      </c>
      <c r="AA34" s="726"/>
      <c r="AB34" s="726"/>
      <c r="AC34" s="727"/>
      <c r="AD34" s="725">
        <f>+AD33/42</f>
        <v>22.5</v>
      </c>
      <c r="AE34" s="726"/>
      <c r="AF34" s="726"/>
      <c r="AG34" s="727"/>
      <c r="AH34" s="725">
        <f>+AH33/42</f>
        <v>4.8809523809523814</v>
      </c>
      <c r="AI34" s="726"/>
      <c r="AJ34" s="726"/>
      <c r="AK34" s="727"/>
      <c r="AL34" s="65">
        <f>SUM(B34:AK34)</f>
        <v>108.57142857142857</v>
      </c>
    </row>
    <row r="35" spans="1:38" s="7" customFormat="1" ht="18.600000000000001" thickBot="1" x14ac:dyDescent="0.35">
      <c r="A35" s="64" t="s">
        <v>8</v>
      </c>
      <c r="B35" s="728">
        <f>+B34/6.2898</f>
        <v>1.9873445896530892</v>
      </c>
      <c r="C35" s="729"/>
      <c r="D35" s="729"/>
      <c r="E35" s="730"/>
      <c r="F35" s="728">
        <f>+F34/6.2898</f>
        <v>1.0599171144816477</v>
      </c>
      <c r="G35" s="729"/>
      <c r="H35" s="729"/>
      <c r="I35" s="730"/>
      <c r="J35" s="728">
        <f>+J34/6.2898</f>
        <v>0.47317728325073555</v>
      </c>
      <c r="K35" s="729"/>
      <c r="L35" s="729"/>
      <c r="M35" s="730"/>
      <c r="N35" s="728">
        <f>+N34/6.2898</f>
        <v>2.2333967769434717</v>
      </c>
      <c r="O35" s="729"/>
      <c r="P35" s="729"/>
      <c r="Q35" s="730"/>
      <c r="R35" s="728">
        <f>+R34/6.2898</f>
        <v>4.0882517272863552</v>
      </c>
      <c r="S35" s="729"/>
      <c r="T35" s="729"/>
      <c r="U35" s="730"/>
      <c r="V35" s="728">
        <f>+V34/6.2898</f>
        <v>1.7034382197026479</v>
      </c>
      <c r="W35" s="729"/>
      <c r="X35" s="729"/>
      <c r="Y35" s="730"/>
      <c r="Z35" s="728">
        <f>+Z34/6.2898</f>
        <v>1.3627505757621183</v>
      </c>
      <c r="AA35" s="729"/>
      <c r="AB35" s="729"/>
      <c r="AC35" s="730"/>
      <c r="AD35" s="728">
        <f>+AD34/6.2898</f>
        <v>3.5772202613755608</v>
      </c>
      <c r="AE35" s="729"/>
      <c r="AF35" s="729"/>
      <c r="AG35" s="730"/>
      <c r="AH35" s="728">
        <f>+AH34/6.2898</f>
        <v>0.77601074453120633</v>
      </c>
      <c r="AI35" s="729"/>
      <c r="AJ35" s="729"/>
      <c r="AK35" s="730"/>
    </row>
    <row r="37" spans="1:38" x14ac:dyDescent="0.3">
      <c r="AH37" s="782"/>
      <c r="AI37" s="782"/>
    </row>
  </sheetData>
  <mergeCells count="57">
    <mergeCell ref="AH35:AK35"/>
    <mergeCell ref="AH37:AI37"/>
    <mergeCell ref="N35:Q35"/>
    <mergeCell ref="R35:U35"/>
    <mergeCell ref="V35:Y35"/>
    <mergeCell ref="Z35:AC35"/>
    <mergeCell ref="AD35:AG35"/>
    <mergeCell ref="B35:E35"/>
    <mergeCell ref="F35:I35"/>
    <mergeCell ref="J35:M35"/>
    <mergeCell ref="Z34:AC34"/>
    <mergeCell ref="AD34:AG34"/>
    <mergeCell ref="AH33:AK33"/>
    <mergeCell ref="B34:E34"/>
    <mergeCell ref="F34:I34"/>
    <mergeCell ref="J34:M34"/>
    <mergeCell ref="N34:Q34"/>
    <mergeCell ref="R34:U34"/>
    <mergeCell ref="V34:Y34"/>
    <mergeCell ref="N33:Q33"/>
    <mergeCell ref="R33:U33"/>
    <mergeCell ref="V33:Y33"/>
    <mergeCell ref="Z33:AC33"/>
    <mergeCell ref="AD33:AG33"/>
    <mergeCell ref="AH34:AK34"/>
    <mergeCell ref="B33:E33"/>
    <mergeCell ref="F33:I33"/>
    <mergeCell ref="J33:M33"/>
    <mergeCell ref="Z10:AC10"/>
    <mergeCell ref="AD10:AG10"/>
    <mergeCell ref="AH9:AK9"/>
    <mergeCell ref="B10:E10"/>
    <mergeCell ref="F10:I10"/>
    <mergeCell ref="J10:M10"/>
    <mergeCell ref="N10:Q10"/>
    <mergeCell ref="R10:U10"/>
    <mergeCell ref="V10:Y10"/>
    <mergeCell ref="N9:Q9"/>
    <mergeCell ref="R9:U9"/>
    <mergeCell ref="V9:Y9"/>
    <mergeCell ref="Z9:AC9"/>
    <mergeCell ref="AD9:AG9"/>
    <mergeCell ref="AH10:AK10"/>
    <mergeCell ref="B9:E9"/>
    <mergeCell ref="F9:I9"/>
    <mergeCell ref="J9:M9"/>
    <mergeCell ref="Z8:AC8"/>
    <mergeCell ref="AD8:AG8"/>
    <mergeCell ref="B5:AK6"/>
    <mergeCell ref="B7:AK7"/>
    <mergeCell ref="B8:E8"/>
    <mergeCell ref="F8:I8"/>
    <mergeCell ref="J8:M8"/>
    <mergeCell ref="N8:Q8"/>
    <mergeCell ref="R8:U8"/>
    <mergeCell ref="V8:Y8"/>
    <mergeCell ref="AH8:AK8"/>
  </mergeCells>
  <pageMargins left="0.7" right="0.7" top="0.75" bottom="0.75" header="0.3" footer="0.3"/>
  <pageSetup paperSize="9" scale="24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Z35"/>
  <sheetViews>
    <sheetView topLeftCell="I7" zoomScale="90" zoomScaleNormal="90" workbookViewId="0">
      <selection activeCell="W12" sqref="W12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25" width="10.6640625" customWidth="1"/>
  </cols>
  <sheetData>
    <row r="4" spans="1:26" ht="15" thickBot="1" x14ac:dyDescent="0.35"/>
    <row r="5" spans="1:26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40"/>
    </row>
    <row r="6" spans="1:26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40"/>
    </row>
    <row r="7" spans="1:26" ht="49.5" customHeight="1" thickBot="1" x14ac:dyDescent="0.35">
      <c r="B7" s="750" t="s">
        <v>98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41"/>
    </row>
    <row r="8" spans="1:26" s="3" customFormat="1" ht="30.9" customHeight="1" thickBot="1" x14ac:dyDescent="0.35">
      <c r="A8" s="63" t="s">
        <v>16</v>
      </c>
      <c r="B8" s="779" t="s">
        <v>99</v>
      </c>
      <c r="C8" s="780"/>
      <c r="D8" s="780"/>
      <c r="E8" s="781"/>
      <c r="F8" s="766" t="s">
        <v>18</v>
      </c>
      <c r="G8" s="759"/>
      <c r="H8" s="759"/>
      <c r="I8" s="767"/>
      <c r="J8" s="753" t="s">
        <v>101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3"/>
      <c r="V8" s="731" t="s">
        <v>96</v>
      </c>
      <c r="W8" s="732"/>
      <c r="X8" s="732"/>
      <c r="Y8" s="732"/>
      <c r="Z8" s="8"/>
    </row>
    <row r="9" spans="1:26" s="3" customFormat="1" ht="30.9" customHeight="1" thickBot="1" x14ac:dyDescent="0.35">
      <c r="A9" s="63" t="s">
        <v>14</v>
      </c>
      <c r="B9" s="738" t="s">
        <v>100</v>
      </c>
      <c r="C9" s="739"/>
      <c r="D9" s="739"/>
      <c r="E9" s="740"/>
      <c r="F9" s="731" t="s">
        <v>20</v>
      </c>
      <c r="G9" s="732"/>
      <c r="H9" s="732"/>
      <c r="I9" s="733"/>
      <c r="J9" s="756" t="s">
        <v>102</v>
      </c>
      <c r="K9" s="757"/>
      <c r="L9" s="757"/>
      <c r="M9" s="758"/>
      <c r="N9" s="731" t="s">
        <v>63</v>
      </c>
      <c r="O9" s="732"/>
      <c r="P9" s="732"/>
      <c r="Q9" s="733"/>
      <c r="R9" s="731" t="s">
        <v>78</v>
      </c>
      <c r="S9" s="732"/>
      <c r="T9" s="732"/>
      <c r="U9" s="733"/>
      <c r="V9" s="731" t="s">
        <v>97</v>
      </c>
      <c r="W9" s="732"/>
      <c r="X9" s="732"/>
      <c r="Y9" s="732"/>
      <c r="Z9" s="9"/>
    </row>
    <row r="10" spans="1:26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68" t="s">
        <v>82</v>
      </c>
      <c r="O10" s="734"/>
      <c r="P10" s="734"/>
      <c r="Q10" s="769"/>
      <c r="R10" s="768" t="s">
        <v>84</v>
      </c>
      <c r="S10" s="734"/>
      <c r="T10" s="734"/>
      <c r="U10" s="769"/>
      <c r="V10" s="768"/>
      <c r="W10" s="734"/>
      <c r="X10" s="734"/>
      <c r="Y10" s="734"/>
      <c r="Z10" s="23"/>
    </row>
    <row r="11" spans="1:26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1"/>
    </row>
    <row r="12" spans="1:26" x14ac:dyDescent="0.3">
      <c r="B12" s="55">
        <v>44272</v>
      </c>
      <c r="C12" s="18">
        <v>1136</v>
      </c>
      <c r="D12" s="19">
        <v>0</v>
      </c>
      <c r="E12" s="20" t="s">
        <v>94</v>
      </c>
      <c r="F12" s="55">
        <v>44271</v>
      </c>
      <c r="G12" s="54">
        <v>1158</v>
      </c>
      <c r="H12" s="54">
        <v>60</v>
      </c>
      <c r="I12" s="56" t="s">
        <v>94</v>
      </c>
      <c r="J12" s="55">
        <v>44279</v>
      </c>
      <c r="K12" s="54">
        <v>1122</v>
      </c>
      <c r="L12" s="54">
        <v>35</v>
      </c>
      <c r="M12" s="56" t="s">
        <v>94</v>
      </c>
      <c r="N12" s="71">
        <v>44257</v>
      </c>
      <c r="O12" s="67">
        <v>1111</v>
      </c>
      <c r="P12" s="67">
        <v>130</v>
      </c>
      <c r="Q12" s="67" t="s">
        <v>34</v>
      </c>
      <c r="R12" s="75">
        <v>44257</v>
      </c>
      <c r="S12" s="66">
        <v>1112</v>
      </c>
      <c r="T12" s="66">
        <v>90</v>
      </c>
      <c r="U12" s="56" t="s">
        <v>34</v>
      </c>
      <c r="V12" s="70">
        <v>44256</v>
      </c>
      <c r="W12" s="66">
        <v>1109</v>
      </c>
      <c r="X12" s="66">
        <v>115</v>
      </c>
      <c r="Y12" s="66" t="s">
        <v>34</v>
      </c>
      <c r="Z12" s="3"/>
    </row>
    <row r="13" spans="1:26" x14ac:dyDescent="0.3">
      <c r="B13" s="55">
        <v>44275</v>
      </c>
      <c r="C13" s="12">
        <v>1138</v>
      </c>
      <c r="D13" s="6">
        <v>135</v>
      </c>
      <c r="E13" s="15" t="s">
        <v>34</v>
      </c>
      <c r="F13" s="55">
        <v>44282</v>
      </c>
      <c r="G13" s="6">
        <v>1123</v>
      </c>
      <c r="H13" s="6">
        <v>50</v>
      </c>
      <c r="I13" s="59" t="s">
        <v>94</v>
      </c>
      <c r="J13" s="55"/>
      <c r="K13" s="6"/>
      <c r="L13" s="6"/>
      <c r="M13" s="59"/>
      <c r="N13" s="71">
        <v>44260</v>
      </c>
      <c r="O13" s="67">
        <v>1114</v>
      </c>
      <c r="P13" s="67">
        <v>105</v>
      </c>
      <c r="Q13" s="67" t="s">
        <v>34</v>
      </c>
      <c r="R13" s="75">
        <v>44260</v>
      </c>
      <c r="S13" s="66">
        <v>1113</v>
      </c>
      <c r="T13" s="66">
        <v>90</v>
      </c>
      <c r="U13" s="56" t="s">
        <v>34</v>
      </c>
      <c r="V13" s="70"/>
      <c r="W13" s="66"/>
      <c r="X13" s="66"/>
      <c r="Y13" s="66"/>
      <c r="Z13" s="3"/>
    </row>
    <row r="14" spans="1:26" x14ac:dyDescent="0.3">
      <c r="B14" s="55">
        <v>44278</v>
      </c>
      <c r="C14" s="12">
        <v>1110</v>
      </c>
      <c r="D14" s="6">
        <v>110</v>
      </c>
      <c r="E14" s="15" t="s">
        <v>94</v>
      </c>
      <c r="F14" s="55">
        <v>44283</v>
      </c>
      <c r="G14" s="6">
        <v>1124</v>
      </c>
      <c r="H14" s="6">
        <v>1000</v>
      </c>
      <c r="I14" s="59" t="s">
        <v>94</v>
      </c>
      <c r="J14" s="55"/>
      <c r="K14" s="6"/>
      <c r="L14" s="6"/>
      <c r="M14" s="59"/>
      <c r="N14" s="71">
        <v>44264</v>
      </c>
      <c r="O14" s="67">
        <v>1118</v>
      </c>
      <c r="P14" s="67">
        <v>70</v>
      </c>
      <c r="Q14" s="67" t="s">
        <v>94</v>
      </c>
      <c r="R14" s="75">
        <v>44264</v>
      </c>
      <c r="S14" s="66">
        <v>1119</v>
      </c>
      <c r="T14" s="66">
        <v>90</v>
      </c>
      <c r="U14" s="56" t="s">
        <v>34</v>
      </c>
      <c r="V14" s="70"/>
      <c r="W14" s="66"/>
      <c r="X14" s="66"/>
      <c r="Y14" s="66"/>
      <c r="Z14" s="3"/>
    </row>
    <row r="15" spans="1:26" x14ac:dyDescent="0.3">
      <c r="B15" s="55">
        <v>44280</v>
      </c>
      <c r="C15" s="12">
        <v>1155</v>
      </c>
      <c r="D15" s="6">
        <v>110</v>
      </c>
      <c r="E15" s="15" t="s">
        <v>94</v>
      </c>
      <c r="F15" s="55"/>
      <c r="G15" s="6"/>
      <c r="H15" s="6"/>
      <c r="I15" s="59"/>
      <c r="J15" s="55"/>
      <c r="K15" s="6"/>
      <c r="L15" s="6"/>
      <c r="M15" s="59"/>
      <c r="N15" s="71">
        <v>44267</v>
      </c>
      <c r="O15" s="67">
        <v>1202</v>
      </c>
      <c r="P15" s="67">
        <v>135</v>
      </c>
      <c r="Q15" s="67" t="s">
        <v>34</v>
      </c>
      <c r="R15" s="75">
        <v>44267</v>
      </c>
      <c r="S15" s="66">
        <v>1201</v>
      </c>
      <c r="T15" s="66">
        <v>90</v>
      </c>
      <c r="U15" s="56" t="s">
        <v>34</v>
      </c>
      <c r="V15" s="70"/>
      <c r="W15" s="66"/>
      <c r="X15" s="66"/>
      <c r="Y15" s="66"/>
      <c r="Z15" s="3"/>
    </row>
    <row r="16" spans="1:26" x14ac:dyDescent="0.3">
      <c r="B16" s="55">
        <v>44282</v>
      </c>
      <c r="C16" s="12">
        <v>1140</v>
      </c>
      <c r="D16" s="6">
        <v>160</v>
      </c>
      <c r="E16" s="15" t="s">
        <v>34</v>
      </c>
      <c r="F16" s="55"/>
      <c r="G16" s="6"/>
      <c r="H16" s="6"/>
      <c r="I16" s="59"/>
      <c r="J16" s="60"/>
      <c r="K16" s="6"/>
      <c r="L16" s="6"/>
      <c r="M16" s="59"/>
      <c r="N16" s="71">
        <v>44271</v>
      </c>
      <c r="O16" s="67">
        <v>1134</v>
      </c>
      <c r="P16" s="67">
        <v>135</v>
      </c>
      <c r="Q16" s="67" t="s">
        <v>34</v>
      </c>
      <c r="R16" s="60">
        <v>44271</v>
      </c>
      <c r="S16" s="67">
        <v>1135</v>
      </c>
      <c r="T16" s="67">
        <v>90</v>
      </c>
      <c r="U16" s="59" t="s">
        <v>34</v>
      </c>
      <c r="V16" s="71"/>
      <c r="W16" s="67"/>
      <c r="X16" s="67"/>
      <c r="Y16" s="67"/>
      <c r="Z16" s="3"/>
    </row>
    <row r="17" spans="2:26" x14ac:dyDescent="0.3">
      <c r="B17" s="55">
        <v>44284</v>
      </c>
      <c r="C17" s="12">
        <v>1141</v>
      </c>
      <c r="D17" s="6">
        <v>160</v>
      </c>
      <c r="E17" s="15" t="s">
        <v>34</v>
      </c>
      <c r="F17" s="55"/>
      <c r="G17" s="6"/>
      <c r="H17" s="6"/>
      <c r="I17" s="59"/>
      <c r="J17" s="61"/>
      <c r="K17" s="6"/>
      <c r="L17" s="6"/>
      <c r="M17" s="59"/>
      <c r="N17" s="71">
        <v>44274</v>
      </c>
      <c r="O17" s="67">
        <v>1203</v>
      </c>
      <c r="P17" s="67">
        <v>90</v>
      </c>
      <c r="Q17" s="67" t="s">
        <v>34</v>
      </c>
      <c r="R17" s="60">
        <v>44274</v>
      </c>
      <c r="S17" s="67">
        <v>1137</v>
      </c>
      <c r="T17" s="67">
        <v>90</v>
      </c>
      <c r="U17" s="59" t="s">
        <v>34</v>
      </c>
      <c r="V17" s="71"/>
      <c r="W17" s="67"/>
      <c r="X17" s="67"/>
      <c r="Y17" s="67"/>
      <c r="Z17" s="3"/>
    </row>
    <row r="18" spans="2:26" x14ac:dyDescent="0.3">
      <c r="B18" s="55">
        <v>44286</v>
      </c>
      <c r="C18" s="12">
        <v>1145</v>
      </c>
      <c r="D18" s="6">
        <v>160</v>
      </c>
      <c r="E18" s="15" t="s">
        <v>34</v>
      </c>
      <c r="F18" s="55"/>
      <c r="G18" s="6"/>
      <c r="H18" s="6"/>
      <c r="I18" s="59"/>
      <c r="J18" s="61"/>
      <c r="K18" s="6"/>
      <c r="L18" s="6"/>
      <c r="M18" s="59"/>
      <c r="N18" s="71">
        <v>44278</v>
      </c>
      <c r="O18" s="67">
        <v>1121</v>
      </c>
      <c r="P18" s="67">
        <v>80</v>
      </c>
      <c r="Q18" s="67" t="s">
        <v>94</v>
      </c>
      <c r="R18" s="60">
        <v>44278</v>
      </c>
      <c r="S18" s="67">
        <v>1120</v>
      </c>
      <c r="T18" s="67">
        <v>70</v>
      </c>
      <c r="U18" s="59" t="s">
        <v>103</v>
      </c>
      <c r="V18" s="71"/>
      <c r="W18" s="67"/>
      <c r="X18" s="67"/>
      <c r="Y18" s="67"/>
      <c r="Z18" s="3"/>
    </row>
    <row r="19" spans="2:26" x14ac:dyDescent="0.3">
      <c r="B19" s="55"/>
      <c r="C19" s="12"/>
      <c r="D19" s="6"/>
      <c r="E19" s="15"/>
      <c r="F19" s="55"/>
      <c r="G19" s="6"/>
      <c r="H19" s="6"/>
      <c r="I19" s="59"/>
      <c r="J19" s="61"/>
      <c r="K19" s="6"/>
      <c r="L19" s="6"/>
      <c r="M19" s="59"/>
      <c r="N19" s="71">
        <v>44281</v>
      </c>
      <c r="O19" s="67">
        <v>1143</v>
      </c>
      <c r="P19" s="67">
        <v>90</v>
      </c>
      <c r="Q19" s="67" t="s">
        <v>34</v>
      </c>
      <c r="R19" s="60">
        <v>44281</v>
      </c>
      <c r="S19" s="67">
        <v>1139</v>
      </c>
      <c r="T19" s="67">
        <v>90</v>
      </c>
      <c r="U19" s="59" t="s">
        <v>34</v>
      </c>
      <c r="V19" s="67"/>
      <c r="W19" s="67"/>
      <c r="X19" s="67"/>
      <c r="Y19" s="67"/>
      <c r="Z19" s="3"/>
    </row>
    <row r="20" spans="2:26" x14ac:dyDescent="0.3">
      <c r="B20" s="55"/>
      <c r="C20" s="12"/>
      <c r="D20" s="6"/>
      <c r="E20" s="15"/>
      <c r="F20" s="55"/>
      <c r="G20" s="6"/>
      <c r="H20" s="6"/>
      <c r="I20" s="59"/>
      <c r="J20" s="61"/>
      <c r="K20" s="6"/>
      <c r="L20" s="6"/>
      <c r="M20" s="59"/>
      <c r="N20" s="71">
        <v>44285</v>
      </c>
      <c r="O20" s="67">
        <v>1142</v>
      </c>
      <c r="P20" s="67">
        <v>90</v>
      </c>
      <c r="Q20" s="67" t="s">
        <v>34</v>
      </c>
      <c r="R20" s="60">
        <v>44285</v>
      </c>
      <c r="S20" s="67">
        <v>1144</v>
      </c>
      <c r="T20" s="67">
        <v>90</v>
      </c>
      <c r="U20" s="59" t="s">
        <v>34</v>
      </c>
      <c r="V20" s="67"/>
      <c r="W20" s="67"/>
      <c r="X20" s="67"/>
      <c r="Y20" s="67"/>
      <c r="Z20" s="3"/>
    </row>
    <row r="21" spans="2:26" x14ac:dyDescent="0.3">
      <c r="B21" s="55"/>
      <c r="C21" s="12"/>
      <c r="D21" s="6"/>
      <c r="E21" s="15"/>
      <c r="F21" s="55"/>
      <c r="G21" s="6"/>
      <c r="H21" s="6"/>
      <c r="I21" s="59"/>
      <c r="J21" s="61"/>
      <c r="K21" s="6"/>
      <c r="L21" s="6"/>
      <c r="M21" s="59"/>
      <c r="N21" s="67"/>
      <c r="O21" s="67"/>
      <c r="P21" s="67"/>
      <c r="Q21" s="67"/>
      <c r="R21" s="61"/>
      <c r="S21" s="67"/>
      <c r="T21" s="67"/>
      <c r="U21" s="59"/>
      <c r="V21" s="67"/>
      <c r="W21" s="67"/>
      <c r="X21" s="67"/>
      <c r="Y21" s="67"/>
      <c r="Z21" s="3"/>
    </row>
    <row r="22" spans="2:26" x14ac:dyDescent="0.3">
      <c r="B22" s="55"/>
      <c r="C22" s="12"/>
      <c r="D22" s="6"/>
      <c r="E22" s="15"/>
      <c r="F22" s="55"/>
      <c r="G22" s="6"/>
      <c r="H22" s="6"/>
      <c r="I22" s="59"/>
      <c r="J22" s="61"/>
      <c r="K22" s="6"/>
      <c r="L22" s="6"/>
      <c r="M22" s="59"/>
      <c r="N22" s="67"/>
      <c r="O22" s="67"/>
      <c r="P22" s="67"/>
      <c r="Q22" s="67"/>
      <c r="R22" s="61"/>
      <c r="S22" s="67"/>
      <c r="T22" s="67"/>
      <c r="U22" s="59"/>
      <c r="V22" s="67"/>
      <c r="W22" s="67"/>
      <c r="X22" s="67"/>
      <c r="Y22" s="67"/>
      <c r="Z22" s="3"/>
    </row>
    <row r="23" spans="2:26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67"/>
      <c r="O23" s="67"/>
      <c r="P23" s="67"/>
      <c r="Q23" s="67"/>
      <c r="R23" s="61"/>
      <c r="S23" s="67"/>
      <c r="T23" s="67"/>
      <c r="U23" s="59"/>
      <c r="V23" s="67"/>
      <c r="W23" s="67"/>
      <c r="X23" s="67"/>
      <c r="Y23" s="67"/>
      <c r="Z23" s="3"/>
    </row>
    <row r="24" spans="2:26" x14ac:dyDescent="0.3">
      <c r="B24" s="62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67"/>
      <c r="O24" s="67"/>
      <c r="P24" s="67"/>
      <c r="Q24" s="67"/>
      <c r="R24" s="61"/>
      <c r="S24" s="67"/>
      <c r="T24" s="67"/>
      <c r="U24" s="59"/>
      <c r="V24" s="67"/>
      <c r="W24" s="67"/>
      <c r="X24" s="67"/>
      <c r="Y24" s="67"/>
      <c r="Z24" s="3"/>
    </row>
    <row r="25" spans="2:26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7"/>
      <c r="O25" s="67"/>
      <c r="P25" s="67"/>
      <c r="Q25" s="67"/>
      <c r="R25" s="61"/>
      <c r="S25" s="67"/>
      <c r="T25" s="67"/>
      <c r="U25" s="59"/>
      <c r="V25" s="67"/>
      <c r="W25" s="67"/>
      <c r="X25" s="67"/>
      <c r="Y25" s="67"/>
      <c r="Z25" s="3"/>
    </row>
    <row r="26" spans="2:26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7"/>
      <c r="O26" s="67"/>
      <c r="P26" s="67"/>
      <c r="Q26" s="67"/>
      <c r="R26" s="61"/>
      <c r="S26" s="67"/>
      <c r="T26" s="67"/>
      <c r="U26" s="59"/>
      <c r="V26" s="67"/>
      <c r="W26" s="67"/>
      <c r="X26" s="67"/>
      <c r="Y26" s="67"/>
      <c r="Z26" s="3"/>
    </row>
    <row r="27" spans="2:26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7"/>
      <c r="O27" s="67"/>
      <c r="P27" s="67"/>
      <c r="Q27" s="67"/>
      <c r="R27" s="61"/>
      <c r="S27" s="67"/>
      <c r="T27" s="67"/>
      <c r="U27" s="59"/>
      <c r="V27" s="67"/>
      <c r="W27" s="67"/>
      <c r="X27" s="67"/>
      <c r="Y27" s="67"/>
      <c r="Z27" s="3"/>
    </row>
    <row r="28" spans="2:26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7"/>
      <c r="O28" s="67"/>
      <c r="P28" s="67"/>
      <c r="Q28" s="67"/>
      <c r="R28" s="61"/>
      <c r="S28" s="67"/>
      <c r="T28" s="67"/>
      <c r="U28" s="59"/>
      <c r="V28" s="67"/>
      <c r="W28" s="67"/>
      <c r="X28" s="67"/>
      <c r="Y28" s="67"/>
      <c r="Z28" s="3"/>
    </row>
    <row r="29" spans="2:26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7"/>
      <c r="O29" s="67"/>
      <c r="P29" s="67"/>
      <c r="Q29" s="67"/>
      <c r="R29" s="61"/>
      <c r="S29" s="67"/>
      <c r="T29" s="67"/>
      <c r="U29" s="59"/>
      <c r="V29" s="67"/>
      <c r="W29" s="67"/>
      <c r="X29" s="67"/>
      <c r="Y29" s="67"/>
      <c r="Z29" s="3"/>
    </row>
    <row r="30" spans="2:26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68"/>
      <c r="O30" s="68"/>
      <c r="P30" s="68"/>
      <c r="Q30" s="68"/>
      <c r="R30" s="25"/>
      <c r="S30" s="68"/>
      <c r="T30" s="68"/>
      <c r="U30" s="24"/>
      <c r="V30" s="68"/>
      <c r="W30" s="68"/>
      <c r="X30" s="68"/>
      <c r="Y30" s="68"/>
      <c r="Z30" s="3"/>
    </row>
    <row r="31" spans="2:26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68"/>
      <c r="O31" s="68"/>
      <c r="P31" s="68"/>
      <c r="Q31" s="68"/>
      <c r="R31" s="25"/>
      <c r="S31" s="68"/>
      <c r="T31" s="68"/>
      <c r="U31" s="24"/>
      <c r="V31" s="68"/>
      <c r="W31" s="68"/>
      <c r="X31" s="68"/>
      <c r="Y31" s="68"/>
      <c r="Z31" s="3"/>
    </row>
    <row r="32" spans="2:26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2"/>
      <c r="O32" s="72"/>
      <c r="P32" s="72"/>
      <c r="Q32" s="72"/>
      <c r="R32" s="77"/>
      <c r="S32" s="72"/>
      <c r="T32" s="72"/>
      <c r="U32" s="78"/>
      <c r="V32" s="72"/>
      <c r="W32" s="72"/>
      <c r="X32" s="72"/>
      <c r="Y32" s="72"/>
      <c r="Z32" s="3"/>
    </row>
    <row r="33" spans="1:26" s="7" customFormat="1" ht="18.600000000000001" thickBot="1" x14ac:dyDescent="0.35">
      <c r="A33" s="64" t="s">
        <v>6</v>
      </c>
      <c r="B33" s="773">
        <f>SUM(D12:D32)</f>
        <v>835</v>
      </c>
      <c r="C33" s="774"/>
      <c r="D33" s="774"/>
      <c r="E33" s="775"/>
      <c r="F33" s="760">
        <f>SUM(H12:H32)</f>
        <v>1110</v>
      </c>
      <c r="G33" s="761"/>
      <c r="H33" s="761"/>
      <c r="I33" s="762"/>
      <c r="J33" s="760">
        <f>SUM(L12:L32)</f>
        <v>35</v>
      </c>
      <c r="K33" s="761"/>
      <c r="L33" s="761"/>
      <c r="M33" s="762"/>
      <c r="N33" s="722">
        <f>SUM(P12:P32)</f>
        <v>925</v>
      </c>
      <c r="O33" s="723"/>
      <c r="P33" s="723"/>
      <c r="Q33" s="724"/>
      <c r="R33" s="722">
        <f>SUM(T12:T32)</f>
        <v>790</v>
      </c>
      <c r="S33" s="723"/>
      <c r="T33" s="723"/>
      <c r="U33" s="724"/>
      <c r="V33" s="722">
        <f>SUM(X12:X32)</f>
        <v>115</v>
      </c>
      <c r="W33" s="723"/>
      <c r="X33" s="723"/>
      <c r="Y33" s="724"/>
      <c r="Z33" s="42" t="s">
        <v>12</v>
      </c>
    </row>
    <row r="34" spans="1:26" s="7" customFormat="1" ht="18.600000000000001" thickBot="1" x14ac:dyDescent="0.35">
      <c r="A34" s="64" t="s">
        <v>7</v>
      </c>
      <c r="B34" s="776">
        <f>+B33/42</f>
        <v>19.88095238095238</v>
      </c>
      <c r="C34" s="777"/>
      <c r="D34" s="777"/>
      <c r="E34" s="778"/>
      <c r="F34" s="763">
        <f>+F33/42</f>
        <v>26.428571428571427</v>
      </c>
      <c r="G34" s="764"/>
      <c r="H34" s="764"/>
      <c r="I34" s="765"/>
      <c r="J34" s="763">
        <f>+J33/42</f>
        <v>0.83333333333333337</v>
      </c>
      <c r="K34" s="764"/>
      <c r="L34" s="764"/>
      <c r="M34" s="765"/>
      <c r="N34" s="725">
        <f>+N33/42</f>
        <v>22.023809523809526</v>
      </c>
      <c r="O34" s="726"/>
      <c r="P34" s="726"/>
      <c r="Q34" s="727"/>
      <c r="R34" s="725">
        <f>+R33/42</f>
        <v>18.80952380952381</v>
      </c>
      <c r="S34" s="726"/>
      <c r="T34" s="726"/>
      <c r="U34" s="727"/>
      <c r="V34" s="725">
        <f>+V33/42</f>
        <v>2.7380952380952381</v>
      </c>
      <c r="W34" s="726"/>
      <c r="X34" s="726"/>
      <c r="Y34" s="727"/>
      <c r="Z34" s="65">
        <f>SUM(B34:Y34)</f>
        <v>90.714285714285722</v>
      </c>
    </row>
    <row r="35" spans="1:26" s="7" customFormat="1" ht="18.600000000000001" thickBot="1" x14ac:dyDescent="0.35">
      <c r="A35" s="64" t="s">
        <v>8</v>
      </c>
      <c r="B35" s="728">
        <f>+B34/6.2898</f>
        <v>3.1608242521149132</v>
      </c>
      <c r="C35" s="729"/>
      <c r="D35" s="729"/>
      <c r="E35" s="730"/>
      <c r="F35" s="728">
        <f>+F34/6.2898</f>
        <v>4.2018142752665311</v>
      </c>
      <c r="G35" s="729"/>
      <c r="H35" s="729"/>
      <c r="I35" s="730"/>
      <c r="J35" s="728">
        <f>+J34/6.2898</f>
        <v>0.13248963931020596</v>
      </c>
      <c r="K35" s="729"/>
      <c r="L35" s="729"/>
      <c r="M35" s="730"/>
      <c r="N35" s="728">
        <f>+N34/6.2898</f>
        <v>3.5015118960554434</v>
      </c>
      <c r="O35" s="729"/>
      <c r="P35" s="729"/>
      <c r="Q35" s="730"/>
      <c r="R35" s="728">
        <f>+R34/6.2898</f>
        <v>2.9904804301446486</v>
      </c>
      <c r="S35" s="729"/>
      <c r="T35" s="729"/>
      <c r="U35" s="730"/>
      <c r="V35" s="728">
        <f>+V34/6.2898</f>
        <v>0.43532310059067669</v>
      </c>
      <c r="W35" s="729"/>
      <c r="X35" s="729"/>
      <c r="Y35" s="730"/>
    </row>
  </sheetData>
  <mergeCells count="38">
    <mergeCell ref="V35:Y35"/>
    <mergeCell ref="V33:Y33"/>
    <mergeCell ref="B34:E34"/>
    <mergeCell ref="F34:I34"/>
    <mergeCell ref="J34:M34"/>
    <mergeCell ref="N34:Q34"/>
    <mergeCell ref="R34:U34"/>
    <mergeCell ref="V34:Y34"/>
    <mergeCell ref="R33:U33"/>
    <mergeCell ref="B35:E35"/>
    <mergeCell ref="F35:I35"/>
    <mergeCell ref="J35:M35"/>
    <mergeCell ref="N35:Q35"/>
    <mergeCell ref="R35:U35"/>
    <mergeCell ref="B33:E33"/>
    <mergeCell ref="F33:I33"/>
    <mergeCell ref="J9:M9"/>
    <mergeCell ref="N9:Q9"/>
    <mergeCell ref="B10:E10"/>
    <mergeCell ref="F10:I10"/>
    <mergeCell ref="J10:M10"/>
    <mergeCell ref="N10:Q10"/>
    <mergeCell ref="J33:M33"/>
    <mergeCell ref="N33:Q33"/>
    <mergeCell ref="B5:Y6"/>
    <mergeCell ref="B7:Y7"/>
    <mergeCell ref="B8:E8"/>
    <mergeCell ref="F8:I8"/>
    <mergeCell ref="J8:M8"/>
    <mergeCell ref="N8:Q8"/>
    <mergeCell ref="R8:U8"/>
    <mergeCell ref="V8:Y8"/>
    <mergeCell ref="R9:U9"/>
    <mergeCell ref="V9:Y9"/>
    <mergeCell ref="R10:U10"/>
    <mergeCell ref="V10:Y10"/>
    <mergeCell ref="B9:E9"/>
    <mergeCell ref="F9:I9"/>
  </mergeCells>
  <pageMargins left="0.7" right="0.7" top="0.75" bottom="0.75" header="0.3" footer="0.3"/>
  <pageSetup paperSize="9" scale="24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Z35"/>
  <sheetViews>
    <sheetView topLeftCell="I10" zoomScale="90" zoomScaleNormal="90" workbookViewId="0">
      <selection activeCell="W12" sqref="W12:W16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25" width="10.6640625" customWidth="1"/>
  </cols>
  <sheetData>
    <row r="4" spans="1:26" ht="15" thickBot="1" x14ac:dyDescent="0.35"/>
    <row r="5" spans="1:26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40"/>
    </row>
    <row r="6" spans="1:26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40"/>
    </row>
    <row r="7" spans="1:26" ht="49.5" customHeight="1" thickBot="1" x14ac:dyDescent="0.35">
      <c r="B7" s="750" t="s">
        <v>98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41"/>
    </row>
    <row r="8" spans="1:26" s="3" customFormat="1" ht="30.9" customHeight="1" thickBot="1" x14ac:dyDescent="0.35">
      <c r="A8" s="63" t="s">
        <v>16</v>
      </c>
      <c r="B8" s="779" t="s">
        <v>99</v>
      </c>
      <c r="C8" s="780"/>
      <c r="D8" s="780"/>
      <c r="E8" s="781"/>
      <c r="F8" s="766" t="s">
        <v>105</v>
      </c>
      <c r="G8" s="759"/>
      <c r="H8" s="759"/>
      <c r="I8" s="767"/>
      <c r="J8" s="753" t="s">
        <v>101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3"/>
      <c r="V8" s="731" t="s">
        <v>4</v>
      </c>
      <c r="W8" s="732"/>
      <c r="X8" s="732"/>
      <c r="Y8" s="732"/>
      <c r="Z8" s="8"/>
    </row>
    <row r="9" spans="1:26" s="3" customFormat="1" ht="30.9" customHeight="1" thickBot="1" x14ac:dyDescent="0.35">
      <c r="A9" s="63" t="s">
        <v>14</v>
      </c>
      <c r="B9" s="738" t="s">
        <v>100</v>
      </c>
      <c r="C9" s="739"/>
      <c r="D9" s="739"/>
      <c r="E9" s="740"/>
      <c r="F9" s="731" t="s">
        <v>106</v>
      </c>
      <c r="G9" s="732"/>
      <c r="H9" s="732"/>
      <c r="I9" s="733"/>
      <c r="J9" s="756" t="s">
        <v>102</v>
      </c>
      <c r="K9" s="757"/>
      <c r="L9" s="757"/>
      <c r="M9" s="758"/>
      <c r="N9" s="731" t="s">
        <v>63</v>
      </c>
      <c r="O9" s="732"/>
      <c r="P9" s="732"/>
      <c r="Q9" s="733"/>
      <c r="R9" s="731" t="s">
        <v>78</v>
      </c>
      <c r="S9" s="732"/>
      <c r="T9" s="732"/>
      <c r="U9" s="733"/>
      <c r="V9" s="731" t="s">
        <v>104</v>
      </c>
      <c r="W9" s="732"/>
      <c r="X9" s="732"/>
      <c r="Y9" s="732"/>
      <c r="Z9" s="9"/>
    </row>
    <row r="10" spans="1:26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68"/>
      <c r="O10" s="734"/>
      <c r="P10" s="734"/>
      <c r="Q10" s="769"/>
      <c r="R10" s="768"/>
      <c r="S10" s="734"/>
      <c r="T10" s="734"/>
      <c r="U10" s="769"/>
      <c r="V10" s="768"/>
      <c r="W10" s="734"/>
      <c r="X10" s="734"/>
      <c r="Y10" s="734"/>
      <c r="Z10" s="23"/>
    </row>
    <row r="11" spans="1:26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1"/>
    </row>
    <row r="12" spans="1:26" x14ac:dyDescent="0.3">
      <c r="B12" s="55">
        <v>44288</v>
      </c>
      <c r="C12" s="18">
        <v>1146</v>
      </c>
      <c r="D12" s="19">
        <v>135</v>
      </c>
      <c r="E12" s="20" t="s">
        <v>34</v>
      </c>
      <c r="F12" s="55">
        <v>44295</v>
      </c>
      <c r="G12" s="54">
        <v>1163</v>
      </c>
      <c r="H12" s="54">
        <v>45</v>
      </c>
      <c r="I12" s="56" t="s">
        <v>35</v>
      </c>
      <c r="J12" s="55">
        <v>44292</v>
      </c>
      <c r="K12" s="54">
        <v>1159</v>
      </c>
      <c r="L12" s="54">
        <v>45</v>
      </c>
      <c r="M12" s="56" t="s">
        <v>94</v>
      </c>
      <c r="N12" s="71">
        <v>44292</v>
      </c>
      <c r="O12" s="67">
        <v>1161</v>
      </c>
      <c r="P12" s="67">
        <v>35</v>
      </c>
      <c r="Q12" s="67" t="s">
        <v>34</v>
      </c>
      <c r="R12" s="75">
        <v>44290</v>
      </c>
      <c r="S12" s="66">
        <v>1157</v>
      </c>
      <c r="T12" s="66">
        <v>80</v>
      </c>
      <c r="U12" s="56" t="s">
        <v>103</v>
      </c>
      <c r="V12" s="70">
        <v>44299</v>
      </c>
      <c r="W12" s="66">
        <v>1055</v>
      </c>
      <c r="X12" s="66">
        <v>90</v>
      </c>
      <c r="Y12" s="66" t="s">
        <v>35</v>
      </c>
      <c r="Z12" s="3"/>
    </row>
    <row r="13" spans="1:26" x14ac:dyDescent="0.3">
      <c r="B13" s="55">
        <v>44290</v>
      </c>
      <c r="C13" s="12">
        <v>1156</v>
      </c>
      <c r="D13" s="6">
        <v>95</v>
      </c>
      <c r="E13" s="15" t="s">
        <v>94</v>
      </c>
      <c r="F13" s="55">
        <v>44299</v>
      </c>
      <c r="G13" s="6">
        <v>1056</v>
      </c>
      <c r="H13" s="6">
        <v>45</v>
      </c>
      <c r="I13" s="59" t="s">
        <v>35</v>
      </c>
      <c r="J13" s="55">
        <v>44299</v>
      </c>
      <c r="K13" s="6">
        <v>1165</v>
      </c>
      <c r="L13" s="6">
        <v>45</v>
      </c>
      <c r="M13" s="59" t="s">
        <v>35</v>
      </c>
      <c r="N13" s="71"/>
      <c r="O13" s="67"/>
      <c r="P13" s="67"/>
      <c r="Q13" s="67"/>
      <c r="R13" s="75">
        <v>44292</v>
      </c>
      <c r="S13" s="66">
        <v>1162</v>
      </c>
      <c r="T13" s="66">
        <v>50</v>
      </c>
      <c r="U13" s="56" t="s">
        <v>103</v>
      </c>
      <c r="V13" s="70">
        <v>44302</v>
      </c>
      <c r="W13" s="66">
        <v>1057</v>
      </c>
      <c r="X13" s="66">
        <v>80</v>
      </c>
      <c r="Y13" s="66" t="s">
        <v>35</v>
      </c>
      <c r="Z13" s="3"/>
    </row>
    <row r="14" spans="1:26" x14ac:dyDescent="0.3">
      <c r="B14" s="55">
        <v>44292</v>
      </c>
      <c r="C14" s="12">
        <v>1160</v>
      </c>
      <c r="D14" s="6">
        <v>110</v>
      </c>
      <c r="E14" s="15" t="s">
        <v>94</v>
      </c>
      <c r="F14" s="55">
        <v>44302</v>
      </c>
      <c r="G14" s="6">
        <v>1058</v>
      </c>
      <c r="H14" s="6">
        <v>45</v>
      </c>
      <c r="I14" s="59" t="s">
        <v>35</v>
      </c>
      <c r="J14" s="55">
        <v>44304</v>
      </c>
      <c r="K14" s="6">
        <v>1059</v>
      </c>
      <c r="L14" s="6">
        <v>45</v>
      </c>
      <c r="M14" s="59" t="s">
        <v>35</v>
      </c>
      <c r="N14" s="71"/>
      <c r="O14" s="67"/>
      <c r="P14" s="67"/>
      <c r="Q14" s="67"/>
      <c r="R14" s="75">
        <v>44295</v>
      </c>
      <c r="S14" s="66">
        <v>1148</v>
      </c>
      <c r="T14" s="66">
        <v>90</v>
      </c>
      <c r="U14" s="56" t="s">
        <v>34</v>
      </c>
      <c r="V14" s="70">
        <v>44308</v>
      </c>
      <c r="W14" s="66">
        <v>1061</v>
      </c>
      <c r="X14" s="66">
        <v>80</v>
      </c>
      <c r="Y14" s="66" t="s">
        <v>35</v>
      </c>
      <c r="Z14" s="3"/>
    </row>
    <row r="15" spans="1:26" x14ac:dyDescent="0.3">
      <c r="B15" s="55">
        <v>44294</v>
      </c>
      <c r="C15" s="12">
        <v>1147</v>
      </c>
      <c r="D15" s="6">
        <v>160</v>
      </c>
      <c r="E15" s="15" t="s">
        <v>34</v>
      </c>
      <c r="F15" s="55">
        <v>44308</v>
      </c>
      <c r="G15" s="6">
        <v>1062</v>
      </c>
      <c r="H15" s="6">
        <v>45</v>
      </c>
      <c r="I15" s="59" t="s">
        <v>35</v>
      </c>
      <c r="J15" s="55">
        <v>44308</v>
      </c>
      <c r="K15" s="6">
        <v>1063</v>
      </c>
      <c r="L15" s="6">
        <v>45</v>
      </c>
      <c r="M15" s="59" t="s">
        <v>35</v>
      </c>
      <c r="N15" s="71"/>
      <c r="O15" s="67"/>
      <c r="P15" s="67"/>
      <c r="Q15" s="67"/>
      <c r="R15" s="75">
        <v>44299</v>
      </c>
      <c r="S15" s="66">
        <v>1151</v>
      </c>
      <c r="T15" s="66">
        <v>135</v>
      </c>
      <c r="U15" s="56" t="s">
        <v>34</v>
      </c>
      <c r="V15" s="70">
        <v>44312</v>
      </c>
      <c r="W15" s="66">
        <v>1064</v>
      </c>
      <c r="X15" s="66">
        <v>80</v>
      </c>
      <c r="Y15" s="66" t="s">
        <v>35</v>
      </c>
      <c r="Z15" s="3"/>
    </row>
    <row r="16" spans="1:26" x14ac:dyDescent="0.3">
      <c r="B16" s="55">
        <v>44297</v>
      </c>
      <c r="C16" s="12">
        <v>1149</v>
      </c>
      <c r="D16" s="6">
        <v>160</v>
      </c>
      <c r="E16" s="15" t="s">
        <v>34</v>
      </c>
      <c r="F16" s="55">
        <v>44313</v>
      </c>
      <c r="G16" s="6">
        <v>1066</v>
      </c>
      <c r="H16" s="6">
        <v>45</v>
      </c>
      <c r="I16" s="59" t="s">
        <v>35</v>
      </c>
      <c r="J16" s="60">
        <v>44312</v>
      </c>
      <c r="K16" s="6">
        <v>1065</v>
      </c>
      <c r="L16" s="6">
        <v>45</v>
      </c>
      <c r="M16" s="59" t="s">
        <v>35</v>
      </c>
      <c r="N16" s="71"/>
      <c r="O16" s="67"/>
      <c r="P16" s="67"/>
      <c r="Q16" s="67"/>
      <c r="R16" s="60">
        <v>44302</v>
      </c>
      <c r="S16" s="67">
        <v>1153</v>
      </c>
      <c r="T16" s="67">
        <v>135</v>
      </c>
      <c r="U16" s="59" t="s">
        <v>34</v>
      </c>
      <c r="V16" s="71">
        <v>44315</v>
      </c>
      <c r="W16" s="67">
        <v>1067</v>
      </c>
      <c r="X16" s="67">
        <v>80</v>
      </c>
      <c r="Y16" s="67" t="s">
        <v>35</v>
      </c>
      <c r="Z16" s="3"/>
    </row>
    <row r="17" spans="2:26" x14ac:dyDescent="0.3">
      <c r="B17" s="55">
        <v>44299</v>
      </c>
      <c r="C17" s="12">
        <v>1150</v>
      </c>
      <c r="D17" s="6">
        <v>160</v>
      </c>
      <c r="E17" s="15" t="s">
        <v>34</v>
      </c>
      <c r="F17" s="55">
        <v>44315</v>
      </c>
      <c r="G17" s="6">
        <v>1068</v>
      </c>
      <c r="H17" s="6">
        <v>45</v>
      </c>
      <c r="I17" s="59" t="s">
        <v>35</v>
      </c>
      <c r="J17" s="61"/>
      <c r="K17" s="6"/>
      <c r="L17" s="6"/>
      <c r="M17" s="59"/>
      <c r="N17" s="71"/>
      <c r="O17" s="67"/>
      <c r="P17" s="67"/>
      <c r="Q17" s="67"/>
      <c r="R17" s="60">
        <v>44306</v>
      </c>
      <c r="S17" s="67">
        <v>1172</v>
      </c>
      <c r="T17" s="67">
        <v>135</v>
      </c>
      <c r="U17" s="59" t="s">
        <v>34</v>
      </c>
      <c r="V17" s="71"/>
      <c r="W17" s="67"/>
      <c r="X17" s="67"/>
      <c r="Y17" s="67"/>
      <c r="Z17" s="3"/>
    </row>
    <row r="18" spans="2:26" x14ac:dyDescent="0.3">
      <c r="B18" s="55">
        <v>44301</v>
      </c>
      <c r="C18" s="12">
        <v>1152</v>
      </c>
      <c r="D18" s="6">
        <v>160</v>
      </c>
      <c r="E18" s="15" t="s">
        <v>34</v>
      </c>
      <c r="F18" s="55"/>
      <c r="G18" s="6"/>
      <c r="H18" s="6"/>
      <c r="I18" s="59"/>
      <c r="J18" s="61"/>
      <c r="K18" s="6"/>
      <c r="L18" s="6"/>
      <c r="M18" s="59"/>
      <c r="N18" s="71"/>
      <c r="O18" s="67"/>
      <c r="P18" s="67"/>
      <c r="Q18" s="67"/>
      <c r="R18" s="60"/>
      <c r="S18" s="67"/>
      <c r="T18" s="67"/>
      <c r="U18" s="59"/>
      <c r="V18" s="71"/>
      <c r="W18" s="67"/>
      <c r="X18" s="67"/>
      <c r="Y18" s="67"/>
      <c r="Z18" s="3"/>
    </row>
    <row r="19" spans="2:26" x14ac:dyDescent="0.3">
      <c r="B19" s="55">
        <v>44304</v>
      </c>
      <c r="C19" s="12">
        <v>1154</v>
      </c>
      <c r="D19" s="6">
        <v>160</v>
      </c>
      <c r="E19" s="15" t="s">
        <v>34</v>
      </c>
      <c r="F19" s="55"/>
      <c r="G19" s="6"/>
      <c r="H19" s="6"/>
      <c r="I19" s="59"/>
      <c r="J19" s="61"/>
      <c r="K19" s="6"/>
      <c r="L19" s="6"/>
      <c r="M19" s="59"/>
      <c r="N19" s="71"/>
      <c r="O19" s="67"/>
      <c r="P19" s="67"/>
      <c r="Q19" s="67"/>
      <c r="R19" s="60"/>
      <c r="S19" s="67"/>
      <c r="T19" s="67"/>
      <c r="U19" s="59"/>
      <c r="V19" s="67"/>
      <c r="W19" s="67"/>
      <c r="X19" s="67"/>
      <c r="Y19" s="67"/>
      <c r="Z19" s="3"/>
    </row>
    <row r="20" spans="2:26" x14ac:dyDescent="0.3">
      <c r="B20" s="55">
        <v>44306</v>
      </c>
      <c r="C20" s="12">
        <v>674</v>
      </c>
      <c r="D20" s="6">
        <v>160</v>
      </c>
      <c r="E20" s="15" t="s">
        <v>34</v>
      </c>
      <c r="F20" s="55"/>
      <c r="G20" s="6"/>
      <c r="H20" s="6"/>
      <c r="I20" s="59"/>
      <c r="J20" s="61"/>
      <c r="K20" s="6"/>
      <c r="L20" s="6"/>
      <c r="M20" s="59"/>
      <c r="N20" s="71"/>
      <c r="O20" s="67"/>
      <c r="P20" s="67"/>
      <c r="Q20" s="67"/>
      <c r="R20" s="60"/>
      <c r="S20" s="67"/>
      <c r="T20" s="67"/>
      <c r="U20" s="59"/>
      <c r="V20" s="67"/>
      <c r="W20" s="67"/>
      <c r="X20" s="67"/>
      <c r="Y20" s="67"/>
      <c r="Z20" s="3"/>
    </row>
    <row r="21" spans="2:26" x14ac:dyDescent="0.3">
      <c r="B21" s="55">
        <v>44309</v>
      </c>
      <c r="C21" s="12">
        <v>1166</v>
      </c>
      <c r="D21" s="6">
        <v>185</v>
      </c>
      <c r="E21" s="15" t="s">
        <v>34</v>
      </c>
      <c r="F21" s="55"/>
      <c r="G21" s="6"/>
      <c r="H21" s="6"/>
      <c r="I21" s="59"/>
      <c r="J21" s="61"/>
      <c r="K21" s="6"/>
      <c r="L21" s="6"/>
      <c r="M21" s="59"/>
      <c r="N21" s="67"/>
      <c r="O21" s="67"/>
      <c r="P21" s="67"/>
      <c r="Q21" s="67"/>
      <c r="R21" s="61"/>
      <c r="S21" s="67"/>
      <c r="T21" s="67"/>
      <c r="U21" s="59"/>
      <c r="V21" s="67"/>
      <c r="W21" s="67"/>
      <c r="X21" s="67"/>
      <c r="Y21" s="67"/>
      <c r="Z21" s="3"/>
    </row>
    <row r="22" spans="2:26" x14ac:dyDescent="0.3">
      <c r="B22" s="55">
        <v>44311</v>
      </c>
      <c r="C22" s="12">
        <v>1167</v>
      </c>
      <c r="D22" s="6">
        <v>185</v>
      </c>
      <c r="E22" s="15" t="s">
        <v>34</v>
      </c>
      <c r="F22" s="55"/>
      <c r="G22" s="6"/>
      <c r="H22" s="6"/>
      <c r="I22" s="59"/>
      <c r="J22" s="61"/>
      <c r="K22" s="6"/>
      <c r="L22" s="6"/>
      <c r="M22" s="59"/>
      <c r="N22" s="67"/>
      <c r="O22" s="67"/>
      <c r="P22" s="67"/>
      <c r="Q22" s="67"/>
      <c r="R22" s="61"/>
      <c r="S22" s="67"/>
      <c r="T22" s="67"/>
      <c r="U22" s="59"/>
      <c r="V22" s="67"/>
      <c r="W22" s="67"/>
      <c r="X22" s="67"/>
      <c r="Y22" s="67"/>
      <c r="Z22" s="3"/>
    </row>
    <row r="23" spans="2:26" x14ac:dyDescent="0.3">
      <c r="B23" s="55">
        <v>44314</v>
      </c>
      <c r="C23" s="12">
        <v>1168</v>
      </c>
      <c r="D23" s="6">
        <v>185</v>
      </c>
      <c r="E23" s="15" t="s">
        <v>34</v>
      </c>
      <c r="F23" s="55"/>
      <c r="G23" s="6"/>
      <c r="H23" s="6"/>
      <c r="I23" s="59"/>
      <c r="J23" s="61"/>
      <c r="K23" s="6"/>
      <c r="L23" s="6"/>
      <c r="M23" s="59"/>
      <c r="N23" s="67"/>
      <c r="O23" s="67"/>
      <c r="P23" s="67"/>
      <c r="Q23" s="67"/>
      <c r="R23" s="61"/>
      <c r="S23" s="67"/>
      <c r="T23" s="67"/>
      <c r="U23" s="59"/>
      <c r="V23" s="67"/>
      <c r="W23" s="67"/>
      <c r="X23" s="67"/>
      <c r="Y23" s="67"/>
      <c r="Z23" s="3"/>
    </row>
    <row r="24" spans="2:26" x14ac:dyDescent="0.3">
      <c r="B24" s="81">
        <v>44316</v>
      </c>
      <c r="C24" s="12">
        <v>1169</v>
      </c>
      <c r="D24" s="6">
        <v>185</v>
      </c>
      <c r="E24" s="15" t="s">
        <v>34</v>
      </c>
      <c r="F24" s="55"/>
      <c r="G24" s="6"/>
      <c r="H24" s="6"/>
      <c r="I24" s="59"/>
      <c r="J24" s="61"/>
      <c r="K24" s="6"/>
      <c r="L24" s="6"/>
      <c r="M24" s="59"/>
      <c r="N24" s="67"/>
      <c r="O24" s="67"/>
      <c r="P24" s="67"/>
      <c r="Q24" s="67"/>
      <c r="R24" s="61"/>
      <c r="S24" s="67"/>
      <c r="T24" s="67"/>
      <c r="U24" s="59"/>
      <c r="V24" s="67"/>
      <c r="W24" s="67"/>
      <c r="X24" s="67"/>
      <c r="Y24" s="67"/>
      <c r="Z24" s="3"/>
    </row>
    <row r="25" spans="2:26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7"/>
      <c r="O25" s="67"/>
      <c r="P25" s="67"/>
      <c r="Q25" s="67"/>
      <c r="R25" s="61"/>
      <c r="S25" s="67"/>
      <c r="T25" s="67"/>
      <c r="U25" s="59"/>
      <c r="V25" s="67"/>
      <c r="W25" s="67"/>
      <c r="X25" s="67"/>
      <c r="Y25" s="67"/>
      <c r="Z25" s="3"/>
    </row>
    <row r="26" spans="2:26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7"/>
      <c r="O26" s="67"/>
      <c r="P26" s="67"/>
      <c r="Q26" s="67"/>
      <c r="R26" s="61"/>
      <c r="S26" s="67"/>
      <c r="T26" s="67"/>
      <c r="U26" s="59"/>
      <c r="V26" s="67"/>
      <c r="W26" s="67"/>
      <c r="X26" s="67"/>
      <c r="Y26" s="67"/>
      <c r="Z26" s="3"/>
    </row>
    <row r="27" spans="2:26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7"/>
      <c r="O27" s="67"/>
      <c r="P27" s="67"/>
      <c r="Q27" s="67"/>
      <c r="R27" s="61"/>
      <c r="S27" s="67"/>
      <c r="T27" s="67"/>
      <c r="U27" s="59"/>
      <c r="V27" s="67"/>
      <c r="W27" s="67"/>
      <c r="X27" s="67"/>
      <c r="Y27" s="67"/>
      <c r="Z27" s="3"/>
    </row>
    <row r="28" spans="2:26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7"/>
      <c r="O28" s="67"/>
      <c r="P28" s="67"/>
      <c r="Q28" s="67"/>
      <c r="R28" s="61"/>
      <c r="S28" s="67"/>
      <c r="T28" s="67"/>
      <c r="U28" s="59"/>
      <c r="V28" s="67"/>
      <c r="W28" s="67"/>
      <c r="X28" s="67"/>
      <c r="Y28" s="67"/>
      <c r="Z28" s="3"/>
    </row>
    <row r="29" spans="2:26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7"/>
      <c r="O29" s="67"/>
      <c r="P29" s="67"/>
      <c r="Q29" s="67"/>
      <c r="R29" s="61"/>
      <c r="S29" s="67"/>
      <c r="T29" s="67"/>
      <c r="U29" s="59"/>
      <c r="V29" s="67"/>
      <c r="W29" s="67"/>
      <c r="X29" s="67"/>
      <c r="Y29" s="67"/>
      <c r="Z29" s="3"/>
    </row>
    <row r="30" spans="2:26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68"/>
      <c r="O30" s="68"/>
      <c r="P30" s="68"/>
      <c r="Q30" s="68"/>
      <c r="R30" s="25"/>
      <c r="S30" s="68"/>
      <c r="T30" s="68"/>
      <c r="U30" s="24"/>
      <c r="V30" s="68"/>
      <c r="W30" s="68"/>
      <c r="X30" s="68"/>
      <c r="Y30" s="68"/>
      <c r="Z30" s="3"/>
    </row>
    <row r="31" spans="2:26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68"/>
      <c r="O31" s="68"/>
      <c r="P31" s="68"/>
      <c r="Q31" s="68"/>
      <c r="R31" s="25"/>
      <c r="S31" s="68"/>
      <c r="T31" s="68"/>
      <c r="U31" s="24"/>
      <c r="V31" s="68"/>
      <c r="W31" s="68"/>
      <c r="X31" s="68"/>
      <c r="Y31" s="68"/>
      <c r="Z31" s="3"/>
    </row>
    <row r="32" spans="2:26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2"/>
      <c r="O32" s="72"/>
      <c r="P32" s="72"/>
      <c r="Q32" s="72"/>
      <c r="R32" s="77"/>
      <c r="S32" s="72"/>
      <c r="T32" s="72"/>
      <c r="U32" s="78"/>
      <c r="V32" s="72"/>
      <c r="W32" s="72"/>
      <c r="X32" s="72"/>
      <c r="Y32" s="72"/>
      <c r="Z32" s="3"/>
    </row>
    <row r="33" spans="1:26" s="7" customFormat="1" ht="18.600000000000001" thickBot="1" x14ac:dyDescent="0.35">
      <c r="A33" s="64" t="s">
        <v>6</v>
      </c>
      <c r="B33" s="773">
        <f>SUM(D12:D32)</f>
        <v>2040</v>
      </c>
      <c r="C33" s="774"/>
      <c r="D33" s="774"/>
      <c r="E33" s="775"/>
      <c r="F33" s="760">
        <f>SUM(H12:H32)</f>
        <v>270</v>
      </c>
      <c r="G33" s="761"/>
      <c r="H33" s="761"/>
      <c r="I33" s="762"/>
      <c r="J33" s="760">
        <f>SUM(L12:L32)</f>
        <v>225</v>
      </c>
      <c r="K33" s="761"/>
      <c r="L33" s="761"/>
      <c r="M33" s="762"/>
      <c r="N33" s="722">
        <f>SUM(P12:P32)</f>
        <v>35</v>
      </c>
      <c r="O33" s="723"/>
      <c r="P33" s="723"/>
      <c r="Q33" s="724"/>
      <c r="R33" s="722">
        <f>SUM(T12:T32)</f>
        <v>625</v>
      </c>
      <c r="S33" s="723"/>
      <c r="T33" s="723"/>
      <c r="U33" s="724"/>
      <c r="V33" s="722">
        <f>SUM(X12:X32)</f>
        <v>410</v>
      </c>
      <c r="W33" s="723"/>
      <c r="X33" s="723"/>
      <c r="Y33" s="724"/>
      <c r="Z33" s="42" t="s">
        <v>12</v>
      </c>
    </row>
    <row r="34" spans="1:26" s="7" customFormat="1" ht="18.600000000000001" thickBot="1" x14ac:dyDescent="0.35">
      <c r="A34" s="64" t="s">
        <v>7</v>
      </c>
      <c r="B34" s="776">
        <f>+B33/42</f>
        <v>48.571428571428569</v>
      </c>
      <c r="C34" s="777"/>
      <c r="D34" s="777"/>
      <c r="E34" s="778"/>
      <c r="F34" s="763">
        <f>+F33/42</f>
        <v>6.4285714285714288</v>
      </c>
      <c r="G34" s="764"/>
      <c r="H34" s="764"/>
      <c r="I34" s="765"/>
      <c r="J34" s="763">
        <f>+J33/42</f>
        <v>5.3571428571428568</v>
      </c>
      <c r="K34" s="764"/>
      <c r="L34" s="764"/>
      <c r="M34" s="765"/>
      <c r="N34" s="725">
        <f>+N33/42</f>
        <v>0.83333333333333337</v>
      </c>
      <c r="O34" s="726"/>
      <c r="P34" s="726"/>
      <c r="Q34" s="727"/>
      <c r="R34" s="725">
        <f>+R33/42</f>
        <v>14.880952380952381</v>
      </c>
      <c r="S34" s="726"/>
      <c r="T34" s="726"/>
      <c r="U34" s="727"/>
      <c r="V34" s="725">
        <f>+V33/42</f>
        <v>9.7619047619047628</v>
      </c>
      <c r="W34" s="726"/>
      <c r="X34" s="726"/>
      <c r="Y34" s="727"/>
      <c r="Z34" s="65">
        <f>SUM(B34:Y34)</f>
        <v>85.833333333333329</v>
      </c>
    </row>
    <row r="35" spans="1:26" s="7" customFormat="1" ht="18.600000000000001" thickBot="1" x14ac:dyDescent="0.35">
      <c r="A35" s="64" t="s">
        <v>8</v>
      </c>
      <c r="B35" s="728">
        <f>+B34/6.2898</f>
        <v>7.7222532626520035</v>
      </c>
      <c r="C35" s="729"/>
      <c r="D35" s="729"/>
      <c r="E35" s="730"/>
      <c r="F35" s="728">
        <f>+F34/6.2898</f>
        <v>1.0220629318215888</v>
      </c>
      <c r="G35" s="729"/>
      <c r="H35" s="729"/>
      <c r="I35" s="730"/>
      <c r="J35" s="728">
        <f>+J34/6.2898</f>
        <v>0.85171910985132393</v>
      </c>
      <c r="K35" s="729"/>
      <c r="L35" s="729"/>
      <c r="M35" s="730"/>
      <c r="N35" s="728">
        <f>+N34/6.2898</f>
        <v>0.13248963931020596</v>
      </c>
      <c r="O35" s="729"/>
      <c r="P35" s="729"/>
      <c r="Q35" s="730"/>
      <c r="R35" s="728">
        <f>+R34/6.2898</f>
        <v>2.3658864162536779</v>
      </c>
      <c r="S35" s="729"/>
      <c r="T35" s="729"/>
      <c r="U35" s="730"/>
      <c r="V35" s="728">
        <f>+V34/6.2898</f>
        <v>1.5520214890624127</v>
      </c>
      <c r="W35" s="729"/>
      <c r="X35" s="729"/>
      <c r="Y35" s="730"/>
    </row>
  </sheetData>
  <mergeCells count="38">
    <mergeCell ref="V35:Y35"/>
    <mergeCell ref="B34:E34"/>
    <mergeCell ref="F34:I34"/>
    <mergeCell ref="J34:M34"/>
    <mergeCell ref="N34:Q34"/>
    <mergeCell ref="R34:U34"/>
    <mergeCell ref="V34:Y34"/>
    <mergeCell ref="B35:E35"/>
    <mergeCell ref="F35:I35"/>
    <mergeCell ref="J35:M35"/>
    <mergeCell ref="N35:Q35"/>
    <mergeCell ref="R35:U35"/>
    <mergeCell ref="V33:Y33"/>
    <mergeCell ref="B10:E10"/>
    <mergeCell ref="F10:I10"/>
    <mergeCell ref="J10:M10"/>
    <mergeCell ref="N10:Q10"/>
    <mergeCell ref="R10:U10"/>
    <mergeCell ref="V10:Y10"/>
    <mergeCell ref="B33:E33"/>
    <mergeCell ref="F33:I33"/>
    <mergeCell ref="J33:M33"/>
    <mergeCell ref="N33:Q33"/>
    <mergeCell ref="R33:U33"/>
    <mergeCell ref="V9:Y9"/>
    <mergeCell ref="B5:Y6"/>
    <mergeCell ref="B7:Y7"/>
    <mergeCell ref="B8:E8"/>
    <mergeCell ref="F8:I8"/>
    <mergeCell ref="J8:M8"/>
    <mergeCell ref="N8:Q8"/>
    <mergeCell ref="R8:U8"/>
    <mergeCell ref="V8:Y8"/>
    <mergeCell ref="B9:E9"/>
    <mergeCell ref="F9:I9"/>
    <mergeCell ref="J9:M9"/>
    <mergeCell ref="N9:Q9"/>
    <mergeCell ref="R9:U9"/>
  </mergeCells>
  <pageMargins left="0.7" right="0.7" top="0.75" bottom="0.75" header="0.3" footer="0.3"/>
  <pageSetup paperSize="9" scale="24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V35"/>
  <sheetViews>
    <sheetView topLeftCell="E7" zoomScale="90" zoomScaleNormal="90" workbookViewId="0">
      <selection activeCell="S12" sqref="S12:S17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21" width="10.6640625" customWidth="1"/>
  </cols>
  <sheetData>
    <row r="4" spans="1:22" ht="15" thickBot="1" x14ac:dyDescent="0.35"/>
    <row r="5" spans="1:22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40"/>
    </row>
    <row r="6" spans="1:22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40"/>
    </row>
    <row r="7" spans="1:22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41"/>
    </row>
    <row r="8" spans="1:22" s="3" customFormat="1" ht="30.9" customHeight="1" thickBot="1" x14ac:dyDescent="0.35">
      <c r="A8" s="63" t="s">
        <v>16</v>
      </c>
      <c r="B8" s="779" t="s">
        <v>99</v>
      </c>
      <c r="C8" s="780"/>
      <c r="D8" s="780"/>
      <c r="E8" s="781"/>
      <c r="F8" s="766" t="s">
        <v>105</v>
      </c>
      <c r="G8" s="759"/>
      <c r="H8" s="759"/>
      <c r="I8" s="767"/>
      <c r="J8" s="753" t="s">
        <v>109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2"/>
      <c r="V8" s="8"/>
    </row>
    <row r="9" spans="1:22" s="3" customFormat="1" ht="30.9" customHeight="1" thickBot="1" x14ac:dyDescent="0.35">
      <c r="A9" s="63" t="s">
        <v>14</v>
      </c>
      <c r="B9" s="738" t="s">
        <v>100</v>
      </c>
      <c r="C9" s="739"/>
      <c r="D9" s="739"/>
      <c r="E9" s="740"/>
      <c r="F9" s="731" t="s">
        <v>106</v>
      </c>
      <c r="G9" s="732"/>
      <c r="H9" s="732"/>
      <c r="I9" s="733"/>
      <c r="J9" s="756" t="s">
        <v>107</v>
      </c>
      <c r="K9" s="757"/>
      <c r="L9" s="757"/>
      <c r="M9" s="758"/>
      <c r="N9" s="731" t="s">
        <v>78</v>
      </c>
      <c r="O9" s="732"/>
      <c r="P9" s="732"/>
      <c r="Q9" s="733"/>
      <c r="R9" s="731" t="s">
        <v>104</v>
      </c>
      <c r="S9" s="732"/>
      <c r="T9" s="732"/>
      <c r="U9" s="732"/>
      <c r="V9" s="9"/>
    </row>
    <row r="10" spans="1:22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68"/>
      <c r="O10" s="734"/>
      <c r="P10" s="734"/>
      <c r="Q10" s="769"/>
      <c r="R10" s="768"/>
      <c r="S10" s="734"/>
      <c r="T10" s="734"/>
      <c r="U10" s="734"/>
      <c r="V10" s="23"/>
    </row>
    <row r="11" spans="1:22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11"/>
    </row>
    <row r="12" spans="1:22" x14ac:dyDescent="0.3">
      <c r="B12" s="55">
        <v>44318</v>
      </c>
      <c r="C12" s="18">
        <v>1170</v>
      </c>
      <c r="D12" s="19">
        <v>185</v>
      </c>
      <c r="E12" s="20" t="s">
        <v>34</v>
      </c>
      <c r="F12" s="55">
        <v>44319</v>
      </c>
      <c r="G12" s="54">
        <v>1070</v>
      </c>
      <c r="H12" s="54">
        <v>35</v>
      </c>
      <c r="I12" s="56" t="s">
        <v>35</v>
      </c>
      <c r="J12" s="55">
        <v>44324</v>
      </c>
      <c r="K12" s="54">
        <v>1204</v>
      </c>
      <c r="L12" s="54">
        <v>70</v>
      </c>
      <c r="M12" s="56" t="s">
        <v>108</v>
      </c>
      <c r="N12" s="75">
        <v>44324</v>
      </c>
      <c r="O12" s="66">
        <v>1214</v>
      </c>
      <c r="P12" s="66">
        <v>115</v>
      </c>
      <c r="Q12" s="56" t="s">
        <v>34</v>
      </c>
      <c r="R12" s="70">
        <v>44319</v>
      </c>
      <c r="S12" s="66">
        <v>1069</v>
      </c>
      <c r="T12" s="66">
        <v>80</v>
      </c>
      <c r="U12" s="66" t="s">
        <v>35</v>
      </c>
      <c r="V12" s="3"/>
    </row>
    <row r="13" spans="1:22" x14ac:dyDescent="0.3">
      <c r="B13" s="55">
        <v>44320</v>
      </c>
      <c r="C13" s="12">
        <v>1171</v>
      </c>
      <c r="D13" s="6">
        <v>185</v>
      </c>
      <c r="E13" s="15" t="s">
        <v>34</v>
      </c>
      <c r="F13" s="55">
        <v>44324</v>
      </c>
      <c r="G13" s="6">
        <v>1206</v>
      </c>
      <c r="H13" s="6">
        <v>45</v>
      </c>
      <c r="I13" s="59" t="s">
        <v>108</v>
      </c>
      <c r="J13" s="55">
        <v>44329</v>
      </c>
      <c r="K13" s="6">
        <v>1072</v>
      </c>
      <c r="L13" s="6">
        <v>50</v>
      </c>
      <c r="M13" s="59" t="s">
        <v>35</v>
      </c>
      <c r="N13" s="75">
        <v>44329</v>
      </c>
      <c r="O13" s="66">
        <v>1215</v>
      </c>
      <c r="P13" s="66">
        <v>160</v>
      </c>
      <c r="Q13" s="56" t="s">
        <v>35</v>
      </c>
      <c r="R13" s="70">
        <v>44324</v>
      </c>
      <c r="S13" s="66">
        <v>1205</v>
      </c>
      <c r="T13" s="66">
        <v>90</v>
      </c>
      <c r="U13" s="66" t="s">
        <v>108</v>
      </c>
      <c r="V13" s="3"/>
    </row>
    <row r="14" spans="1:22" x14ac:dyDescent="0.3">
      <c r="B14" s="55">
        <v>44322</v>
      </c>
      <c r="C14" s="12">
        <v>1173</v>
      </c>
      <c r="D14" s="6">
        <v>165</v>
      </c>
      <c r="E14" s="15" t="s">
        <v>35</v>
      </c>
      <c r="F14" s="55">
        <v>44330</v>
      </c>
      <c r="G14" s="6">
        <v>1074</v>
      </c>
      <c r="H14" s="6">
        <v>45</v>
      </c>
      <c r="I14" s="59" t="s">
        <v>35</v>
      </c>
      <c r="J14" s="55"/>
      <c r="K14" s="6"/>
      <c r="L14" s="6"/>
      <c r="M14" s="59"/>
      <c r="N14" s="75">
        <v>44331</v>
      </c>
      <c r="O14" s="66">
        <v>1073</v>
      </c>
      <c r="P14" s="66">
        <v>140</v>
      </c>
      <c r="Q14" s="56" t="s">
        <v>35</v>
      </c>
      <c r="R14" s="70">
        <v>44331</v>
      </c>
      <c r="S14" s="66">
        <v>1071</v>
      </c>
      <c r="T14" s="66">
        <v>70</v>
      </c>
      <c r="U14" s="66" t="s">
        <v>35</v>
      </c>
      <c r="V14" s="3"/>
    </row>
    <row r="15" spans="1:22" x14ac:dyDescent="0.3">
      <c r="B15" s="55">
        <v>44324</v>
      </c>
      <c r="C15" s="12">
        <v>1174</v>
      </c>
      <c r="D15" s="6">
        <v>115</v>
      </c>
      <c r="E15" s="15" t="s">
        <v>35</v>
      </c>
      <c r="F15" s="55">
        <v>44334</v>
      </c>
      <c r="G15" s="6">
        <v>1075</v>
      </c>
      <c r="H15" s="6">
        <v>45</v>
      </c>
      <c r="I15" s="59" t="s">
        <v>35</v>
      </c>
      <c r="J15" s="55"/>
      <c r="K15" s="6"/>
      <c r="L15" s="6"/>
      <c r="M15" s="59"/>
      <c r="N15" s="75">
        <v>44335</v>
      </c>
      <c r="O15" s="66">
        <v>1177</v>
      </c>
      <c r="P15" s="66">
        <v>150</v>
      </c>
      <c r="Q15" s="56" t="s">
        <v>35</v>
      </c>
      <c r="R15" s="70">
        <v>44335</v>
      </c>
      <c r="S15" s="66">
        <v>1076</v>
      </c>
      <c r="T15" s="66">
        <v>80</v>
      </c>
      <c r="U15" s="66" t="s">
        <v>35</v>
      </c>
      <c r="V15" s="3"/>
    </row>
    <row r="16" spans="1:22" x14ac:dyDescent="0.3">
      <c r="B16" s="55">
        <v>44326</v>
      </c>
      <c r="C16" s="12">
        <v>1175</v>
      </c>
      <c r="D16" s="6">
        <v>125</v>
      </c>
      <c r="E16" s="15" t="s">
        <v>35</v>
      </c>
      <c r="F16" s="55">
        <v>44339</v>
      </c>
      <c r="G16" s="6">
        <v>1180</v>
      </c>
      <c r="H16" s="6">
        <v>45</v>
      </c>
      <c r="I16" s="59" t="s">
        <v>35</v>
      </c>
      <c r="J16" s="60"/>
      <c r="K16" s="6"/>
      <c r="L16" s="6"/>
      <c r="M16" s="59"/>
      <c r="N16" s="60">
        <v>44338</v>
      </c>
      <c r="O16" s="67">
        <v>1178</v>
      </c>
      <c r="P16" s="67">
        <v>170</v>
      </c>
      <c r="Q16" s="59" t="s">
        <v>35</v>
      </c>
      <c r="R16" s="71">
        <v>44339</v>
      </c>
      <c r="S16" s="67">
        <v>1179</v>
      </c>
      <c r="T16" s="67">
        <v>80</v>
      </c>
      <c r="U16" s="67" t="s">
        <v>35</v>
      </c>
      <c r="V16" s="3"/>
    </row>
    <row r="17" spans="2:22" x14ac:dyDescent="0.3">
      <c r="B17" s="55">
        <v>44328</v>
      </c>
      <c r="C17" s="12">
        <v>1176</v>
      </c>
      <c r="D17" s="6">
        <v>115</v>
      </c>
      <c r="E17" s="15" t="s">
        <v>35</v>
      </c>
      <c r="F17" s="55">
        <v>44344</v>
      </c>
      <c r="G17" s="6">
        <v>1211</v>
      </c>
      <c r="H17" s="6">
        <v>45</v>
      </c>
      <c r="I17" s="59" t="s">
        <v>35</v>
      </c>
      <c r="J17" s="61"/>
      <c r="K17" s="6"/>
      <c r="L17" s="6"/>
      <c r="M17" s="59"/>
      <c r="N17" s="60">
        <v>44342</v>
      </c>
      <c r="O17" s="67">
        <v>1183</v>
      </c>
      <c r="P17" s="67">
        <v>150</v>
      </c>
      <c r="Q17" s="59" t="s">
        <v>35</v>
      </c>
      <c r="R17" s="71">
        <v>44344</v>
      </c>
      <c r="S17" s="67">
        <v>1210</v>
      </c>
      <c r="T17" s="67">
        <v>80</v>
      </c>
      <c r="U17" s="67" t="s">
        <v>35</v>
      </c>
      <c r="V17" s="3"/>
    </row>
    <row r="18" spans="2:22" x14ac:dyDescent="0.3">
      <c r="B18" s="55">
        <v>44331</v>
      </c>
      <c r="C18" s="12">
        <v>1184</v>
      </c>
      <c r="D18" s="6">
        <v>185</v>
      </c>
      <c r="E18" s="15" t="s">
        <v>34</v>
      </c>
      <c r="F18" s="55"/>
      <c r="G18" s="6"/>
      <c r="H18" s="6"/>
      <c r="I18" s="59"/>
      <c r="J18" s="61"/>
      <c r="K18" s="6"/>
      <c r="L18" s="6"/>
      <c r="M18" s="59"/>
      <c r="N18" s="60">
        <v>44345</v>
      </c>
      <c r="O18" s="67">
        <v>1208</v>
      </c>
      <c r="P18" s="67">
        <v>160</v>
      </c>
      <c r="Q18" s="59" t="s">
        <v>35</v>
      </c>
      <c r="R18" s="71"/>
      <c r="S18" s="67"/>
      <c r="T18" s="67"/>
      <c r="U18" s="67"/>
      <c r="V18" s="3"/>
    </row>
    <row r="19" spans="2:22" x14ac:dyDescent="0.3">
      <c r="B19" s="55">
        <v>44335</v>
      </c>
      <c r="C19" s="12">
        <v>1185</v>
      </c>
      <c r="D19" s="6">
        <v>185</v>
      </c>
      <c r="E19" s="15" t="s">
        <v>34</v>
      </c>
      <c r="F19" s="55"/>
      <c r="G19" s="6"/>
      <c r="H19" s="6"/>
      <c r="I19" s="59"/>
      <c r="J19" s="61"/>
      <c r="K19" s="6"/>
      <c r="L19" s="6"/>
      <c r="M19" s="59"/>
      <c r="N19" s="60"/>
      <c r="O19" s="67"/>
      <c r="P19" s="67"/>
      <c r="Q19" s="59"/>
      <c r="R19" s="67"/>
      <c r="S19" s="67"/>
      <c r="T19" s="67"/>
      <c r="U19" s="67"/>
      <c r="V19" s="3"/>
    </row>
    <row r="20" spans="2:22" x14ac:dyDescent="0.3">
      <c r="B20" s="55">
        <v>44339</v>
      </c>
      <c r="C20" s="12">
        <v>1181</v>
      </c>
      <c r="D20" s="6">
        <v>185</v>
      </c>
      <c r="E20" s="15" t="s">
        <v>34</v>
      </c>
      <c r="F20" s="55"/>
      <c r="G20" s="6"/>
      <c r="H20" s="6"/>
      <c r="I20" s="59"/>
      <c r="J20" s="61"/>
      <c r="K20" s="6"/>
      <c r="L20" s="6"/>
      <c r="M20" s="59"/>
      <c r="N20" s="60"/>
      <c r="O20" s="67"/>
      <c r="P20" s="67"/>
      <c r="Q20" s="59"/>
      <c r="R20" s="67"/>
      <c r="S20" s="67"/>
      <c r="T20" s="67"/>
      <c r="U20" s="67"/>
      <c r="V20" s="3"/>
    </row>
    <row r="21" spans="2:22" x14ac:dyDescent="0.3">
      <c r="B21" s="55">
        <v>44342</v>
      </c>
      <c r="C21" s="12">
        <v>1182</v>
      </c>
      <c r="D21" s="6">
        <v>165</v>
      </c>
      <c r="E21" s="15" t="s">
        <v>35</v>
      </c>
      <c r="F21" s="55"/>
      <c r="G21" s="6"/>
      <c r="H21" s="6"/>
      <c r="I21" s="59"/>
      <c r="J21" s="61"/>
      <c r="K21" s="6"/>
      <c r="L21" s="6"/>
      <c r="M21" s="59"/>
      <c r="N21" s="61"/>
      <c r="O21" s="67"/>
      <c r="P21" s="67"/>
      <c r="Q21" s="59"/>
      <c r="R21" s="67"/>
      <c r="S21" s="67"/>
      <c r="T21" s="67"/>
      <c r="U21" s="67"/>
      <c r="V21" s="3"/>
    </row>
    <row r="22" spans="2:22" x14ac:dyDescent="0.3">
      <c r="B22" s="55">
        <v>44345</v>
      </c>
      <c r="C22" s="12">
        <v>1207</v>
      </c>
      <c r="D22" s="6">
        <v>115</v>
      </c>
      <c r="E22" s="15" t="s">
        <v>35</v>
      </c>
      <c r="F22" s="55"/>
      <c r="G22" s="6"/>
      <c r="H22" s="6"/>
      <c r="I22" s="59"/>
      <c r="J22" s="61"/>
      <c r="K22" s="6"/>
      <c r="L22" s="6"/>
      <c r="M22" s="59"/>
      <c r="N22" s="61"/>
      <c r="O22" s="67"/>
      <c r="P22" s="67"/>
      <c r="Q22" s="59"/>
      <c r="R22" s="67"/>
      <c r="S22" s="67"/>
      <c r="T22" s="67"/>
      <c r="U22" s="67"/>
      <c r="V22" s="3"/>
    </row>
    <row r="23" spans="2:22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61"/>
      <c r="O23" s="67"/>
      <c r="P23" s="67"/>
      <c r="Q23" s="59"/>
      <c r="R23" s="67"/>
      <c r="S23" s="67"/>
      <c r="T23" s="67"/>
      <c r="U23" s="67"/>
      <c r="V23" s="3"/>
    </row>
    <row r="24" spans="2:22" x14ac:dyDescent="0.3">
      <c r="B24" s="81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61"/>
      <c r="O24" s="67"/>
      <c r="P24" s="67"/>
      <c r="Q24" s="59"/>
      <c r="R24" s="67"/>
      <c r="S24" s="67"/>
      <c r="T24" s="67"/>
      <c r="U24" s="67"/>
      <c r="V24" s="3"/>
    </row>
    <row r="25" spans="2:22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1"/>
      <c r="O25" s="67"/>
      <c r="P25" s="67"/>
      <c r="Q25" s="59"/>
      <c r="R25" s="67"/>
      <c r="S25" s="67"/>
      <c r="T25" s="67"/>
      <c r="U25" s="67"/>
      <c r="V25" s="3"/>
    </row>
    <row r="26" spans="2:22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1"/>
      <c r="O26" s="67"/>
      <c r="P26" s="67"/>
      <c r="Q26" s="59"/>
      <c r="R26" s="67"/>
      <c r="S26" s="67"/>
      <c r="T26" s="67"/>
      <c r="U26" s="67"/>
      <c r="V26" s="3"/>
    </row>
    <row r="27" spans="2:22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1"/>
      <c r="O27" s="67"/>
      <c r="P27" s="67"/>
      <c r="Q27" s="59"/>
      <c r="R27" s="67"/>
      <c r="S27" s="67"/>
      <c r="T27" s="67"/>
      <c r="U27" s="67"/>
      <c r="V27" s="3"/>
    </row>
    <row r="28" spans="2:22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1"/>
      <c r="O28" s="67"/>
      <c r="P28" s="67"/>
      <c r="Q28" s="59"/>
      <c r="R28" s="67"/>
      <c r="S28" s="67"/>
      <c r="T28" s="67"/>
      <c r="U28" s="67"/>
      <c r="V28" s="3"/>
    </row>
    <row r="29" spans="2:22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1"/>
      <c r="O29" s="67"/>
      <c r="P29" s="67"/>
      <c r="Q29" s="59"/>
      <c r="R29" s="67"/>
      <c r="S29" s="67"/>
      <c r="T29" s="67"/>
      <c r="U29" s="67"/>
      <c r="V29" s="3"/>
    </row>
    <row r="30" spans="2:22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25"/>
      <c r="O30" s="68"/>
      <c r="P30" s="68"/>
      <c r="Q30" s="24"/>
      <c r="R30" s="68"/>
      <c r="S30" s="68"/>
      <c r="T30" s="68"/>
      <c r="U30" s="68"/>
      <c r="V30" s="3"/>
    </row>
    <row r="31" spans="2:22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25"/>
      <c r="O31" s="68"/>
      <c r="P31" s="68"/>
      <c r="Q31" s="24"/>
      <c r="R31" s="68"/>
      <c r="S31" s="68"/>
      <c r="T31" s="68"/>
      <c r="U31" s="68"/>
      <c r="V31" s="3"/>
    </row>
    <row r="32" spans="2:22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7"/>
      <c r="O32" s="72"/>
      <c r="P32" s="72"/>
      <c r="Q32" s="78"/>
      <c r="R32" s="72"/>
      <c r="S32" s="72"/>
      <c r="T32" s="72"/>
      <c r="U32" s="72"/>
      <c r="V32" s="3"/>
    </row>
    <row r="33" spans="1:22" s="7" customFormat="1" ht="18.600000000000001" thickBot="1" x14ac:dyDescent="0.35">
      <c r="A33" s="64" t="s">
        <v>6</v>
      </c>
      <c r="B33" s="773">
        <f>SUM(D12:D32)</f>
        <v>1725</v>
      </c>
      <c r="C33" s="774"/>
      <c r="D33" s="774"/>
      <c r="E33" s="775"/>
      <c r="F33" s="760">
        <f>SUM(H12:H32)</f>
        <v>260</v>
      </c>
      <c r="G33" s="761"/>
      <c r="H33" s="761"/>
      <c r="I33" s="762"/>
      <c r="J33" s="760">
        <f>SUM(L12:L32)</f>
        <v>120</v>
      </c>
      <c r="K33" s="761"/>
      <c r="L33" s="761"/>
      <c r="M33" s="762"/>
      <c r="N33" s="722">
        <f>SUM(P12:P32)</f>
        <v>1045</v>
      </c>
      <c r="O33" s="723"/>
      <c r="P33" s="723"/>
      <c r="Q33" s="724"/>
      <c r="R33" s="722">
        <f>SUM(T12:T32)</f>
        <v>480</v>
      </c>
      <c r="S33" s="723"/>
      <c r="T33" s="723"/>
      <c r="U33" s="724"/>
      <c r="V33" s="42" t="s">
        <v>12</v>
      </c>
    </row>
    <row r="34" spans="1:22" s="7" customFormat="1" ht="18.600000000000001" thickBot="1" x14ac:dyDescent="0.35">
      <c r="A34" s="64" t="s">
        <v>7</v>
      </c>
      <c r="B34" s="776">
        <f>+B33/42</f>
        <v>41.071428571428569</v>
      </c>
      <c r="C34" s="777"/>
      <c r="D34" s="777"/>
      <c r="E34" s="778"/>
      <c r="F34" s="763">
        <f>+F33/42</f>
        <v>6.1904761904761907</v>
      </c>
      <c r="G34" s="764"/>
      <c r="H34" s="764"/>
      <c r="I34" s="765"/>
      <c r="J34" s="763">
        <f>+J33/42</f>
        <v>2.8571428571428572</v>
      </c>
      <c r="K34" s="764"/>
      <c r="L34" s="764"/>
      <c r="M34" s="765"/>
      <c r="N34" s="725">
        <f>+N33/42</f>
        <v>24.88095238095238</v>
      </c>
      <c r="O34" s="726"/>
      <c r="P34" s="726"/>
      <c r="Q34" s="727"/>
      <c r="R34" s="725">
        <f>+R33/42</f>
        <v>11.428571428571429</v>
      </c>
      <c r="S34" s="726"/>
      <c r="T34" s="726"/>
      <c r="U34" s="727"/>
      <c r="V34" s="65">
        <f>SUM(B34:U34)</f>
        <v>86.428571428571431</v>
      </c>
    </row>
    <row r="35" spans="1:22" s="7" customFormat="1" ht="18.600000000000001" thickBot="1" x14ac:dyDescent="0.35">
      <c r="A35" s="64" t="s">
        <v>8</v>
      </c>
      <c r="B35" s="728">
        <f>+B34/6.2898</f>
        <v>6.5298465088601505</v>
      </c>
      <c r="C35" s="729"/>
      <c r="D35" s="729"/>
      <c r="E35" s="730"/>
      <c r="F35" s="728">
        <f>+F34/6.2898</f>
        <v>0.98420874916152989</v>
      </c>
      <c r="G35" s="729"/>
      <c r="H35" s="729"/>
      <c r="I35" s="730"/>
      <c r="J35" s="728">
        <f>+J34/6.2898</f>
        <v>0.45425019192070615</v>
      </c>
      <c r="K35" s="729"/>
      <c r="L35" s="729"/>
      <c r="M35" s="730"/>
      <c r="N35" s="728">
        <f>+N34/6.2898</f>
        <v>3.955762087976149</v>
      </c>
      <c r="O35" s="729"/>
      <c r="P35" s="729"/>
      <c r="Q35" s="730"/>
      <c r="R35" s="728">
        <f>+R34/6.2898</f>
        <v>1.8170007676828246</v>
      </c>
      <c r="S35" s="729"/>
      <c r="T35" s="729"/>
      <c r="U35" s="730"/>
    </row>
  </sheetData>
  <mergeCells count="32">
    <mergeCell ref="R9:U9"/>
    <mergeCell ref="B5:U6"/>
    <mergeCell ref="B7:U7"/>
    <mergeCell ref="B8:E8"/>
    <mergeCell ref="F8:I8"/>
    <mergeCell ref="J8:M8"/>
    <mergeCell ref="N8:Q8"/>
    <mergeCell ref="R8:U8"/>
    <mergeCell ref="B9:E9"/>
    <mergeCell ref="F9:I9"/>
    <mergeCell ref="J9:M9"/>
    <mergeCell ref="N9:Q9"/>
    <mergeCell ref="R33:U33"/>
    <mergeCell ref="B10:E10"/>
    <mergeCell ref="F10:I10"/>
    <mergeCell ref="J10:M10"/>
    <mergeCell ref="N10:Q10"/>
    <mergeCell ref="R10:U10"/>
    <mergeCell ref="B33:E33"/>
    <mergeCell ref="F33:I33"/>
    <mergeCell ref="J33:M33"/>
    <mergeCell ref="N33:Q33"/>
    <mergeCell ref="R35:U35"/>
    <mergeCell ref="B34:E34"/>
    <mergeCell ref="F34:I34"/>
    <mergeCell ref="J34:M34"/>
    <mergeCell ref="N34:Q34"/>
    <mergeCell ref="R34:U34"/>
    <mergeCell ref="B35:E35"/>
    <mergeCell ref="F35:I35"/>
    <mergeCell ref="J35:M35"/>
    <mergeCell ref="N35:Q35"/>
  </mergeCells>
  <pageMargins left="0.7" right="0.7" top="0.75" bottom="0.75" header="0.3" footer="0.3"/>
  <pageSetup paperSize="9" scale="24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V35"/>
  <sheetViews>
    <sheetView topLeftCell="D7" zoomScale="90" zoomScaleNormal="90" workbookViewId="0">
      <selection activeCell="T12" sqref="T12:T17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21" width="10.6640625" customWidth="1"/>
  </cols>
  <sheetData>
    <row r="4" spans="1:22" ht="15" thickBot="1" x14ac:dyDescent="0.35"/>
    <row r="5" spans="1:22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40"/>
    </row>
    <row r="6" spans="1:22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40"/>
    </row>
    <row r="7" spans="1:22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41"/>
    </row>
    <row r="8" spans="1:22" s="3" customFormat="1" ht="30.9" customHeight="1" thickBot="1" x14ac:dyDescent="0.35">
      <c r="A8" s="63" t="s">
        <v>16</v>
      </c>
      <c r="B8" s="779" t="s">
        <v>99</v>
      </c>
      <c r="C8" s="780"/>
      <c r="D8" s="780"/>
      <c r="E8" s="781"/>
      <c r="F8" s="766" t="s">
        <v>105</v>
      </c>
      <c r="G8" s="759"/>
      <c r="H8" s="759"/>
      <c r="I8" s="767"/>
      <c r="J8" s="753" t="s">
        <v>3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2"/>
      <c r="V8" s="8"/>
    </row>
    <row r="9" spans="1:22" s="3" customFormat="1" ht="30.9" customHeight="1" thickBot="1" x14ac:dyDescent="0.35">
      <c r="A9" s="63" t="s">
        <v>14</v>
      </c>
      <c r="B9" s="738" t="s">
        <v>100</v>
      </c>
      <c r="C9" s="739"/>
      <c r="D9" s="739"/>
      <c r="E9" s="740"/>
      <c r="F9" s="731" t="s">
        <v>106</v>
      </c>
      <c r="G9" s="732"/>
      <c r="H9" s="732"/>
      <c r="I9" s="733"/>
      <c r="J9" s="756" t="s">
        <v>21</v>
      </c>
      <c r="K9" s="757"/>
      <c r="L9" s="757"/>
      <c r="M9" s="758"/>
      <c r="N9" s="731" t="s">
        <v>78</v>
      </c>
      <c r="O9" s="732"/>
      <c r="P9" s="732"/>
      <c r="Q9" s="733"/>
      <c r="R9" s="731" t="s">
        <v>104</v>
      </c>
      <c r="S9" s="732"/>
      <c r="T9" s="732"/>
      <c r="U9" s="732"/>
      <c r="V9" s="9"/>
    </row>
    <row r="10" spans="1:22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68"/>
      <c r="O10" s="734"/>
      <c r="P10" s="734"/>
      <c r="Q10" s="769"/>
      <c r="R10" s="768"/>
      <c r="S10" s="734"/>
      <c r="T10" s="734"/>
      <c r="U10" s="734"/>
      <c r="V10" s="23"/>
    </row>
    <row r="11" spans="1:22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11"/>
    </row>
    <row r="12" spans="1:22" x14ac:dyDescent="0.3">
      <c r="B12" s="55">
        <v>44318</v>
      </c>
      <c r="C12" s="18">
        <v>1170</v>
      </c>
      <c r="D12" s="19">
        <v>185</v>
      </c>
      <c r="E12" s="20" t="s">
        <v>34</v>
      </c>
      <c r="F12" s="55">
        <v>44348</v>
      </c>
      <c r="G12" s="54">
        <v>1213</v>
      </c>
      <c r="H12" s="54">
        <v>45</v>
      </c>
      <c r="I12" s="56" t="s">
        <v>35</v>
      </c>
      <c r="J12" s="55">
        <v>44351</v>
      </c>
      <c r="K12" s="54">
        <v>1220</v>
      </c>
      <c r="L12" s="54">
        <v>35</v>
      </c>
      <c r="M12" s="56" t="s">
        <v>111</v>
      </c>
      <c r="N12" s="75">
        <v>44349</v>
      </c>
      <c r="O12" s="66">
        <v>1209</v>
      </c>
      <c r="P12" s="66">
        <v>160</v>
      </c>
      <c r="Q12" s="56" t="s">
        <v>35</v>
      </c>
      <c r="R12" s="70">
        <v>44348</v>
      </c>
      <c r="S12" s="66">
        <v>1212</v>
      </c>
      <c r="T12" s="66">
        <v>80</v>
      </c>
      <c r="U12" s="66" t="s">
        <v>35</v>
      </c>
      <c r="V12" s="3"/>
    </row>
    <row r="13" spans="1:22" x14ac:dyDescent="0.3">
      <c r="B13" s="55">
        <v>44320</v>
      </c>
      <c r="C13" s="12">
        <v>1171</v>
      </c>
      <c r="D13" s="6">
        <v>185</v>
      </c>
      <c r="E13" s="15" t="s">
        <v>34</v>
      </c>
      <c r="F13" s="55">
        <v>44351</v>
      </c>
      <c r="G13" s="6">
        <v>1222</v>
      </c>
      <c r="H13" s="6">
        <v>45</v>
      </c>
      <c r="I13" s="59" t="s">
        <v>111</v>
      </c>
      <c r="J13" s="55">
        <v>44360</v>
      </c>
      <c r="K13" s="6">
        <v>1228</v>
      </c>
      <c r="L13" s="6">
        <v>45</v>
      </c>
      <c r="M13" s="59" t="s">
        <v>35</v>
      </c>
      <c r="N13" s="75">
        <v>44353</v>
      </c>
      <c r="O13" s="66">
        <v>1224</v>
      </c>
      <c r="P13" s="66">
        <v>180</v>
      </c>
      <c r="Q13" s="56" t="s">
        <v>111</v>
      </c>
      <c r="R13" s="70">
        <v>44351</v>
      </c>
      <c r="S13" s="66">
        <v>1221</v>
      </c>
      <c r="T13" s="66">
        <v>50</v>
      </c>
      <c r="U13" s="66" t="s">
        <v>111</v>
      </c>
      <c r="V13" s="3"/>
    </row>
    <row r="14" spans="1:22" x14ac:dyDescent="0.3">
      <c r="B14" s="55">
        <v>44322</v>
      </c>
      <c r="C14" s="12">
        <v>1173</v>
      </c>
      <c r="D14" s="6">
        <v>165</v>
      </c>
      <c r="E14" s="15" t="s">
        <v>35</v>
      </c>
      <c r="F14" s="55">
        <v>44367</v>
      </c>
      <c r="G14" s="6">
        <v>1186</v>
      </c>
      <c r="H14" s="6">
        <v>45</v>
      </c>
      <c r="I14" s="59" t="s">
        <v>35</v>
      </c>
      <c r="J14" s="55">
        <v>44367</v>
      </c>
      <c r="K14" s="6">
        <v>1230</v>
      </c>
      <c r="L14" s="6">
        <v>45</v>
      </c>
      <c r="M14" s="59" t="s">
        <v>35</v>
      </c>
      <c r="N14" s="75">
        <v>44357</v>
      </c>
      <c r="O14" s="66">
        <v>1227</v>
      </c>
      <c r="P14" s="66">
        <v>230</v>
      </c>
      <c r="Q14" s="56" t="s">
        <v>111</v>
      </c>
      <c r="R14" s="70">
        <v>44357</v>
      </c>
      <c r="S14" s="66">
        <v>1226</v>
      </c>
      <c r="T14" s="66">
        <v>90</v>
      </c>
      <c r="U14" s="66" t="s">
        <v>34</v>
      </c>
      <c r="V14" s="3"/>
    </row>
    <row r="15" spans="1:22" x14ac:dyDescent="0.3">
      <c r="B15" s="55">
        <v>44324</v>
      </c>
      <c r="C15" s="12">
        <v>1174</v>
      </c>
      <c r="D15" s="6">
        <v>115</v>
      </c>
      <c r="E15" s="15" t="s">
        <v>35</v>
      </c>
      <c r="F15" s="55"/>
      <c r="G15" s="6"/>
      <c r="H15" s="6"/>
      <c r="I15" s="59"/>
      <c r="J15" s="55">
        <v>44370</v>
      </c>
      <c r="K15" s="6">
        <v>1190</v>
      </c>
      <c r="L15" s="6">
        <v>45</v>
      </c>
      <c r="M15" s="59" t="s">
        <v>35</v>
      </c>
      <c r="N15" s="75">
        <v>44360</v>
      </c>
      <c r="O15" s="66">
        <v>1219</v>
      </c>
      <c r="P15" s="66">
        <v>195</v>
      </c>
      <c r="Q15" s="56" t="s">
        <v>35</v>
      </c>
      <c r="R15" s="70">
        <v>44365</v>
      </c>
      <c r="S15" s="66">
        <v>1235</v>
      </c>
      <c r="T15" s="66">
        <v>90</v>
      </c>
      <c r="U15" s="66" t="s">
        <v>34</v>
      </c>
      <c r="V15" s="3"/>
    </row>
    <row r="16" spans="1:22" x14ac:dyDescent="0.3">
      <c r="B16" s="55">
        <v>44326</v>
      </c>
      <c r="C16" s="12">
        <v>1175</v>
      </c>
      <c r="D16" s="6">
        <v>125</v>
      </c>
      <c r="E16" s="15" t="s">
        <v>35</v>
      </c>
      <c r="F16" s="55"/>
      <c r="G16" s="6"/>
      <c r="H16" s="6"/>
      <c r="I16" s="59"/>
      <c r="J16" s="60"/>
      <c r="K16" s="6"/>
      <c r="L16" s="6"/>
      <c r="M16" s="59"/>
      <c r="N16" s="60">
        <v>44364</v>
      </c>
      <c r="O16" s="67">
        <v>1229</v>
      </c>
      <c r="P16" s="67">
        <v>215</v>
      </c>
      <c r="Q16" s="59" t="s">
        <v>35</v>
      </c>
      <c r="R16" s="71">
        <v>44368</v>
      </c>
      <c r="S16" s="67">
        <v>1234</v>
      </c>
      <c r="T16" s="67">
        <v>80</v>
      </c>
      <c r="U16" s="67" t="s">
        <v>35</v>
      </c>
      <c r="V16" s="3"/>
    </row>
    <row r="17" spans="2:22" x14ac:dyDescent="0.3">
      <c r="B17" s="55">
        <v>44328</v>
      </c>
      <c r="C17" s="12">
        <v>1176</v>
      </c>
      <c r="D17" s="6">
        <v>115</v>
      </c>
      <c r="E17" s="15" t="s">
        <v>35</v>
      </c>
      <c r="F17" s="55"/>
      <c r="G17" s="6"/>
      <c r="H17" s="6"/>
      <c r="I17" s="59"/>
      <c r="J17" s="61"/>
      <c r="K17" s="6"/>
      <c r="L17" s="6"/>
      <c r="M17" s="59"/>
      <c r="N17" s="60">
        <v>44367</v>
      </c>
      <c r="O17" s="67">
        <v>1231</v>
      </c>
      <c r="P17" s="67">
        <v>215</v>
      </c>
      <c r="Q17" s="59" t="s">
        <v>35</v>
      </c>
      <c r="R17" s="71">
        <v>44371</v>
      </c>
      <c r="S17" s="67">
        <v>1189</v>
      </c>
      <c r="T17" s="67">
        <v>70</v>
      </c>
      <c r="U17" s="67" t="s">
        <v>35</v>
      </c>
      <c r="V17" s="3"/>
    </row>
    <row r="18" spans="2:22" x14ac:dyDescent="0.3">
      <c r="B18" s="55">
        <v>44331</v>
      </c>
      <c r="C18" s="12">
        <v>1184</v>
      </c>
      <c r="D18" s="6">
        <v>185</v>
      </c>
      <c r="E18" s="15" t="s">
        <v>34</v>
      </c>
      <c r="F18" s="55"/>
      <c r="G18" s="6"/>
      <c r="H18" s="6"/>
      <c r="I18" s="59"/>
      <c r="J18" s="61"/>
      <c r="K18" s="6"/>
      <c r="L18" s="6"/>
      <c r="M18" s="59"/>
      <c r="N18" s="60">
        <v>44370</v>
      </c>
      <c r="O18" s="67">
        <v>1188</v>
      </c>
      <c r="P18" s="67">
        <v>215</v>
      </c>
      <c r="Q18" s="59" t="s">
        <v>35</v>
      </c>
      <c r="R18" s="71"/>
      <c r="S18" s="67"/>
      <c r="T18" s="67"/>
      <c r="U18" s="67"/>
      <c r="V18" s="3"/>
    </row>
    <row r="19" spans="2:22" x14ac:dyDescent="0.3">
      <c r="B19" s="55">
        <v>44335</v>
      </c>
      <c r="C19" s="12">
        <v>1185</v>
      </c>
      <c r="D19" s="6">
        <v>185</v>
      </c>
      <c r="E19" s="15" t="s">
        <v>34</v>
      </c>
      <c r="F19" s="55"/>
      <c r="G19" s="6"/>
      <c r="H19" s="6"/>
      <c r="I19" s="59"/>
      <c r="J19" s="61"/>
      <c r="K19" s="6"/>
      <c r="L19" s="6"/>
      <c r="M19" s="59"/>
      <c r="N19" s="60">
        <v>44373</v>
      </c>
      <c r="O19" s="67">
        <v>1192</v>
      </c>
      <c r="P19" s="67">
        <v>215</v>
      </c>
      <c r="Q19" s="59" t="s">
        <v>35</v>
      </c>
      <c r="R19" s="67"/>
      <c r="S19" s="67"/>
      <c r="T19" s="67"/>
      <c r="U19" s="67"/>
      <c r="V19" s="3"/>
    </row>
    <row r="20" spans="2:22" x14ac:dyDescent="0.3">
      <c r="B20" s="55">
        <v>44339</v>
      </c>
      <c r="C20" s="12">
        <v>1181</v>
      </c>
      <c r="D20" s="6">
        <v>185</v>
      </c>
      <c r="E20" s="15" t="s">
        <v>34</v>
      </c>
      <c r="F20" s="55"/>
      <c r="G20" s="6"/>
      <c r="H20" s="6"/>
      <c r="I20" s="59"/>
      <c r="J20" s="61"/>
      <c r="K20" s="6"/>
      <c r="L20" s="6"/>
      <c r="M20" s="59"/>
      <c r="N20" s="60">
        <v>44376</v>
      </c>
      <c r="O20" s="67">
        <v>1245</v>
      </c>
      <c r="P20" s="67">
        <v>225</v>
      </c>
      <c r="Q20" s="59" t="s">
        <v>34</v>
      </c>
      <c r="R20" s="67"/>
      <c r="S20" s="67"/>
      <c r="T20" s="67"/>
      <c r="U20" s="67"/>
      <c r="V20" s="3"/>
    </row>
    <row r="21" spans="2:22" x14ac:dyDescent="0.3">
      <c r="B21" s="55">
        <v>44342</v>
      </c>
      <c r="C21" s="12">
        <v>1182</v>
      </c>
      <c r="D21" s="6">
        <v>165</v>
      </c>
      <c r="E21" s="15" t="s">
        <v>35</v>
      </c>
      <c r="F21" s="55"/>
      <c r="G21" s="6"/>
      <c r="H21" s="6"/>
      <c r="I21" s="59"/>
      <c r="J21" s="61"/>
      <c r="K21" s="6"/>
      <c r="L21" s="6"/>
      <c r="M21" s="59"/>
      <c r="N21" s="61"/>
      <c r="O21" s="67"/>
      <c r="P21" s="67"/>
      <c r="Q21" s="59"/>
      <c r="R21" s="67"/>
      <c r="S21" s="67"/>
      <c r="T21" s="67"/>
      <c r="U21" s="67"/>
      <c r="V21" s="3"/>
    </row>
    <row r="22" spans="2:22" x14ac:dyDescent="0.3">
      <c r="B22" s="55">
        <v>44345</v>
      </c>
      <c r="C22" s="12">
        <v>1207</v>
      </c>
      <c r="D22" s="6">
        <v>115</v>
      </c>
      <c r="E22" s="15" t="s">
        <v>35</v>
      </c>
      <c r="F22" s="55"/>
      <c r="G22" s="6"/>
      <c r="H22" s="6"/>
      <c r="I22" s="59"/>
      <c r="J22" s="61"/>
      <c r="K22" s="6"/>
      <c r="L22" s="6"/>
      <c r="M22" s="59"/>
      <c r="N22" s="61"/>
      <c r="O22" s="67"/>
      <c r="P22" s="67"/>
      <c r="Q22" s="59"/>
      <c r="R22" s="67"/>
      <c r="S22" s="67"/>
      <c r="T22" s="67"/>
      <c r="U22" s="67"/>
      <c r="V22" s="3"/>
    </row>
    <row r="23" spans="2:22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61"/>
      <c r="O23" s="67"/>
      <c r="P23" s="67"/>
      <c r="Q23" s="59"/>
      <c r="R23" s="67"/>
      <c r="S23" s="67"/>
      <c r="T23" s="67"/>
      <c r="U23" s="67"/>
      <c r="V23" s="3"/>
    </row>
    <row r="24" spans="2:22" x14ac:dyDescent="0.3">
      <c r="B24" s="81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61"/>
      <c r="O24" s="67"/>
      <c r="P24" s="67"/>
      <c r="Q24" s="59"/>
      <c r="R24" s="67"/>
      <c r="S24" s="67"/>
      <c r="T24" s="67"/>
      <c r="U24" s="67"/>
      <c r="V24" s="3"/>
    </row>
    <row r="25" spans="2:22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1"/>
      <c r="O25" s="67"/>
      <c r="P25" s="67"/>
      <c r="Q25" s="59"/>
      <c r="R25" s="67"/>
      <c r="S25" s="67"/>
      <c r="T25" s="67"/>
      <c r="U25" s="67"/>
      <c r="V25" s="3"/>
    </row>
    <row r="26" spans="2:22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1"/>
      <c r="O26" s="67"/>
      <c r="P26" s="67"/>
      <c r="Q26" s="59"/>
      <c r="R26" s="67"/>
      <c r="S26" s="67"/>
      <c r="T26" s="67"/>
      <c r="U26" s="67"/>
      <c r="V26" s="3"/>
    </row>
    <row r="27" spans="2:22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1"/>
      <c r="O27" s="67"/>
      <c r="P27" s="67"/>
      <c r="Q27" s="59"/>
      <c r="R27" s="67"/>
      <c r="S27" s="67"/>
      <c r="T27" s="67"/>
      <c r="U27" s="67"/>
      <c r="V27" s="3"/>
    </row>
    <row r="28" spans="2:22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1"/>
      <c r="O28" s="67"/>
      <c r="P28" s="67"/>
      <c r="Q28" s="59"/>
      <c r="R28" s="67"/>
      <c r="S28" s="67"/>
      <c r="T28" s="67"/>
      <c r="U28" s="67"/>
      <c r="V28" s="3"/>
    </row>
    <row r="29" spans="2:22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1"/>
      <c r="O29" s="67"/>
      <c r="P29" s="67"/>
      <c r="Q29" s="59"/>
      <c r="R29" s="67"/>
      <c r="S29" s="67"/>
      <c r="T29" s="67"/>
      <c r="U29" s="67"/>
      <c r="V29" s="3"/>
    </row>
    <row r="30" spans="2:22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25"/>
      <c r="O30" s="68"/>
      <c r="P30" s="68"/>
      <c r="Q30" s="24"/>
      <c r="R30" s="68"/>
      <c r="S30" s="68"/>
      <c r="T30" s="68"/>
      <c r="U30" s="68"/>
      <c r="V30" s="3"/>
    </row>
    <row r="31" spans="2:22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25"/>
      <c r="O31" s="68"/>
      <c r="P31" s="68"/>
      <c r="Q31" s="24"/>
      <c r="R31" s="68"/>
      <c r="S31" s="68"/>
      <c r="T31" s="68"/>
      <c r="U31" s="68"/>
      <c r="V31" s="3"/>
    </row>
    <row r="32" spans="2:22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7"/>
      <c r="O32" s="72"/>
      <c r="P32" s="72"/>
      <c r="Q32" s="78"/>
      <c r="R32" s="72"/>
      <c r="S32" s="72"/>
      <c r="T32" s="72"/>
      <c r="U32" s="72"/>
      <c r="V32" s="3"/>
    </row>
    <row r="33" spans="1:22" s="7" customFormat="1" ht="18.600000000000001" thickBot="1" x14ac:dyDescent="0.35">
      <c r="A33" s="64" t="s">
        <v>6</v>
      </c>
      <c r="B33" s="773">
        <f>SUM(D12:D32)</f>
        <v>1725</v>
      </c>
      <c r="C33" s="774"/>
      <c r="D33" s="774"/>
      <c r="E33" s="775"/>
      <c r="F33" s="760">
        <f>SUM(H12:H32)</f>
        <v>135</v>
      </c>
      <c r="G33" s="761"/>
      <c r="H33" s="761"/>
      <c r="I33" s="762"/>
      <c r="J33" s="760">
        <f>SUM(L12:L32)</f>
        <v>170</v>
      </c>
      <c r="K33" s="761"/>
      <c r="L33" s="761"/>
      <c r="M33" s="762"/>
      <c r="N33" s="722">
        <f>SUM(P12:P32)</f>
        <v>1850</v>
      </c>
      <c r="O33" s="723"/>
      <c r="P33" s="723"/>
      <c r="Q33" s="724"/>
      <c r="R33" s="722">
        <f>SUM(T12:T32)</f>
        <v>460</v>
      </c>
      <c r="S33" s="723"/>
      <c r="T33" s="723"/>
      <c r="U33" s="724"/>
      <c r="V33" s="42" t="s">
        <v>12</v>
      </c>
    </row>
    <row r="34" spans="1:22" s="7" customFormat="1" ht="18.600000000000001" thickBot="1" x14ac:dyDescent="0.35">
      <c r="A34" s="64" t="s">
        <v>7</v>
      </c>
      <c r="B34" s="776">
        <f>+B33/42</f>
        <v>41.071428571428569</v>
      </c>
      <c r="C34" s="777"/>
      <c r="D34" s="777"/>
      <c r="E34" s="778"/>
      <c r="F34" s="763">
        <f>+F33/42</f>
        <v>3.2142857142857144</v>
      </c>
      <c r="G34" s="764"/>
      <c r="H34" s="764"/>
      <c r="I34" s="765"/>
      <c r="J34" s="763">
        <f>+J33/42</f>
        <v>4.0476190476190474</v>
      </c>
      <c r="K34" s="764"/>
      <c r="L34" s="764"/>
      <c r="M34" s="765"/>
      <c r="N34" s="725">
        <f>+N33/42</f>
        <v>44.047619047619051</v>
      </c>
      <c r="O34" s="726"/>
      <c r="P34" s="726"/>
      <c r="Q34" s="727"/>
      <c r="R34" s="725">
        <f>+R33/42</f>
        <v>10.952380952380953</v>
      </c>
      <c r="S34" s="726"/>
      <c r="T34" s="726"/>
      <c r="U34" s="727"/>
      <c r="V34" s="65">
        <f>SUM(B34:U34)</f>
        <v>103.33333333333333</v>
      </c>
    </row>
    <row r="35" spans="1:22" s="7" customFormat="1" ht="18.600000000000001" thickBot="1" x14ac:dyDescent="0.35">
      <c r="A35" s="64" t="s">
        <v>8</v>
      </c>
      <c r="B35" s="728">
        <f>+B34/6.2898</f>
        <v>6.5298465088601505</v>
      </c>
      <c r="C35" s="729"/>
      <c r="D35" s="729"/>
      <c r="E35" s="730"/>
      <c r="F35" s="728">
        <f>+F34/6.2898</f>
        <v>0.5110314659107944</v>
      </c>
      <c r="G35" s="729"/>
      <c r="H35" s="729"/>
      <c r="I35" s="730"/>
      <c r="J35" s="728">
        <f>+J34/6.2898</f>
        <v>0.64352110522100026</v>
      </c>
      <c r="K35" s="729"/>
      <c r="L35" s="729"/>
      <c r="M35" s="730"/>
      <c r="N35" s="728">
        <f>+N34/6.2898</f>
        <v>7.0030237921108869</v>
      </c>
      <c r="O35" s="729"/>
      <c r="P35" s="729"/>
      <c r="Q35" s="730"/>
      <c r="R35" s="728">
        <f>+R34/6.2898</f>
        <v>1.7412924023627068</v>
      </c>
      <c r="S35" s="729"/>
      <c r="T35" s="729"/>
      <c r="U35" s="730"/>
    </row>
  </sheetData>
  <mergeCells count="32">
    <mergeCell ref="B35:E35"/>
    <mergeCell ref="F35:I35"/>
    <mergeCell ref="J35:M35"/>
    <mergeCell ref="N35:Q35"/>
    <mergeCell ref="R35:U35"/>
    <mergeCell ref="B33:E33"/>
    <mergeCell ref="F33:I33"/>
    <mergeCell ref="J33:M33"/>
    <mergeCell ref="N33:Q33"/>
    <mergeCell ref="R33:U33"/>
    <mergeCell ref="B34:E34"/>
    <mergeCell ref="F34:I34"/>
    <mergeCell ref="J34:M34"/>
    <mergeCell ref="N34:Q34"/>
    <mergeCell ref="R34:U34"/>
    <mergeCell ref="B9:E9"/>
    <mergeCell ref="F9:I9"/>
    <mergeCell ref="J9:M9"/>
    <mergeCell ref="N9:Q9"/>
    <mergeCell ref="R9:U9"/>
    <mergeCell ref="B10:E10"/>
    <mergeCell ref="F10:I10"/>
    <mergeCell ref="J10:M10"/>
    <mergeCell ref="N10:Q10"/>
    <mergeCell ref="R10:U10"/>
    <mergeCell ref="B5:U6"/>
    <mergeCell ref="B7:U7"/>
    <mergeCell ref="B8:E8"/>
    <mergeCell ref="F8:I8"/>
    <mergeCell ref="J8:M8"/>
    <mergeCell ref="N8:Q8"/>
    <mergeCell ref="R8:U8"/>
  </mergeCells>
  <pageMargins left="0.7" right="0.7" top="0.75" bottom="0.75" header="0.3" footer="0.3"/>
  <pageSetup paperSize="9" scale="24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D35"/>
  <sheetViews>
    <sheetView topLeftCell="N10" zoomScale="90" zoomScaleNormal="90" workbookViewId="0">
      <selection activeCell="AA12" sqref="AA12:AA13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16" width="10.6640625" customWidth="1"/>
    <col min="17" max="17" width="11.5546875" customWidth="1"/>
    <col min="18" max="20" width="10.6640625" customWidth="1"/>
    <col min="21" max="21" width="12" customWidth="1"/>
    <col min="22" max="24" width="10.6640625" customWidth="1"/>
    <col min="25" max="25" width="12" customWidth="1"/>
    <col min="26" max="28" width="10.6640625" customWidth="1"/>
    <col min="29" max="29" width="13.109375" customWidth="1"/>
  </cols>
  <sheetData>
    <row r="4" spans="1:30" ht="15" thickBot="1" x14ac:dyDescent="0.35"/>
    <row r="5" spans="1:30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6"/>
      <c r="AD5" s="40"/>
    </row>
    <row r="6" spans="1:30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9"/>
      <c r="AD6" s="40"/>
    </row>
    <row r="7" spans="1:30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2"/>
      <c r="AD7" s="41"/>
    </row>
    <row r="8" spans="1:30" s="3" customFormat="1" ht="30.9" customHeight="1" thickBot="1" x14ac:dyDescent="0.35">
      <c r="A8" s="63" t="s">
        <v>16</v>
      </c>
      <c r="B8" s="779" t="s">
        <v>99</v>
      </c>
      <c r="C8" s="780"/>
      <c r="D8" s="780"/>
      <c r="E8" s="781"/>
      <c r="F8" s="766" t="s">
        <v>112</v>
      </c>
      <c r="G8" s="759"/>
      <c r="H8" s="759"/>
      <c r="I8" s="767"/>
      <c r="J8" s="753" t="s">
        <v>3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3"/>
      <c r="V8" s="731" t="s">
        <v>118</v>
      </c>
      <c r="W8" s="732"/>
      <c r="X8" s="732"/>
      <c r="Y8" s="733"/>
      <c r="Z8" s="731" t="s">
        <v>115</v>
      </c>
      <c r="AA8" s="732"/>
      <c r="AB8" s="732"/>
      <c r="AC8" s="733"/>
      <c r="AD8" s="8"/>
    </row>
    <row r="9" spans="1:30" s="3" customFormat="1" ht="30.9" customHeight="1" thickBot="1" x14ac:dyDescent="0.35">
      <c r="A9" s="63" t="s">
        <v>14</v>
      </c>
      <c r="B9" s="738" t="s">
        <v>100</v>
      </c>
      <c r="C9" s="739"/>
      <c r="D9" s="739"/>
      <c r="E9" s="740"/>
      <c r="F9" s="731" t="s">
        <v>113</v>
      </c>
      <c r="G9" s="732"/>
      <c r="H9" s="732"/>
      <c r="I9" s="733"/>
      <c r="J9" s="756" t="s">
        <v>21</v>
      </c>
      <c r="K9" s="757"/>
      <c r="L9" s="757"/>
      <c r="M9" s="758"/>
      <c r="N9" s="731" t="s">
        <v>78</v>
      </c>
      <c r="O9" s="732"/>
      <c r="P9" s="732"/>
      <c r="Q9" s="733"/>
      <c r="R9" s="731" t="s">
        <v>104</v>
      </c>
      <c r="S9" s="732"/>
      <c r="T9" s="732"/>
      <c r="U9" s="733"/>
      <c r="V9" s="731" t="s">
        <v>117</v>
      </c>
      <c r="W9" s="732"/>
      <c r="X9" s="732"/>
      <c r="Y9" s="733"/>
      <c r="Z9" s="731" t="s">
        <v>116</v>
      </c>
      <c r="AA9" s="732"/>
      <c r="AB9" s="732"/>
      <c r="AC9" s="733"/>
      <c r="AD9" s="9"/>
    </row>
    <row r="10" spans="1:30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16"/>
      <c r="O10" s="717"/>
      <c r="P10" s="717"/>
      <c r="Q10" s="718"/>
      <c r="R10" s="768"/>
      <c r="S10" s="734"/>
      <c r="T10" s="734"/>
      <c r="U10" s="769"/>
      <c r="V10" s="768"/>
      <c r="W10" s="734"/>
      <c r="X10" s="734"/>
      <c r="Y10" s="769"/>
      <c r="Z10" s="768"/>
      <c r="AA10" s="734"/>
      <c r="AB10" s="734"/>
      <c r="AC10" s="769"/>
      <c r="AD10" s="23"/>
    </row>
    <row r="11" spans="1:30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11"/>
    </row>
    <row r="12" spans="1:30" x14ac:dyDescent="0.3">
      <c r="B12" s="55">
        <v>44378</v>
      </c>
      <c r="C12" s="18">
        <v>1194</v>
      </c>
      <c r="D12" s="19">
        <v>65</v>
      </c>
      <c r="E12" s="20" t="s">
        <v>35</v>
      </c>
      <c r="F12" s="55">
        <v>44387</v>
      </c>
      <c r="G12" s="54">
        <v>1251</v>
      </c>
      <c r="H12" s="54">
        <v>45</v>
      </c>
      <c r="I12" s="56" t="s">
        <v>34</v>
      </c>
      <c r="J12" s="55">
        <v>44379</v>
      </c>
      <c r="K12" s="54">
        <v>1238</v>
      </c>
      <c r="L12" s="54">
        <v>45</v>
      </c>
      <c r="M12" s="56" t="s">
        <v>35</v>
      </c>
      <c r="N12" s="75">
        <v>44379</v>
      </c>
      <c r="O12" s="66">
        <v>1239</v>
      </c>
      <c r="P12" s="66">
        <v>205</v>
      </c>
      <c r="Q12" s="56" t="s">
        <v>35</v>
      </c>
      <c r="R12" s="75">
        <v>44379</v>
      </c>
      <c r="S12" s="66">
        <v>1236</v>
      </c>
      <c r="T12" s="66">
        <v>50</v>
      </c>
      <c r="U12" s="56" t="s">
        <v>35</v>
      </c>
      <c r="V12" s="75">
        <v>44379</v>
      </c>
      <c r="W12" s="66">
        <v>1237</v>
      </c>
      <c r="X12" s="66">
        <v>120</v>
      </c>
      <c r="Y12" s="56" t="s">
        <v>35</v>
      </c>
      <c r="Z12" s="75">
        <v>44403</v>
      </c>
      <c r="AA12" s="66">
        <v>1255</v>
      </c>
      <c r="AB12" s="66">
        <v>80</v>
      </c>
      <c r="AC12" s="56" t="s">
        <v>114</v>
      </c>
      <c r="AD12" s="3"/>
    </row>
    <row r="13" spans="1:30" x14ac:dyDescent="0.3">
      <c r="B13" s="55">
        <v>44380</v>
      </c>
      <c r="C13" s="12">
        <v>1195</v>
      </c>
      <c r="D13" s="6">
        <v>65</v>
      </c>
      <c r="E13" s="15" t="s">
        <v>35</v>
      </c>
      <c r="F13" s="55">
        <v>44397</v>
      </c>
      <c r="G13" s="6">
        <v>1133</v>
      </c>
      <c r="H13" s="6">
        <v>45</v>
      </c>
      <c r="I13" s="59" t="s">
        <v>111</v>
      </c>
      <c r="J13" s="55">
        <v>44385</v>
      </c>
      <c r="K13" s="6">
        <v>1248</v>
      </c>
      <c r="L13" s="6">
        <v>45</v>
      </c>
      <c r="M13" s="59" t="s">
        <v>34</v>
      </c>
      <c r="N13" s="75">
        <v>44382</v>
      </c>
      <c r="O13" s="66">
        <v>1246</v>
      </c>
      <c r="P13" s="66">
        <v>225</v>
      </c>
      <c r="Q13" s="56" t="s">
        <v>34</v>
      </c>
      <c r="R13" s="75">
        <v>44385</v>
      </c>
      <c r="S13" s="66">
        <v>1247</v>
      </c>
      <c r="T13" s="66">
        <v>90</v>
      </c>
      <c r="U13" s="56" t="s">
        <v>34</v>
      </c>
      <c r="V13" s="75">
        <v>44385</v>
      </c>
      <c r="W13" s="66">
        <v>1249</v>
      </c>
      <c r="X13" s="66">
        <v>70</v>
      </c>
      <c r="Y13" s="56" t="s">
        <v>34</v>
      </c>
      <c r="Z13" s="75">
        <v>44406</v>
      </c>
      <c r="AA13" s="66">
        <v>1270</v>
      </c>
      <c r="AB13" s="66">
        <v>50</v>
      </c>
      <c r="AC13" s="56" t="s">
        <v>114</v>
      </c>
      <c r="AD13" s="3"/>
    </row>
    <row r="14" spans="1:30" x14ac:dyDescent="0.3">
      <c r="B14" s="55">
        <v>44383</v>
      </c>
      <c r="C14" s="12">
        <v>1196</v>
      </c>
      <c r="D14" s="6">
        <v>75</v>
      </c>
      <c r="E14" s="15" t="s">
        <v>35</v>
      </c>
      <c r="F14" s="55"/>
      <c r="G14" s="6"/>
      <c r="H14" s="6"/>
      <c r="I14" s="59"/>
      <c r="J14" s="55">
        <v>44390</v>
      </c>
      <c r="K14" s="6">
        <v>1252</v>
      </c>
      <c r="L14" s="6">
        <v>45</v>
      </c>
      <c r="M14" s="59" t="s">
        <v>114</v>
      </c>
      <c r="N14" s="75">
        <v>44387</v>
      </c>
      <c r="O14" s="66">
        <v>1250</v>
      </c>
      <c r="P14" s="66">
        <v>225</v>
      </c>
      <c r="Q14" s="56" t="s">
        <v>34</v>
      </c>
      <c r="R14" s="75">
        <v>44393</v>
      </c>
      <c r="S14" s="66">
        <v>1129</v>
      </c>
      <c r="T14" s="66">
        <v>50</v>
      </c>
      <c r="U14" s="56" t="s">
        <v>114</v>
      </c>
      <c r="V14" s="75">
        <v>44392</v>
      </c>
      <c r="W14" s="66">
        <v>1127</v>
      </c>
      <c r="X14" s="66">
        <v>170</v>
      </c>
      <c r="Y14" s="56" t="s">
        <v>114</v>
      </c>
      <c r="Z14" s="75"/>
      <c r="AA14" s="66"/>
      <c r="AB14" s="66"/>
      <c r="AC14" s="56"/>
      <c r="AD14" s="3"/>
    </row>
    <row r="15" spans="1:30" x14ac:dyDescent="0.3">
      <c r="B15" s="55">
        <v>44385</v>
      </c>
      <c r="C15" s="12">
        <v>1197</v>
      </c>
      <c r="D15" s="6">
        <v>65</v>
      </c>
      <c r="E15" s="15" t="s">
        <v>35</v>
      </c>
      <c r="F15" s="55"/>
      <c r="G15" s="6"/>
      <c r="H15" s="6"/>
      <c r="I15" s="59"/>
      <c r="J15" s="55">
        <v>44397</v>
      </c>
      <c r="K15" s="6">
        <v>1254</v>
      </c>
      <c r="L15" s="6">
        <v>45</v>
      </c>
      <c r="M15" s="59" t="s">
        <v>114</v>
      </c>
      <c r="N15" s="75">
        <v>44390</v>
      </c>
      <c r="O15" s="66">
        <v>1253</v>
      </c>
      <c r="P15" s="66">
        <v>225</v>
      </c>
      <c r="Q15" s="56" t="s">
        <v>114</v>
      </c>
      <c r="R15" s="75">
        <v>44396</v>
      </c>
      <c r="S15" s="66">
        <v>1131</v>
      </c>
      <c r="T15" s="66">
        <v>70</v>
      </c>
      <c r="U15" s="56" t="s">
        <v>114</v>
      </c>
      <c r="V15" s="75"/>
      <c r="W15" s="66"/>
      <c r="X15" s="66"/>
      <c r="Y15" s="56"/>
      <c r="Z15" s="75"/>
      <c r="AA15" s="66"/>
      <c r="AB15" s="66"/>
      <c r="AC15" s="56"/>
      <c r="AD15" s="3"/>
    </row>
    <row r="16" spans="1:30" x14ac:dyDescent="0.3">
      <c r="B16" s="55">
        <v>44387</v>
      </c>
      <c r="C16" s="12">
        <v>1198</v>
      </c>
      <c r="D16" s="6">
        <v>85</v>
      </c>
      <c r="E16" s="15" t="s">
        <v>35</v>
      </c>
      <c r="F16" s="55"/>
      <c r="G16" s="6"/>
      <c r="H16" s="6"/>
      <c r="I16" s="59"/>
      <c r="J16" s="60">
        <v>44402</v>
      </c>
      <c r="K16" s="6">
        <v>1242</v>
      </c>
      <c r="L16" s="6">
        <v>45</v>
      </c>
      <c r="M16" s="59" t="s">
        <v>35</v>
      </c>
      <c r="N16" s="60">
        <v>44393</v>
      </c>
      <c r="O16" s="67">
        <v>1130</v>
      </c>
      <c r="P16" s="67">
        <v>205</v>
      </c>
      <c r="Q16" s="59" t="s">
        <v>114</v>
      </c>
      <c r="R16" s="60">
        <v>44399</v>
      </c>
      <c r="S16" s="67">
        <v>1200</v>
      </c>
      <c r="T16" s="67">
        <v>80</v>
      </c>
      <c r="U16" s="59" t="s">
        <v>114</v>
      </c>
      <c r="V16" s="60"/>
      <c r="W16" s="67"/>
      <c r="X16" s="67"/>
      <c r="Y16" s="59"/>
      <c r="Z16" s="60"/>
      <c r="AA16" s="67"/>
      <c r="AB16" s="67"/>
      <c r="AC16" s="59"/>
      <c r="AD16" s="3"/>
    </row>
    <row r="17" spans="2:30" x14ac:dyDescent="0.3">
      <c r="B17" s="55">
        <v>44389</v>
      </c>
      <c r="C17" s="12">
        <v>1199</v>
      </c>
      <c r="D17" s="6">
        <v>85</v>
      </c>
      <c r="E17" s="15" t="s">
        <v>35</v>
      </c>
      <c r="F17" s="55"/>
      <c r="G17" s="6"/>
      <c r="H17" s="6"/>
      <c r="I17" s="59"/>
      <c r="J17" s="60">
        <v>44405</v>
      </c>
      <c r="K17" s="6">
        <v>1267</v>
      </c>
      <c r="L17" s="6">
        <v>45</v>
      </c>
      <c r="M17" s="59" t="s">
        <v>114</v>
      </c>
      <c r="N17" s="60">
        <v>44396</v>
      </c>
      <c r="O17" s="67">
        <v>1132</v>
      </c>
      <c r="P17" s="67">
        <v>205</v>
      </c>
      <c r="Q17" s="59" t="s">
        <v>114</v>
      </c>
      <c r="R17" s="60">
        <v>44404</v>
      </c>
      <c r="S17" s="67">
        <v>1257</v>
      </c>
      <c r="T17" s="67">
        <v>50</v>
      </c>
      <c r="U17" s="59" t="s">
        <v>114</v>
      </c>
      <c r="V17" s="60"/>
      <c r="W17" s="67"/>
      <c r="X17" s="67"/>
      <c r="Y17" s="59"/>
      <c r="Z17" s="60"/>
      <c r="AA17" s="67"/>
      <c r="AB17" s="67"/>
      <c r="AC17" s="59"/>
      <c r="AD17" s="3"/>
    </row>
    <row r="18" spans="2:30" x14ac:dyDescent="0.3">
      <c r="B18" s="55">
        <v>44390</v>
      </c>
      <c r="C18" s="12"/>
      <c r="D18" s="6">
        <v>45</v>
      </c>
      <c r="E18" s="15" t="s">
        <v>111</v>
      </c>
      <c r="F18" s="55"/>
      <c r="G18" s="6"/>
      <c r="H18" s="6"/>
      <c r="I18" s="59"/>
      <c r="J18" s="61"/>
      <c r="K18" s="6"/>
      <c r="L18" s="6"/>
      <c r="M18" s="59"/>
      <c r="N18" s="60">
        <v>44399</v>
      </c>
      <c r="O18" s="67">
        <v>1240</v>
      </c>
      <c r="P18" s="67">
        <v>215</v>
      </c>
      <c r="Q18" s="59" t="s">
        <v>114</v>
      </c>
      <c r="R18" s="60"/>
      <c r="S18" s="67"/>
      <c r="T18" s="67"/>
      <c r="U18" s="59"/>
      <c r="V18" s="60"/>
      <c r="W18" s="67"/>
      <c r="X18" s="67"/>
      <c r="Y18" s="59"/>
      <c r="Z18" s="60"/>
      <c r="AA18" s="67"/>
      <c r="AB18" s="67"/>
      <c r="AC18" s="59"/>
      <c r="AD18" s="3"/>
    </row>
    <row r="19" spans="2:30" x14ac:dyDescent="0.3">
      <c r="B19" s="55"/>
      <c r="C19" s="12"/>
      <c r="D19" s="6"/>
      <c r="E19" s="15"/>
      <c r="F19" s="55"/>
      <c r="G19" s="6"/>
      <c r="H19" s="6"/>
      <c r="I19" s="59"/>
      <c r="J19" s="61"/>
      <c r="K19" s="6"/>
      <c r="L19" s="6"/>
      <c r="M19" s="59"/>
      <c r="N19" s="60">
        <v>44403</v>
      </c>
      <c r="O19" s="67">
        <v>1256</v>
      </c>
      <c r="P19" s="67">
        <v>225</v>
      </c>
      <c r="Q19" s="59" t="s">
        <v>114</v>
      </c>
      <c r="R19" s="61"/>
      <c r="S19" s="67"/>
      <c r="T19" s="67"/>
      <c r="U19" s="59"/>
      <c r="V19" s="61"/>
      <c r="W19" s="67"/>
      <c r="X19" s="67"/>
      <c r="Y19" s="59"/>
      <c r="Z19" s="61"/>
      <c r="AA19" s="67"/>
      <c r="AB19" s="67"/>
      <c r="AC19" s="59"/>
      <c r="AD19" s="3"/>
    </row>
    <row r="20" spans="2:30" x14ac:dyDescent="0.3">
      <c r="B20" s="55"/>
      <c r="C20" s="12"/>
      <c r="D20" s="6"/>
      <c r="E20" s="15"/>
      <c r="F20" s="55"/>
      <c r="G20" s="6"/>
      <c r="H20" s="6"/>
      <c r="I20" s="59"/>
      <c r="J20" s="61"/>
      <c r="K20" s="6"/>
      <c r="L20" s="6"/>
      <c r="M20" s="59"/>
      <c r="N20" s="60">
        <v>44406</v>
      </c>
      <c r="O20" s="67">
        <v>1271</v>
      </c>
      <c r="P20" s="67">
        <v>195</v>
      </c>
      <c r="Q20" s="59" t="s">
        <v>114</v>
      </c>
      <c r="R20" s="61"/>
      <c r="S20" s="67"/>
      <c r="T20" s="67"/>
      <c r="U20" s="59"/>
      <c r="V20" s="61"/>
      <c r="W20" s="67"/>
      <c r="X20" s="67"/>
      <c r="Y20" s="59"/>
      <c r="Z20" s="61"/>
      <c r="AA20" s="67"/>
      <c r="AB20" s="67"/>
      <c r="AC20" s="59"/>
      <c r="AD20" s="3"/>
    </row>
    <row r="21" spans="2:30" x14ac:dyDescent="0.3">
      <c r="B21" s="55"/>
      <c r="C21" s="12"/>
      <c r="D21" s="6"/>
      <c r="E21" s="15"/>
      <c r="F21" s="55"/>
      <c r="G21" s="6"/>
      <c r="H21" s="6"/>
      <c r="I21" s="59"/>
      <c r="J21" s="61"/>
      <c r="K21" s="6"/>
      <c r="L21" s="6"/>
      <c r="M21" s="59"/>
      <c r="N21" s="61"/>
      <c r="O21" s="67"/>
      <c r="P21" s="67"/>
      <c r="Q21" s="59"/>
      <c r="R21" s="61"/>
      <c r="S21" s="67"/>
      <c r="T21" s="67"/>
      <c r="U21" s="59"/>
      <c r="V21" s="61"/>
      <c r="W21" s="67"/>
      <c r="X21" s="67"/>
      <c r="Y21" s="59"/>
      <c r="Z21" s="61"/>
      <c r="AA21" s="67"/>
      <c r="AB21" s="67"/>
      <c r="AC21" s="59"/>
      <c r="AD21" s="3"/>
    </row>
    <row r="22" spans="2:30" x14ac:dyDescent="0.3">
      <c r="B22" s="55"/>
      <c r="C22" s="12"/>
      <c r="D22" s="6"/>
      <c r="E22" s="15"/>
      <c r="F22" s="55"/>
      <c r="G22" s="6"/>
      <c r="H22" s="6"/>
      <c r="I22" s="59"/>
      <c r="J22" s="61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1"/>
      <c r="AA22" s="67"/>
      <c r="AB22" s="67"/>
      <c r="AC22" s="59"/>
      <c r="AD22" s="3"/>
    </row>
    <row r="23" spans="2:30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1"/>
      <c r="AA23" s="67"/>
      <c r="AB23" s="67"/>
      <c r="AC23" s="59"/>
      <c r="AD23" s="3"/>
    </row>
    <row r="24" spans="2:30" x14ac:dyDescent="0.3">
      <c r="B24" s="81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1"/>
      <c r="AA24" s="67"/>
      <c r="AB24" s="67"/>
      <c r="AC24" s="59"/>
      <c r="AD24" s="3"/>
    </row>
    <row r="25" spans="2:30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1"/>
      <c r="AA25" s="67"/>
      <c r="AB25" s="67"/>
      <c r="AC25" s="59"/>
      <c r="AD25" s="3"/>
    </row>
    <row r="26" spans="2:30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1"/>
      <c r="AA26" s="67"/>
      <c r="AB26" s="67"/>
      <c r="AC26" s="59"/>
      <c r="AD26" s="3"/>
    </row>
    <row r="27" spans="2:30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3"/>
    </row>
    <row r="28" spans="2:30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3"/>
    </row>
    <row r="29" spans="2:30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3"/>
    </row>
    <row r="30" spans="2:30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3"/>
    </row>
    <row r="31" spans="2:30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3"/>
    </row>
    <row r="32" spans="2:30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3"/>
    </row>
    <row r="33" spans="1:30" s="7" customFormat="1" ht="18.600000000000001" thickBot="1" x14ac:dyDescent="0.35">
      <c r="A33" s="64" t="s">
        <v>6</v>
      </c>
      <c r="B33" s="773">
        <f>SUM(D12:D32)</f>
        <v>485</v>
      </c>
      <c r="C33" s="774"/>
      <c r="D33" s="774"/>
      <c r="E33" s="775"/>
      <c r="F33" s="760">
        <f>SUM(H12:H32)</f>
        <v>90</v>
      </c>
      <c r="G33" s="761"/>
      <c r="H33" s="761"/>
      <c r="I33" s="762"/>
      <c r="J33" s="760">
        <f>SUM(L12:L32)</f>
        <v>270</v>
      </c>
      <c r="K33" s="761"/>
      <c r="L33" s="761"/>
      <c r="M33" s="762"/>
      <c r="N33" s="722">
        <f>SUM(P12:P32)</f>
        <v>1925</v>
      </c>
      <c r="O33" s="723"/>
      <c r="P33" s="723"/>
      <c r="Q33" s="724"/>
      <c r="R33" s="722">
        <f>SUM(T12:T32)</f>
        <v>390</v>
      </c>
      <c r="S33" s="723"/>
      <c r="T33" s="723"/>
      <c r="U33" s="724"/>
      <c r="V33" s="722">
        <f>SUM(X12:X32)</f>
        <v>360</v>
      </c>
      <c r="W33" s="723"/>
      <c r="X33" s="723"/>
      <c r="Y33" s="724"/>
      <c r="Z33" s="722">
        <f>SUM(AB12:AB32)</f>
        <v>130</v>
      </c>
      <c r="AA33" s="723"/>
      <c r="AB33" s="723"/>
      <c r="AC33" s="724"/>
      <c r="AD33" s="82" t="s">
        <v>12</v>
      </c>
    </row>
    <row r="34" spans="1:30" s="7" customFormat="1" ht="18.600000000000001" thickBot="1" x14ac:dyDescent="0.35">
      <c r="A34" s="64" t="s">
        <v>7</v>
      </c>
      <c r="B34" s="776">
        <f>+B33/42</f>
        <v>11.547619047619047</v>
      </c>
      <c r="C34" s="777"/>
      <c r="D34" s="777"/>
      <c r="E34" s="778"/>
      <c r="F34" s="763">
        <f>+F33/42</f>
        <v>2.1428571428571428</v>
      </c>
      <c r="G34" s="764"/>
      <c r="H34" s="764"/>
      <c r="I34" s="765"/>
      <c r="J34" s="763">
        <f>+J33/42</f>
        <v>6.4285714285714288</v>
      </c>
      <c r="K34" s="764"/>
      <c r="L34" s="764"/>
      <c r="M34" s="765"/>
      <c r="N34" s="725">
        <f>+N33/42</f>
        <v>45.833333333333336</v>
      </c>
      <c r="O34" s="726"/>
      <c r="P34" s="726"/>
      <c r="Q34" s="727"/>
      <c r="R34" s="725">
        <f>+R33/42</f>
        <v>9.2857142857142865</v>
      </c>
      <c r="S34" s="726"/>
      <c r="T34" s="726"/>
      <c r="U34" s="727"/>
      <c r="V34" s="725">
        <f>+V33/42</f>
        <v>8.5714285714285712</v>
      </c>
      <c r="W34" s="726"/>
      <c r="X34" s="726"/>
      <c r="Y34" s="727"/>
      <c r="Z34" s="725">
        <f>+Z33/42</f>
        <v>3.0952380952380953</v>
      </c>
      <c r="AA34" s="726"/>
      <c r="AB34" s="726"/>
      <c r="AC34" s="727"/>
      <c r="AD34" s="83">
        <f>SUM(B34:AC34)</f>
        <v>86.904761904761926</v>
      </c>
    </row>
    <row r="35" spans="1:30" s="7" customFormat="1" ht="18.600000000000001" thickBot="1" x14ac:dyDescent="0.35">
      <c r="A35" s="64" t="s">
        <v>8</v>
      </c>
      <c r="B35" s="728">
        <f>+B34/6.2898</f>
        <v>1.8359278590128538</v>
      </c>
      <c r="C35" s="729"/>
      <c r="D35" s="729"/>
      <c r="E35" s="730"/>
      <c r="F35" s="728">
        <f>+F34/6.2898</f>
        <v>0.34068764394052958</v>
      </c>
      <c r="G35" s="729"/>
      <c r="H35" s="729"/>
      <c r="I35" s="730"/>
      <c r="J35" s="728">
        <f>+J34/6.2898</f>
        <v>1.0220629318215888</v>
      </c>
      <c r="K35" s="729"/>
      <c r="L35" s="729"/>
      <c r="M35" s="730"/>
      <c r="N35" s="728">
        <f>+N34/6.2898</f>
        <v>7.2869301620613278</v>
      </c>
      <c r="O35" s="729"/>
      <c r="P35" s="729"/>
      <c r="Q35" s="730"/>
      <c r="R35" s="728">
        <f>+R34/6.2898</f>
        <v>1.4763131237422951</v>
      </c>
      <c r="S35" s="729"/>
      <c r="T35" s="729"/>
      <c r="U35" s="730"/>
      <c r="V35" s="728">
        <f>+V34/6.2898</f>
        <v>1.3627505757621183</v>
      </c>
      <c r="W35" s="729"/>
      <c r="X35" s="729"/>
      <c r="Y35" s="730"/>
      <c r="Z35" s="728">
        <f>+Z34/6.2898</f>
        <v>0.49210437458076495</v>
      </c>
      <c r="AA35" s="729"/>
      <c r="AB35" s="729"/>
      <c r="AC35" s="730"/>
    </row>
  </sheetData>
  <mergeCells count="44">
    <mergeCell ref="B5:AC6"/>
    <mergeCell ref="B7:AC7"/>
    <mergeCell ref="B8:E8"/>
    <mergeCell ref="F8:I8"/>
    <mergeCell ref="J8:M8"/>
    <mergeCell ref="N8:Q8"/>
    <mergeCell ref="R8:U8"/>
    <mergeCell ref="B10:E10"/>
    <mergeCell ref="F10:I10"/>
    <mergeCell ref="J10:M10"/>
    <mergeCell ref="N10:Q10"/>
    <mergeCell ref="R10:U10"/>
    <mergeCell ref="B9:E9"/>
    <mergeCell ref="F9:I9"/>
    <mergeCell ref="J9:M9"/>
    <mergeCell ref="N9:Q9"/>
    <mergeCell ref="R9:U9"/>
    <mergeCell ref="B34:E34"/>
    <mergeCell ref="F34:I34"/>
    <mergeCell ref="J34:M34"/>
    <mergeCell ref="N34:Q34"/>
    <mergeCell ref="R34:U34"/>
    <mergeCell ref="B33:E33"/>
    <mergeCell ref="F33:I33"/>
    <mergeCell ref="J33:M33"/>
    <mergeCell ref="N33:Q33"/>
    <mergeCell ref="R33:U33"/>
    <mergeCell ref="B35:E35"/>
    <mergeCell ref="F35:I35"/>
    <mergeCell ref="J35:M35"/>
    <mergeCell ref="N35:Q35"/>
    <mergeCell ref="R35:U35"/>
    <mergeCell ref="Z35:AC35"/>
    <mergeCell ref="Z8:AC8"/>
    <mergeCell ref="Z9:AC9"/>
    <mergeCell ref="Z10:AC10"/>
    <mergeCell ref="Z33:AC33"/>
    <mergeCell ref="Z34:AC34"/>
    <mergeCell ref="V34:Y34"/>
    <mergeCell ref="V33:Y33"/>
    <mergeCell ref="V35:Y35"/>
    <mergeCell ref="V8:Y8"/>
    <mergeCell ref="V9:Y9"/>
    <mergeCell ref="V10:Y10"/>
  </mergeCells>
  <pageMargins left="0.7" right="0.7" top="0.75" bottom="0.75" header="0.3" footer="0.3"/>
  <pageSetup paperSize="9" scale="24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AH35"/>
  <sheetViews>
    <sheetView topLeftCell="R7" zoomScale="90" zoomScaleNormal="90" workbookViewId="0">
      <selection activeCell="AE12" sqref="AE12:AE15"/>
    </sheetView>
  </sheetViews>
  <sheetFormatPr baseColWidth="10" defaultRowHeight="14.4" x14ac:dyDescent="0.3"/>
  <cols>
    <col min="1" max="1" width="15.33203125" customWidth="1"/>
    <col min="2" max="5" width="10.6640625" style="3" customWidth="1"/>
    <col min="6" max="8" width="10.6640625" customWidth="1"/>
    <col min="9" max="9" width="11.6640625" bestFit="1" customWidth="1"/>
    <col min="10" max="12" width="10.6640625" customWidth="1"/>
    <col min="13" max="13" width="12.44140625" bestFit="1" customWidth="1"/>
    <col min="14" max="16" width="10.6640625" customWidth="1"/>
    <col min="17" max="17" width="11.5546875" customWidth="1"/>
    <col min="18" max="20" width="10.6640625" customWidth="1"/>
    <col min="21" max="21" width="12" customWidth="1"/>
    <col min="22" max="24" width="10.6640625" customWidth="1"/>
    <col min="25" max="29" width="12" customWidth="1"/>
    <col min="30" max="32" width="10.6640625" customWidth="1"/>
    <col min="33" max="33" width="13.109375" customWidth="1"/>
  </cols>
  <sheetData>
    <row r="4" spans="1:34" ht="15" thickBot="1" x14ac:dyDescent="0.35"/>
    <row r="5" spans="1:34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6"/>
      <c r="AH5" s="40"/>
    </row>
    <row r="6" spans="1:34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9"/>
      <c r="AH6" s="40"/>
    </row>
    <row r="7" spans="1:34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2"/>
      <c r="AH7" s="41"/>
    </row>
    <row r="8" spans="1:34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66" t="s">
        <v>123</v>
      </c>
      <c r="G8" s="759"/>
      <c r="H8" s="759"/>
      <c r="I8" s="767"/>
      <c r="J8" s="753" t="s">
        <v>123</v>
      </c>
      <c r="K8" s="754"/>
      <c r="L8" s="754"/>
      <c r="M8" s="755"/>
      <c r="N8" s="731" t="s">
        <v>4</v>
      </c>
      <c r="O8" s="732"/>
      <c r="P8" s="732"/>
      <c r="Q8" s="733"/>
      <c r="R8" s="731" t="s">
        <v>4</v>
      </c>
      <c r="S8" s="732"/>
      <c r="T8" s="732"/>
      <c r="U8" s="733"/>
      <c r="V8" s="731" t="s">
        <v>118</v>
      </c>
      <c r="W8" s="732"/>
      <c r="X8" s="732"/>
      <c r="Y8" s="733"/>
      <c r="Z8" s="731" t="s">
        <v>121</v>
      </c>
      <c r="AA8" s="732"/>
      <c r="AB8" s="732"/>
      <c r="AC8" s="733"/>
      <c r="AD8" s="731" t="s">
        <v>115</v>
      </c>
      <c r="AE8" s="732"/>
      <c r="AF8" s="732"/>
      <c r="AG8" s="733"/>
      <c r="AH8" s="8"/>
    </row>
    <row r="9" spans="1:34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1" t="s">
        <v>124</v>
      </c>
      <c r="G9" s="732"/>
      <c r="H9" s="732"/>
      <c r="I9" s="733"/>
      <c r="J9" s="756" t="s">
        <v>125</v>
      </c>
      <c r="K9" s="757"/>
      <c r="L9" s="757"/>
      <c r="M9" s="758"/>
      <c r="N9" s="731" t="s">
        <v>78</v>
      </c>
      <c r="O9" s="732"/>
      <c r="P9" s="732"/>
      <c r="Q9" s="733"/>
      <c r="R9" s="731" t="s">
        <v>104</v>
      </c>
      <c r="S9" s="732"/>
      <c r="T9" s="732"/>
      <c r="U9" s="733"/>
      <c r="V9" s="731" t="s">
        <v>117</v>
      </c>
      <c r="W9" s="732"/>
      <c r="X9" s="732"/>
      <c r="Y9" s="733"/>
      <c r="Z9" s="731" t="s">
        <v>122</v>
      </c>
      <c r="AA9" s="732"/>
      <c r="AB9" s="732"/>
      <c r="AC9" s="733"/>
      <c r="AD9" s="731" t="s">
        <v>116</v>
      </c>
      <c r="AE9" s="732"/>
      <c r="AF9" s="732"/>
      <c r="AG9" s="733"/>
      <c r="AH9" s="9"/>
    </row>
    <row r="10" spans="1:34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19"/>
      <c r="K10" s="720"/>
      <c r="L10" s="720"/>
      <c r="M10" s="721"/>
      <c r="N10" s="716"/>
      <c r="O10" s="717"/>
      <c r="P10" s="717"/>
      <c r="Q10" s="718"/>
      <c r="R10" s="768"/>
      <c r="S10" s="734"/>
      <c r="T10" s="734"/>
      <c r="U10" s="769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69"/>
      <c r="AH10" s="23"/>
    </row>
    <row r="11" spans="1:34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11"/>
    </row>
    <row r="12" spans="1:34" x14ac:dyDescent="0.3">
      <c r="B12" s="55">
        <v>44415</v>
      </c>
      <c r="C12" s="18">
        <v>1264</v>
      </c>
      <c r="D12" s="19">
        <v>0</v>
      </c>
      <c r="E12" s="20" t="s">
        <v>111</v>
      </c>
      <c r="F12" s="55">
        <v>44410</v>
      </c>
      <c r="G12" s="54">
        <v>1268</v>
      </c>
      <c r="H12" s="54">
        <v>35</v>
      </c>
      <c r="I12" s="56" t="s">
        <v>111</v>
      </c>
      <c r="J12" s="55">
        <v>44424</v>
      </c>
      <c r="K12" s="54">
        <v>1280</v>
      </c>
      <c r="L12" s="54">
        <v>35</v>
      </c>
      <c r="M12" s="56" t="s">
        <v>114</v>
      </c>
      <c r="N12" s="75">
        <v>44409</v>
      </c>
      <c r="O12" s="66">
        <v>1272</v>
      </c>
      <c r="P12" s="66">
        <v>225</v>
      </c>
      <c r="Q12" s="56" t="s">
        <v>114</v>
      </c>
      <c r="R12" s="75">
        <v>44410</v>
      </c>
      <c r="S12" s="66">
        <v>1258</v>
      </c>
      <c r="T12" s="66">
        <v>70</v>
      </c>
      <c r="U12" s="56" t="s">
        <v>111</v>
      </c>
      <c r="V12" s="75">
        <v>44425</v>
      </c>
      <c r="W12" s="66">
        <v>1282</v>
      </c>
      <c r="X12" s="66">
        <v>0</v>
      </c>
      <c r="Y12" s="56" t="s">
        <v>114</v>
      </c>
      <c r="Z12" s="70">
        <v>44424</v>
      </c>
      <c r="AA12" s="66">
        <v>1278</v>
      </c>
      <c r="AB12" s="66">
        <v>50</v>
      </c>
      <c r="AC12" s="66" t="s">
        <v>111</v>
      </c>
      <c r="AD12" s="75">
        <v>44411</v>
      </c>
      <c r="AE12" s="66">
        <v>1260</v>
      </c>
      <c r="AF12" s="66">
        <v>70</v>
      </c>
      <c r="AG12" s="56" t="s">
        <v>114</v>
      </c>
      <c r="AH12" s="3"/>
    </row>
    <row r="13" spans="1:34" x14ac:dyDescent="0.3">
      <c r="B13" s="55">
        <v>44415</v>
      </c>
      <c r="C13" s="12">
        <v>1265</v>
      </c>
      <c r="D13" s="6">
        <v>0</v>
      </c>
      <c r="E13" s="15" t="s">
        <v>111</v>
      </c>
      <c r="F13" s="55">
        <v>44413</v>
      </c>
      <c r="G13" s="6">
        <v>1262</v>
      </c>
      <c r="H13" s="6">
        <v>35</v>
      </c>
      <c r="I13" s="59" t="s">
        <v>111</v>
      </c>
      <c r="J13" s="55">
        <v>44427</v>
      </c>
      <c r="K13" s="6">
        <v>1285</v>
      </c>
      <c r="L13" s="6">
        <v>35</v>
      </c>
      <c r="M13" s="59" t="s">
        <v>35</v>
      </c>
      <c r="N13" s="75">
        <v>44412</v>
      </c>
      <c r="O13" s="66">
        <v>1261</v>
      </c>
      <c r="P13" s="66">
        <v>215</v>
      </c>
      <c r="Q13" s="56" t="s">
        <v>114</v>
      </c>
      <c r="R13" s="75"/>
      <c r="S13" s="66"/>
      <c r="T13" s="66"/>
      <c r="U13" s="56"/>
      <c r="V13" s="75">
        <v>44433</v>
      </c>
      <c r="W13" s="66">
        <v>1298</v>
      </c>
      <c r="X13" s="66">
        <v>265</v>
      </c>
      <c r="Y13" s="56" t="s">
        <v>114</v>
      </c>
      <c r="Z13" s="70">
        <v>44431</v>
      </c>
      <c r="AA13" s="66">
        <v>1295</v>
      </c>
      <c r="AB13" s="66">
        <v>45</v>
      </c>
      <c r="AC13" s="66" t="s">
        <v>111</v>
      </c>
      <c r="AD13" s="75">
        <v>44413</v>
      </c>
      <c r="AE13" s="66">
        <v>1263</v>
      </c>
      <c r="AF13" s="66">
        <v>50</v>
      </c>
      <c r="AG13" s="56" t="s">
        <v>114</v>
      </c>
      <c r="AH13" s="3"/>
    </row>
    <row r="14" spans="1:34" x14ac:dyDescent="0.3">
      <c r="B14" s="55">
        <v>44429</v>
      </c>
      <c r="C14" s="12">
        <v>1288</v>
      </c>
      <c r="D14" s="6">
        <v>45</v>
      </c>
      <c r="E14" s="15" t="s">
        <v>111</v>
      </c>
      <c r="F14" s="55">
        <v>44417</v>
      </c>
      <c r="G14" s="6">
        <v>1273</v>
      </c>
      <c r="H14" s="6">
        <v>35</v>
      </c>
      <c r="I14" s="59" t="s">
        <v>111</v>
      </c>
      <c r="J14" s="55">
        <v>44431</v>
      </c>
      <c r="K14" s="6">
        <v>1297</v>
      </c>
      <c r="L14" s="6">
        <v>45</v>
      </c>
      <c r="M14" s="59" t="s">
        <v>35</v>
      </c>
      <c r="N14" s="75">
        <v>44415</v>
      </c>
      <c r="O14" s="66">
        <v>1306</v>
      </c>
      <c r="P14" s="66">
        <v>225</v>
      </c>
      <c r="Q14" s="56" t="s">
        <v>114</v>
      </c>
      <c r="R14" s="75"/>
      <c r="S14" s="66"/>
      <c r="T14" s="66"/>
      <c r="U14" s="56"/>
      <c r="V14" s="75">
        <v>44439</v>
      </c>
      <c r="W14" s="66">
        <v>1304</v>
      </c>
      <c r="X14" s="66">
        <v>140</v>
      </c>
      <c r="Y14" s="56" t="s">
        <v>114</v>
      </c>
      <c r="Z14" s="70">
        <v>44434</v>
      </c>
      <c r="AA14" s="66">
        <v>1309</v>
      </c>
      <c r="AB14" s="66">
        <v>60</v>
      </c>
      <c r="AC14" s="66" t="s">
        <v>111</v>
      </c>
      <c r="AD14" s="75">
        <v>44420</v>
      </c>
      <c r="AE14" s="66">
        <v>1275</v>
      </c>
      <c r="AF14" s="66">
        <v>0</v>
      </c>
      <c r="AG14" s="56" t="s">
        <v>114</v>
      </c>
      <c r="AH14" s="3"/>
    </row>
    <row r="15" spans="1:34" x14ac:dyDescent="0.3">
      <c r="B15" s="55">
        <v>44429</v>
      </c>
      <c r="C15" s="12">
        <v>1289</v>
      </c>
      <c r="D15" s="6">
        <v>45</v>
      </c>
      <c r="E15" s="15" t="s">
        <v>111</v>
      </c>
      <c r="F15" s="55">
        <v>44420</v>
      </c>
      <c r="G15" s="6">
        <v>1279</v>
      </c>
      <c r="H15" s="6">
        <v>35</v>
      </c>
      <c r="I15" s="59" t="s">
        <v>111</v>
      </c>
      <c r="J15" s="55">
        <v>44434</v>
      </c>
      <c r="K15" s="6">
        <v>1290</v>
      </c>
      <c r="L15" s="6">
        <v>15</v>
      </c>
      <c r="M15" s="59" t="s">
        <v>114</v>
      </c>
      <c r="N15" s="75">
        <v>44418</v>
      </c>
      <c r="O15" s="66">
        <v>1274</v>
      </c>
      <c r="P15" s="66">
        <v>215</v>
      </c>
      <c r="Q15" s="56" t="s">
        <v>114</v>
      </c>
      <c r="R15" s="75"/>
      <c r="S15" s="66"/>
      <c r="T15" s="66"/>
      <c r="U15" s="56"/>
      <c r="V15" s="75">
        <v>44439</v>
      </c>
      <c r="W15" s="66">
        <v>1305</v>
      </c>
      <c r="X15" s="66">
        <v>180</v>
      </c>
      <c r="Y15" s="56" t="s">
        <v>114</v>
      </c>
      <c r="Z15" s="70">
        <v>44438</v>
      </c>
      <c r="AA15" s="66">
        <v>1291</v>
      </c>
      <c r="AB15" s="66">
        <v>50</v>
      </c>
      <c r="AC15" s="66" t="s">
        <v>111</v>
      </c>
      <c r="AD15" s="75">
        <v>44426</v>
      </c>
      <c r="AE15" s="66">
        <v>1283</v>
      </c>
      <c r="AF15" s="66">
        <v>15</v>
      </c>
      <c r="AG15" s="56" t="s">
        <v>114</v>
      </c>
      <c r="AH15" s="3"/>
    </row>
    <row r="16" spans="1:34" x14ac:dyDescent="0.3">
      <c r="B16" s="55">
        <v>44435</v>
      </c>
      <c r="C16" s="12">
        <v>1301</v>
      </c>
      <c r="D16" s="6">
        <v>45</v>
      </c>
      <c r="E16" s="15" t="s">
        <v>111</v>
      </c>
      <c r="F16" s="55">
        <v>44424</v>
      </c>
      <c r="G16" s="6">
        <v>1266</v>
      </c>
      <c r="H16" s="6">
        <v>35</v>
      </c>
      <c r="I16" s="59" t="s">
        <v>111</v>
      </c>
      <c r="J16" s="60">
        <v>44438</v>
      </c>
      <c r="K16" s="6">
        <v>1303</v>
      </c>
      <c r="L16" s="6">
        <v>15</v>
      </c>
      <c r="M16" s="59" t="s">
        <v>114</v>
      </c>
      <c r="N16" s="60">
        <v>44421</v>
      </c>
      <c r="O16" s="67">
        <v>1277</v>
      </c>
      <c r="P16" s="67">
        <v>215</v>
      </c>
      <c r="Q16" s="59" t="s">
        <v>114</v>
      </c>
      <c r="R16" s="60"/>
      <c r="S16" s="67"/>
      <c r="T16" s="67"/>
      <c r="U16" s="59"/>
      <c r="V16" s="60"/>
      <c r="W16" s="67"/>
      <c r="X16" s="67"/>
      <c r="Y16" s="59"/>
      <c r="Z16" s="67"/>
      <c r="AA16" s="67"/>
      <c r="AB16" s="67"/>
      <c r="AC16" s="67"/>
      <c r="AD16" s="60">
        <v>44435</v>
      </c>
      <c r="AE16" s="67"/>
      <c r="AF16" s="67">
        <v>0</v>
      </c>
      <c r="AG16" s="59" t="s">
        <v>114</v>
      </c>
      <c r="AH16" s="3"/>
    </row>
    <row r="17" spans="2:34" x14ac:dyDescent="0.3">
      <c r="B17" s="55">
        <v>44435</v>
      </c>
      <c r="C17" s="12">
        <v>1292</v>
      </c>
      <c r="D17" s="6">
        <v>45</v>
      </c>
      <c r="E17" s="15" t="s">
        <v>111</v>
      </c>
      <c r="F17" s="55">
        <v>44427</v>
      </c>
      <c r="G17" s="6">
        <v>1284</v>
      </c>
      <c r="H17" s="6">
        <v>30</v>
      </c>
      <c r="I17" s="59" t="s">
        <v>35</v>
      </c>
      <c r="J17" s="60"/>
      <c r="K17" s="6"/>
      <c r="L17" s="6"/>
      <c r="M17" s="59"/>
      <c r="N17" s="60">
        <v>44424</v>
      </c>
      <c r="O17" s="67">
        <v>1281</v>
      </c>
      <c r="P17" s="67">
        <v>215</v>
      </c>
      <c r="Q17" s="59" t="s">
        <v>114</v>
      </c>
      <c r="R17" s="60"/>
      <c r="S17" s="67"/>
      <c r="T17" s="67"/>
      <c r="U17" s="59"/>
      <c r="V17" s="60"/>
      <c r="W17" s="67"/>
      <c r="X17" s="67"/>
      <c r="Y17" s="59"/>
      <c r="Z17" s="67"/>
      <c r="AA17" s="67"/>
      <c r="AB17" s="67"/>
      <c r="AC17" s="67"/>
      <c r="AD17" s="60"/>
      <c r="AE17" s="67"/>
      <c r="AF17" s="67"/>
      <c r="AG17" s="59"/>
      <c r="AH17" s="3"/>
    </row>
    <row r="18" spans="2:34" x14ac:dyDescent="0.3">
      <c r="B18" s="55"/>
      <c r="C18" s="12"/>
      <c r="D18" s="6"/>
      <c r="E18" s="15"/>
      <c r="F18" s="55">
        <v>44431</v>
      </c>
      <c r="G18" s="6">
        <v>1296</v>
      </c>
      <c r="H18" s="6">
        <v>35</v>
      </c>
      <c r="I18" s="59" t="s">
        <v>35</v>
      </c>
      <c r="J18" s="61"/>
      <c r="K18" s="6"/>
      <c r="L18" s="6"/>
      <c r="M18" s="59"/>
      <c r="N18" s="60">
        <v>44427</v>
      </c>
      <c r="O18" s="67">
        <v>1243</v>
      </c>
      <c r="P18" s="67">
        <v>205</v>
      </c>
      <c r="Q18" s="59" t="s">
        <v>126</v>
      </c>
      <c r="R18" s="60"/>
      <c r="S18" s="67"/>
      <c r="T18" s="67"/>
      <c r="U18" s="59"/>
      <c r="V18" s="60"/>
      <c r="W18" s="67"/>
      <c r="X18" s="67"/>
      <c r="Y18" s="59"/>
      <c r="Z18" s="67"/>
      <c r="AA18" s="67"/>
      <c r="AB18" s="67"/>
      <c r="AC18" s="67"/>
      <c r="AD18" s="60"/>
      <c r="AE18" s="67"/>
      <c r="AF18" s="67"/>
      <c r="AG18" s="59"/>
      <c r="AH18" s="3"/>
    </row>
    <row r="19" spans="2:34" x14ac:dyDescent="0.3">
      <c r="B19" s="55"/>
      <c r="C19" s="12"/>
      <c r="D19" s="6"/>
      <c r="E19" s="15"/>
      <c r="F19" s="55">
        <v>44434</v>
      </c>
      <c r="G19" s="6">
        <v>1299</v>
      </c>
      <c r="H19" s="6">
        <v>15</v>
      </c>
      <c r="I19" s="59" t="s">
        <v>111</v>
      </c>
      <c r="J19" s="61"/>
      <c r="K19" s="6"/>
      <c r="L19" s="6"/>
      <c r="M19" s="59"/>
      <c r="N19" s="60">
        <v>44430</v>
      </c>
      <c r="O19" s="67">
        <v>1286</v>
      </c>
      <c r="P19" s="67">
        <v>215</v>
      </c>
      <c r="Q19" s="59" t="s">
        <v>126</v>
      </c>
      <c r="R19" s="61"/>
      <c r="S19" s="67"/>
      <c r="T19" s="67"/>
      <c r="U19" s="59"/>
      <c r="V19" s="61"/>
      <c r="W19" s="67"/>
      <c r="X19" s="67"/>
      <c r="Y19" s="59"/>
      <c r="Z19" s="67"/>
      <c r="AA19" s="67"/>
      <c r="AB19" s="67"/>
      <c r="AC19" s="67"/>
      <c r="AD19" s="61"/>
      <c r="AE19" s="67"/>
      <c r="AF19" s="67"/>
      <c r="AG19" s="59"/>
      <c r="AH19" s="3"/>
    </row>
    <row r="20" spans="2:34" x14ac:dyDescent="0.3">
      <c r="B20" s="55"/>
      <c r="C20" s="12"/>
      <c r="D20" s="6"/>
      <c r="E20" s="15"/>
      <c r="F20" s="55"/>
      <c r="G20" s="6"/>
      <c r="H20" s="6"/>
      <c r="I20" s="59"/>
      <c r="J20" s="61"/>
      <c r="K20" s="6"/>
      <c r="L20" s="6"/>
      <c r="M20" s="59"/>
      <c r="N20" s="60">
        <v>44433</v>
      </c>
      <c r="O20" s="67">
        <v>1300</v>
      </c>
      <c r="P20" s="67">
        <v>205</v>
      </c>
      <c r="Q20" s="59" t="s">
        <v>114</v>
      </c>
      <c r="R20" s="61"/>
      <c r="S20" s="67"/>
      <c r="T20" s="67"/>
      <c r="U20" s="59"/>
      <c r="V20" s="61"/>
      <c r="W20" s="67"/>
      <c r="X20" s="67"/>
      <c r="Y20" s="59"/>
      <c r="Z20" s="67"/>
      <c r="AA20" s="67"/>
      <c r="AB20" s="67"/>
      <c r="AC20" s="67"/>
      <c r="AD20" s="61"/>
      <c r="AE20" s="67"/>
      <c r="AF20" s="67"/>
      <c r="AG20" s="59"/>
      <c r="AH20" s="3"/>
    </row>
    <row r="21" spans="2:34" x14ac:dyDescent="0.3">
      <c r="B21" s="55"/>
      <c r="C21" s="12"/>
      <c r="D21" s="6"/>
      <c r="E21" s="15"/>
      <c r="F21" s="55"/>
      <c r="G21" s="6"/>
      <c r="H21" s="6"/>
      <c r="I21" s="59"/>
      <c r="J21" s="61"/>
      <c r="K21" s="6"/>
      <c r="L21" s="6"/>
      <c r="M21" s="59"/>
      <c r="N21" s="60">
        <v>44437</v>
      </c>
      <c r="O21" s="67">
        <v>1302</v>
      </c>
      <c r="P21" s="67">
        <v>205</v>
      </c>
      <c r="Q21" s="59" t="s">
        <v>114</v>
      </c>
      <c r="R21" s="61"/>
      <c r="S21" s="67"/>
      <c r="T21" s="67"/>
      <c r="U21" s="59"/>
      <c r="V21" s="61"/>
      <c r="W21" s="67"/>
      <c r="X21" s="67"/>
      <c r="Y21" s="59"/>
      <c r="Z21" s="67"/>
      <c r="AA21" s="67"/>
      <c r="AB21" s="67"/>
      <c r="AC21" s="67"/>
      <c r="AD21" s="61"/>
      <c r="AE21" s="67"/>
      <c r="AF21" s="67"/>
      <c r="AG21" s="59"/>
      <c r="AH21" s="3"/>
    </row>
    <row r="22" spans="2:34" x14ac:dyDescent="0.3">
      <c r="B22" s="55"/>
      <c r="C22" s="12"/>
      <c r="D22" s="6"/>
      <c r="E22" s="15"/>
      <c r="F22" s="55"/>
      <c r="G22" s="6"/>
      <c r="H22" s="6"/>
      <c r="I22" s="59"/>
      <c r="J22" s="61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7"/>
      <c r="AA22" s="67"/>
      <c r="AB22" s="67"/>
      <c r="AC22" s="67"/>
      <c r="AD22" s="61"/>
      <c r="AE22" s="67"/>
      <c r="AF22" s="67"/>
      <c r="AG22" s="59"/>
      <c r="AH22" s="3"/>
    </row>
    <row r="23" spans="2:34" x14ac:dyDescent="0.3">
      <c r="B23" s="55"/>
      <c r="C23" s="12"/>
      <c r="D23" s="6"/>
      <c r="E23" s="15"/>
      <c r="F23" s="55"/>
      <c r="G23" s="6"/>
      <c r="H23" s="6"/>
      <c r="I23" s="59"/>
      <c r="J23" s="61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7"/>
      <c r="AA23" s="67"/>
      <c r="AB23" s="67"/>
      <c r="AC23" s="67"/>
      <c r="AD23" s="61"/>
      <c r="AE23" s="67"/>
      <c r="AF23" s="67"/>
      <c r="AG23" s="59"/>
      <c r="AH23" s="3"/>
    </row>
    <row r="24" spans="2:34" x14ac:dyDescent="0.3">
      <c r="B24" s="81"/>
      <c r="C24" s="12"/>
      <c r="D24" s="6"/>
      <c r="E24" s="15"/>
      <c r="F24" s="55"/>
      <c r="G24" s="6"/>
      <c r="H24" s="6"/>
      <c r="I24" s="59"/>
      <c r="J24" s="61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7"/>
      <c r="AA24" s="67"/>
      <c r="AB24" s="67"/>
      <c r="AC24" s="67"/>
      <c r="AD24" s="61"/>
      <c r="AE24" s="67"/>
      <c r="AF24" s="67"/>
      <c r="AG24" s="59"/>
      <c r="AH24" s="3"/>
    </row>
    <row r="25" spans="2:34" x14ac:dyDescent="0.3">
      <c r="B25" s="62"/>
      <c r="C25" s="12"/>
      <c r="D25" s="6"/>
      <c r="E25" s="15"/>
      <c r="F25" s="55"/>
      <c r="G25" s="6"/>
      <c r="H25" s="6"/>
      <c r="I25" s="59"/>
      <c r="J25" s="61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7"/>
      <c r="AA25" s="67"/>
      <c r="AB25" s="67"/>
      <c r="AC25" s="67"/>
      <c r="AD25" s="61"/>
      <c r="AE25" s="67"/>
      <c r="AF25" s="67"/>
      <c r="AG25" s="59"/>
      <c r="AH25" s="3"/>
    </row>
    <row r="26" spans="2:34" x14ac:dyDescent="0.3">
      <c r="B26" s="62"/>
      <c r="C26" s="12"/>
      <c r="D26" s="6"/>
      <c r="E26" s="15"/>
      <c r="F26" s="55"/>
      <c r="G26" s="6"/>
      <c r="H26" s="6"/>
      <c r="I26" s="59"/>
      <c r="J26" s="61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7"/>
      <c r="AA26" s="67"/>
      <c r="AB26" s="67"/>
      <c r="AC26" s="67"/>
      <c r="AD26" s="61"/>
      <c r="AE26" s="67"/>
      <c r="AF26" s="67"/>
      <c r="AG26" s="59"/>
      <c r="AH26" s="3"/>
    </row>
    <row r="27" spans="2:34" x14ac:dyDescent="0.3">
      <c r="B27" s="62"/>
      <c r="C27" s="12"/>
      <c r="D27" s="6"/>
      <c r="E27" s="15"/>
      <c r="F27" s="55"/>
      <c r="G27" s="6"/>
      <c r="H27" s="6"/>
      <c r="I27" s="59"/>
      <c r="J27" s="61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7"/>
      <c r="AA27" s="67"/>
      <c r="AB27" s="67"/>
      <c r="AC27" s="67"/>
      <c r="AD27" s="61"/>
      <c r="AE27" s="67"/>
      <c r="AF27" s="67"/>
      <c r="AG27" s="59"/>
      <c r="AH27" s="3"/>
    </row>
    <row r="28" spans="2:34" x14ac:dyDescent="0.3">
      <c r="B28" s="62"/>
      <c r="C28" s="12"/>
      <c r="D28" s="6"/>
      <c r="E28" s="15"/>
      <c r="F28" s="61"/>
      <c r="G28" s="6"/>
      <c r="H28" s="6"/>
      <c r="I28" s="59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7"/>
      <c r="AA28" s="67"/>
      <c r="AB28" s="67"/>
      <c r="AC28" s="67"/>
      <c r="AD28" s="61"/>
      <c r="AE28" s="67"/>
      <c r="AF28" s="67"/>
      <c r="AG28" s="59"/>
      <c r="AH28" s="3"/>
    </row>
    <row r="29" spans="2:34" x14ac:dyDescent="0.3">
      <c r="B29" s="62"/>
      <c r="C29" s="12"/>
      <c r="D29" s="6"/>
      <c r="E29" s="15"/>
      <c r="F29" s="61"/>
      <c r="G29" s="6"/>
      <c r="H29" s="6"/>
      <c r="I29" s="59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7"/>
      <c r="AA29" s="67"/>
      <c r="AB29" s="67"/>
      <c r="AC29" s="67"/>
      <c r="AD29" s="61"/>
      <c r="AE29" s="67"/>
      <c r="AF29" s="67"/>
      <c r="AG29" s="59"/>
      <c r="AH29" s="3"/>
    </row>
    <row r="30" spans="2:34" x14ac:dyDescent="0.3">
      <c r="B30" s="16"/>
      <c r="C30" s="5"/>
      <c r="D30" s="4"/>
      <c r="E30" s="17"/>
      <c r="F30" s="25"/>
      <c r="G30" s="4"/>
      <c r="H30" s="4"/>
      <c r="I30" s="24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68"/>
      <c r="AA30" s="68"/>
      <c r="AB30" s="68"/>
      <c r="AC30" s="68"/>
      <c r="AD30" s="25"/>
      <c r="AE30" s="68"/>
      <c r="AF30" s="68"/>
      <c r="AG30" s="24"/>
      <c r="AH30" s="3"/>
    </row>
    <row r="31" spans="2:34" x14ac:dyDescent="0.3">
      <c r="B31" s="16"/>
      <c r="C31" s="5"/>
      <c r="D31" s="4"/>
      <c r="E31" s="17"/>
      <c r="F31" s="25"/>
      <c r="G31" s="4"/>
      <c r="H31" s="4"/>
      <c r="I31" s="24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68"/>
      <c r="AA31" s="68"/>
      <c r="AB31" s="68"/>
      <c r="AC31" s="68"/>
      <c r="AD31" s="25"/>
      <c r="AE31" s="68"/>
      <c r="AF31" s="68"/>
      <c r="AG31" s="24"/>
      <c r="AH31" s="3"/>
    </row>
    <row r="32" spans="2:34" ht="15" thickBot="1" x14ac:dyDescent="0.35">
      <c r="B32" s="33"/>
      <c r="C32" s="34"/>
      <c r="D32" s="31"/>
      <c r="E32" s="35"/>
      <c r="F32" s="38"/>
      <c r="G32" s="31"/>
      <c r="H32" s="31"/>
      <c r="I32" s="3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2"/>
      <c r="AA32" s="72"/>
      <c r="AB32" s="72"/>
      <c r="AC32" s="72"/>
      <c r="AD32" s="77"/>
      <c r="AE32" s="72"/>
      <c r="AF32" s="72"/>
      <c r="AG32" s="78"/>
      <c r="AH32" s="3"/>
    </row>
    <row r="33" spans="1:34" s="7" customFormat="1" ht="18.600000000000001" thickBot="1" x14ac:dyDescent="0.35">
      <c r="A33" s="64" t="s">
        <v>6</v>
      </c>
      <c r="B33" s="773">
        <f>SUM(D12:D32)</f>
        <v>180</v>
      </c>
      <c r="C33" s="774"/>
      <c r="D33" s="774"/>
      <c r="E33" s="775"/>
      <c r="F33" s="760">
        <f>SUM(H12:H32)</f>
        <v>255</v>
      </c>
      <c r="G33" s="761"/>
      <c r="H33" s="761"/>
      <c r="I33" s="762"/>
      <c r="J33" s="760">
        <f>SUM(L12:L32)</f>
        <v>145</v>
      </c>
      <c r="K33" s="761"/>
      <c r="L33" s="761"/>
      <c r="M33" s="762"/>
      <c r="N33" s="722">
        <f>SUM(P12:P32)</f>
        <v>2140</v>
      </c>
      <c r="O33" s="723"/>
      <c r="P33" s="723"/>
      <c r="Q33" s="724"/>
      <c r="R33" s="722">
        <f>SUM(T12:T32)</f>
        <v>70</v>
      </c>
      <c r="S33" s="723"/>
      <c r="T33" s="723"/>
      <c r="U33" s="724"/>
      <c r="V33" s="722">
        <f>SUM(X12:X32)</f>
        <v>585</v>
      </c>
      <c r="W33" s="723"/>
      <c r="X33" s="723"/>
      <c r="Y33" s="724"/>
      <c r="Z33" s="722">
        <f>SUM(AB12:AB32)</f>
        <v>205</v>
      </c>
      <c r="AA33" s="723"/>
      <c r="AB33" s="723"/>
      <c r="AC33" s="724"/>
      <c r="AD33" s="722">
        <f>SUM(AF12:AF32)</f>
        <v>135</v>
      </c>
      <c r="AE33" s="723"/>
      <c r="AF33" s="723"/>
      <c r="AG33" s="724"/>
      <c r="AH33" s="82" t="s">
        <v>12</v>
      </c>
    </row>
    <row r="34" spans="1:34" s="7" customFormat="1" ht="18.600000000000001" thickBot="1" x14ac:dyDescent="0.35">
      <c r="A34" s="64" t="s">
        <v>7</v>
      </c>
      <c r="B34" s="776">
        <f>+B33/42</f>
        <v>4.2857142857142856</v>
      </c>
      <c r="C34" s="777"/>
      <c r="D34" s="777"/>
      <c r="E34" s="778"/>
      <c r="F34" s="763">
        <f>+F33/42</f>
        <v>6.0714285714285712</v>
      </c>
      <c r="G34" s="764"/>
      <c r="H34" s="764"/>
      <c r="I34" s="765"/>
      <c r="J34" s="763">
        <f>+J33/42</f>
        <v>3.4523809523809526</v>
      </c>
      <c r="K34" s="764"/>
      <c r="L34" s="764"/>
      <c r="M34" s="765"/>
      <c r="N34" s="725">
        <f>+N33/42</f>
        <v>50.952380952380949</v>
      </c>
      <c r="O34" s="726"/>
      <c r="P34" s="726"/>
      <c r="Q34" s="727"/>
      <c r="R34" s="725">
        <f>+R33/42</f>
        <v>1.6666666666666667</v>
      </c>
      <c r="S34" s="726"/>
      <c r="T34" s="726"/>
      <c r="U34" s="727"/>
      <c r="V34" s="725">
        <f>+V33/42</f>
        <v>13.928571428571429</v>
      </c>
      <c r="W34" s="726"/>
      <c r="X34" s="726"/>
      <c r="Y34" s="727"/>
      <c r="Z34" s="725">
        <f>+Z33/42</f>
        <v>4.8809523809523814</v>
      </c>
      <c r="AA34" s="726"/>
      <c r="AB34" s="726"/>
      <c r="AC34" s="727"/>
      <c r="AD34" s="725">
        <f>+AD33/42</f>
        <v>3.2142857142857144</v>
      </c>
      <c r="AE34" s="726"/>
      <c r="AF34" s="726"/>
      <c r="AG34" s="727"/>
      <c r="AH34" s="83">
        <f>SUM(B34:AG34)</f>
        <v>88.452380952380949</v>
      </c>
    </row>
    <row r="35" spans="1:34" s="7" customFormat="1" ht="18.600000000000001" thickBot="1" x14ac:dyDescent="0.35">
      <c r="A35" s="64" t="s">
        <v>8</v>
      </c>
      <c r="B35" s="728">
        <f>+B34/6.2898</f>
        <v>0.68137528788105917</v>
      </c>
      <c r="C35" s="729"/>
      <c r="D35" s="729"/>
      <c r="E35" s="730"/>
      <c r="F35" s="728">
        <f>+F34/6.2898</f>
        <v>0.96528165783150044</v>
      </c>
      <c r="G35" s="729"/>
      <c r="H35" s="729"/>
      <c r="I35" s="730"/>
      <c r="J35" s="728">
        <f>+J34/6.2898</f>
        <v>0.5488856485708532</v>
      </c>
      <c r="K35" s="729"/>
      <c r="L35" s="729"/>
      <c r="M35" s="730"/>
      <c r="N35" s="728">
        <f>+N34/6.2898</f>
        <v>8.1007950892525926</v>
      </c>
      <c r="O35" s="729"/>
      <c r="P35" s="729"/>
      <c r="Q35" s="730"/>
      <c r="R35" s="728">
        <f>+R34/6.2898</f>
        <v>0.26497927862041193</v>
      </c>
      <c r="S35" s="729"/>
      <c r="T35" s="729"/>
      <c r="U35" s="730"/>
      <c r="V35" s="728">
        <f>+V34/6.2898</f>
        <v>2.2144696856134423</v>
      </c>
      <c r="W35" s="729"/>
      <c r="X35" s="729"/>
      <c r="Y35" s="730"/>
      <c r="Z35" s="728">
        <f>+Z34/6.2898</f>
        <v>0.77601074453120633</v>
      </c>
      <c r="AA35" s="729"/>
      <c r="AB35" s="729"/>
      <c r="AC35" s="730"/>
      <c r="AD35" s="728">
        <f>+AD34/6.2898</f>
        <v>0.5110314659107944</v>
      </c>
      <c r="AE35" s="729"/>
      <c r="AF35" s="729"/>
      <c r="AG35" s="730"/>
    </row>
  </sheetData>
  <mergeCells count="50">
    <mergeCell ref="Z35:AC35"/>
    <mergeCell ref="AD35:AG35"/>
    <mergeCell ref="B35:E35"/>
    <mergeCell ref="F35:I35"/>
    <mergeCell ref="J35:M35"/>
    <mergeCell ref="N35:Q35"/>
    <mergeCell ref="R35:U35"/>
    <mergeCell ref="V35:Y35"/>
    <mergeCell ref="Z33:AC33"/>
    <mergeCell ref="AD33:AG33"/>
    <mergeCell ref="B34:E34"/>
    <mergeCell ref="F34:I34"/>
    <mergeCell ref="J34:M34"/>
    <mergeCell ref="N34:Q34"/>
    <mergeCell ref="R34:U34"/>
    <mergeCell ref="V34:Y34"/>
    <mergeCell ref="Z34:AC34"/>
    <mergeCell ref="AD34:AG34"/>
    <mergeCell ref="B33:E33"/>
    <mergeCell ref="F33:I33"/>
    <mergeCell ref="J33:M33"/>
    <mergeCell ref="N33:Q33"/>
    <mergeCell ref="R33:U33"/>
    <mergeCell ref="V33:Y33"/>
    <mergeCell ref="Z9:AC9"/>
    <mergeCell ref="AD9:AG9"/>
    <mergeCell ref="B10:E10"/>
    <mergeCell ref="F10:I10"/>
    <mergeCell ref="J10:M10"/>
    <mergeCell ref="N10:Q10"/>
    <mergeCell ref="R10:U10"/>
    <mergeCell ref="V10:Y10"/>
    <mergeCell ref="Z10:AC10"/>
    <mergeCell ref="AD10:AG10"/>
    <mergeCell ref="B9:E9"/>
    <mergeCell ref="F9:I9"/>
    <mergeCell ref="J9:M9"/>
    <mergeCell ref="N9:Q9"/>
    <mergeCell ref="R9:U9"/>
    <mergeCell ref="V9:Y9"/>
    <mergeCell ref="B5:AG6"/>
    <mergeCell ref="B7:AG7"/>
    <mergeCell ref="B8:E8"/>
    <mergeCell ref="F8:I8"/>
    <mergeCell ref="J8:M8"/>
    <mergeCell ref="N8:Q8"/>
    <mergeCell ref="R8:U8"/>
    <mergeCell ref="V8:Y8"/>
    <mergeCell ref="Z8:AC8"/>
    <mergeCell ref="AD8:AG8"/>
  </mergeCells>
  <pageMargins left="0.7" right="0.7" top="0.75" bottom="0.75" header="0.3" footer="0.3"/>
  <pageSetup paperSize="9" scale="24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BF35"/>
  <sheetViews>
    <sheetView topLeftCell="AM8" zoomScale="71" zoomScaleNormal="71" workbookViewId="0">
      <selection activeCell="BC12" sqref="BC12:BC13"/>
    </sheetView>
  </sheetViews>
  <sheetFormatPr baseColWidth="10" defaultRowHeight="14.4" x14ac:dyDescent="0.3"/>
  <cols>
    <col min="1" max="1" width="15.33203125" customWidth="1"/>
    <col min="2" max="8" width="10.6640625" style="3" customWidth="1"/>
    <col min="9" max="9" width="13.109375" style="3" customWidth="1"/>
    <col min="10" max="12" width="10.6640625" customWidth="1"/>
    <col min="13" max="13" width="11.6640625" bestFit="1" customWidth="1"/>
    <col min="14" max="16" width="10.6640625" customWidth="1"/>
    <col min="17" max="17" width="12.44140625" bestFit="1" customWidth="1"/>
    <col min="18" max="20" width="10.6640625" customWidth="1"/>
    <col min="21" max="21" width="11.5546875" customWidth="1"/>
    <col min="22" max="24" width="10.6640625" customWidth="1"/>
    <col min="25" max="25" width="12" customWidth="1"/>
    <col min="26" max="28" width="10.6640625" customWidth="1"/>
    <col min="29" max="53" width="12" customWidth="1"/>
    <col min="54" max="56" width="10.6640625" customWidth="1"/>
    <col min="57" max="57" width="13.109375" customWidth="1"/>
  </cols>
  <sheetData>
    <row r="4" spans="1:58" ht="15" thickBot="1" x14ac:dyDescent="0.35"/>
    <row r="5" spans="1:58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5"/>
      <c r="AL5" s="745"/>
      <c r="AM5" s="745"/>
      <c r="AN5" s="745"/>
      <c r="AO5" s="745"/>
      <c r="AP5" s="745"/>
      <c r="AQ5" s="745"/>
      <c r="AR5" s="745"/>
      <c r="AS5" s="745"/>
      <c r="AT5" s="745"/>
      <c r="AU5" s="745"/>
      <c r="AV5" s="745"/>
      <c r="AW5" s="745"/>
      <c r="AX5" s="745"/>
      <c r="AY5" s="745"/>
      <c r="AZ5" s="745"/>
      <c r="BA5" s="745"/>
      <c r="BB5" s="745"/>
      <c r="BC5" s="745"/>
      <c r="BD5" s="745"/>
      <c r="BE5" s="746"/>
      <c r="BF5" s="40"/>
    </row>
    <row r="6" spans="1:58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8"/>
      <c r="AL6" s="748"/>
      <c r="AM6" s="748"/>
      <c r="AN6" s="748"/>
      <c r="AO6" s="748"/>
      <c r="AP6" s="748"/>
      <c r="AQ6" s="748"/>
      <c r="AR6" s="748"/>
      <c r="AS6" s="748"/>
      <c r="AT6" s="748"/>
      <c r="AU6" s="748"/>
      <c r="AV6" s="748"/>
      <c r="AW6" s="748"/>
      <c r="AX6" s="748"/>
      <c r="AY6" s="748"/>
      <c r="AZ6" s="748"/>
      <c r="BA6" s="748"/>
      <c r="BB6" s="748"/>
      <c r="BC6" s="748"/>
      <c r="BD6" s="748"/>
      <c r="BE6" s="749"/>
      <c r="BF6" s="40"/>
    </row>
    <row r="7" spans="1:58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51"/>
      <c r="AW7" s="751"/>
      <c r="AX7" s="751"/>
      <c r="AY7" s="751"/>
      <c r="AZ7" s="751"/>
      <c r="BA7" s="751"/>
      <c r="BB7" s="751"/>
      <c r="BC7" s="751"/>
      <c r="BD7" s="751"/>
      <c r="BE7" s="752"/>
      <c r="BF7" s="41"/>
    </row>
    <row r="8" spans="1:58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131</v>
      </c>
      <c r="O8" s="754"/>
      <c r="P8" s="754"/>
      <c r="Q8" s="755"/>
      <c r="R8" s="731" t="s">
        <v>4</v>
      </c>
      <c r="S8" s="732"/>
      <c r="T8" s="732"/>
      <c r="U8" s="733"/>
      <c r="V8" s="731" t="s">
        <v>127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121</v>
      </c>
      <c r="AE8" s="732"/>
      <c r="AF8" s="732"/>
      <c r="AG8" s="732"/>
      <c r="AH8" s="731" t="s">
        <v>133</v>
      </c>
      <c r="AI8" s="732"/>
      <c r="AJ8" s="732"/>
      <c r="AK8" s="732"/>
      <c r="AL8" s="731" t="s">
        <v>128</v>
      </c>
      <c r="AM8" s="732"/>
      <c r="AN8" s="732"/>
      <c r="AO8" s="733"/>
      <c r="AP8" s="731" t="s">
        <v>139</v>
      </c>
      <c r="AQ8" s="732"/>
      <c r="AR8" s="732"/>
      <c r="AS8" s="733"/>
      <c r="AT8" s="732" t="s">
        <v>137</v>
      </c>
      <c r="AU8" s="732"/>
      <c r="AV8" s="732"/>
      <c r="AW8" s="733"/>
      <c r="AX8" s="732" t="s">
        <v>194</v>
      </c>
      <c r="AY8" s="732"/>
      <c r="AZ8" s="732"/>
      <c r="BA8" s="733"/>
      <c r="BB8" s="731" t="s">
        <v>115</v>
      </c>
      <c r="BC8" s="732"/>
      <c r="BD8" s="732"/>
      <c r="BE8" s="733"/>
      <c r="BF8" s="8"/>
    </row>
    <row r="9" spans="1:58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132</v>
      </c>
      <c r="O9" s="757"/>
      <c r="P9" s="757"/>
      <c r="Q9" s="758"/>
      <c r="R9" s="731" t="s">
        <v>78</v>
      </c>
      <c r="S9" s="732"/>
      <c r="T9" s="732"/>
      <c r="U9" s="733"/>
      <c r="V9" s="731" t="s">
        <v>100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122</v>
      </c>
      <c r="AE9" s="732"/>
      <c r="AF9" s="732"/>
      <c r="AG9" s="732"/>
      <c r="AH9" s="731" t="s">
        <v>134</v>
      </c>
      <c r="AI9" s="732"/>
      <c r="AJ9" s="732"/>
      <c r="AK9" s="732"/>
      <c r="AL9" s="731" t="s">
        <v>129</v>
      </c>
      <c r="AM9" s="732"/>
      <c r="AN9" s="732"/>
      <c r="AO9" s="733"/>
      <c r="AP9" s="731" t="s">
        <v>140</v>
      </c>
      <c r="AQ9" s="732"/>
      <c r="AR9" s="732"/>
      <c r="AS9" s="733"/>
      <c r="AT9" s="732" t="s">
        <v>138</v>
      </c>
      <c r="AU9" s="732"/>
      <c r="AV9" s="732"/>
      <c r="AW9" s="733"/>
      <c r="AX9" s="732" t="s">
        <v>195</v>
      </c>
      <c r="AY9" s="732"/>
      <c r="AZ9" s="732"/>
      <c r="BA9" s="733"/>
      <c r="BB9" s="731" t="s">
        <v>116</v>
      </c>
      <c r="BC9" s="732"/>
      <c r="BD9" s="732"/>
      <c r="BE9" s="733"/>
      <c r="BF9" s="9"/>
    </row>
    <row r="10" spans="1:58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32"/>
      <c r="AY10" s="732"/>
      <c r="AZ10" s="732"/>
      <c r="BA10" s="733"/>
      <c r="BB10" s="768"/>
      <c r="BC10" s="734"/>
      <c r="BD10" s="734"/>
      <c r="BE10" s="769"/>
      <c r="BF10" s="23"/>
    </row>
    <row r="11" spans="1:58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9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11"/>
    </row>
    <row r="12" spans="1:58" x14ac:dyDescent="0.3">
      <c r="B12" s="55">
        <v>44443</v>
      </c>
      <c r="C12" s="18">
        <v>1314</v>
      </c>
      <c r="D12" s="19">
        <v>90</v>
      </c>
      <c r="E12" s="20" t="s">
        <v>111</v>
      </c>
      <c r="F12" s="85">
        <v>44446</v>
      </c>
      <c r="G12" s="84">
        <v>1316</v>
      </c>
      <c r="H12" s="84">
        <v>125</v>
      </c>
      <c r="I12" s="84" t="s">
        <v>136</v>
      </c>
      <c r="J12" s="55">
        <v>44441</v>
      </c>
      <c r="K12" s="54">
        <v>1311</v>
      </c>
      <c r="L12" s="54">
        <v>35</v>
      </c>
      <c r="M12" s="56" t="s">
        <v>111</v>
      </c>
      <c r="N12" s="55">
        <v>44459</v>
      </c>
      <c r="O12" s="54">
        <v>1343</v>
      </c>
      <c r="P12" s="54">
        <v>50</v>
      </c>
      <c r="Q12" s="56" t="s">
        <v>35</v>
      </c>
      <c r="R12" s="75">
        <v>44440</v>
      </c>
      <c r="S12" s="66">
        <v>1363</v>
      </c>
      <c r="T12" s="66">
        <v>215</v>
      </c>
      <c r="U12" s="56" t="s">
        <v>114</v>
      </c>
      <c r="V12" s="75">
        <v>44448</v>
      </c>
      <c r="W12" s="66">
        <v>1317</v>
      </c>
      <c r="X12" s="66">
        <v>2100</v>
      </c>
      <c r="Y12" s="56" t="s">
        <v>111</v>
      </c>
      <c r="Z12" s="75">
        <v>44442</v>
      </c>
      <c r="AA12" s="66">
        <v>1312</v>
      </c>
      <c r="AB12" s="66">
        <v>185</v>
      </c>
      <c r="AC12" s="56" t="s">
        <v>114</v>
      </c>
      <c r="AD12" s="70">
        <v>44445</v>
      </c>
      <c r="AE12" s="66">
        <v>1308</v>
      </c>
      <c r="AF12" s="66">
        <v>80</v>
      </c>
      <c r="AG12" s="66" t="s">
        <v>111</v>
      </c>
      <c r="AH12" s="75">
        <v>44460</v>
      </c>
      <c r="AI12" s="66">
        <v>1345</v>
      </c>
      <c r="AJ12" s="66">
        <v>80</v>
      </c>
      <c r="AK12" s="56" t="s">
        <v>35</v>
      </c>
      <c r="AL12" s="75">
        <v>44455</v>
      </c>
      <c r="AM12" s="66">
        <v>1383</v>
      </c>
      <c r="AN12" s="66">
        <v>35</v>
      </c>
      <c r="AO12" s="56" t="s">
        <v>111</v>
      </c>
      <c r="AP12" s="76" t="s">
        <v>141</v>
      </c>
      <c r="AQ12" s="66">
        <v>1327</v>
      </c>
      <c r="AR12" s="66">
        <v>420</v>
      </c>
      <c r="AS12" s="56" t="s">
        <v>114</v>
      </c>
      <c r="AT12" s="70">
        <v>44454</v>
      </c>
      <c r="AU12" s="66">
        <v>1325</v>
      </c>
      <c r="AV12" s="66">
        <v>80</v>
      </c>
      <c r="AW12" s="66" t="s">
        <v>114</v>
      </c>
      <c r="AX12" s="100">
        <v>44834</v>
      </c>
      <c r="AY12" s="66">
        <v>1378</v>
      </c>
      <c r="AZ12" s="66">
        <v>25200</v>
      </c>
      <c r="BA12" s="66" t="s">
        <v>196</v>
      </c>
      <c r="BB12" s="75">
        <v>44444</v>
      </c>
      <c r="BC12" s="66">
        <v>1360</v>
      </c>
      <c r="BD12" s="66">
        <v>80</v>
      </c>
      <c r="BE12" s="56" t="s">
        <v>114</v>
      </c>
      <c r="BF12" s="3"/>
    </row>
    <row r="13" spans="1:58" x14ac:dyDescent="0.3">
      <c r="B13" s="55">
        <v>44456</v>
      </c>
      <c r="C13" s="12">
        <v>1331</v>
      </c>
      <c r="D13" s="6">
        <v>90</v>
      </c>
      <c r="E13" s="15" t="s">
        <v>111</v>
      </c>
      <c r="F13" s="70">
        <v>44449</v>
      </c>
      <c r="G13" s="66">
        <v>1321</v>
      </c>
      <c r="H13" s="66">
        <v>115</v>
      </c>
      <c r="I13" s="66" t="s">
        <v>136</v>
      </c>
      <c r="J13" s="55">
        <v>44445</v>
      </c>
      <c r="K13" s="6">
        <v>1307</v>
      </c>
      <c r="L13" s="6">
        <v>15</v>
      </c>
      <c r="M13" s="59" t="s">
        <v>111</v>
      </c>
      <c r="N13" s="55">
        <v>44467</v>
      </c>
      <c r="O13" s="6">
        <v>1358</v>
      </c>
      <c r="P13" s="6">
        <v>90</v>
      </c>
      <c r="Q13" s="59" t="s">
        <v>114</v>
      </c>
      <c r="R13" s="75">
        <v>44444</v>
      </c>
      <c r="S13" s="66">
        <v>1361</v>
      </c>
      <c r="T13" s="66">
        <v>215</v>
      </c>
      <c r="U13" s="56" t="s">
        <v>114</v>
      </c>
      <c r="V13" s="75">
        <v>44448</v>
      </c>
      <c r="W13" s="66">
        <v>1319</v>
      </c>
      <c r="X13" s="66">
        <v>1890</v>
      </c>
      <c r="Y13" s="56" t="s">
        <v>126</v>
      </c>
      <c r="Z13" s="75">
        <v>44442</v>
      </c>
      <c r="AA13" s="66">
        <v>1313</v>
      </c>
      <c r="AB13" s="66">
        <v>45</v>
      </c>
      <c r="AC13" s="56" t="s">
        <v>114</v>
      </c>
      <c r="AD13" s="70">
        <v>44453</v>
      </c>
      <c r="AE13" s="66">
        <v>1323</v>
      </c>
      <c r="AF13" s="66">
        <v>80</v>
      </c>
      <c r="AG13" s="66" t="s">
        <v>111</v>
      </c>
      <c r="AH13" s="75">
        <v>44463</v>
      </c>
      <c r="AI13" s="66">
        <v>1352</v>
      </c>
      <c r="AJ13" s="66">
        <v>80</v>
      </c>
      <c r="AK13" s="56" t="s">
        <v>35</v>
      </c>
      <c r="AL13" s="75">
        <v>44458</v>
      </c>
      <c r="AM13" s="66">
        <v>1338</v>
      </c>
      <c r="AN13" s="66">
        <v>45</v>
      </c>
      <c r="AO13" s="56" t="s">
        <v>111</v>
      </c>
      <c r="AP13" s="75">
        <v>44468</v>
      </c>
      <c r="AQ13" s="66">
        <v>1359</v>
      </c>
      <c r="AR13" s="66">
        <v>420</v>
      </c>
      <c r="AS13" s="56" t="s">
        <v>114</v>
      </c>
      <c r="AT13" s="70">
        <v>44468</v>
      </c>
      <c r="AU13" s="66">
        <v>1330</v>
      </c>
      <c r="AV13" s="66">
        <v>80</v>
      </c>
      <c r="AW13" s="66" t="s">
        <v>114</v>
      </c>
      <c r="AX13" s="75"/>
      <c r="AY13" s="66"/>
      <c r="AZ13" s="66"/>
      <c r="BA13" s="66"/>
      <c r="BB13" s="75">
        <v>44459</v>
      </c>
      <c r="BC13" s="66">
        <v>1339</v>
      </c>
      <c r="BD13" s="66">
        <v>80</v>
      </c>
      <c r="BE13" s="56" t="s">
        <v>35</v>
      </c>
      <c r="BF13" s="3"/>
    </row>
    <row r="14" spans="1:58" x14ac:dyDescent="0.3">
      <c r="B14" s="55">
        <v>44464</v>
      </c>
      <c r="C14" s="12">
        <v>1332</v>
      </c>
      <c r="D14" s="6">
        <v>90</v>
      </c>
      <c r="E14" s="15" t="s">
        <v>111</v>
      </c>
      <c r="F14" s="70">
        <v>44452</v>
      </c>
      <c r="G14" s="66">
        <v>1341</v>
      </c>
      <c r="H14" s="66">
        <v>125</v>
      </c>
      <c r="I14" s="66" t="s">
        <v>136</v>
      </c>
      <c r="J14" s="55">
        <v>44448</v>
      </c>
      <c r="K14" s="6">
        <v>1318</v>
      </c>
      <c r="L14" s="6">
        <v>25</v>
      </c>
      <c r="M14" s="59" t="s">
        <v>111</v>
      </c>
      <c r="N14" s="55"/>
      <c r="O14" s="6"/>
      <c r="P14" s="6"/>
      <c r="Q14" s="59"/>
      <c r="R14" s="75">
        <v>44448</v>
      </c>
      <c r="S14" s="66">
        <v>1320</v>
      </c>
      <c r="T14" s="66">
        <v>215</v>
      </c>
      <c r="U14" s="56" t="s">
        <v>126</v>
      </c>
      <c r="V14" s="75">
        <v>44450</v>
      </c>
      <c r="W14" s="66">
        <v>1322</v>
      </c>
      <c r="X14" s="66">
        <v>1890</v>
      </c>
      <c r="Y14" s="56" t="s">
        <v>111</v>
      </c>
      <c r="Z14" s="75">
        <v>1315</v>
      </c>
      <c r="AA14" s="66">
        <v>1315</v>
      </c>
      <c r="AB14" s="66">
        <v>285</v>
      </c>
      <c r="AC14" s="56" t="s">
        <v>114</v>
      </c>
      <c r="AD14" s="70"/>
      <c r="AE14" s="66"/>
      <c r="AF14" s="66"/>
      <c r="AG14" s="66"/>
      <c r="AH14" s="75">
        <v>44466</v>
      </c>
      <c r="AI14" s="66">
        <v>1356</v>
      </c>
      <c r="AJ14" s="66">
        <v>90</v>
      </c>
      <c r="AK14" s="56" t="s">
        <v>114</v>
      </c>
      <c r="AL14" s="75">
        <v>44461</v>
      </c>
      <c r="AM14" s="66">
        <v>1350</v>
      </c>
      <c r="AN14" s="66">
        <v>45</v>
      </c>
      <c r="AO14" s="56" t="s">
        <v>126</v>
      </c>
      <c r="AP14" s="76"/>
      <c r="AQ14" s="66"/>
      <c r="AR14" s="66"/>
      <c r="AS14" s="56"/>
      <c r="AT14" s="66"/>
      <c r="AU14" s="66"/>
      <c r="AV14" s="66"/>
      <c r="AW14" s="66"/>
      <c r="AX14" s="76"/>
      <c r="AY14" s="66"/>
      <c r="AZ14" s="66"/>
      <c r="BA14" s="66"/>
      <c r="BB14" s="75"/>
      <c r="BC14" s="66"/>
      <c r="BD14" s="66"/>
      <c r="BE14" s="56"/>
      <c r="BF14" s="3"/>
    </row>
    <row r="15" spans="1:58" x14ac:dyDescent="0.3">
      <c r="B15" s="55"/>
      <c r="C15" s="12"/>
      <c r="D15" s="6"/>
      <c r="E15" s="15"/>
      <c r="F15" s="70">
        <v>44455</v>
      </c>
      <c r="G15" s="66">
        <v>1329</v>
      </c>
      <c r="H15" s="66">
        <v>125</v>
      </c>
      <c r="I15" s="66" t="s">
        <v>136</v>
      </c>
      <c r="J15" s="55">
        <v>44452</v>
      </c>
      <c r="K15" s="6">
        <v>1340</v>
      </c>
      <c r="L15" s="6">
        <v>15</v>
      </c>
      <c r="M15" s="59" t="s">
        <v>111</v>
      </c>
      <c r="N15" s="55"/>
      <c r="O15" s="6"/>
      <c r="P15" s="6"/>
      <c r="Q15" s="59"/>
      <c r="R15" s="75">
        <v>44451</v>
      </c>
      <c r="S15" s="66">
        <v>1367</v>
      </c>
      <c r="T15" s="66">
        <v>215</v>
      </c>
      <c r="U15" s="56" t="s">
        <v>114</v>
      </c>
      <c r="V15" s="75">
        <v>44453</v>
      </c>
      <c r="W15" s="66">
        <v>1342</v>
      </c>
      <c r="X15" s="66">
        <v>1890</v>
      </c>
      <c r="Y15" s="56" t="s">
        <v>111</v>
      </c>
      <c r="Z15" s="75">
        <v>44449</v>
      </c>
      <c r="AA15" s="66">
        <v>1333</v>
      </c>
      <c r="AB15" s="66">
        <v>275</v>
      </c>
      <c r="AC15" s="56" t="s">
        <v>35</v>
      </c>
      <c r="AD15" s="70"/>
      <c r="AE15" s="66"/>
      <c r="AF15" s="66"/>
      <c r="AG15" s="66"/>
      <c r="AH15" s="75">
        <v>44469</v>
      </c>
      <c r="AI15" s="66">
        <v>1369</v>
      </c>
      <c r="AJ15" s="66">
        <v>90</v>
      </c>
      <c r="AK15" s="56" t="s">
        <v>114</v>
      </c>
      <c r="AL15" s="76"/>
      <c r="AM15" s="66"/>
      <c r="AN15" s="66"/>
      <c r="AO15" s="56"/>
      <c r="AP15" s="76"/>
      <c r="AQ15" s="66"/>
      <c r="AR15" s="66"/>
      <c r="AS15" s="56"/>
      <c r="AT15" s="66"/>
      <c r="AU15" s="66"/>
      <c r="AV15" s="66"/>
      <c r="AW15" s="66"/>
      <c r="AX15" s="76"/>
      <c r="AY15" s="66"/>
      <c r="AZ15" s="66"/>
      <c r="BA15" s="66"/>
      <c r="BB15" s="75"/>
      <c r="BC15" s="66"/>
      <c r="BD15" s="66"/>
      <c r="BE15" s="56"/>
      <c r="BF15" s="3"/>
    </row>
    <row r="16" spans="1:58" x14ac:dyDescent="0.3">
      <c r="B16" s="55"/>
      <c r="C16" s="12"/>
      <c r="D16" s="6"/>
      <c r="E16" s="15"/>
      <c r="F16" s="70">
        <v>44458</v>
      </c>
      <c r="G16" s="66">
        <v>1336</v>
      </c>
      <c r="H16" s="66">
        <v>115</v>
      </c>
      <c r="I16" s="66" t="s">
        <v>35</v>
      </c>
      <c r="J16" s="55">
        <v>44455</v>
      </c>
      <c r="K16" s="6">
        <v>1328</v>
      </c>
      <c r="L16" s="6">
        <v>15</v>
      </c>
      <c r="M16" s="59" t="s">
        <v>111</v>
      </c>
      <c r="N16" s="60"/>
      <c r="O16" s="6"/>
      <c r="P16" s="6"/>
      <c r="Q16" s="59"/>
      <c r="R16" s="60">
        <v>44455</v>
      </c>
      <c r="S16" s="67">
        <v>1362</v>
      </c>
      <c r="T16" s="67">
        <v>215</v>
      </c>
      <c r="U16" s="59" t="s">
        <v>114</v>
      </c>
      <c r="V16" s="60">
        <v>44458</v>
      </c>
      <c r="W16" s="67">
        <v>1334</v>
      </c>
      <c r="X16" s="67">
        <v>1890</v>
      </c>
      <c r="Y16" s="59" t="s">
        <v>126</v>
      </c>
      <c r="Z16" s="60">
        <v>44453</v>
      </c>
      <c r="AA16" s="67">
        <v>1324</v>
      </c>
      <c r="AB16" s="67">
        <v>250</v>
      </c>
      <c r="AC16" s="59" t="s">
        <v>114</v>
      </c>
      <c r="AD16" s="67"/>
      <c r="AE16" s="67"/>
      <c r="AF16" s="67"/>
      <c r="AG16" s="67"/>
      <c r="AH16" s="61"/>
      <c r="AI16" s="67"/>
      <c r="AJ16" s="67"/>
      <c r="AK16" s="59"/>
      <c r="AL16" s="61"/>
      <c r="AM16" s="67"/>
      <c r="AN16" s="67"/>
      <c r="AO16" s="59"/>
      <c r="AP16" s="61"/>
      <c r="AQ16" s="67"/>
      <c r="AR16" s="67"/>
      <c r="AS16" s="59"/>
      <c r="AT16" s="67"/>
      <c r="AU16" s="67"/>
      <c r="AV16" s="67"/>
      <c r="AW16" s="67"/>
      <c r="AX16" s="61"/>
      <c r="AY16" s="67"/>
      <c r="AZ16" s="67"/>
      <c r="BA16" s="67"/>
      <c r="BB16" s="60"/>
      <c r="BC16" s="67"/>
      <c r="BD16" s="67"/>
      <c r="BE16" s="59"/>
      <c r="BF16" s="3"/>
    </row>
    <row r="17" spans="2:58" x14ac:dyDescent="0.3">
      <c r="B17" s="55"/>
      <c r="C17" s="12"/>
      <c r="D17" s="6"/>
      <c r="E17" s="15"/>
      <c r="F17" s="70">
        <v>44460</v>
      </c>
      <c r="G17" s="66">
        <v>1347</v>
      </c>
      <c r="H17" s="66">
        <v>85</v>
      </c>
      <c r="I17" s="66" t="s">
        <v>35</v>
      </c>
      <c r="J17" s="55">
        <v>44459</v>
      </c>
      <c r="K17" s="6">
        <v>1344</v>
      </c>
      <c r="L17" s="6">
        <v>35</v>
      </c>
      <c r="M17" s="59" t="s">
        <v>35</v>
      </c>
      <c r="N17" s="60"/>
      <c r="O17" s="6"/>
      <c r="P17" s="6"/>
      <c r="Q17" s="59"/>
      <c r="R17" s="60">
        <v>44458</v>
      </c>
      <c r="S17" s="67">
        <v>1337</v>
      </c>
      <c r="T17" s="67">
        <v>215</v>
      </c>
      <c r="U17" s="59" t="s">
        <v>126</v>
      </c>
      <c r="V17" s="60"/>
      <c r="W17" s="67"/>
      <c r="X17" s="67"/>
      <c r="Y17" s="59"/>
      <c r="Z17" s="60">
        <v>44457</v>
      </c>
      <c r="AA17" s="67">
        <v>1335</v>
      </c>
      <c r="AB17" s="67">
        <v>210</v>
      </c>
      <c r="AC17" s="59" t="s">
        <v>35</v>
      </c>
      <c r="AD17" s="67"/>
      <c r="AE17" s="67"/>
      <c r="AF17" s="67"/>
      <c r="AG17" s="67"/>
      <c r="AH17" s="61"/>
      <c r="AI17" s="67"/>
      <c r="AJ17" s="67"/>
      <c r="AK17" s="59"/>
      <c r="AL17" s="61"/>
      <c r="AM17" s="67"/>
      <c r="AN17" s="67"/>
      <c r="AO17" s="59"/>
      <c r="AP17" s="61"/>
      <c r="AQ17" s="67"/>
      <c r="AR17" s="67"/>
      <c r="AS17" s="59"/>
      <c r="AT17" s="67"/>
      <c r="AU17" s="67"/>
      <c r="AV17" s="67"/>
      <c r="AW17" s="67"/>
      <c r="AX17" s="61"/>
      <c r="AY17" s="67"/>
      <c r="AZ17" s="67"/>
      <c r="BA17" s="67"/>
      <c r="BB17" s="60"/>
      <c r="BC17" s="67"/>
      <c r="BD17" s="67"/>
      <c r="BE17" s="59"/>
      <c r="BF17" s="3"/>
    </row>
    <row r="18" spans="2:58" x14ac:dyDescent="0.3">
      <c r="B18" s="55"/>
      <c r="C18" s="12"/>
      <c r="D18" s="6"/>
      <c r="E18" s="15"/>
      <c r="F18" s="70">
        <v>44463</v>
      </c>
      <c r="G18" s="66">
        <v>1351</v>
      </c>
      <c r="H18" s="66">
        <v>85</v>
      </c>
      <c r="I18" s="66" t="s">
        <v>35</v>
      </c>
      <c r="J18" s="55">
        <v>44462</v>
      </c>
      <c r="K18" s="6">
        <v>1349</v>
      </c>
      <c r="L18" s="6">
        <v>35</v>
      </c>
      <c r="M18" s="59" t="s">
        <v>35</v>
      </c>
      <c r="N18" s="61"/>
      <c r="O18" s="6"/>
      <c r="P18" s="6"/>
      <c r="Q18" s="59"/>
      <c r="R18" s="60">
        <v>44461</v>
      </c>
      <c r="S18" s="67">
        <v>1348</v>
      </c>
      <c r="T18" s="67">
        <v>215</v>
      </c>
      <c r="U18" s="59" t="s">
        <v>126</v>
      </c>
      <c r="V18" s="60"/>
      <c r="W18" s="67"/>
      <c r="X18" s="67"/>
      <c r="Y18" s="59"/>
      <c r="Z18" s="60">
        <v>44460</v>
      </c>
      <c r="AA18" s="67">
        <v>1346</v>
      </c>
      <c r="AB18" s="67">
        <v>220</v>
      </c>
      <c r="AC18" s="59" t="s">
        <v>35</v>
      </c>
      <c r="AD18" s="67"/>
      <c r="AE18" s="67"/>
      <c r="AF18" s="67"/>
      <c r="AG18" s="67"/>
      <c r="AH18" s="61"/>
      <c r="AI18" s="67"/>
      <c r="AJ18" s="67"/>
      <c r="AK18" s="59"/>
      <c r="AL18" s="61"/>
      <c r="AM18" s="67"/>
      <c r="AN18" s="67"/>
      <c r="AO18" s="59"/>
      <c r="AP18" s="61"/>
      <c r="AQ18" s="67"/>
      <c r="AR18" s="67"/>
      <c r="AS18" s="59"/>
      <c r="AT18" s="67"/>
      <c r="AU18" s="67"/>
      <c r="AV18" s="67"/>
      <c r="AW18" s="67"/>
      <c r="AX18" s="61"/>
      <c r="AY18" s="67"/>
      <c r="AZ18" s="67"/>
      <c r="BA18" s="67"/>
      <c r="BB18" s="60"/>
      <c r="BC18" s="67"/>
      <c r="BD18" s="67"/>
      <c r="BE18" s="59"/>
      <c r="BF18" s="3"/>
    </row>
    <row r="19" spans="2:58" x14ac:dyDescent="0.3">
      <c r="B19" s="55"/>
      <c r="C19" s="12"/>
      <c r="D19" s="6"/>
      <c r="E19" s="15"/>
      <c r="F19" s="70">
        <v>44466</v>
      </c>
      <c r="G19" s="66">
        <v>1355</v>
      </c>
      <c r="H19" s="66">
        <v>125</v>
      </c>
      <c r="I19" s="66" t="s">
        <v>136</v>
      </c>
      <c r="J19" s="55">
        <v>44466</v>
      </c>
      <c r="K19" s="6">
        <v>1357</v>
      </c>
      <c r="L19" s="6">
        <v>30</v>
      </c>
      <c r="M19" s="59" t="s">
        <v>111</v>
      </c>
      <c r="N19" s="61"/>
      <c r="O19" s="6"/>
      <c r="P19" s="6"/>
      <c r="Q19" s="59"/>
      <c r="R19" s="60">
        <v>44466</v>
      </c>
      <c r="S19" s="67">
        <v>1354</v>
      </c>
      <c r="T19" s="67">
        <v>215</v>
      </c>
      <c r="U19" s="59" t="s">
        <v>114</v>
      </c>
      <c r="V19" s="61"/>
      <c r="W19" s="67"/>
      <c r="X19" s="67"/>
      <c r="Y19" s="59"/>
      <c r="Z19" s="60">
        <v>44463</v>
      </c>
      <c r="AA19" s="67">
        <v>1353</v>
      </c>
      <c r="AB19" s="67">
        <v>245</v>
      </c>
      <c r="AC19" s="59" t="s">
        <v>35</v>
      </c>
      <c r="AD19" s="67"/>
      <c r="AE19" s="67"/>
      <c r="AF19" s="67"/>
      <c r="AG19" s="67"/>
      <c r="AH19" s="61"/>
      <c r="AI19" s="67"/>
      <c r="AJ19" s="67"/>
      <c r="AK19" s="59"/>
      <c r="AL19" s="61"/>
      <c r="AM19" s="67"/>
      <c r="AN19" s="67"/>
      <c r="AO19" s="59"/>
      <c r="AP19" s="61"/>
      <c r="AQ19" s="67"/>
      <c r="AR19" s="67"/>
      <c r="AS19" s="59"/>
      <c r="AT19" s="67"/>
      <c r="AU19" s="67"/>
      <c r="AV19" s="67"/>
      <c r="AW19" s="67"/>
      <c r="AX19" s="61"/>
      <c r="AY19" s="67"/>
      <c r="AZ19" s="67"/>
      <c r="BA19" s="67"/>
      <c r="BB19" s="61"/>
      <c r="BC19" s="67"/>
      <c r="BD19" s="67"/>
      <c r="BE19" s="59"/>
      <c r="BF19" s="3"/>
    </row>
    <row r="20" spans="2:58" x14ac:dyDescent="0.3">
      <c r="B20" s="55"/>
      <c r="C20" s="12"/>
      <c r="D20" s="6"/>
      <c r="E20" s="15"/>
      <c r="F20" s="70">
        <v>44469</v>
      </c>
      <c r="G20" s="66">
        <v>1368</v>
      </c>
      <c r="H20" s="66">
        <v>125</v>
      </c>
      <c r="I20" s="66" t="s">
        <v>136</v>
      </c>
      <c r="J20" s="55">
        <v>44469</v>
      </c>
      <c r="K20" s="6">
        <v>1370</v>
      </c>
      <c r="L20" s="6">
        <v>30</v>
      </c>
      <c r="M20" s="59" t="s">
        <v>111</v>
      </c>
      <c r="N20" s="61"/>
      <c r="O20" s="6"/>
      <c r="P20" s="6"/>
      <c r="Q20" s="59"/>
      <c r="R20" s="60"/>
      <c r="S20" s="67"/>
      <c r="T20" s="67"/>
      <c r="U20" s="59"/>
      <c r="V20" s="61"/>
      <c r="W20" s="67"/>
      <c r="X20" s="67"/>
      <c r="Y20" s="59"/>
      <c r="Z20" s="61"/>
      <c r="AA20" s="67"/>
      <c r="AB20" s="67"/>
      <c r="AC20" s="59"/>
      <c r="AD20" s="67"/>
      <c r="AE20" s="67"/>
      <c r="AF20" s="67"/>
      <c r="AG20" s="67"/>
      <c r="AH20" s="61"/>
      <c r="AI20" s="67"/>
      <c r="AJ20" s="67"/>
      <c r="AK20" s="59"/>
      <c r="AL20" s="61"/>
      <c r="AM20" s="67"/>
      <c r="AN20" s="67"/>
      <c r="AO20" s="59"/>
      <c r="AP20" s="61"/>
      <c r="AQ20" s="67"/>
      <c r="AR20" s="67"/>
      <c r="AS20" s="59"/>
      <c r="AT20" s="67"/>
      <c r="AU20" s="67"/>
      <c r="AV20" s="67"/>
      <c r="AW20" s="67"/>
      <c r="AX20" s="61"/>
      <c r="AY20" s="67"/>
      <c r="AZ20" s="67"/>
      <c r="BA20" s="67"/>
      <c r="BB20" s="61"/>
      <c r="BC20" s="67"/>
      <c r="BD20" s="67"/>
      <c r="BE20" s="59"/>
      <c r="BF20" s="3"/>
    </row>
    <row r="21" spans="2:58" x14ac:dyDescent="0.3">
      <c r="B21" s="55"/>
      <c r="C21" s="12"/>
      <c r="D21" s="6"/>
      <c r="E21" s="15"/>
      <c r="F21" s="66"/>
      <c r="G21" s="66"/>
      <c r="H21" s="66"/>
      <c r="I21" s="66"/>
      <c r="J21" s="55"/>
      <c r="K21" s="6"/>
      <c r="L21" s="6"/>
      <c r="M21" s="59"/>
      <c r="N21" s="61"/>
      <c r="O21" s="6"/>
      <c r="P21" s="6"/>
      <c r="Q21" s="59"/>
      <c r="R21" s="60"/>
      <c r="S21" s="67"/>
      <c r="T21" s="67"/>
      <c r="U21" s="59"/>
      <c r="V21" s="61"/>
      <c r="W21" s="67"/>
      <c r="X21" s="67"/>
      <c r="Y21" s="59"/>
      <c r="Z21" s="61"/>
      <c r="AA21" s="67"/>
      <c r="AB21" s="67"/>
      <c r="AC21" s="59"/>
      <c r="AD21" s="67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67"/>
      <c r="BB21" s="61"/>
      <c r="BC21" s="67"/>
      <c r="BD21" s="67"/>
      <c r="BE21" s="59"/>
      <c r="BF21" s="3"/>
    </row>
    <row r="22" spans="2:58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1"/>
      <c r="S22" s="67"/>
      <c r="T22" s="67"/>
      <c r="U22" s="59"/>
      <c r="V22" s="61"/>
      <c r="W22" s="67"/>
      <c r="X22" s="67"/>
      <c r="Y22" s="59"/>
      <c r="Z22" s="61"/>
      <c r="AA22" s="67"/>
      <c r="AB22" s="67"/>
      <c r="AC22" s="59"/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67"/>
      <c r="BB22" s="61"/>
      <c r="BC22" s="67"/>
      <c r="BD22" s="67"/>
      <c r="BE22" s="59"/>
      <c r="BF22" s="3"/>
    </row>
    <row r="23" spans="2:58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1"/>
      <c r="AA23" s="67"/>
      <c r="AB23" s="67"/>
      <c r="AC23" s="59"/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67"/>
      <c r="BB23" s="61"/>
      <c r="BC23" s="67"/>
      <c r="BD23" s="67"/>
      <c r="BE23" s="59"/>
      <c r="BF23" s="3"/>
    </row>
    <row r="24" spans="2:58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1"/>
      <c r="AA24" s="67"/>
      <c r="AB24" s="67"/>
      <c r="AC24" s="59"/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67"/>
      <c r="BB24" s="61"/>
      <c r="BC24" s="67"/>
      <c r="BD24" s="67"/>
      <c r="BE24" s="59"/>
      <c r="BF24" s="3"/>
    </row>
    <row r="25" spans="2:58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1"/>
      <c r="AA25" s="67"/>
      <c r="AB25" s="67"/>
      <c r="AC25" s="59"/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67"/>
      <c r="BB25" s="61"/>
      <c r="BC25" s="67"/>
      <c r="BD25" s="67"/>
      <c r="BE25" s="59"/>
      <c r="BF25" s="3"/>
    </row>
    <row r="26" spans="2:58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1"/>
      <c r="AA26" s="67"/>
      <c r="AB26" s="67"/>
      <c r="AC26" s="59"/>
      <c r="AD26" s="67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67"/>
      <c r="BB26" s="61"/>
      <c r="BC26" s="67"/>
      <c r="BD26" s="67"/>
      <c r="BE26" s="59"/>
      <c r="BF26" s="3"/>
    </row>
    <row r="27" spans="2:58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67"/>
      <c r="BB27" s="61"/>
      <c r="BC27" s="67"/>
      <c r="BD27" s="67"/>
      <c r="BE27" s="59"/>
      <c r="BF27" s="3"/>
    </row>
    <row r="28" spans="2:58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67"/>
      <c r="BB28" s="61"/>
      <c r="BC28" s="67"/>
      <c r="BD28" s="67"/>
      <c r="BE28" s="59"/>
      <c r="BF28" s="3"/>
    </row>
    <row r="29" spans="2:58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67"/>
      <c r="BB29" s="61"/>
      <c r="BC29" s="67"/>
      <c r="BD29" s="67"/>
      <c r="BE29" s="59"/>
      <c r="BF29" s="3"/>
    </row>
    <row r="30" spans="2:58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68"/>
      <c r="BB30" s="25"/>
      <c r="BC30" s="68"/>
      <c r="BD30" s="68"/>
      <c r="BE30" s="24"/>
      <c r="BF30" s="3"/>
    </row>
    <row r="31" spans="2:58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68"/>
      <c r="BB31" s="25"/>
      <c r="BC31" s="68"/>
      <c r="BD31" s="68"/>
      <c r="BE31" s="24"/>
      <c r="BF31" s="3"/>
    </row>
    <row r="32" spans="2:58" ht="15" thickBot="1" x14ac:dyDescent="0.35">
      <c r="B32" s="33"/>
      <c r="C32" s="34"/>
      <c r="D32" s="31"/>
      <c r="E32" s="35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2"/>
      <c r="BB32" s="77"/>
      <c r="BC32" s="72"/>
      <c r="BD32" s="72"/>
      <c r="BE32" s="78"/>
      <c r="BF32" s="3"/>
    </row>
    <row r="33" spans="1:58" s="7" customFormat="1" ht="18.600000000000001" thickBot="1" x14ac:dyDescent="0.35">
      <c r="A33" s="64" t="s">
        <v>6</v>
      </c>
      <c r="B33" s="773">
        <f>SUM(D12:D32)</f>
        <v>270</v>
      </c>
      <c r="C33" s="774"/>
      <c r="D33" s="774"/>
      <c r="E33" s="775"/>
      <c r="F33" s="773">
        <f>SUM(H12:H32)</f>
        <v>1025</v>
      </c>
      <c r="G33" s="774"/>
      <c r="H33" s="774"/>
      <c r="I33" s="775"/>
      <c r="J33" s="760">
        <f>SUM(L12:L32)</f>
        <v>235</v>
      </c>
      <c r="K33" s="761"/>
      <c r="L33" s="761"/>
      <c r="M33" s="762"/>
      <c r="N33" s="760">
        <f>SUM(P12:P32)</f>
        <v>140</v>
      </c>
      <c r="O33" s="761"/>
      <c r="P33" s="761"/>
      <c r="Q33" s="762"/>
      <c r="R33" s="722">
        <f>SUM(T12:T32)</f>
        <v>1720</v>
      </c>
      <c r="S33" s="723"/>
      <c r="T33" s="723"/>
      <c r="U33" s="724"/>
      <c r="V33" s="722">
        <f>SUM(X12:X32)</f>
        <v>9660</v>
      </c>
      <c r="W33" s="723"/>
      <c r="X33" s="723"/>
      <c r="Y33" s="724"/>
      <c r="Z33" s="722">
        <f>SUM(AB12:AB32)</f>
        <v>1715</v>
      </c>
      <c r="AA33" s="723"/>
      <c r="AB33" s="723"/>
      <c r="AC33" s="724"/>
      <c r="AD33" s="722">
        <f>SUM(AF12:AF32)</f>
        <v>160</v>
      </c>
      <c r="AE33" s="723"/>
      <c r="AF33" s="723"/>
      <c r="AG33" s="723"/>
      <c r="AH33" s="722">
        <f>SUM(AJ12:AJ32)</f>
        <v>340</v>
      </c>
      <c r="AI33" s="723"/>
      <c r="AJ33" s="723"/>
      <c r="AK33" s="724"/>
      <c r="AL33" s="722">
        <f>SUM(AN12:AN32)</f>
        <v>125</v>
      </c>
      <c r="AM33" s="723"/>
      <c r="AN33" s="723"/>
      <c r="AO33" s="723"/>
      <c r="AP33" s="722">
        <f>SUM(AR12:AR32)</f>
        <v>840</v>
      </c>
      <c r="AQ33" s="723"/>
      <c r="AR33" s="723"/>
      <c r="AS33" s="723"/>
      <c r="AT33" s="722">
        <f>SUM(AV12:AV32)</f>
        <v>160</v>
      </c>
      <c r="AU33" s="723"/>
      <c r="AV33" s="723"/>
      <c r="AW33" s="723"/>
      <c r="AX33" s="722">
        <f>SUM(AZ12:AZ32)</f>
        <v>25200</v>
      </c>
      <c r="AY33" s="723"/>
      <c r="AZ33" s="723"/>
      <c r="BA33" s="723"/>
      <c r="BB33" s="722">
        <f>SUM(BD12:BD32)</f>
        <v>160</v>
      </c>
      <c r="BC33" s="723"/>
      <c r="BD33" s="723"/>
      <c r="BE33" s="724"/>
      <c r="BF33" s="82" t="s">
        <v>12</v>
      </c>
    </row>
    <row r="34" spans="1:58" s="7" customFormat="1" ht="18.600000000000001" thickBot="1" x14ac:dyDescent="0.35">
      <c r="A34" s="64" t="s">
        <v>7</v>
      </c>
      <c r="B34" s="776">
        <f>+B33/42</f>
        <v>6.4285714285714288</v>
      </c>
      <c r="C34" s="777"/>
      <c r="D34" s="777"/>
      <c r="E34" s="778"/>
      <c r="F34" s="776">
        <f>+F33/42</f>
        <v>24.404761904761905</v>
      </c>
      <c r="G34" s="777"/>
      <c r="H34" s="777"/>
      <c r="I34" s="778"/>
      <c r="J34" s="763">
        <f>+J33/42</f>
        <v>5.5952380952380949</v>
      </c>
      <c r="K34" s="764"/>
      <c r="L34" s="764"/>
      <c r="M34" s="765"/>
      <c r="N34" s="763">
        <f>+N33/42</f>
        <v>3.3333333333333335</v>
      </c>
      <c r="O34" s="764"/>
      <c r="P34" s="764"/>
      <c r="Q34" s="765"/>
      <c r="R34" s="725">
        <f>+R33/42</f>
        <v>40.952380952380949</v>
      </c>
      <c r="S34" s="726"/>
      <c r="T34" s="726"/>
      <c r="U34" s="727"/>
      <c r="V34" s="725">
        <f>+V33/42</f>
        <v>230</v>
      </c>
      <c r="W34" s="726"/>
      <c r="X34" s="726"/>
      <c r="Y34" s="727"/>
      <c r="Z34" s="725">
        <f>+Z33/42</f>
        <v>40.833333333333336</v>
      </c>
      <c r="AA34" s="726"/>
      <c r="AB34" s="726"/>
      <c r="AC34" s="727"/>
      <c r="AD34" s="725">
        <f>+AD33/42</f>
        <v>3.8095238095238093</v>
      </c>
      <c r="AE34" s="726"/>
      <c r="AF34" s="726"/>
      <c r="AG34" s="726"/>
      <c r="AH34" s="725">
        <f>+AH33/42</f>
        <v>8.0952380952380949</v>
      </c>
      <c r="AI34" s="726"/>
      <c r="AJ34" s="726"/>
      <c r="AK34" s="727"/>
      <c r="AL34" s="725">
        <f>+AL33/42</f>
        <v>2.9761904761904763</v>
      </c>
      <c r="AM34" s="726"/>
      <c r="AN34" s="726"/>
      <c r="AO34" s="726"/>
      <c r="AP34" s="725">
        <f>+AP33/42</f>
        <v>20</v>
      </c>
      <c r="AQ34" s="726"/>
      <c r="AR34" s="726"/>
      <c r="AS34" s="726"/>
      <c r="AT34" s="725">
        <f>+AT33/42</f>
        <v>3.8095238095238093</v>
      </c>
      <c r="AU34" s="726"/>
      <c r="AV34" s="726"/>
      <c r="AW34" s="726"/>
      <c r="AX34" s="725">
        <f>+AX33/42</f>
        <v>600</v>
      </c>
      <c r="AY34" s="726"/>
      <c r="AZ34" s="726"/>
      <c r="BA34" s="726"/>
      <c r="BB34" s="725">
        <f>+BB33/42</f>
        <v>3.8095238095238093</v>
      </c>
      <c r="BC34" s="726"/>
      <c r="BD34" s="726"/>
      <c r="BE34" s="727"/>
      <c r="BF34" s="83">
        <f>SUM(B34:BE34)</f>
        <v>994.04761904761904</v>
      </c>
    </row>
    <row r="35" spans="1:58" s="7" customFormat="1" ht="18.600000000000001" thickBot="1" x14ac:dyDescent="0.35">
      <c r="A35" s="64" t="s">
        <v>8</v>
      </c>
      <c r="B35" s="728">
        <f>+B34/6.2898</f>
        <v>1.0220629318215888</v>
      </c>
      <c r="C35" s="729"/>
      <c r="D35" s="729"/>
      <c r="E35" s="730"/>
      <c r="F35" s="728">
        <f>+F34/6.2898</f>
        <v>3.8800537226560317</v>
      </c>
      <c r="G35" s="729"/>
      <c r="H35" s="729"/>
      <c r="I35" s="730"/>
      <c r="J35" s="728">
        <f>+J34/6.2898</f>
        <v>0.88957329251138273</v>
      </c>
      <c r="K35" s="729"/>
      <c r="L35" s="729"/>
      <c r="M35" s="730"/>
      <c r="N35" s="728">
        <f>+N34/6.2898</f>
        <v>0.52995855724082386</v>
      </c>
      <c r="O35" s="729"/>
      <c r="P35" s="729"/>
      <c r="Q35" s="730"/>
      <c r="R35" s="728">
        <f>+R34/6.2898</f>
        <v>6.5109194175301202</v>
      </c>
      <c r="S35" s="729"/>
      <c r="T35" s="729"/>
      <c r="U35" s="730"/>
      <c r="V35" s="728">
        <f>+V34/6.2898</f>
        <v>36.567140449616844</v>
      </c>
      <c r="W35" s="729"/>
      <c r="X35" s="729"/>
      <c r="Y35" s="730"/>
      <c r="Z35" s="728">
        <f>+Z34/6.2898</f>
        <v>6.4919923262000916</v>
      </c>
      <c r="AA35" s="729"/>
      <c r="AB35" s="729"/>
      <c r="AC35" s="730"/>
      <c r="AD35" s="728">
        <f>+AD34/6.2898</f>
        <v>0.60566692256094146</v>
      </c>
      <c r="AE35" s="729"/>
      <c r="AF35" s="729"/>
      <c r="AG35" s="729"/>
      <c r="AH35" s="728">
        <f>+AH34/6.2898</f>
        <v>1.2870422104420005</v>
      </c>
      <c r="AI35" s="729"/>
      <c r="AJ35" s="729"/>
      <c r="AK35" s="730"/>
      <c r="AL35" s="728">
        <f>+AL34/6.2898</f>
        <v>0.47317728325073555</v>
      </c>
      <c r="AM35" s="729"/>
      <c r="AN35" s="729"/>
      <c r="AO35" s="729"/>
      <c r="AP35" s="728">
        <f>+AP34/6.2898</f>
        <v>3.1797513434449427</v>
      </c>
      <c r="AQ35" s="729"/>
      <c r="AR35" s="729"/>
      <c r="AS35" s="729"/>
      <c r="AT35" s="728">
        <f>+AT34/6.2898</f>
        <v>0.60566692256094146</v>
      </c>
      <c r="AU35" s="729"/>
      <c r="AV35" s="729"/>
      <c r="AW35" s="729"/>
      <c r="AX35" s="728">
        <f>+AX34/6.2898</f>
        <v>95.392540303348284</v>
      </c>
      <c r="AY35" s="729"/>
      <c r="AZ35" s="729"/>
      <c r="BA35" s="729"/>
      <c r="BB35" s="728">
        <f>+BB34/6.2898</f>
        <v>0.60566692256094146</v>
      </c>
      <c r="BC35" s="729"/>
      <c r="BD35" s="729"/>
      <c r="BE35" s="730"/>
    </row>
  </sheetData>
  <mergeCells count="86">
    <mergeCell ref="AX35:BA35"/>
    <mergeCell ref="AX8:BA8"/>
    <mergeCell ref="AX9:BA9"/>
    <mergeCell ref="AX10:BA10"/>
    <mergeCell ref="AX33:BA33"/>
    <mergeCell ref="AX34:BA34"/>
    <mergeCell ref="AP35:AS35"/>
    <mergeCell ref="AP8:AS8"/>
    <mergeCell ref="AP9:AS9"/>
    <mergeCell ref="AP10:AS10"/>
    <mergeCell ref="AP33:AS33"/>
    <mergeCell ref="AP34:AS34"/>
    <mergeCell ref="AT33:AW33"/>
    <mergeCell ref="AT34:AW34"/>
    <mergeCell ref="AT35:AW35"/>
    <mergeCell ref="AT8:AW8"/>
    <mergeCell ref="AT9:AW9"/>
    <mergeCell ref="AT10:AW10"/>
    <mergeCell ref="AH35:AK35"/>
    <mergeCell ref="F8:I8"/>
    <mergeCell ref="F9:I9"/>
    <mergeCell ref="F10:I10"/>
    <mergeCell ref="F33:I33"/>
    <mergeCell ref="F34:I34"/>
    <mergeCell ref="F35:I35"/>
    <mergeCell ref="AH8:AK8"/>
    <mergeCell ref="AH9:AK9"/>
    <mergeCell ref="AH10:AK10"/>
    <mergeCell ref="AH33:AK33"/>
    <mergeCell ref="AH34:AK34"/>
    <mergeCell ref="AD33:AG33"/>
    <mergeCell ref="AD34:AG34"/>
    <mergeCell ref="AD35:AG35"/>
    <mergeCell ref="AD10:AG10"/>
    <mergeCell ref="BB9:BE9"/>
    <mergeCell ref="J35:M35"/>
    <mergeCell ref="N35:Q35"/>
    <mergeCell ref="R35:U35"/>
    <mergeCell ref="V35:Y35"/>
    <mergeCell ref="BB35:BE35"/>
    <mergeCell ref="Z35:AC35"/>
    <mergeCell ref="BB33:BE33"/>
    <mergeCell ref="Z34:AC34"/>
    <mergeCell ref="BB34:BE34"/>
    <mergeCell ref="Z33:AC33"/>
    <mergeCell ref="AL9:AO9"/>
    <mergeCell ref="AL10:AO10"/>
    <mergeCell ref="BB10:BE10"/>
    <mergeCell ref="Z9:AC9"/>
    <mergeCell ref="AD9:AG9"/>
    <mergeCell ref="B34:E34"/>
    <mergeCell ref="J34:M34"/>
    <mergeCell ref="N34:Q34"/>
    <mergeCell ref="R34:U34"/>
    <mergeCell ref="V34:Y34"/>
    <mergeCell ref="B33:E33"/>
    <mergeCell ref="J33:M33"/>
    <mergeCell ref="N33:Q33"/>
    <mergeCell ref="R33:U33"/>
    <mergeCell ref="V33:Y33"/>
    <mergeCell ref="B9:E9"/>
    <mergeCell ref="J9:M9"/>
    <mergeCell ref="N9:Q9"/>
    <mergeCell ref="R9:U9"/>
    <mergeCell ref="V9:Y9"/>
    <mergeCell ref="B10:E10"/>
    <mergeCell ref="J10:M10"/>
    <mergeCell ref="N10:Q10"/>
    <mergeCell ref="R10:U10"/>
    <mergeCell ref="V10:Y10"/>
    <mergeCell ref="AL33:AO33"/>
    <mergeCell ref="AL34:AO34"/>
    <mergeCell ref="AL35:AO35"/>
    <mergeCell ref="B5:BE6"/>
    <mergeCell ref="B7:BE7"/>
    <mergeCell ref="B8:E8"/>
    <mergeCell ref="J8:M8"/>
    <mergeCell ref="N8:Q8"/>
    <mergeCell ref="R8:U8"/>
    <mergeCell ref="V8:Y8"/>
    <mergeCell ref="Z8:AC8"/>
    <mergeCell ref="BB8:BE8"/>
    <mergeCell ref="AD8:AG8"/>
    <mergeCell ref="AL8:AO8"/>
    <mergeCell ref="B35:E35"/>
    <mergeCell ref="Z10:AC10"/>
  </mergeCells>
  <pageMargins left="0.7" right="0.7" top="0.75" bottom="0.75" header="0.3" footer="0.3"/>
  <pageSetup paperSize="9" scale="2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BJ35"/>
  <sheetViews>
    <sheetView topLeftCell="AQ7" zoomScale="70" zoomScaleNormal="70" workbookViewId="0">
      <selection activeCell="BG12" sqref="BG12:BG15"/>
    </sheetView>
  </sheetViews>
  <sheetFormatPr baseColWidth="10" defaultRowHeight="14.4" x14ac:dyDescent="0.3"/>
  <cols>
    <col min="1" max="1" width="18.664062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4" width="10.6640625" customWidth="1"/>
    <col min="15" max="15" width="12.88671875" customWidth="1"/>
    <col min="16" max="16" width="10.6640625" customWidth="1"/>
    <col min="17" max="17" width="12.44140625" bestFit="1" customWidth="1"/>
    <col min="18" max="18" width="10.6640625" customWidth="1"/>
    <col min="19" max="19" width="13.6640625" customWidth="1"/>
    <col min="20" max="20" width="10.6640625" customWidth="1"/>
    <col min="21" max="21" width="14.6640625" customWidth="1"/>
    <col min="22" max="24" width="10.6640625" customWidth="1"/>
    <col min="25" max="25" width="14.5546875" customWidth="1"/>
    <col min="26" max="28" width="10.6640625" customWidth="1"/>
    <col min="29" max="29" width="15.5546875" customWidth="1"/>
    <col min="30" max="32" width="12" customWidth="1"/>
    <col min="33" max="33" width="13" customWidth="1"/>
    <col min="34" max="36" width="12" customWidth="1"/>
    <col min="37" max="37" width="15.5546875" customWidth="1"/>
    <col min="38" max="49" width="12" customWidth="1"/>
    <col min="50" max="52" width="10.6640625" customWidth="1"/>
    <col min="53" max="53" width="13.109375" customWidth="1"/>
    <col min="57" max="57" width="15.33203125" customWidth="1"/>
    <col min="61" max="61" width="16.44140625" customWidth="1"/>
    <col min="65" max="65" width="15.44140625" customWidth="1"/>
  </cols>
  <sheetData>
    <row r="4" spans="1:62" ht="15" thickBot="1" x14ac:dyDescent="0.35"/>
    <row r="5" spans="1:62" ht="36" customHeight="1" x14ac:dyDescent="0.3">
      <c r="B5" s="744" t="s">
        <v>50</v>
      </c>
      <c r="C5" s="745"/>
      <c r="D5" s="745"/>
      <c r="E5" s="745"/>
      <c r="F5" s="745"/>
      <c r="G5" s="745"/>
      <c r="H5" s="745"/>
      <c r="I5" s="745"/>
      <c r="J5" s="745"/>
      <c r="K5" s="745"/>
      <c r="L5" s="745"/>
      <c r="M5" s="745"/>
      <c r="N5" s="745"/>
      <c r="O5" s="745"/>
      <c r="P5" s="745"/>
      <c r="Q5" s="745"/>
      <c r="R5" s="745"/>
      <c r="S5" s="745"/>
      <c r="T5" s="745"/>
      <c r="U5" s="745"/>
      <c r="V5" s="745"/>
      <c r="W5" s="745"/>
      <c r="X5" s="745"/>
      <c r="Y5" s="745"/>
      <c r="Z5" s="745"/>
      <c r="AA5" s="745"/>
      <c r="AB5" s="745"/>
      <c r="AC5" s="745"/>
      <c r="AD5" s="745"/>
      <c r="AE5" s="745"/>
      <c r="AF5" s="745"/>
      <c r="AG5" s="745"/>
      <c r="AH5" s="745"/>
      <c r="AI5" s="745"/>
      <c r="AJ5" s="745"/>
      <c r="AK5" s="745"/>
      <c r="AL5" s="745"/>
      <c r="AM5" s="745"/>
      <c r="AN5" s="745"/>
      <c r="AO5" s="745"/>
      <c r="AP5" s="745"/>
      <c r="AQ5" s="745"/>
      <c r="AR5" s="745"/>
      <c r="AS5" s="745"/>
      <c r="AT5" s="745"/>
      <c r="AU5" s="745"/>
      <c r="AV5" s="745"/>
      <c r="AW5" s="745"/>
      <c r="AX5" s="745"/>
      <c r="AY5" s="745"/>
      <c r="AZ5" s="745"/>
      <c r="BA5" s="745"/>
      <c r="BB5" s="745"/>
      <c r="BC5" s="745"/>
      <c r="BD5" s="745"/>
      <c r="BE5" s="745"/>
      <c r="BF5" s="745"/>
      <c r="BG5" s="745"/>
      <c r="BH5" s="745"/>
      <c r="BI5" s="746"/>
      <c r="BJ5" s="40"/>
    </row>
    <row r="6" spans="1:62" ht="24.75" customHeight="1" thickBot="1" x14ac:dyDescent="0.35">
      <c r="B6" s="747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  <c r="Z6" s="748"/>
      <c r="AA6" s="748"/>
      <c r="AB6" s="748"/>
      <c r="AC6" s="748"/>
      <c r="AD6" s="748"/>
      <c r="AE6" s="748"/>
      <c r="AF6" s="748"/>
      <c r="AG6" s="748"/>
      <c r="AH6" s="748"/>
      <c r="AI6" s="748"/>
      <c r="AJ6" s="748"/>
      <c r="AK6" s="748"/>
      <c r="AL6" s="748"/>
      <c r="AM6" s="748"/>
      <c r="AN6" s="748"/>
      <c r="AO6" s="748"/>
      <c r="AP6" s="748"/>
      <c r="AQ6" s="748"/>
      <c r="AR6" s="748"/>
      <c r="AS6" s="748"/>
      <c r="AT6" s="748"/>
      <c r="AU6" s="748"/>
      <c r="AV6" s="748"/>
      <c r="AW6" s="748"/>
      <c r="AX6" s="748"/>
      <c r="AY6" s="748"/>
      <c r="AZ6" s="748"/>
      <c r="BA6" s="748"/>
      <c r="BB6" s="748"/>
      <c r="BC6" s="748"/>
      <c r="BD6" s="748"/>
      <c r="BE6" s="748"/>
      <c r="BF6" s="748"/>
      <c r="BG6" s="748"/>
      <c r="BH6" s="748"/>
      <c r="BI6" s="749"/>
      <c r="BJ6" s="40"/>
    </row>
    <row r="7" spans="1:62" ht="49.5" customHeight="1" thickBot="1" x14ac:dyDescent="0.35">
      <c r="B7" s="750" t="s">
        <v>110</v>
      </c>
      <c r="C7" s="751"/>
      <c r="D7" s="751"/>
      <c r="E7" s="751"/>
      <c r="F7" s="751"/>
      <c r="G7" s="751"/>
      <c r="H7" s="751"/>
      <c r="I7" s="751"/>
      <c r="J7" s="751"/>
      <c r="K7" s="751"/>
      <c r="L7" s="751"/>
      <c r="M7" s="751"/>
      <c r="N7" s="751"/>
      <c r="O7" s="751"/>
      <c r="P7" s="751"/>
      <c r="Q7" s="751"/>
      <c r="R7" s="751"/>
      <c r="S7" s="751"/>
      <c r="T7" s="751"/>
      <c r="U7" s="751"/>
      <c r="V7" s="751"/>
      <c r="W7" s="751"/>
      <c r="X7" s="751"/>
      <c r="Y7" s="751"/>
      <c r="Z7" s="751"/>
      <c r="AA7" s="751"/>
      <c r="AB7" s="751"/>
      <c r="AC7" s="751"/>
      <c r="AD7" s="751"/>
      <c r="AE7" s="751"/>
      <c r="AF7" s="751"/>
      <c r="AG7" s="751"/>
      <c r="AH7" s="751"/>
      <c r="AI7" s="751"/>
      <c r="AJ7" s="751"/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51"/>
      <c r="AW7" s="751"/>
      <c r="AX7" s="751"/>
      <c r="AY7" s="751"/>
      <c r="AZ7" s="751"/>
      <c r="BA7" s="751"/>
      <c r="BB7" s="751"/>
      <c r="BC7" s="751"/>
      <c r="BD7" s="751"/>
      <c r="BE7" s="751"/>
      <c r="BF7" s="751"/>
      <c r="BG7" s="751"/>
      <c r="BH7" s="751"/>
      <c r="BI7" s="752"/>
      <c r="BJ7" s="41"/>
    </row>
    <row r="8" spans="1:62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131</v>
      </c>
      <c r="O8" s="754"/>
      <c r="P8" s="754"/>
      <c r="Q8" s="755"/>
      <c r="R8" s="731" t="s">
        <v>4</v>
      </c>
      <c r="S8" s="732"/>
      <c r="T8" s="732"/>
      <c r="U8" s="733"/>
      <c r="V8" s="731" t="s">
        <v>151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115</v>
      </c>
      <c r="AE8" s="732"/>
      <c r="AF8" s="732"/>
      <c r="AG8" s="732"/>
      <c r="AH8" s="731" t="s">
        <v>133</v>
      </c>
      <c r="AI8" s="732"/>
      <c r="AJ8" s="732"/>
      <c r="AK8" s="732"/>
      <c r="AL8" s="731" t="s">
        <v>128</v>
      </c>
      <c r="AM8" s="732"/>
      <c r="AN8" s="732"/>
      <c r="AO8" s="733"/>
      <c r="AP8" s="731" t="s">
        <v>149</v>
      </c>
      <c r="AQ8" s="732"/>
      <c r="AR8" s="732"/>
      <c r="AS8" s="733"/>
      <c r="AT8" s="732" t="s">
        <v>137</v>
      </c>
      <c r="AU8" s="732"/>
      <c r="AV8" s="732"/>
      <c r="AW8" s="733"/>
      <c r="AX8" s="731" t="s">
        <v>115</v>
      </c>
      <c r="AY8" s="732"/>
      <c r="AZ8" s="732"/>
      <c r="BA8" s="733"/>
      <c r="BB8" s="731" t="s">
        <v>4</v>
      </c>
      <c r="BC8" s="732"/>
      <c r="BD8" s="732"/>
      <c r="BE8" s="733"/>
      <c r="BF8" s="731" t="s">
        <v>96</v>
      </c>
      <c r="BG8" s="732"/>
      <c r="BH8" s="732"/>
      <c r="BI8" s="733"/>
      <c r="BJ8" s="8"/>
    </row>
    <row r="9" spans="1:62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132</v>
      </c>
      <c r="O9" s="757"/>
      <c r="P9" s="757"/>
      <c r="Q9" s="758"/>
      <c r="R9" s="731" t="s">
        <v>78</v>
      </c>
      <c r="S9" s="732"/>
      <c r="T9" s="732"/>
      <c r="U9" s="733"/>
      <c r="V9" s="731" t="s">
        <v>152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142</v>
      </c>
      <c r="AE9" s="732"/>
      <c r="AF9" s="732"/>
      <c r="AG9" s="732"/>
      <c r="AH9" s="731" t="s">
        <v>134</v>
      </c>
      <c r="AI9" s="732"/>
      <c r="AJ9" s="732"/>
      <c r="AK9" s="732"/>
      <c r="AL9" s="731" t="s">
        <v>129</v>
      </c>
      <c r="AM9" s="732"/>
      <c r="AN9" s="732"/>
      <c r="AO9" s="733"/>
      <c r="AP9" s="731" t="s">
        <v>140</v>
      </c>
      <c r="AQ9" s="732"/>
      <c r="AR9" s="732"/>
      <c r="AS9" s="733"/>
      <c r="AT9" s="732" t="s">
        <v>138</v>
      </c>
      <c r="AU9" s="732"/>
      <c r="AV9" s="732"/>
      <c r="AW9" s="733"/>
      <c r="AX9" s="731" t="s">
        <v>116</v>
      </c>
      <c r="AY9" s="732"/>
      <c r="AZ9" s="732"/>
      <c r="BA9" s="733"/>
      <c r="BB9" s="731" t="s">
        <v>148</v>
      </c>
      <c r="BC9" s="732"/>
      <c r="BD9" s="732"/>
      <c r="BE9" s="733"/>
      <c r="BF9" s="731" t="s">
        <v>150</v>
      </c>
      <c r="BG9" s="732"/>
      <c r="BH9" s="732"/>
      <c r="BI9" s="733"/>
      <c r="BJ9" s="9"/>
    </row>
    <row r="10" spans="1:62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68"/>
      <c r="AY10" s="734"/>
      <c r="AZ10" s="734"/>
      <c r="BA10" s="769"/>
      <c r="BB10" s="768"/>
      <c r="BC10" s="734"/>
      <c r="BD10" s="734"/>
      <c r="BE10" s="769"/>
      <c r="BF10" s="768"/>
      <c r="BG10" s="734"/>
      <c r="BH10" s="734"/>
      <c r="BI10" s="769"/>
      <c r="BJ10" s="23"/>
    </row>
    <row r="11" spans="1:62" s="50" customFormat="1" ht="42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8" t="s">
        <v>33</v>
      </c>
      <c r="F11" s="105" t="s">
        <v>30</v>
      </c>
      <c r="G11" s="106" t="s">
        <v>31</v>
      </c>
      <c r="H11" s="106" t="s">
        <v>32</v>
      </c>
      <c r="I11" s="107" t="s">
        <v>33</v>
      </c>
      <c r="J11" s="108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11"/>
    </row>
    <row r="12" spans="1:62" x14ac:dyDescent="0.3">
      <c r="B12" s="55">
        <v>44477</v>
      </c>
      <c r="C12" s="18">
        <v>1388</v>
      </c>
      <c r="D12" s="54">
        <v>90</v>
      </c>
      <c r="E12" s="51" t="s">
        <v>111</v>
      </c>
      <c r="F12" s="58">
        <v>44472</v>
      </c>
      <c r="G12" s="6">
        <v>1376</v>
      </c>
      <c r="H12" s="6">
        <v>105</v>
      </c>
      <c r="I12" s="15" t="s">
        <v>136</v>
      </c>
      <c r="J12" s="57">
        <v>44473</v>
      </c>
      <c r="K12" s="54">
        <v>1379</v>
      </c>
      <c r="L12" s="54">
        <v>30</v>
      </c>
      <c r="M12" s="56" t="s">
        <v>111</v>
      </c>
      <c r="N12" s="55">
        <v>44470</v>
      </c>
      <c r="O12" s="54">
        <v>1373</v>
      </c>
      <c r="P12" s="54">
        <v>125</v>
      </c>
      <c r="Q12" s="56" t="s">
        <v>114</v>
      </c>
      <c r="R12" s="75">
        <v>44470</v>
      </c>
      <c r="S12" s="66">
        <v>1365</v>
      </c>
      <c r="T12" s="66">
        <v>215</v>
      </c>
      <c r="U12" s="56" t="s">
        <v>114</v>
      </c>
      <c r="V12" s="75">
        <v>44485</v>
      </c>
      <c r="W12" s="66">
        <v>1409</v>
      </c>
      <c r="X12" s="66">
        <v>95</v>
      </c>
      <c r="Y12" s="56" t="s">
        <v>111</v>
      </c>
      <c r="Z12" s="75">
        <v>44470</v>
      </c>
      <c r="AA12" s="66">
        <v>1374</v>
      </c>
      <c r="AB12" s="66">
        <v>285</v>
      </c>
      <c r="AC12" s="56" t="s">
        <v>114</v>
      </c>
      <c r="AD12" s="70">
        <v>44499</v>
      </c>
      <c r="AE12" s="66">
        <v>1452</v>
      </c>
      <c r="AF12" s="66">
        <v>50</v>
      </c>
      <c r="AG12" s="66" t="s">
        <v>111</v>
      </c>
      <c r="AH12" s="75">
        <v>44472</v>
      </c>
      <c r="AI12" s="80">
        <v>1377</v>
      </c>
      <c r="AJ12" s="80">
        <v>90</v>
      </c>
      <c r="AK12" t="s">
        <v>114</v>
      </c>
      <c r="AL12" s="75">
        <v>44470</v>
      </c>
      <c r="AM12" s="66">
        <v>1371</v>
      </c>
      <c r="AN12" s="66">
        <v>45</v>
      </c>
      <c r="AO12" s="56" t="s">
        <v>111</v>
      </c>
      <c r="AP12" s="75">
        <v>44483</v>
      </c>
      <c r="AQ12" s="66">
        <v>1402</v>
      </c>
      <c r="AR12" s="66">
        <v>420</v>
      </c>
      <c r="AS12" s="56" t="s">
        <v>114</v>
      </c>
      <c r="AT12" s="70">
        <v>44483</v>
      </c>
      <c r="AU12" s="66">
        <v>1401</v>
      </c>
      <c r="AV12" s="66">
        <v>80</v>
      </c>
      <c r="AW12" s="66" t="s">
        <v>114</v>
      </c>
      <c r="AX12" s="75">
        <v>44474</v>
      </c>
      <c r="AY12" s="66">
        <v>1380</v>
      </c>
      <c r="AZ12" s="66">
        <v>70</v>
      </c>
      <c r="BA12" s="56" t="s">
        <v>114</v>
      </c>
      <c r="BB12" s="75">
        <v>44496</v>
      </c>
      <c r="BC12" s="66">
        <v>1436</v>
      </c>
      <c r="BD12" s="66">
        <v>45</v>
      </c>
      <c r="BE12" s="56" t="s">
        <v>114</v>
      </c>
      <c r="BF12" s="109">
        <v>44488</v>
      </c>
      <c r="BG12" s="110">
        <v>1431</v>
      </c>
      <c r="BH12" s="110">
        <v>45</v>
      </c>
      <c r="BI12" s="111" t="s">
        <v>35</v>
      </c>
      <c r="BJ12" s="3"/>
    </row>
    <row r="13" spans="1:62" x14ac:dyDescent="0.3">
      <c r="B13" s="55">
        <v>44491</v>
      </c>
      <c r="C13" s="12">
        <v>1435</v>
      </c>
      <c r="D13" s="6">
        <v>70</v>
      </c>
      <c r="E13" s="52" t="s">
        <v>35</v>
      </c>
      <c r="F13" s="58">
        <v>44476</v>
      </c>
      <c r="G13" s="6">
        <v>1386</v>
      </c>
      <c r="H13" s="6">
        <v>125</v>
      </c>
      <c r="I13" s="15" t="s">
        <v>136</v>
      </c>
      <c r="J13" s="87">
        <v>44476</v>
      </c>
      <c r="K13" s="6">
        <v>1385</v>
      </c>
      <c r="L13" s="6">
        <v>30</v>
      </c>
      <c r="M13" s="59" t="s">
        <v>111</v>
      </c>
      <c r="N13" s="55">
        <v>44474</v>
      </c>
      <c r="O13" s="6">
        <v>1381</v>
      </c>
      <c r="P13" s="6">
        <v>125</v>
      </c>
      <c r="Q13" s="59" t="s">
        <v>114</v>
      </c>
      <c r="R13" s="75">
        <v>44472</v>
      </c>
      <c r="S13" s="66">
        <v>1366</v>
      </c>
      <c r="T13" s="66">
        <v>215</v>
      </c>
      <c r="U13" s="56" t="s">
        <v>114</v>
      </c>
      <c r="V13" s="75">
        <v>44487</v>
      </c>
      <c r="W13" s="66">
        <v>1426</v>
      </c>
      <c r="X13" s="66">
        <v>15</v>
      </c>
      <c r="Y13" s="56" t="s">
        <v>126</v>
      </c>
      <c r="Z13" s="75">
        <v>44474</v>
      </c>
      <c r="AA13" s="66">
        <v>1382</v>
      </c>
      <c r="AB13" s="66">
        <v>250</v>
      </c>
      <c r="AC13" s="56" t="s">
        <v>114</v>
      </c>
      <c r="AD13" s="70"/>
      <c r="AE13" s="66"/>
      <c r="AF13" s="66"/>
      <c r="AG13" s="66"/>
      <c r="AH13" s="75">
        <v>44476</v>
      </c>
      <c r="AI13" s="67">
        <v>1387</v>
      </c>
      <c r="AJ13" s="67">
        <v>45</v>
      </c>
      <c r="AK13" s="59" t="s">
        <v>114</v>
      </c>
      <c r="AL13" s="75">
        <v>44472</v>
      </c>
      <c r="AM13" s="66">
        <v>1375</v>
      </c>
      <c r="AN13" s="66">
        <v>45</v>
      </c>
      <c r="AO13" s="56" t="s">
        <v>111</v>
      </c>
      <c r="AP13" s="75">
        <v>44492</v>
      </c>
      <c r="AQ13" s="66">
        <v>1417</v>
      </c>
      <c r="AR13" s="66">
        <v>420</v>
      </c>
      <c r="AS13" s="56" t="s">
        <v>114</v>
      </c>
      <c r="AT13" s="70">
        <v>44492</v>
      </c>
      <c r="AU13" s="66">
        <v>1416</v>
      </c>
      <c r="AV13" s="66">
        <v>105</v>
      </c>
      <c r="AW13" s="66" t="s">
        <v>114</v>
      </c>
      <c r="AX13" s="75">
        <v>44485</v>
      </c>
      <c r="AY13" s="66">
        <v>1407</v>
      </c>
      <c r="AZ13" s="66">
        <v>70</v>
      </c>
      <c r="BA13" s="56" t="s">
        <v>114</v>
      </c>
      <c r="BB13" s="75">
        <v>44499</v>
      </c>
      <c r="BC13" s="66">
        <v>1449</v>
      </c>
      <c r="BD13" s="66">
        <v>45</v>
      </c>
      <c r="BE13" s="56" t="s">
        <v>114</v>
      </c>
      <c r="BF13" s="75">
        <v>44491</v>
      </c>
      <c r="BG13" s="66">
        <v>1414</v>
      </c>
      <c r="BH13" s="66">
        <v>15</v>
      </c>
      <c r="BI13" s="56" t="s">
        <v>114</v>
      </c>
      <c r="BJ13" s="3"/>
    </row>
    <row r="14" spans="1:62" x14ac:dyDescent="0.3">
      <c r="B14" s="55"/>
      <c r="C14" s="12"/>
      <c r="D14" s="6"/>
      <c r="E14" s="52"/>
      <c r="F14" s="58">
        <v>44479</v>
      </c>
      <c r="G14" s="6">
        <v>1391</v>
      </c>
      <c r="H14" s="6">
        <v>125</v>
      </c>
      <c r="I14" s="15" t="s">
        <v>136</v>
      </c>
      <c r="J14" s="87">
        <v>44480</v>
      </c>
      <c r="K14" s="6">
        <v>1393</v>
      </c>
      <c r="L14" s="6">
        <v>30</v>
      </c>
      <c r="M14" s="59" t="s">
        <v>111</v>
      </c>
      <c r="N14" s="55">
        <v>44479</v>
      </c>
      <c r="O14" s="6">
        <v>1390</v>
      </c>
      <c r="P14" s="6">
        <v>125</v>
      </c>
      <c r="Q14" s="59" t="s">
        <v>114</v>
      </c>
      <c r="R14" s="75">
        <v>44475</v>
      </c>
      <c r="S14" s="66">
        <v>1364</v>
      </c>
      <c r="T14" s="66">
        <v>215</v>
      </c>
      <c r="U14" s="56" t="s">
        <v>114</v>
      </c>
      <c r="V14" s="75">
        <v>44490</v>
      </c>
      <c r="W14" s="66">
        <v>1433</v>
      </c>
      <c r="X14" s="66">
        <v>105</v>
      </c>
      <c r="Y14" s="56" t="s">
        <v>126</v>
      </c>
      <c r="Z14" s="75">
        <v>1381</v>
      </c>
      <c r="AA14" s="66">
        <v>1394</v>
      </c>
      <c r="AB14" s="66">
        <v>20</v>
      </c>
      <c r="AC14" s="56" t="s">
        <v>114</v>
      </c>
      <c r="AD14" s="70"/>
      <c r="AE14" s="66"/>
      <c r="AF14" s="66"/>
      <c r="AG14" s="66"/>
      <c r="AH14" s="75">
        <v>44479</v>
      </c>
      <c r="AI14" s="66">
        <v>1392</v>
      </c>
      <c r="AJ14" s="66">
        <v>45</v>
      </c>
      <c r="AK14" s="56" t="s">
        <v>114</v>
      </c>
      <c r="AL14" s="75">
        <v>44475</v>
      </c>
      <c r="AM14" s="66">
        <v>1384</v>
      </c>
      <c r="AN14" s="66">
        <v>45</v>
      </c>
      <c r="AO14" s="56" t="s">
        <v>111</v>
      </c>
      <c r="AP14" s="76"/>
      <c r="AQ14" s="66"/>
      <c r="AR14" s="66"/>
      <c r="AS14" s="56"/>
      <c r="AT14" s="66"/>
      <c r="AU14" s="66"/>
      <c r="AV14" s="66"/>
      <c r="AW14" s="66"/>
      <c r="AX14" s="75">
        <v>44493</v>
      </c>
      <c r="AY14" s="66">
        <v>1421</v>
      </c>
      <c r="AZ14" s="66">
        <v>85</v>
      </c>
      <c r="BA14" s="56" t="s">
        <v>114</v>
      </c>
      <c r="BB14" s="75"/>
      <c r="BC14" s="66"/>
      <c r="BD14" s="66"/>
      <c r="BE14" s="56"/>
      <c r="BF14" s="75">
        <v>44494</v>
      </c>
      <c r="BG14" s="66">
        <v>1443</v>
      </c>
      <c r="BH14" s="66">
        <v>15</v>
      </c>
      <c r="BI14" s="56" t="s">
        <v>114</v>
      </c>
      <c r="BJ14" s="3"/>
    </row>
    <row r="15" spans="1:62" x14ac:dyDescent="0.3">
      <c r="B15" s="55"/>
      <c r="C15" s="12"/>
      <c r="D15" s="6"/>
      <c r="E15" s="52"/>
      <c r="F15" s="58">
        <v>44482</v>
      </c>
      <c r="G15" s="6">
        <v>1399</v>
      </c>
      <c r="H15" s="6">
        <v>125</v>
      </c>
      <c r="I15" s="15" t="s">
        <v>136</v>
      </c>
      <c r="J15" s="87">
        <v>44482</v>
      </c>
      <c r="K15" s="6">
        <v>1398</v>
      </c>
      <c r="L15" s="6">
        <v>30</v>
      </c>
      <c r="M15" s="59" t="s">
        <v>111</v>
      </c>
      <c r="N15" s="55">
        <v>44481</v>
      </c>
      <c r="O15" s="6">
        <v>1395</v>
      </c>
      <c r="P15" s="6">
        <v>125</v>
      </c>
      <c r="Q15" s="59" t="s">
        <v>114</v>
      </c>
      <c r="R15" s="75">
        <v>44478</v>
      </c>
      <c r="S15" s="66">
        <v>1389</v>
      </c>
      <c r="T15" s="66">
        <v>215</v>
      </c>
      <c r="U15" s="56" t="s">
        <v>114</v>
      </c>
      <c r="V15" s="75">
        <v>44493</v>
      </c>
      <c r="W15" s="66">
        <v>1420</v>
      </c>
      <c r="X15" s="66">
        <v>105</v>
      </c>
      <c r="Y15" s="56" t="s">
        <v>111</v>
      </c>
      <c r="Z15" s="75">
        <v>44484</v>
      </c>
      <c r="AA15" s="66">
        <v>1403</v>
      </c>
      <c r="AB15" s="66">
        <v>80</v>
      </c>
      <c r="AC15" s="56" t="s">
        <v>114</v>
      </c>
      <c r="AD15" s="70"/>
      <c r="AE15" s="66"/>
      <c r="AF15" s="66"/>
      <c r="AG15" s="66"/>
      <c r="AH15" s="75">
        <v>44482</v>
      </c>
      <c r="AI15" s="66">
        <v>1400</v>
      </c>
      <c r="AJ15" s="66">
        <v>45</v>
      </c>
      <c r="AK15" s="56" t="s">
        <v>114</v>
      </c>
      <c r="AL15" s="75">
        <v>44481</v>
      </c>
      <c r="AM15" s="66">
        <v>1396</v>
      </c>
      <c r="AN15" s="66">
        <v>45</v>
      </c>
      <c r="AO15" s="56" t="s">
        <v>111</v>
      </c>
      <c r="AP15" s="76"/>
      <c r="AQ15" s="66"/>
      <c r="AR15" s="66"/>
      <c r="AS15" s="56"/>
      <c r="AT15" s="66"/>
      <c r="AU15" s="66"/>
      <c r="AV15" s="66"/>
      <c r="AW15" s="66"/>
      <c r="AX15" s="75"/>
      <c r="AY15" s="66"/>
      <c r="AZ15" s="66"/>
      <c r="BA15" s="56"/>
      <c r="BB15" s="75"/>
      <c r="BC15" s="66"/>
      <c r="BD15" s="66"/>
      <c r="BE15" s="56"/>
      <c r="BF15" s="75">
        <v>44500</v>
      </c>
      <c r="BG15" s="66">
        <v>1456</v>
      </c>
      <c r="BH15" s="66">
        <v>45</v>
      </c>
      <c r="BI15" s="56" t="s">
        <v>114</v>
      </c>
      <c r="BJ15" s="3"/>
    </row>
    <row r="16" spans="1:62" x14ac:dyDescent="0.3">
      <c r="B16" s="55"/>
      <c r="C16" s="12"/>
      <c r="D16" s="6"/>
      <c r="E16" s="52"/>
      <c r="F16" s="58">
        <v>44486</v>
      </c>
      <c r="G16" s="6">
        <v>1411</v>
      </c>
      <c r="H16" s="6">
        <v>160</v>
      </c>
      <c r="I16" s="15" t="s">
        <v>114</v>
      </c>
      <c r="J16" s="87">
        <v>44487</v>
      </c>
      <c r="K16" s="6">
        <v>1425</v>
      </c>
      <c r="L16" s="6">
        <v>50</v>
      </c>
      <c r="M16" s="59" t="s">
        <v>35</v>
      </c>
      <c r="N16" s="55">
        <v>44484</v>
      </c>
      <c r="O16" s="6">
        <v>1404</v>
      </c>
      <c r="P16" s="6">
        <v>125</v>
      </c>
      <c r="Q16" s="59" t="s">
        <v>114</v>
      </c>
      <c r="R16" s="60">
        <v>44481</v>
      </c>
      <c r="S16" s="67">
        <v>1397</v>
      </c>
      <c r="T16" s="67">
        <v>215</v>
      </c>
      <c r="U16" s="59" t="s">
        <v>114</v>
      </c>
      <c r="V16" s="60">
        <v>44496</v>
      </c>
      <c r="W16" s="67">
        <v>1438</v>
      </c>
      <c r="X16" s="67">
        <v>125</v>
      </c>
      <c r="Y16" s="59" t="s">
        <v>111</v>
      </c>
      <c r="Z16" s="60">
        <v>44491</v>
      </c>
      <c r="AA16" s="67">
        <v>1415</v>
      </c>
      <c r="AB16" s="67">
        <v>70</v>
      </c>
      <c r="AC16" s="59" t="s">
        <v>114</v>
      </c>
      <c r="AD16" s="67"/>
      <c r="AE16" s="67"/>
      <c r="AF16" s="67"/>
      <c r="AG16" s="67"/>
      <c r="AH16" s="75">
        <v>44486</v>
      </c>
      <c r="AI16" s="66">
        <v>1412</v>
      </c>
      <c r="AJ16" s="66">
        <v>45</v>
      </c>
      <c r="AK16" s="56" t="s">
        <v>114</v>
      </c>
      <c r="AL16" s="75">
        <v>44484</v>
      </c>
      <c r="AM16" s="67">
        <v>1406</v>
      </c>
      <c r="AN16" s="67">
        <v>45</v>
      </c>
      <c r="AO16" s="59" t="s">
        <v>111</v>
      </c>
      <c r="AP16" s="61"/>
      <c r="AQ16" s="67"/>
      <c r="AR16" s="67"/>
      <c r="AS16" s="59"/>
      <c r="AT16" s="67"/>
      <c r="AU16" s="67"/>
      <c r="AV16" s="67"/>
      <c r="AW16" s="67"/>
      <c r="AX16" s="60"/>
      <c r="AY16" s="67"/>
      <c r="AZ16" s="67"/>
      <c r="BA16" s="59"/>
      <c r="BB16" s="60"/>
      <c r="BC16" s="67"/>
      <c r="BD16" s="67"/>
      <c r="BE16" s="59"/>
      <c r="BF16" s="60"/>
      <c r="BG16" s="67"/>
      <c r="BH16" s="67"/>
      <c r="BI16" s="59"/>
      <c r="BJ16" s="3"/>
    </row>
    <row r="17" spans="2:62" x14ac:dyDescent="0.3">
      <c r="B17" s="55"/>
      <c r="C17" s="12"/>
      <c r="D17" s="6"/>
      <c r="E17" s="52"/>
      <c r="F17" s="58">
        <v>44488</v>
      </c>
      <c r="G17" s="6">
        <v>1430</v>
      </c>
      <c r="H17" s="6">
        <v>95</v>
      </c>
      <c r="I17" s="15" t="s">
        <v>35</v>
      </c>
      <c r="J17" s="87">
        <v>44494</v>
      </c>
      <c r="K17" s="6">
        <v>1444</v>
      </c>
      <c r="L17" s="6">
        <v>105</v>
      </c>
      <c r="M17" s="67" t="s">
        <v>111</v>
      </c>
      <c r="N17" s="55">
        <v>44490</v>
      </c>
      <c r="O17" s="86">
        <v>1432</v>
      </c>
      <c r="P17" s="5">
        <v>80</v>
      </c>
      <c r="Q17" s="112" t="s">
        <v>35</v>
      </c>
      <c r="R17" s="71">
        <v>44484</v>
      </c>
      <c r="S17" s="67">
        <v>1405</v>
      </c>
      <c r="T17" s="67">
        <v>215</v>
      </c>
      <c r="U17" s="59" t="s">
        <v>114</v>
      </c>
      <c r="V17" s="60">
        <v>44499</v>
      </c>
      <c r="W17" s="67">
        <v>1451</v>
      </c>
      <c r="X17" s="67">
        <v>125</v>
      </c>
      <c r="Y17" s="59" t="s">
        <v>111</v>
      </c>
      <c r="Z17" s="60">
        <v>44495</v>
      </c>
      <c r="AA17" s="67">
        <v>1445</v>
      </c>
      <c r="AB17" s="67">
        <v>70</v>
      </c>
      <c r="AC17" s="59" t="s">
        <v>114</v>
      </c>
      <c r="AD17" s="67"/>
      <c r="AE17" s="67"/>
      <c r="AF17" s="67"/>
      <c r="AG17" s="67"/>
      <c r="AH17" s="75">
        <v>44488</v>
      </c>
      <c r="AI17" s="67">
        <v>1428</v>
      </c>
      <c r="AJ17" s="67">
        <v>35</v>
      </c>
      <c r="AK17" s="59" t="s">
        <v>35</v>
      </c>
      <c r="AL17" s="61"/>
      <c r="AM17" s="67"/>
      <c r="AN17" s="67"/>
      <c r="AO17" s="59"/>
      <c r="AP17" s="61"/>
      <c r="AQ17" s="67"/>
      <c r="AR17" s="67"/>
      <c r="AS17" s="59"/>
      <c r="AT17" s="67"/>
      <c r="AU17" s="67"/>
      <c r="AV17" s="67"/>
      <c r="AW17" s="67"/>
      <c r="AX17" s="60"/>
      <c r="AY17" s="67"/>
      <c r="AZ17" s="67"/>
      <c r="BA17" s="59"/>
      <c r="BB17" s="60"/>
      <c r="BC17" s="67"/>
      <c r="BD17" s="67"/>
      <c r="BE17" s="59"/>
      <c r="BF17" s="60"/>
      <c r="BG17" s="67"/>
      <c r="BH17" s="67"/>
      <c r="BI17" s="59"/>
      <c r="BJ17" s="3"/>
    </row>
    <row r="18" spans="2:62" x14ac:dyDescent="0.3">
      <c r="B18" s="55"/>
      <c r="C18" s="12"/>
      <c r="D18" s="6"/>
      <c r="E18" s="52"/>
      <c r="F18" s="58">
        <v>44491</v>
      </c>
      <c r="G18" s="6">
        <v>1410</v>
      </c>
      <c r="H18" s="6">
        <v>125</v>
      </c>
      <c r="I18" s="15" t="s">
        <v>114</v>
      </c>
      <c r="J18" s="87">
        <v>44500</v>
      </c>
      <c r="K18" s="6">
        <v>1457</v>
      </c>
      <c r="L18" s="6">
        <v>105</v>
      </c>
      <c r="M18" s="59" t="s">
        <v>111</v>
      </c>
      <c r="N18" s="55">
        <v>44493</v>
      </c>
      <c r="O18" s="54">
        <v>1440</v>
      </c>
      <c r="P18" s="54">
        <v>90</v>
      </c>
      <c r="Q18" s="56" t="s">
        <v>114</v>
      </c>
      <c r="R18" s="60">
        <v>44487</v>
      </c>
      <c r="S18" s="67">
        <v>1422</v>
      </c>
      <c r="T18" s="67">
        <v>215</v>
      </c>
      <c r="U18" s="59" t="s">
        <v>126</v>
      </c>
      <c r="Z18" s="60">
        <v>44498</v>
      </c>
      <c r="AA18" s="67">
        <v>1448</v>
      </c>
      <c r="AB18" s="67">
        <v>80</v>
      </c>
      <c r="AC18" s="59" t="s">
        <v>114</v>
      </c>
      <c r="AD18" s="67"/>
      <c r="AE18" s="67"/>
      <c r="AF18" s="67"/>
      <c r="AG18" s="67"/>
      <c r="AH18" s="75">
        <v>44491</v>
      </c>
      <c r="AI18" s="67">
        <v>1413</v>
      </c>
      <c r="AJ18" s="67">
        <v>45</v>
      </c>
      <c r="AK18" s="59" t="s">
        <v>114</v>
      </c>
      <c r="AL18" s="61"/>
      <c r="AM18" s="67"/>
      <c r="AN18" s="67"/>
      <c r="AO18" s="59"/>
      <c r="AP18" s="61"/>
      <c r="AQ18" s="67"/>
      <c r="AR18" s="67"/>
      <c r="AS18" s="59"/>
      <c r="AT18" s="67"/>
      <c r="AU18" s="67"/>
      <c r="AV18" s="67"/>
      <c r="AW18" s="67"/>
      <c r="AX18" s="60"/>
      <c r="AY18" s="67"/>
      <c r="AZ18" s="67"/>
      <c r="BA18" s="59"/>
      <c r="BB18" s="60"/>
      <c r="BC18" s="67"/>
      <c r="BD18" s="67"/>
      <c r="BE18" s="59"/>
      <c r="BF18" s="60"/>
      <c r="BG18" s="67"/>
      <c r="BH18" s="67"/>
      <c r="BI18" s="59"/>
      <c r="BJ18" s="3"/>
    </row>
    <row r="19" spans="2:62" x14ac:dyDescent="0.3">
      <c r="B19" s="55"/>
      <c r="C19" s="12"/>
      <c r="D19" s="6"/>
      <c r="E19" s="52"/>
      <c r="F19" s="58">
        <v>44494</v>
      </c>
      <c r="G19" s="6">
        <v>1441</v>
      </c>
      <c r="H19" s="6">
        <v>170</v>
      </c>
      <c r="I19" s="15" t="s">
        <v>136</v>
      </c>
      <c r="J19" s="87"/>
      <c r="K19" s="6"/>
      <c r="L19" s="6"/>
      <c r="M19" s="59"/>
      <c r="N19" s="55">
        <v>44496</v>
      </c>
      <c r="O19" s="6">
        <v>1437</v>
      </c>
      <c r="P19" s="6">
        <v>90</v>
      </c>
      <c r="Q19" s="59" t="s">
        <v>114</v>
      </c>
      <c r="R19" s="60">
        <v>44490</v>
      </c>
      <c r="S19" s="67">
        <v>1434</v>
      </c>
      <c r="T19" s="67">
        <v>205</v>
      </c>
      <c r="U19" s="59" t="s">
        <v>126</v>
      </c>
      <c r="V19" s="61"/>
      <c r="W19" s="67"/>
      <c r="X19" s="67"/>
      <c r="Y19" s="59"/>
      <c r="Z19" s="60"/>
      <c r="AA19" s="67"/>
      <c r="AB19" s="67"/>
      <c r="AC19" s="59"/>
      <c r="AD19" s="67"/>
      <c r="AE19" s="67"/>
      <c r="AF19" s="67"/>
      <c r="AG19" s="67"/>
      <c r="AH19" s="75">
        <v>44494</v>
      </c>
      <c r="AI19" s="67">
        <v>1442</v>
      </c>
      <c r="AJ19" s="67">
        <v>45</v>
      </c>
      <c r="AK19" s="59" t="s">
        <v>114</v>
      </c>
      <c r="AL19" s="61"/>
      <c r="AM19" s="67"/>
      <c r="AN19" s="67"/>
      <c r="AO19" s="59"/>
      <c r="AP19" s="61"/>
      <c r="AQ19" s="67"/>
      <c r="AR19" s="67"/>
      <c r="AS19" s="59"/>
      <c r="AT19" s="67"/>
      <c r="AU19" s="67"/>
      <c r="AV19" s="67"/>
      <c r="AW19" s="67"/>
      <c r="AX19" s="61"/>
      <c r="AY19" s="67"/>
      <c r="AZ19" s="67"/>
      <c r="BA19" s="59"/>
      <c r="BB19" s="61"/>
      <c r="BC19" s="67"/>
      <c r="BD19" s="67"/>
      <c r="BE19" s="59"/>
      <c r="BF19" s="61"/>
      <c r="BG19" s="67"/>
      <c r="BH19" s="67"/>
      <c r="BI19" s="59"/>
      <c r="BJ19" s="3"/>
    </row>
    <row r="20" spans="2:62" x14ac:dyDescent="0.3">
      <c r="B20" s="55"/>
      <c r="C20" s="12"/>
      <c r="D20" s="6"/>
      <c r="E20" s="52"/>
      <c r="F20" s="58">
        <v>44497</v>
      </c>
      <c r="G20" s="6">
        <v>1446</v>
      </c>
      <c r="H20" s="6">
        <v>170</v>
      </c>
      <c r="I20" s="15" t="s">
        <v>136</v>
      </c>
      <c r="J20" s="87"/>
      <c r="K20" s="6"/>
      <c r="L20" s="6"/>
      <c r="M20" s="59"/>
      <c r="N20" s="55">
        <v>44499</v>
      </c>
      <c r="O20" s="6">
        <v>1450</v>
      </c>
      <c r="P20" s="6">
        <v>90</v>
      </c>
      <c r="Q20" s="59" t="s">
        <v>114</v>
      </c>
      <c r="R20" s="60">
        <v>44493</v>
      </c>
      <c r="S20" s="67">
        <v>1418</v>
      </c>
      <c r="T20" s="67">
        <v>215</v>
      </c>
      <c r="U20" s="59" t="s">
        <v>114</v>
      </c>
      <c r="V20" s="61"/>
      <c r="W20" s="67"/>
      <c r="X20" s="67"/>
      <c r="Y20" s="59"/>
      <c r="Z20" s="61"/>
      <c r="AA20" s="67"/>
      <c r="AB20" s="67"/>
      <c r="AC20" s="59"/>
      <c r="AD20" s="67"/>
      <c r="AE20" s="67"/>
      <c r="AF20" s="67"/>
      <c r="AG20" s="67"/>
      <c r="AH20" s="75">
        <v>44497</v>
      </c>
      <c r="AI20" s="67">
        <v>1447</v>
      </c>
      <c r="AJ20" s="67">
        <v>45</v>
      </c>
      <c r="AK20" s="59" t="s">
        <v>114</v>
      </c>
      <c r="AL20" s="61"/>
      <c r="AM20" s="67"/>
      <c r="AN20" s="67"/>
      <c r="AO20" s="59"/>
      <c r="AP20" s="61"/>
      <c r="AQ20" s="67"/>
      <c r="AR20" s="67"/>
      <c r="AS20" s="59"/>
      <c r="AT20" s="67"/>
      <c r="AU20" s="67"/>
      <c r="AV20" s="67"/>
      <c r="AW20" s="67"/>
      <c r="AX20" s="61"/>
      <c r="AY20" s="67"/>
      <c r="AZ20" s="67"/>
      <c r="BA20" s="59"/>
      <c r="BB20" s="61"/>
      <c r="BC20" s="67"/>
      <c r="BD20" s="67"/>
      <c r="BE20" s="59"/>
      <c r="BF20" s="61"/>
      <c r="BG20" s="67"/>
      <c r="BH20" s="67"/>
      <c r="BI20" s="59"/>
      <c r="BJ20" s="3"/>
    </row>
    <row r="21" spans="2:62" x14ac:dyDescent="0.3">
      <c r="B21" s="55"/>
      <c r="C21" s="12"/>
      <c r="D21" s="6"/>
      <c r="E21" s="52"/>
      <c r="F21" s="58">
        <v>44500</v>
      </c>
      <c r="G21" s="6">
        <v>1454</v>
      </c>
      <c r="H21" s="6">
        <v>170</v>
      </c>
      <c r="I21" s="15" t="s">
        <v>114</v>
      </c>
      <c r="J21" s="87"/>
      <c r="K21" s="6"/>
      <c r="L21" s="6"/>
      <c r="M21" s="59"/>
      <c r="N21" s="61"/>
      <c r="O21" s="6"/>
      <c r="P21" s="6"/>
      <c r="Q21" s="59"/>
      <c r="R21" s="60">
        <v>44496</v>
      </c>
      <c r="S21" s="67">
        <v>1439</v>
      </c>
      <c r="T21" s="67">
        <v>215</v>
      </c>
      <c r="U21" s="59" t="s">
        <v>114</v>
      </c>
      <c r="V21" s="61"/>
      <c r="W21" s="67"/>
      <c r="X21" s="67"/>
      <c r="Y21" s="59"/>
      <c r="Z21" s="61"/>
      <c r="AA21" s="67"/>
      <c r="AB21" s="67"/>
      <c r="AC21" s="59"/>
      <c r="AD21" s="67"/>
      <c r="AE21" s="67"/>
      <c r="AF21" s="67"/>
      <c r="AG21" s="67"/>
      <c r="AH21" s="75">
        <v>44500</v>
      </c>
      <c r="AI21" s="67">
        <v>1455</v>
      </c>
      <c r="AJ21" s="67">
        <v>45</v>
      </c>
      <c r="AK21" s="59" t="s">
        <v>114</v>
      </c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59"/>
      <c r="BB21" s="61"/>
      <c r="BC21" s="67"/>
      <c r="BD21" s="67"/>
      <c r="BE21" s="59"/>
      <c r="BF21" s="61"/>
      <c r="BG21" s="67"/>
      <c r="BH21" s="67"/>
      <c r="BI21" s="59"/>
      <c r="BJ21" s="3"/>
    </row>
    <row r="22" spans="2:62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0">
        <v>44499</v>
      </c>
      <c r="S22" s="67">
        <v>1453</v>
      </c>
      <c r="T22" s="67">
        <v>215</v>
      </c>
      <c r="U22" s="59" t="s">
        <v>114</v>
      </c>
      <c r="V22" s="61"/>
      <c r="W22" s="67"/>
      <c r="X22" s="67"/>
      <c r="Y22" s="59"/>
      <c r="Z22" s="61"/>
      <c r="AA22" s="67"/>
      <c r="AB22" s="67"/>
      <c r="AC22" s="59"/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59"/>
      <c r="BB22" s="61"/>
      <c r="BC22" s="67"/>
      <c r="BD22" s="67"/>
      <c r="BE22" s="59"/>
      <c r="BF22" s="61"/>
      <c r="BG22" s="67"/>
      <c r="BH22" s="67"/>
      <c r="BI22" s="59"/>
      <c r="BJ22" s="3"/>
    </row>
    <row r="23" spans="2:62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1"/>
      <c r="AA23" s="67"/>
      <c r="AB23" s="67"/>
      <c r="AC23" s="59"/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59"/>
      <c r="BB23" s="61"/>
      <c r="BC23" s="67"/>
      <c r="BD23" s="67"/>
      <c r="BE23" s="59"/>
      <c r="BF23" s="61"/>
      <c r="BG23" s="67"/>
      <c r="BH23" s="67"/>
      <c r="BI23" s="59"/>
      <c r="BJ23" s="3"/>
    </row>
    <row r="24" spans="2:62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1"/>
      <c r="AA24" s="67"/>
      <c r="AB24" s="67"/>
      <c r="AC24" s="59"/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59"/>
      <c r="BB24" s="61"/>
      <c r="BC24" s="67"/>
      <c r="BD24" s="67"/>
      <c r="BE24" s="59"/>
      <c r="BF24" s="61"/>
      <c r="BG24" s="67"/>
      <c r="BH24" s="67"/>
      <c r="BI24" s="59"/>
      <c r="BJ24" s="3"/>
    </row>
    <row r="25" spans="2:62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1"/>
      <c r="AA25" s="67"/>
      <c r="AB25" s="67"/>
      <c r="AC25" s="59"/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59"/>
      <c r="BB25" s="61"/>
      <c r="BC25" s="67"/>
      <c r="BD25" s="67"/>
      <c r="BE25" s="59"/>
      <c r="BF25" s="61"/>
      <c r="BG25" s="67"/>
      <c r="BH25" s="67"/>
      <c r="BI25" s="59"/>
      <c r="BJ25" s="3"/>
    </row>
    <row r="26" spans="2:62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1"/>
      <c r="AA26" s="67"/>
      <c r="AB26" s="67"/>
      <c r="AC26" s="59"/>
      <c r="AD26" s="67"/>
      <c r="AE26" s="67"/>
      <c r="AF26" s="67"/>
      <c r="AG26" s="67"/>
      <c r="AH26" s="61"/>
      <c r="AI26" s="67" t="s">
        <v>153</v>
      </c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3"/>
    </row>
    <row r="27" spans="2:62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3"/>
    </row>
    <row r="28" spans="2:62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3"/>
    </row>
    <row r="29" spans="2:62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3"/>
    </row>
    <row r="30" spans="2:62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3"/>
    </row>
    <row r="31" spans="2:62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3"/>
    </row>
    <row r="32" spans="2:62" ht="15" thickBot="1" x14ac:dyDescent="0.35">
      <c r="B32" s="33"/>
      <c r="C32" s="34"/>
      <c r="D32" s="31"/>
      <c r="E32" s="35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3"/>
    </row>
    <row r="33" spans="1:62" s="7" customFormat="1" ht="18.600000000000001" thickBot="1" x14ac:dyDescent="0.35">
      <c r="A33" s="64" t="s">
        <v>6</v>
      </c>
      <c r="B33" s="773">
        <f>SUM(D12:D32)</f>
        <v>160</v>
      </c>
      <c r="C33" s="774"/>
      <c r="D33" s="774"/>
      <c r="E33" s="775"/>
      <c r="F33" s="773">
        <f>SUM(H12:H32)</f>
        <v>1370</v>
      </c>
      <c r="G33" s="774"/>
      <c r="H33" s="774"/>
      <c r="I33" s="775"/>
      <c r="J33" s="760">
        <f>SUM(L12:L32)</f>
        <v>380</v>
      </c>
      <c r="K33" s="761"/>
      <c r="L33" s="761"/>
      <c r="M33" s="762"/>
      <c r="N33" s="760">
        <f>SUM(P12:P32)</f>
        <v>975</v>
      </c>
      <c r="O33" s="761"/>
      <c r="P33" s="761"/>
      <c r="Q33" s="762"/>
      <c r="R33" s="722">
        <f>SUM(T12:T32)</f>
        <v>2355</v>
      </c>
      <c r="S33" s="723"/>
      <c r="T33" s="723"/>
      <c r="U33" s="724"/>
      <c r="V33" s="722">
        <f>SUM(X12:X32)</f>
        <v>570</v>
      </c>
      <c r="W33" s="723"/>
      <c r="X33" s="723"/>
      <c r="Y33" s="724"/>
      <c r="Z33" s="722">
        <f>SUM(AB12:AB32)</f>
        <v>855</v>
      </c>
      <c r="AA33" s="723"/>
      <c r="AB33" s="723"/>
      <c r="AC33" s="724"/>
      <c r="AD33" s="722">
        <f>SUM(AF12:AF32)</f>
        <v>50</v>
      </c>
      <c r="AE33" s="723"/>
      <c r="AF33" s="723"/>
      <c r="AG33" s="723"/>
      <c r="AH33" s="722">
        <f>SUM(AJ12:AJ32)</f>
        <v>485</v>
      </c>
      <c r="AI33" s="723"/>
      <c r="AJ33" s="723"/>
      <c r="AK33" s="724"/>
      <c r="AL33" s="722">
        <f>SUM(AN12:AN32)</f>
        <v>225</v>
      </c>
      <c r="AM33" s="723"/>
      <c r="AN33" s="723"/>
      <c r="AO33" s="723"/>
      <c r="AP33" s="722">
        <f>SUM(AR12:AR32)</f>
        <v>840</v>
      </c>
      <c r="AQ33" s="723"/>
      <c r="AR33" s="723"/>
      <c r="AS33" s="723"/>
      <c r="AT33" s="722">
        <f>SUM(AV12:AV32)</f>
        <v>185</v>
      </c>
      <c r="AU33" s="723"/>
      <c r="AV33" s="723"/>
      <c r="AW33" s="723"/>
      <c r="AX33" s="722">
        <f>SUM(AZ12:AZ32)</f>
        <v>225</v>
      </c>
      <c r="AY33" s="723"/>
      <c r="AZ33" s="723"/>
      <c r="BA33" s="724"/>
      <c r="BB33" s="722">
        <f>SUM(BD12:BD32)</f>
        <v>90</v>
      </c>
      <c r="BC33" s="723"/>
      <c r="BD33" s="723"/>
      <c r="BE33" s="724"/>
      <c r="BF33" s="722">
        <f>SUM(BH12:BH32)</f>
        <v>120</v>
      </c>
      <c r="BG33" s="723"/>
      <c r="BH33" s="723"/>
      <c r="BI33" s="724"/>
      <c r="BJ33" s="82" t="s">
        <v>12</v>
      </c>
    </row>
    <row r="34" spans="1:62" s="7" customFormat="1" ht="18.600000000000001" thickBot="1" x14ac:dyDescent="0.35">
      <c r="A34" s="64" t="s">
        <v>7</v>
      </c>
      <c r="B34" s="776">
        <f>+B33/42</f>
        <v>3.8095238095238093</v>
      </c>
      <c r="C34" s="777"/>
      <c r="D34" s="777"/>
      <c r="E34" s="778"/>
      <c r="F34" s="776">
        <f>+F33/42</f>
        <v>32.61904761904762</v>
      </c>
      <c r="G34" s="777"/>
      <c r="H34" s="777"/>
      <c r="I34" s="778"/>
      <c r="J34" s="763">
        <f>+J33/42</f>
        <v>9.0476190476190474</v>
      </c>
      <c r="K34" s="764"/>
      <c r="L34" s="764"/>
      <c r="M34" s="765"/>
      <c r="N34" s="763">
        <f>+N33/42</f>
        <v>23.214285714285715</v>
      </c>
      <c r="O34" s="764"/>
      <c r="P34" s="764"/>
      <c r="Q34" s="765"/>
      <c r="R34" s="725">
        <f>+R33/42</f>
        <v>56.071428571428569</v>
      </c>
      <c r="S34" s="726"/>
      <c r="T34" s="726"/>
      <c r="U34" s="727"/>
      <c r="V34" s="725">
        <f>+V33/42</f>
        <v>13.571428571428571</v>
      </c>
      <c r="W34" s="726"/>
      <c r="X34" s="726"/>
      <c r="Y34" s="727"/>
      <c r="Z34" s="725">
        <f>+Z33/42</f>
        <v>20.357142857142858</v>
      </c>
      <c r="AA34" s="726"/>
      <c r="AB34" s="726"/>
      <c r="AC34" s="727"/>
      <c r="AD34" s="725">
        <f>+AD33/42</f>
        <v>1.1904761904761905</v>
      </c>
      <c r="AE34" s="726"/>
      <c r="AF34" s="726"/>
      <c r="AG34" s="726"/>
      <c r="AH34" s="725">
        <f>+AH33/42</f>
        <v>11.547619047619047</v>
      </c>
      <c r="AI34" s="726"/>
      <c r="AJ34" s="726"/>
      <c r="AK34" s="727"/>
      <c r="AL34" s="725">
        <f>+AL33/42</f>
        <v>5.3571428571428568</v>
      </c>
      <c r="AM34" s="726"/>
      <c r="AN34" s="726"/>
      <c r="AO34" s="726"/>
      <c r="AP34" s="725">
        <f>+AP33/42</f>
        <v>20</v>
      </c>
      <c r="AQ34" s="726"/>
      <c r="AR34" s="726"/>
      <c r="AS34" s="726"/>
      <c r="AT34" s="725">
        <f>+AT33/42</f>
        <v>4.4047619047619051</v>
      </c>
      <c r="AU34" s="726"/>
      <c r="AV34" s="726"/>
      <c r="AW34" s="726"/>
      <c r="AX34" s="725">
        <f>+AX33/42</f>
        <v>5.3571428571428568</v>
      </c>
      <c r="AY34" s="726"/>
      <c r="AZ34" s="726"/>
      <c r="BA34" s="727"/>
      <c r="BB34" s="725">
        <f>+BB33/42</f>
        <v>2.1428571428571428</v>
      </c>
      <c r="BC34" s="726"/>
      <c r="BD34" s="726"/>
      <c r="BE34" s="727"/>
      <c r="BF34" s="725">
        <f>+BF33/42</f>
        <v>2.8571428571428572</v>
      </c>
      <c r="BG34" s="726"/>
      <c r="BH34" s="726"/>
      <c r="BI34" s="727"/>
      <c r="BJ34" s="83">
        <f>SUM(B34:BI34)</f>
        <v>211.54761904761907</v>
      </c>
    </row>
    <row r="35" spans="1:62" s="7" customFormat="1" ht="18.600000000000001" thickBot="1" x14ac:dyDescent="0.35">
      <c r="A35" s="64" t="s">
        <v>8</v>
      </c>
      <c r="B35" s="728">
        <f>+B34/6.2898</f>
        <v>0.60566692256094146</v>
      </c>
      <c r="C35" s="729"/>
      <c r="D35" s="729"/>
      <c r="E35" s="730"/>
      <c r="F35" s="728">
        <f>+F34/6.2898</f>
        <v>5.1860230244280618</v>
      </c>
      <c r="G35" s="729"/>
      <c r="H35" s="729"/>
      <c r="I35" s="730"/>
      <c r="J35" s="728">
        <f>+J34/6.2898</f>
        <v>1.4384589410822359</v>
      </c>
      <c r="K35" s="729"/>
      <c r="L35" s="729"/>
      <c r="M35" s="730"/>
      <c r="N35" s="728">
        <f>+N34/6.2898</f>
        <v>3.6907828093557375</v>
      </c>
      <c r="O35" s="729"/>
      <c r="P35" s="729"/>
      <c r="Q35" s="730"/>
      <c r="R35" s="728">
        <f>+R34/6.2898</f>
        <v>8.9146600164438574</v>
      </c>
      <c r="S35" s="729"/>
      <c r="T35" s="729"/>
      <c r="U35" s="730"/>
      <c r="V35" s="728">
        <f>+V34/6.2898</f>
        <v>2.1576884116233539</v>
      </c>
      <c r="W35" s="729"/>
      <c r="X35" s="729"/>
      <c r="Y35" s="730"/>
      <c r="Z35" s="728">
        <f>+Z34/6.2898</f>
        <v>3.2365326174350311</v>
      </c>
      <c r="AA35" s="729"/>
      <c r="AB35" s="729"/>
      <c r="AC35" s="730"/>
      <c r="AD35" s="728">
        <f>+AD34/6.2898</f>
        <v>0.18927091330029422</v>
      </c>
      <c r="AE35" s="729"/>
      <c r="AF35" s="729"/>
      <c r="AG35" s="729"/>
      <c r="AH35" s="728">
        <f>+AH34/6.2898</f>
        <v>1.8359278590128538</v>
      </c>
      <c r="AI35" s="729"/>
      <c r="AJ35" s="729"/>
      <c r="AK35" s="730"/>
      <c r="AL35" s="728">
        <f>+AL34/6.2898</f>
        <v>0.85171910985132393</v>
      </c>
      <c r="AM35" s="729"/>
      <c r="AN35" s="729"/>
      <c r="AO35" s="729"/>
      <c r="AP35" s="728">
        <f>+AP34/6.2898</f>
        <v>3.1797513434449427</v>
      </c>
      <c r="AQ35" s="729"/>
      <c r="AR35" s="729"/>
      <c r="AS35" s="729"/>
      <c r="AT35" s="728">
        <f>+AT34/6.2898</f>
        <v>0.70030237921108862</v>
      </c>
      <c r="AU35" s="729"/>
      <c r="AV35" s="729"/>
      <c r="AW35" s="729"/>
      <c r="AX35" s="728">
        <f>+AX34/6.2898</f>
        <v>0.85171910985132393</v>
      </c>
      <c r="AY35" s="729"/>
      <c r="AZ35" s="729"/>
      <c r="BA35" s="730"/>
      <c r="BB35" s="728">
        <f>+BB34/6.2898</f>
        <v>0.34068764394052958</v>
      </c>
      <c r="BC35" s="729"/>
      <c r="BD35" s="729"/>
      <c r="BE35" s="730"/>
      <c r="BF35" s="728">
        <f>+BF34/6.2898</f>
        <v>0.45425019192070615</v>
      </c>
      <c r="BG35" s="729"/>
      <c r="BH35" s="729"/>
      <c r="BI35" s="730"/>
    </row>
  </sheetData>
  <mergeCells count="92">
    <mergeCell ref="AT8:AW8"/>
    <mergeCell ref="AX8:BA8"/>
    <mergeCell ref="B9:E9"/>
    <mergeCell ref="F9:I9"/>
    <mergeCell ref="J9:M9"/>
    <mergeCell ref="N9:Q9"/>
    <mergeCell ref="R9:U9"/>
    <mergeCell ref="B8:E8"/>
    <mergeCell ref="F8:I8"/>
    <mergeCell ref="J8:M8"/>
    <mergeCell ref="N8:Q8"/>
    <mergeCell ref="R8:U8"/>
    <mergeCell ref="V8:Y8"/>
    <mergeCell ref="Z8:AC8"/>
    <mergeCell ref="AD8:AG8"/>
    <mergeCell ref="AH9:AK9"/>
    <mergeCell ref="AL9:AO9"/>
    <mergeCell ref="AP9:AS9"/>
    <mergeCell ref="AH8:AK8"/>
    <mergeCell ref="AL8:AO8"/>
    <mergeCell ref="AP8:AS8"/>
    <mergeCell ref="R10:U10"/>
    <mergeCell ref="V10:Y10"/>
    <mergeCell ref="Z10:AC10"/>
    <mergeCell ref="AD10:AG10"/>
    <mergeCell ref="V9:Y9"/>
    <mergeCell ref="Z9:AC9"/>
    <mergeCell ref="AD9:AG9"/>
    <mergeCell ref="B33:E33"/>
    <mergeCell ref="F33:I33"/>
    <mergeCell ref="J33:M33"/>
    <mergeCell ref="N33:Q33"/>
    <mergeCell ref="R33:U33"/>
    <mergeCell ref="AT33:AW33"/>
    <mergeCell ref="AX33:BA33"/>
    <mergeCell ref="B34:E34"/>
    <mergeCell ref="F34:I34"/>
    <mergeCell ref="J34:M34"/>
    <mergeCell ref="N34:Q34"/>
    <mergeCell ref="R34:U34"/>
    <mergeCell ref="V34:Y34"/>
    <mergeCell ref="Z34:AC34"/>
    <mergeCell ref="AD34:AG34"/>
    <mergeCell ref="V33:Y33"/>
    <mergeCell ref="Z33:AC33"/>
    <mergeCell ref="AD33:AG33"/>
    <mergeCell ref="AH33:AK33"/>
    <mergeCell ref="AL33:AO33"/>
    <mergeCell ref="AP33:AS33"/>
    <mergeCell ref="B35:E35"/>
    <mergeCell ref="F35:I35"/>
    <mergeCell ref="J35:M35"/>
    <mergeCell ref="N35:Q35"/>
    <mergeCell ref="R35:U35"/>
    <mergeCell ref="AH34:AK34"/>
    <mergeCell ref="AL34:AO34"/>
    <mergeCell ref="AP34:AS34"/>
    <mergeCell ref="AT34:AW34"/>
    <mergeCell ref="AX34:BA34"/>
    <mergeCell ref="AT35:AW35"/>
    <mergeCell ref="AX35:BA35"/>
    <mergeCell ref="V35:Y35"/>
    <mergeCell ref="Z35:AC35"/>
    <mergeCell ref="AD35:AG35"/>
    <mergeCell ref="AH35:AK35"/>
    <mergeCell ref="AL35:AO35"/>
    <mergeCell ref="AP35:AS35"/>
    <mergeCell ref="BF33:BI33"/>
    <mergeCell ref="BF34:BI34"/>
    <mergeCell ref="BF35:BI35"/>
    <mergeCell ref="BB8:BE8"/>
    <mergeCell ref="BB9:BE9"/>
    <mergeCell ref="BB10:BE10"/>
    <mergeCell ref="BB33:BE33"/>
    <mergeCell ref="BB34:BE34"/>
    <mergeCell ref="BB35:BE35"/>
    <mergeCell ref="B5:BI6"/>
    <mergeCell ref="B7:BI7"/>
    <mergeCell ref="BF8:BI8"/>
    <mergeCell ref="BF9:BI9"/>
    <mergeCell ref="BF10:BI10"/>
    <mergeCell ref="AH10:AK10"/>
    <mergeCell ref="AL10:AO10"/>
    <mergeCell ref="AP10:AS10"/>
    <mergeCell ref="AT10:AW10"/>
    <mergeCell ref="AX10:BA10"/>
    <mergeCell ref="AT9:AW9"/>
    <mergeCell ref="AX9:BA9"/>
    <mergeCell ref="B10:E10"/>
    <mergeCell ref="F10:I10"/>
    <mergeCell ref="J10:M10"/>
    <mergeCell ref="N10:Q10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R35"/>
  <sheetViews>
    <sheetView topLeftCell="AZ7" zoomScale="70" zoomScaleNormal="70" workbookViewId="0">
      <selection activeCell="BN8" sqref="BN8:BQ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4" width="10.6640625" customWidth="1"/>
    <col min="15" max="15" width="12.88671875" customWidth="1"/>
    <col min="16" max="16" width="10.6640625" customWidth="1"/>
    <col min="17" max="17" width="12.44140625" bestFit="1" customWidth="1"/>
    <col min="18" max="20" width="10.6640625" customWidth="1"/>
    <col min="21" max="21" width="14.6640625" customWidth="1"/>
    <col min="22" max="24" width="10.6640625" customWidth="1"/>
    <col min="25" max="25" width="14.5546875" customWidth="1"/>
    <col min="26" max="28" width="10.6640625" customWidth="1"/>
    <col min="29" max="29" width="15.5546875" customWidth="1"/>
    <col min="30" max="32" width="12" customWidth="1"/>
    <col min="33" max="33" width="13" customWidth="1"/>
    <col min="34" max="36" width="12" customWidth="1"/>
    <col min="37" max="37" width="15.5546875" customWidth="1"/>
    <col min="38" max="49" width="12" customWidth="1"/>
    <col min="50" max="52" width="10.6640625" customWidth="1"/>
    <col min="53" max="53" width="13.109375" customWidth="1"/>
    <col min="57" max="61" width="15.33203125" customWidth="1"/>
    <col min="65" max="65" width="18" customWidth="1"/>
    <col min="69" max="69" width="15.44140625" customWidth="1"/>
  </cols>
  <sheetData>
    <row r="4" spans="1:70" ht="15" thickBot="1" x14ac:dyDescent="0.35"/>
    <row r="5" spans="1:70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90"/>
      <c r="BN5" s="89"/>
      <c r="BO5" s="89"/>
      <c r="BP5" s="89"/>
      <c r="BQ5" s="90"/>
      <c r="BR5" s="40"/>
    </row>
    <row r="6" spans="1:70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3"/>
      <c r="BN6" s="92"/>
      <c r="BO6" s="92"/>
      <c r="BP6" s="92"/>
      <c r="BQ6" s="93"/>
      <c r="BR6" s="40"/>
    </row>
    <row r="7" spans="1:70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6"/>
      <c r="BN7" s="95"/>
      <c r="BO7" s="95"/>
      <c r="BP7" s="95"/>
      <c r="BQ7" s="96"/>
      <c r="BR7" s="41"/>
    </row>
    <row r="8" spans="1:70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131</v>
      </c>
      <c r="O8" s="754"/>
      <c r="P8" s="754"/>
      <c r="Q8" s="755"/>
      <c r="R8" s="731" t="s">
        <v>4</v>
      </c>
      <c r="S8" s="732"/>
      <c r="T8" s="732"/>
      <c r="U8" s="733"/>
      <c r="V8" s="731" t="s">
        <v>143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121</v>
      </c>
      <c r="AE8" s="732"/>
      <c r="AF8" s="732"/>
      <c r="AG8" s="732"/>
      <c r="AH8" s="731" t="s">
        <v>133</v>
      </c>
      <c r="AI8" s="732"/>
      <c r="AJ8" s="732"/>
      <c r="AK8" s="732"/>
      <c r="AL8" s="731" t="s">
        <v>128</v>
      </c>
      <c r="AM8" s="732"/>
      <c r="AN8" s="732"/>
      <c r="AO8" s="733"/>
      <c r="AP8" s="731" t="s">
        <v>139</v>
      </c>
      <c r="AQ8" s="732"/>
      <c r="AR8" s="732"/>
      <c r="AS8" s="733"/>
      <c r="AT8" s="732" t="s">
        <v>137</v>
      </c>
      <c r="AU8" s="732"/>
      <c r="AV8" s="732"/>
      <c r="AW8" s="733"/>
      <c r="AX8" s="731" t="s">
        <v>154</v>
      </c>
      <c r="AY8" s="732"/>
      <c r="AZ8" s="732"/>
      <c r="BA8" s="733"/>
      <c r="BB8" s="731" t="s">
        <v>4</v>
      </c>
      <c r="BC8" s="732"/>
      <c r="BD8" s="732"/>
      <c r="BE8" s="733"/>
      <c r="BF8" s="731" t="s">
        <v>96</v>
      </c>
      <c r="BG8" s="732"/>
      <c r="BH8" s="732"/>
      <c r="BI8" s="733"/>
      <c r="BJ8" s="731" t="s">
        <v>96</v>
      </c>
      <c r="BK8" s="732"/>
      <c r="BL8" s="732"/>
      <c r="BM8" s="733"/>
      <c r="BN8" s="731" t="s">
        <v>146</v>
      </c>
      <c r="BO8" s="732"/>
      <c r="BP8" s="732"/>
      <c r="BQ8" s="733"/>
      <c r="BR8" s="8"/>
    </row>
    <row r="9" spans="1:70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132</v>
      </c>
      <c r="O9" s="757"/>
      <c r="P9" s="757"/>
      <c r="Q9" s="758"/>
      <c r="R9" s="731" t="s">
        <v>78</v>
      </c>
      <c r="S9" s="732"/>
      <c r="T9" s="732"/>
      <c r="U9" s="733"/>
      <c r="V9" s="731" t="s">
        <v>143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142</v>
      </c>
      <c r="AE9" s="732"/>
      <c r="AF9" s="732"/>
      <c r="AG9" s="732"/>
      <c r="AH9" s="731" t="s">
        <v>134</v>
      </c>
      <c r="AI9" s="732"/>
      <c r="AJ9" s="732"/>
      <c r="AK9" s="732"/>
      <c r="AL9" s="731" t="s">
        <v>129</v>
      </c>
      <c r="AM9" s="732"/>
      <c r="AN9" s="732"/>
      <c r="AO9" s="733"/>
      <c r="AP9" s="731" t="s">
        <v>140</v>
      </c>
      <c r="AQ9" s="732"/>
      <c r="AR9" s="732"/>
      <c r="AS9" s="733"/>
      <c r="AT9" s="732" t="s">
        <v>138</v>
      </c>
      <c r="AU9" s="732"/>
      <c r="AV9" s="732"/>
      <c r="AW9" s="733"/>
      <c r="AX9" s="731" t="s">
        <v>129</v>
      </c>
      <c r="AY9" s="732"/>
      <c r="AZ9" s="732"/>
      <c r="BA9" s="733"/>
      <c r="BB9" s="731" t="s">
        <v>144</v>
      </c>
      <c r="BC9" s="732"/>
      <c r="BD9" s="732"/>
      <c r="BE9" s="733"/>
      <c r="BF9" s="731" t="s">
        <v>155</v>
      </c>
      <c r="BG9" s="732"/>
      <c r="BH9" s="732"/>
      <c r="BI9" s="733"/>
      <c r="BJ9" s="731" t="s">
        <v>145</v>
      </c>
      <c r="BK9" s="732"/>
      <c r="BL9" s="732"/>
      <c r="BM9" s="733"/>
      <c r="BN9" s="731" t="s">
        <v>147</v>
      </c>
      <c r="BO9" s="732"/>
      <c r="BP9" s="732"/>
      <c r="BQ9" s="733"/>
      <c r="BR9" s="9"/>
    </row>
    <row r="10" spans="1:70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68"/>
      <c r="AY10" s="734"/>
      <c r="AZ10" s="734"/>
      <c r="BA10" s="769"/>
      <c r="BB10" s="768"/>
      <c r="BC10" s="734"/>
      <c r="BD10" s="734"/>
      <c r="BE10" s="769"/>
      <c r="BF10" s="768"/>
      <c r="BG10" s="734"/>
      <c r="BH10" s="734"/>
      <c r="BI10" s="769"/>
      <c r="BJ10" s="768"/>
      <c r="BK10" s="734"/>
      <c r="BL10" s="734"/>
      <c r="BM10" s="769"/>
      <c r="BN10" s="768"/>
      <c r="BO10" s="734"/>
      <c r="BP10" s="734"/>
      <c r="BQ10" s="769"/>
      <c r="BR10" s="23"/>
    </row>
    <row r="11" spans="1:70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11"/>
    </row>
    <row r="12" spans="1:70" x14ac:dyDescent="0.3">
      <c r="B12" s="55">
        <v>44506</v>
      </c>
      <c r="C12" s="18">
        <v>1469</v>
      </c>
      <c r="D12" s="19">
        <v>90</v>
      </c>
      <c r="E12" s="20" t="s">
        <v>111</v>
      </c>
      <c r="F12" s="99">
        <v>44503</v>
      </c>
      <c r="G12" s="19">
        <v>1463</v>
      </c>
      <c r="H12" s="19">
        <v>170</v>
      </c>
      <c r="I12" s="20" t="s">
        <v>136</v>
      </c>
      <c r="J12" s="87">
        <v>44509</v>
      </c>
      <c r="K12" s="54">
        <v>1473</v>
      </c>
      <c r="L12" s="54">
        <v>105</v>
      </c>
      <c r="M12" s="56" t="s">
        <v>111</v>
      </c>
      <c r="N12" s="55">
        <v>44502</v>
      </c>
      <c r="O12" s="54">
        <v>1460</v>
      </c>
      <c r="P12" s="54">
        <v>70</v>
      </c>
      <c r="Q12" s="56" t="s">
        <v>114</v>
      </c>
      <c r="R12" s="75">
        <v>44502</v>
      </c>
      <c r="S12" s="66">
        <v>1462</v>
      </c>
      <c r="T12" s="66">
        <v>215</v>
      </c>
      <c r="U12" s="56" t="s">
        <v>114</v>
      </c>
      <c r="V12" s="75">
        <v>44502</v>
      </c>
      <c r="W12" s="66">
        <v>1461</v>
      </c>
      <c r="X12" s="66">
        <v>125</v>
      </c>
      <c r="Y12" s="56" t="s">
        <v>111</v>
      </c>
      <c r="Z12" s="75">
        <v>44502</v>
      </c>
      <c r="AA12" s="66">
        <v>1458</v>
      </c>
      <c r="AB12" s="66">
        <v>50</v>
      </c>
      <c r="AC12" s="56" t="s">
        <v>114</v>
      </c>
      <c r="AD12" s="70">
        <v>44870</v>
      </c>
      <c r="AE12" s="66">
        <v>1476</v>
      </c>
      <c r="AF12" s="66">
        <v>80</v>
      </c>
      <c r="AG12" s="66" t="s">
        <v>111</v>
      </c>
      <c r="AH12" s="75"/>
      <c r="AI12" s="80"/>
      <c r="AJ12" s="80"/>
      <c r="AL12" s="75">
        <v>44514</v>
      </c>
      <c r="AM12" s="66">
        <v>1486</v>
      </c>
      <c r="AN12" s="66">
        <v>35</v>
      </c>
      <c r="AO12" s="56" t="s">
        <v>111</v>
      </c>
      <c r="AP12" s="75">
        <v>44504</v>
      </c>
      <c r="AQ12" s="66">
        <v>1465</v>
      </c>
      <c r="AR12" s="66">
        <v>420</v>
      </c>
      <c r="AS12" s="56" t="s">
        <v>114</v>
      </c>
      <c r="AT12" s="70">
        <v>44504</v>
      </c>
      <c r="AU12" s="66">
        <v>1466</v>
      </c>
      <c r="AV12" s="66">
        <v>115</v>
      </c>
      <c r="AW12" s="66" t="s">
        <v>114</v>
      </c>
      <c r="AX12" s="75">
        <v>44520</v>
      </c>
      <c r="AY12" s="66">
        <v>1508</v>
      </c>
      <c r="AZ12" s="66">
        <v>125</v>
      </c>
      <c r="BA12" s="56" t="s">
        <v>111</v>
      </c>
      <c r="BB12" s="75">
        <v>44502</v>
      </c>
      <c r="BC12" s="66">
        <v>1459</v>
      </c>
      <c r="BD12" s="66">
        <v>45</v>
      </c>
      <c r="BE12" s="56" t="s">
        <v>114</v>
      </c>
      <c r="BF12" s="70">
        <v>44527</v>
      </c>
      <c r="BG12" s="66">
        <v>1515</v>
      </c>
      <c r="BH12" s="66">
        <v>3360</v>
      </c>
      <c r="BI12" s="66" t="s">
        <v>156</v>
      </c>
      <c r="BJ12" s="100">
        <v>44503</v>
      </c>
      <c r="BK12" s="101">
        <v>1464</v>
      </c>
      <c r="BL12" s="101">
        <v>35</v>
      </c>
      <c r="BM12" s="102" t="s">
        <v>114</v>
      </c>
      <c r="BN12" s="100">
        <v>44506</v>
      </c>
      <c r="BO12" s="101">
        <v>1468</v>
      </c>
      <c r="BP12" s="101">
        <v>90</v>
      </c>
      <c r="BQ12" s="102" t="s">
        <v>114</v>
      </c>
      <c r="BR12" s="3"/>
    </row>
    <row r="13" spans="1:70" x14ac:dyDescent="0.3">
      <c r="B13" s="55">
        <v>44515</v>
      </c>
      <c r="C13" s="18">
        <v>1492</v>
      </c>
      <c r="D13" s="54">
        <v>80</v>
      </c>
      <c r="E13" s="53" t="s">
        <v>126</v>
      </c>
      <c r="F13" s="57">
        <v>44508</v>
      </c>
      <c r="G13" s="6">
        <v>1470</v>
      </c>
      <c r="H13" s="6">
        <v>125</v>
      </c>
      <c r="I13" s="15" t="s">
        <v>136</v>
      </c>
      <c r="J13" s="87">
        <v>44515</v>
      </c>
      <c r="K13" s="6">
        <v>1487</v>
      </c>
      <c r="L13" s="6">
        <v>105</v>
      </c>
      <c r="M13" s="59" t="s">
        <v>111</v>
      </c>
      <c r="N13" s="55"/>
      <c r="O13" s="6"/>
      <c r="P13" s="6"/>
      <c r="Q13" s="59"/>
      <c r="R13" s="75">
        <v>44505</v>
      </c>
      <c r="S13" s="66">
        <v>1485</v>
      </c>
      <c r="T13" s="66">
        <v>215</v>
      </c>
      <c r="U13" s="56" t="s">
        <v>114</v>
      </c>
      <c r="V13" s="75"/>
      <c r="W13" s="66"/>
      <c r="X13" s="66"/>
      <c r="Y13" s="56"/>
      <c r="Z13" s="75">
        <v>44505</v>
      </c>
      <c r="AA13" s="66">
        <v>1467</v>
      </c>
      <c r="AB13" s="66">
        <v>70</v>
      </c>
      <c r="AC13" s="56" t="s">
        <v>114</v>
      </c>
      <c r="AD13" s="70"/>
      <c r="AE13" s="66"/>
      <c r="AF13" s="66"/>
      <c r="AG13" s="66"/>
      <c r="AH13" s="75"/>
      <c r="AI13" s="67"/>
      <c r="AJ13" s="67"/>
      <c r="AK13" s="59"/>
      <c r="AL13" s="75">
        <v>44517</v>
      </c>
      <c r="AM13" s="66">
        <v>1564</v>
      </c>
      <c r="AN13" s="66">
        <v>35</v>
      </c>
      <c r="AO13" s="56" t="s">
        <v>126</v>
      </c>
      <c r="AP13" s="75"/>
      <c r="AQ13" s="66"/>
      <c r="AR13" s="66"/>
      <c r="AS13" s="56"/>
      <c r="AT13" s="70">
        <v>44510</v>
      </c>
      <c r="AU13" s="66">
        <v>1475</v>
      </c>
      <c r="AV13" s="66">
        <v>115</v>
      </c>
      <c r="AW13" s="66" t="s">
        <v>114</v>
      </c>
      <c r="AX13" s="75">
        <v>44529</v>
      </c>
      <c r="AY13" s="66">
        <v>1518</v>
      </c>
      <c r="AZ13" s="66">
        <v>105</v>
      </c>
      <c r="BA13" s="56" t="s">
        <v>111</v>
      </c>
      <c r="BB13" s="75">
        <v>44508</v>
      </c>
      <c r="BC13" s="66">
        <v>1483</v>
      </c>
      <c r="BD13" s="66">
        <v>45</v>
      </c>
      <c r="BE13" s="56" t="s">
        <v>114</v>
      </c>
      <c r="BF13" s="118">
        <v>44887</v>
      </c>
      <c r="BG13" s="80">
        <v>1596</v>
      </c>
      <c r="BH13" s="80">
        <v>1890</v>
      </c>
      <c r="BI13" s="80" t="s">
        <v>161</v>
      </c>
      <c r="BJ13" s="113">
        <v>44508</v>
      </c>
      <c r="BK13" s="114">
        <v>1471</v>
      </c>
      <c r="BL13" s="114">
        <v>90</v>
      </c>
      <c r="BM13" s="115" t="s">
        <v>114</v>
      </c>
      <c r="BN13" s="103"/>
      <c r="BQ13" s="104"/>
      <c r="BR13" s="3"/>
    </row>
    <row r="14" spans="1:70" x14ac:dyDescent="0.3">
      <c r="B14" s="55">
        <v>44519</v>
      </c>
      <c r="C14" s="12">
        <v>1495</v>
      </c>
      <c r="D14" s="6">
        <v>70</v>
      </c>
      <c r="E14" s="15" t="s">
        <v>126</v>
      </c>
      <c r="F14" s="57">
        <v>44512</v>
      </c>
      <c r="G14" s="6">
        <v>1479</v>
      </c>
      <c r="H14" s="6">
        <v>125</v>
      </c>
      <c r="I14" s="15" t="s">
        <v>136</v>
      </c>
      <c r="J14" s="87">
        <v>44522</v>
      </c>
      <c r="K14" s="6">
        <v>1496</v>
      </c>
      <c r="L14" s="6">
        <v>115</v>
      </c>
      <c r="M14" s="59" t="s">
        <v>126</v>
      </c>
      <c r="N14" s="55"/>
      <c r="O14" s="6"/>
      <c r="P14" s="6"/>
      <c r="Q14" s="59"/>
      <c r="R14" s="75">
        <v>44508</v>
      </c>
      <c r="S14" s="66">
        <v>1472</v>
      </c>
      <c r="T14" s="66">
        <v>215</v>
      </c>
      <c r="U14" s="56" t="s">
        <v>114</v>
      </c>
      <c r="V14" s="75"/>
      <c r="W14" s="66"/>
      <c r="X14" s="66"/>
      <c r="Y14" s="56"/>
      <c r="Z14" s="75">
        <v>44509</v>
      </c>
      <c r="AA14" s="66">
        <v>1474</v>
      </c>
      <c r="AB14" s="66">
        <v>160</v>
      </c>
      <c r="AC14" s="56" t="s">
        <v>114</v>
      </c>
      <c r="AD14" s="70"/>
      <c r="AE14" s="66"/>
      <c r="AF14" s="66"/>
      <c r="AG14" s="66"/>
      <c r="AH14" s="75"/>
      <c r="AI14" s="66"/>
      <c r="AJ14" s="66"/>
      <c r="AK14" s="56"/>
      <c r="AL14" s="75">
        <v>44524</v>
      </c>
      <c r="AM14" s="66">
        <v>1509</v>
      </c>
      <c r="AN14" s="66">
        <v>35</v>
      </c>
      <c r="AO14" s="56" t="s">
        <v>111</v>
      </c>
      <c r="AP14" s="76"/>
      <c r="AQ14" s="66"/>
      <c r="AR14" s="66"/>
      <c r="AS14" s="56"/>
      <c r="AT14" s="70">
        <v>44518</v>
      </c>
      <c r="AU14" s="66">
        <v>1497</v>
      </c>
      <c r="AV14" s="66">
        <v>115</v>
      </c>
      <c r="AW14" s="66" t="s">
        <v>114</v>
      </c>
      <c r="AX14" s="75"/>
      <c r="AY14" s="66"/>
      <c r="AZ14" s="66"/>
      <c r="BA14" s="56"/>
      <c r="BB14" s="75">
        <v>44511</v>
      </c>
      <c r="BC14" s="66">
        <v>1477</v>
      </c>
      <c r="BD14" s="66">
        <v>90</v>
      </c>
      <c r="BE14" s="56" t="s">
        <v>114</v>
      </c>
      <c r="BF14" s="61"/>
      <c r="BG14" s="67"/>
      <c r="BH14" s="67"/>
      <c r="BI14" s="59"/>
      <c r="BJ14" s="75">
        <v>44512</v>
      </c>
      <c r="BK14" s="66">
        <v>1480</v>
      </c>
      <c r="BL14" s="66">
        <v>70</v>
      </c>
      <c r="BM14" s="56" t="s">
        <v>114</v>
      </c>
      <c r="BN14" s="75"/>
      <c r="BO14" s="66"/>
      <c r="BP14" s="66"/>
      <c r="BQ14" s="56"/>
      <c r="BR14" s="3"/>
    </row>
    <row r="15" spans="1:70" x14ac:dyDescent="0.3">
      <c r="B15" s="55">
        <v>44528</v>
      </c>
      <c r="C15" s="12">
        <v>1568</v>
      </c>
      <c r="D15" s="6">
        <v>80</v>
      </c>
      <c r="E15" s="15" t="s">
        <v>126</v>
      </c>
      <c r="F15" s="57">
        <v>44515</v>
      </c>
      <c r="G15" s="6">
        <v>1488</v>
      </c>
      <c r="H15" s="6">
        <v>125</v>
      </c>
      <c r="I15" s="15" t="s">
        <v>136</v>
      </c>
      <c r="J15" s="87">
        <v>44529</v>
      </c>
      <c r="K15" s="6">
        <v>1519</v>
      </c>
      <c r="L15" s="6">
        <v>125</v>
      </c>
      <c r="M15" s="59" t="s">
        <v>111</v>
      </c>
      <c r="N15" s="55"/>
      <c r="O15" s="6"/>
      <c r="P15" s="6"/>
      <c r="Q15" s="59"/>
      <c r="R15" s="75">
        <v>44511</v>
      </c>
      <c r="S15" s="66">
        <v>1478</v>
      </c>
      <c r="T15" s="66">
        <v>215</v>
      </c>
      <c r="U15" s="56" t="s">
        <v>114</v>
      </c>
      <c r="V15" s="75"/>
      <c r="W15" s="66"/>
      <c r="X15" s="66"/>
      <c r="Y15" s="56"/>
      <c r="Z15" s="75">
        <v>44512</v>
      </c>
      <c r="AA15" s="66">
        <v>1481</v>
      </c>
      <c r="AB15" s="66">
        <v>205</v>
      </c>
      <c r="AC15" s="56" t="s">
        <v>114</v>
      </c>
      <c r="AD15" s="70"/>
      <c r="AE15" s="66"/>
      <c r="AF15" s="66"/>
      <c r="AG15" s="66"/>
      <c r="AH15" s="75"/>
      <c r="AI15" s="66"/>
      <c r="AJ15" s="66"/>
      <c r="AK15" s="56"/>
      <c r="AL15" s="75"/>
      <c r="AM15" s="66"/>
      <c r="AN15" s="66"/>
      <c r="AO15" s="56"/>
      <c r="AP15" s="76"/>
      <c r="AQ15" s="66"/>
      <c r="AR15" s="66"/>
      <c r="AS15" s="56"/>
      <c r="AT15" s="70">
        <v>44525</v>
      </c>
      <c r="AU15" s="66">
        <v>1510</v>
      </c>
      <c r="AV15" s="66">
        <v>115</v>
      </c>
      <c r="AW15" s="66" t="s">
        <v>114</v>
      </c>
      <c r="AX15" s="75"/>
      <c r="AY15" s="66"/>
      <c r="AZ15" s="66"/>
      <c r="BA15" s="56"/>
      <c r="BB15" s="60">
        <v>44514</v>
      </c>
      <c r="BC15" s="67">
        <v>1482</v>
      </c>
      <c r="BD15" s="67">
        <v>90</v>
      </c>
      <c r="BE15" s="59" t="s">
        <v>114</v>
      </c>
      <c r="BF15" s="66"/>
      <c r="BG15" s="66"/>
      <c r="BH15" s="66"/>
      <c r="BI15" s="66"/>
      <c r="BJ15" s="75">
        <v>44515</v>
      </c>
      <c r="BK15" s="66">
        <v>1489</v>
      </c>
      <c r="BL15" s="66">
        <v>15</v>
      </c>
      <c r="BM15" s="56" t="s">
        <v>114</v>
      </c>
      <c r="BN15" s="75"/>
      <c r="BO15" s="66"/>
      <c r="BP15" s="66"/>
      <c r="BQ15" s="56"/>
      <c r="BR15" s="3"/>
    </row>
    <row r="16" spans="1:70" x14ac:dyDescent="0.3">
      <c r="B16" s="55"/>
      <c r="C16" s="12"/>
      <c r="D16" s="6"/>
      <c r="E16" s="15"/>
      <c r="F16" s="57">
        <v>44522</v>
      </c>
      <c r="G16" s="6">
        <v>1499</v>
      </c>
      <c r="H16" s="6">
        <v>115</v>
      </c>
      <c r="I16" s="15" t="s">
        <v>126</v>
      </c>
      <c r="J16" s="87"/>
      <c r="K16" s="6"/>
      <c r="L16" s="6"/>
      <c r="M16" s="59"/>
      <c r="N16" s="55"/>
      <c r="O16" s="6"/>
      <c r="P16" s="6"/>
      <c r="Q16" s="59"/>
      <c r="R16" s="60">
        <v>44514</v>
      </c>
      <c r="S16" s="67">
        <v>1484</v>
      </c>
      <c r="T16" s="67">
        <v>215</v>
      </c>
      <c r="U16" s="59" t="s">
        <v>114</v>
      </c>
      <c r="V16" s="60"/>
      <c r="W16" s="67"/>
      <c r="X16" s="67"/>
      <c r="Y16" s="59"/>
      <c r="Z16" s="60">
        <v>44517</v>
      </c>
      <c r="AA16" s="67">
        <v>1490</v>
      </c>
      <c r="AB16" s="67">
        <v>205</v>
      </c>
      <c r="AC16" s="59" t="s">
        <v>114</v>
      </c>
      <c r="AD16" s="67"/>
      <c r="AE16" s="67"/>
      <c r="AF16" s="67"/>
      <c r="AG16" s="67"/>
      <c r="AH16" s="75"/>
      <c r="AI16" s="66"/>
      <c r="AJ16" s="66"/>
      <c r="AK16" s="56"/>
      <c r="AL16" s="75"/>
      <c r="AM16" s="67"/>
      <c r="AN16" s="67"/>
      <c r="AO16" s="59"/>
      <c r="AP16" s="61"/>
      <c r="AQ16" s="67"/>
      <c r="AR16" s="67"/>
      <c r="AS16" s="59"/>
      <c r="AT16" s="67"/>
      <c r="AU16" s="67"/>
      <c r="AV16" s="67"/>
      <c r="AW16" s="67"/>
      <c r="AX16" s="60"/>
      <c r="AY16" s="67"/>
      <c r="AZ16" s="67"/>
      <c r="BA16" s="59"/>
      <c r="BB16" s="60">
        <v>44517</v>
      </c>
      <c r="BC16" s="67">
        <v>1491</v>
      </c>
      <c r="BD16" s="67">
        <v>135</v>
      </c>
      <c r="BE16" s="59" t="s">
        <v>114</v>
      </c>
      <c r="BF16" s="67"/>
      <c r="BG16" s="67"/>
      <c r="BH16" s="67"/>
      <c r="BI16" s="67"/>
      <c r="BJ16" s="60">
        <v>44522</v>
      </c>
      <c r="BK16" s="67">
        <v>1500</v>
      </c>
      <c r="BL16" s="67">
        <v>35</v>
      </c>
      <c r="BM16" s="59" t="s">
        <v>114</v>
      </c>
      <c r="BN16" s="60"/>
      <c r="BO16" s="67"/>
      <c r="BP16" s="67"/>
      <c r="BQ16" s="59"/>
      <c r="BR16" s="3"/>
    </row>
    <row r="17" spans="2:70" x14ac:dyDescent="0.3">
      <c r="B17" s="55"/>
      <c r="C17" s="12"/>
      <c r="D17" s="6"/>
      <c r="E17" s="15"/>
      <c r="F17" s="57">
        <v>44527</v>
      </c>
      <c r="G17" s="6">
        <v>1514</v>
      </c>
      <c r="H17" s="6">
        <v>115</v>
      </c>
      <c r="I17" s="15" t="s">
        <v>136</v>
      </c>
      <c r="J17" s="87"/>
      <c r="K17" s="6"/>
      <c r="L17" s="6"/>
      <c r="M17" s="67"/>
      <c r="N17" s="55"/>
      <c r="O17" s="86"/>
      <c r="P17" s="5"/>
      <c r="Q17" s="86"/>
      <c r="R17" s="71">
        <v>44517</v>
      </c>
      <c r="S17" s="67">
        <v>1502</v>
      </c>
      <c r="T17" s="67">
        <v>215</v>
      </c>
      <c r="U17" s="59" t="s">
        <v>114</v>
      </c>
      <c r="V17" s="60"/>
      <c r="W17" s="67"/>
      <c r="X17" s="67"/>
      <c r="Y17" s="59"/>
      <c r="Z17" s="60">
        <v>44519</v>
      </c>
      <c r="AA17" s="67">
        <v>1498</v>
      </c>
      <c r="AB17" s="67">
        <v>340</v>
      </c>
      <c r="AC17" s="59" t="s">
        <v>114</v>
      </c>
      <c r="AD17" s="67"/>
      <c r="AE17" s="67"/>
      <c r="AF17" s="67"/>
      <c r="AG17" s="67"/>
      <c r="AH17" s="75"/>
      <c r="AI17" s="67"/>
      <c r="AJ17" s="67"/>
      <c r="AK17" s="59"/>
      <c r="AL17" s="61"/>
      <c r="AM17" s="67"/>
      <c r="AN17" s="67"/>
      <c r="AO17" s="59"/>
      <c r="AP17" s="61"/>
      <c r="AQ17" s="67"/>
      <c r="AR17" s="67"/>
      <c r="AS17" s="59"/>
      <c r="AT17" s="67"/>
      <c r="AU17" s="67"/>
      <c r="AV17" s="67"/>
      <c r="AW17" s="67"/>
      <c r="AX17" s="60"/>
      <c r="AY17" s="67"/>
      <c r="AZ17" s="67"/>
      <c r="BA17" s="59"/>
      <c r="BB17" s="60">
        <v>44520</v>
      </c>
      <c r="BC17" s="67">
        <v>1506</v>
      </c>
      <c r="BD17" s="67">
        <v>125</v>
      </c>
      <c r="BE17" s="59" t="s">
        <v>114</v>
      </c>
      <c r="BF17" s="67"/>
      <c r="BG17" s="67"/>
      <c r="BH17" s="67"/>
      <c r="BI17" s="67"/>
      <c r="BJ17" s="60">
        <v>44527</v>
      </c>
      <c r="BK17" s="67">
        <v>1515</v>
      </c>
      <c r="BL17" s="67">
        <v>150</v>
      </c>
      <c r="BM17" s="59" t="s">
        <v>114</v>
      </c>
      <c r="BN17" s="60"/>
      <c r="BO17" s="67"/>
      <c r="BP17" s="67"/>
      <c r="BQ17" s="59"/>
      <c r="BR17" s="3"/>
    </row>
    <row r="18" spans="2:70" x14ac:dyDescent="0.3">
      <c r="B18" s="55"/>
      <c r="C18" s="12"/>
      <c r="D18" s="6"/>
      <c r="E18" s="15"/>
      <c r="F18" s="57">
        <v>44530</v>
      </c>
      <c r="G18" s="6">
        <v>1520</v>
      </c>
      <c r="H18" s="6">
        <v>125</v>
      </c>
      <c r="I18" s="15" t="s">
        <v>136</v>
      </c>
      <c r="J18" s="87"/>
      <c r="K18" s="6"/>
      <c r="L18" s="6"/>
      <c r="M18" s="59"/>
      <c r="N18" s="55"/>
      <c r="O18" s="54"/>
      <c r="P18" s="54"/>
      <c r="Q18" s="56"/>
      <c r="R18" s="60">
        <v>44520</v>
      </c>
      <c r="S18" s="67">
        <v>1503</v>
      </c>
      <c r="T18" s="67">
        <v>215</v>
      </c>
      <c r="U18" s="59" t="s">
        <v>114</v>
      </c>
      <c r="V18" s="60"/>
      <c r="W18" s="67"/>
      <c r="X18" s="67"/>
      <c r="Y18" s="59"/>
      <c r="Z18" s="60">
        <v>44523</v>
      </c>
      <c r="AA18" s="67">
        <v>1507</v>
      </c>
      <c r="AB18" s="67">
        <v>310</v>
      </c>
      <c r="AC18" s="59" t="s">
        <v>114</v>
      </c>
      <c r="AD18" s="67"/>
      <c r="AE18" s="67"/>
      <c r="AF18" s="67"/>
      <c r="AG18" s="67"/>
      <c r="AH18" s="75"/>
      <c r="AI18" s="67"/>
      <c r="AJ18" s="67"/>
      <c r="AK18" s="59"/>
      <c r="AL18" s="61"/>
      <c r="AM18" s="67"/>
      <c r="AN18" s="67"/>
      <c r="AO18" s="59"/>
      <c r="AP18" s="61"/>
      <c r="AQ18" s="67"/>
      <c r="AR18" s="67"/>
      <c r="AS18" s="59"/>
      <c r="AT18" s="67"/>
      <c r="AU18" s="67"/>
      <c r="AV18" s="67"/>
      <c r="AW18" s="67"/>
      <c r="AX18" s="60"/>
      <c r="AY18" s="67"/>
      <c r="AZ18" s="67"/>
      <c r="BA18" s="59"/>
      <c r="BB18" s="60">
        <v>44523</v>
      </c>
      <c r="BC18" s="67">
        <v>1505</v>
      </c>
      <c r="BD18" s="67">
        <v>170</v>
      </c>
      <c r="BE18" s="59" t="s">
        <v>114</v>
      </c>
      <c r="BF18" s="67"/>
      <c r="BG18" s="67"/>
      <c r="BH18" s="67"/>
      <c r="BI18" s="67"/>
      <c r="BJ18" s="60"/>
      <c r="BK18" s="67"/>
      <c r="BL18" s="67"/>
      <c r="BM18" s="59"/>
      <c r="BN18" s="60"/>
      <c r="BO18" s="67"/>
      <c r="BP18" s="67"/>
      <c r="BQ18" s="59"/>
      <c r="BR18" s="3"/>
    </row>
    <row r="19" spans="2:70" x14ac:dyDescent="0.3">
      <c r="B19" s="55"/>
      <c r="C19" s="12"/>
      <c r="D19" s="6"/>
      <c r="E19" s="15"/>
      <c r="F19" s="57"/>
      <c r="G19" s="6"/>
      <c r="H19" s="6"/>
      <c r="I19" s="15"/>
      <c r="J19" s="87"/>
      <c r="K19" s="6"/>
      <c r="L19" s="6"/>
      <c r="M19" s="59"/>
      <c r="N19" s="55"/>
      <c r="O19" s="6"/>
      <c r="P19" s="6"/>
      <c r="Q19" s="59"/>
      <c r="R19" s="60">
        <v>44523</v>
      </c>
      <c r="S19" s="67">
        <v>1504</v>
      </c>
      <c r="T19" s="67">
        <v>215</v>
      </c>
      <c r="U19" s="59" t="s">
        <v>114</v>
      </c>
      <c r="V19" s="61"/>
      <c r="W19" s="67"/>
      <c r="X19" s="67"/>
      <c r="Y19" s="59"/>
      <c r="Z19" s="60">
        <v>44526</v>
      </c>
      <c r="AA19" s="67">
        <v>1511</v>
      </c>
      <c r="AB19" s="67">
        <v>250</v>
      </c>
      <c r="AC19" s="59" t="s">
        <v>114</v>
      </c>
      <c r="AD19" s="67"/>
      <c r="AE19" s="67"/>
      <c r="AF19" s="67"/>
      <c r="AG19" s="67"/>
      <c r="AH19" s="75"/>
      <c r="AI19" s="67"/>
      <c r="AJ19" s="67"/>
      <c r="AK19" s="59"/>
      <c r="AL19" s="61"/>
      <c r="AM19" s="67"/>
      <c r="AN19" s="67"/>
      <c r="AO19" s="59"/>
      <c r="AP19" s="61"/>
      <c r="AQ19" s="67"/>
      <c r="AR19" s="67"/>
      <c r="AS19" s="59"/>
      <c r="AT19" s="67"/>
      <c r="AU19" s="67"/>
      <c r="AV19" s="67"/>
      <c r="AW19" s="67"/>
      <c r="AX19" s="61"/>
      <c r="AY19" s="67"/>
      <c r="AZ19" s="67"/>
      <c r="BA19" s="59"/>
      <c r="BB19" s="60">
        <v>44526</v>
      </c>
      <c r="BC19" s="67">
        <v>1513</v>
      </c>
      <c r="BD19" s="67">
        <v>180</v>
      </c>
      <c r="BE19" s="59" t="s">
        <v>114</v>
      </c>
      <c r="BF19" s="67"/>
      <c r="BG19" s="67"/>
      <c r="BH19" s="67"/>
      <c r="BI19" s="67"/>
      <c r="BJ19" s="61"/>
      <c r="BK19" s="67"/>
      <c r="BL19" s="67"/>
      <c r="BM19" s="59"/>
      <c r="BN19" s="61"/>
      <c r="BO19" s="67"/>
      <c r="BP19" s="67"/>
      <c r="BQ19" s="59"/>
      <c r="BR19" s="3"/>
    </row>
    <row r="20" spans="2:70" x14ac:dyDescent="0.3">
      <c r="B20" s="55"/>
      <c r="C20" s="12"/>
      <c r="D20" s="6"/>
      <c r="E20" s="15"/>
      <c r="F20" s="57"/>
      <c r="G20" s="6"/>
      <c r="H20" s="6"/>
      <c r="I20" s="15"/>
      <c r="J20" s="87"/>
      <c r="K20" s="6"/>
      <c r="L20" s="6"/>
      <c r="M20" s="59"/>
      <c r="N20" s="55"/>
      <c r="O20" s="6"/>
      <c r="P20" s="6"/>
      <c r="Q20" s="59"/>
      <c r="R20" s="60">
        <v>44526</v>
      </c>
      <c r="S20" s="67">
        <v>1512</v>
      </c>
      <c r="T20" s="67">
        <v>215</v>
      </c>
      <c r="U20" s="59" t="s">
        <v>114</v>
      </c>
      <c r="V20" s="61"/>
      <c r="W20" s="67"/>
      <c r="X20" s="67"/>
      <c r="Y20" s="59"/>
      <c r="Z20" s="60">
        <v>44530</v>
      </c>
      <c r="AA20" s="67">
        <v>1521</v>
      </c>
      <c r="AB20" s="67">
        <v>160</v>
      </c>
      <c r="AC20" s="59" t="s">
        <v>114</v>
      </c>
      <c r="AD20" s="67"/>
      <c r="AE20" s="67"/>
      <c r="AF20" s="67"/>
      <c r="AG20" s="67"/>
      <c r="AH20" s="75"/>
      <c r="AI20" s="67"/>
      <c r="AJ20" s="67"/>
      <c r="AK20" s="59"/>
      <c r="AL20" s="61"/>
      <c r="AM20" s="67"/>
      <c r="AN20" s="67"/>
      <c r="AO20" s="59"/>
      <c r="AP20" s="61"/>
      <c r="AQ20" s="67"/>
      <c r="AR20" s="67"/>
      <c r="AS20" s="59"/>
      <c r="AT20" s="67"/>
      <c r="AU20" s="67"/>
      <c r="AV20" s="67"/>
      <c r="AW20" s="67"/>
      <c r="AX20" s="61"/>
      <c r="AY20" s="67"/>
      <c r="AZ20" s="67"/>
      <c r="BA20" s="59"/>
      <c r="BB20" s="60">
        <v>44529</v>
      </c>
      <c r="BC20" s="67">
        <v>1516</v>
      </c>
      <c r="BD20" s="67">
        <v>180</v>
      </c>
      <c r="BE20" s="59" t="s">
        <v>114</v>
      </c>
      <c r="BF20" s="67"/>
      <c r="BG20" s="67"/>
      <c r="BH20" s="67"/>
      <c r="BI20" s="67"/>
      <c r="BJ20" s="61"/>
      <c r="BK20" s="67"/>
      <c r="BL20" s="67"/>
      <c r="BM20" s="59"/>
      <c r="BN20" s="61"/>
      <c r="BO20" s="67"/>
      <c r="BP20" s="67"/>
      <c r="BQ20" s="59"/>
      <c r="BR20" s="3"/>
    </row>
    <row r="21" spans="2:70" x14ac:dyDescent="0.3">
      <c r="B21" s="55"/>
      <c r="C21" s="12"/>
      <c r="D21" s="6"/>
      <c r="E21" s="15"/>
      <c r="F21" s="57"/>
      <c r="G21" s="6"/>
      <c r="H21" s="6"/>
      <c r="I21" s="15"/>
      <c r="J21" s="87"/>
      <c r="K21" s="6"/>
      <c r="L21" s="6"/>
      <c r="M21" s="59"/>
      <c r="N21" s="61"/>
      <c r="O21" s="6"/>
      <c r="P21" s="6"/>
      <c r="Q21" s="59"/>
      <c r="R21" s="60">
        <v>44529</v>
      </c>
      <c r="S21" s="67">
        <v>1517</v>
      </c>
      <c r="T21" s="67">
        <v>215</v>
      </c>
      <c r="U21" s="59" t="s">
        <v>114</v>
      </c>
      <c r="V21" s="61"/>
      <c r="W21" s="67"/>
      <c r="X21" s="67"/>
      <c r="Y21" s="59"/>
      <c r="Z21" s="61"/>
      <c r="AA21" s="67"/>
      <c r="AB21" s="67"/>
      <c r="AC21" s="59"/>
      <c r="AD21" s="67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59"/>
      <c r="BB21" s="60"/>
      <c r="BC21" s="67"/>
      <c r="BD21" s="67"/>
      <c r="BE21" s="59"/>
      <c r="BF21" s="67"/>
      <c r="BG21" s="67"/>
      <c r="BH21" s="67"/>
      <c r="BI21" s="67"/>
      <c r="BJ21" s="61"/>
      <c r="BK21" s="67"/>
      <c r="BL21" s="67"/>
      <c r="BM21" s="59"/>
      <c r="BN21" s="61"/>
      <c r="BO21" s="67"/>
      <c r="BP21" s="67"/>
      <c r="BQ21" s="59"/>
      <c r="BR21" s="3"/>
    </row>
    <row r="22" spans="2:70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0"/>
      <c r="S22" s="67"/>
      <c r="T22" s="67"/>
      <c r="U22" s="59"/>
      <c r="V22" s="61"/>
      <c r="W22" s="67"/>
      <c r="X22" s="67"/>
      <c r="Y22" s="59"/>
      <c r="Z22" s="61"/>
      <c r="AA22" s="67"/>
      <c r="AB22" s="67"/>
      <c r="AC22" s="59"/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59"/>
      <c r="BB22" s="61"/>
      <c r="BC22" s="67"/>
      <c r="BD22" s="67"/>
      <c r="BE22" s="59"/>
      <c r="BF22" s="67"/>
      <c r="BG22" s="67"/>
      <c r="BH22" s="67"/>
      <c r="BI22" s="67"/>
      <c r="BJ22" s="61"/>
      <c r="BK22" s="67"/>
      <c r="BL22" s="67"/>
      <c r="BM22" s="59"/>
      <c r="BN22" s="61"/>
      <c r="BO22" s="67"/>
      <c r="BP22" s="67"/>
      <c r="BQ22" s="59"/>
      <c r="BR22" s="3"/>
    </row>
    <row r="23" spans="2:70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1"/>
      <c r="AA23" s="67"/>
      <c r="AB23" s="67"/>
      <c r="AC23" s="59"/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59"/>
      <c r="BB23" s="61"/>
      <c r="BC23" s="67"/>
      <c r="BD23" s="67"/>
      <c r="BE23" s="59"/>
      <c r="BF23" s="67"/>
      <c r="BG23" s="67"/>
      <c r="BH23" s="67"/>
      <c r="BI23" s="67"/>
      <c r="BJ23" s="61"/>
      <c r="BK23" s="67"/>
      <c r="BL23" s="67"/>
      <c r="BM23" s="59"/>
      <c r="BN23" s="61"/>
      <c r="BO23" s="67"/>
      <c r="BP23" s="67"/>
      <c r="BQ23" s="59"/>
      <c r="BR23" s="3"/>
    </row>
    <row r="24" spans="2:70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1"/>
      <c r="AA24" s="67"/>
      <c r="AB24" s="67"/>
      <c r="AC24" s="59"/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59"/>
      <c r="BB24" s="61"/>
      <c r="BC24" s="67"/>
      <c r="BD24" s="67"/>
      <c r="BE24" s="59"/>
      <c r="BF24" s="67"/>
      <c r="BG24" s="67"/>
      <c r="BH24" s="67"/>
      <c r="BI24" s="67"/>
      <c r="BJ24" s="61"/>
      <c r="BK24" s="67"/>
      <c r="BL24" s="67"/>
      <c r="BM24" s="59"/>
      <c r="BN24" s="61"/>
      <c r="BO24" s="67"/>
      <c r="BP24" s="67"/>
      <c r="BQ24" s="59"/>
      <c r="BR24" s="3"/>
    </row>
    <row r="25" spans="2:70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1"/>
      <c r="AA25" s="67"/>
      <c r="AB25" s="67"/>
      <c r="AC25" s="59"/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59"/>
      <c r="BB25" s="61"/>
      <c r="BC25" s="67"/>
      <c r="BD25" s="67"/>
      <c r="BE25" s="59"/>
      <c r="BF25" s="67"/>
      <c r="BG25" s="67"/>
      <c r="BH25" s="67"/>
      <c r="BI25" s="67"/>
      <c r="BJ25" s="61"/>
      <c r="BK25" s="67"/>
      <c r="BL25" s="67"/>
      <c r="BM25" s="59"/>
      <c r="BN25" s="61"/>
      <c r="BO25" s="67"/>
      <c r="BP25" s="67"/>
      <c r="BQ25" s="59"/>
      <c r="BR25" s="3"/>
    </row>
    <row r="26" spans="2:70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1"/>
      <c r="AA26" s="67"/>
      <c r="AB26" s="67"/>
      <c r="AC26" s="59"/>
      <c r="AD26" s="67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59"/>
      <c r="BB26" s="61"/>
      <c r="BC26" s="67"/>
      <c r="BD26" s="67"/>
      <c r="BE26" s="59"/>
      <c r="BF26" s="67"/>
      <c r="BG26" s="67"/>
      <c r="BH26" s="67"/>
      <c r="BI26" s="67"/>
      <c r="BJ26" s="61"/>
      <c r="BK26" s="67"/>
      <c r="BL26" s="67"/>
      <c r="BM26" s="59"/>
      <c r="BN26" s="61"/>
      <c r="BO26" s="67"/>
      <c r="BP26" s="67"/>
      <c r="BQ26" s="59"/>
      <c r="BR26" s="3"/>
    </row>
    <row r="27" spans="2:70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59"/>
      <c r="BB27" s="61"/>
      <c r="BC27" s="67"/>
      <c r="BD27" s="67"/>
      <c r="BE27" s="59"/>
      <c r="BF27" s="67"/>
      <c r="BG27" s="67"/>
      <c r="BH27" s="67"/>
      <c r="BI27" s="67"/>
      <c r="BJ27" s="61"/>
      <c r="BK27" s="67"/>
      <c r="BL27" s="67"/>
      <c r="BM27" s="59"/>
      <c r="BN27" s="61"/>
      <c r="BO27" s="67"/>
      <c r="BP27" s="67"/>
      <c r="BQ27" s="59"/>
      <c r="BR27" s="3"/>
    </row>
    <row r="28" spans="2:70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59"/>
      <c r="BB28" s="61"/>
      <c r="BC28" s="67"/>
      <c r="BD28" s="67"/>
      <c r="BE28" s="59"/>
      <c r="BF28" s="67"/>
      <c r="BG28" s="67"/>
      <c r="BH28" s="67"/>
      <c r="BI28" s="67"/>
      <c r="BJ28" s="61"/>
      <c r="BK28" s="67"/>
      <c r="BL28" s="67"/>
      <c r="BM28" s="59"/>
      <c r="BN28" s="61"/>
      <c r="BO28" s="67"/>
      <c r="BP28" s="67"/>
      <c r="BQ28" s="59"/>
      <c r="BR28" s="3"/>
    </row>
    <row r="29" spans="2:70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59"/>
      <c r="BB29" s="61"/>
      <c r="BC29" s="67"/>
      <c r="BD29" s="67"/>
      <c r="BE29" s="59"/>
      <c r="BF29" s="67"/>
      <c r="BG29" s="67"/>
      <c r="BH29" s="67"/>
      <c r="BI29" s="67"/>
      <c r="BJ29" s="61"/>
      <c r="BK29" s="67"/>
      <c r="BL29" s="67"/>
      <c r="BM29" s="59"/>
      <c r="BN29" s="61"/>
      <c r="BO29" s="67"/>
      <c r="BP29" s="67"/>
      <c r="BQ29" s="59"/>
      <c r="BR29" s="3"/>
    </row>
    <row r="30" spans="2:70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24"/>
      <c r="BB30" s="25"/>
      <c r="BC30" s="68"/>
      <c r="BD30" s="68"/>
      <c r="BE30" s="24"/>
      <c r="BF30" s="68"/>
      <c r="BG30" s="68"/>
      <c r="BH30" s="68"/>
      <c r="BI30" s="68"/>
      <c r="BJ30" s="25"/>
      <c r="BK30" s="68"/>
      <c r="BL30" s="68"/>
      <c r="BM30" s="24"/>
      <c r="BN30" s="25"/>
      <c r="BO30" s="68"/>
      <c r="BP30" s="68"/>
      <c r="BQ30" s="24"/>
      <c r="BR30" s="3"/>
    </row>
    <row r="31" spans="2:70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24"/>
      <c r="BB31" s="25"/>
      <c r="BC31" s="68"/>
      <c r="BD31" s="68"/>
      <c r="BE31" s="24"/>
      <c r="BF31" s="68"/>
      <c r="BG31" s="68"/>
      <c r="BH31" s="68"/>
      <c r="BI31" s="68"/>
      <c r="BJ31" s="25"/>
      <c r="BK31" s="68"/>
      <c r="BL31" s="68"/>
      <c r="BM31" s="24"/>
      <c r="BN31" s="25"/>
      <c r="BO31" s="68"/>
      <c r="BP31" s="68"/>
      <c r="BQ31" s="24"/>
      <c r="BR31" s="3"/>
    </row>
    <row r="32" spans="2:70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8"/>
      <c r="BB32" s="77"/>
      <c r="BC32" s="72"/>
      <c r="BD32" s="72"/>
      <c r="BE32" s="78"/>
      <c r="BF32" s="72"/>
      <c r="BG32" s="72"/>
      <c r="BH32" s="72"/>
      <c r="BI32" s="72"/>
      <c r="BJ32" s="77"/>
      <c r="BK32" s="72"/>
      <c r="BL32" s="72"/>
      <c r="BM32" s="78"/>
      <c r="BN32" s="77"/>
      <c r="BO32" s="72"/>
      <c r="BP32" s="72"/>
      <c r="BQ32" s="78"/>
      <c r="BR32" s="3"/>
    </row>
    <row r="33" spans="1:70" s="7" customFormat="1" ht="18.600000000000001" thickBot="1" x14ac:dyDescent="0.35">
      <c r="A33" s="64" t="s">
        <v>6</v>
      </c>
      <c r="B33" s="773">
        <f>SUM(D12:D32)</f>
        <v>320</v>
      </c>
      <c r="C33" s="774"/>
      <c r="D33" s="774"/>
      <c r="E33" s="775"/>
      <c r="F33" s="773">
        <f>SUM(H12:H32)</f>
        <v>900</v>
      </c>
      <c r="G33" s="774"/>
      <c r="H33" s="774"/>
      <c r="I33" s="775"/>
      <c r="J33" s="760">
        <f>SUM(L12:L32)</f>
        <v>450</v>
      </c>
      <c r="K33" s="761"/>
      <c r="L33" s="761"/>
      <c r="M33" s="762"/>
      <c r="N33" s="760">
        <f>SUM(P12:P32)</f>
        <v>70</v>
      </c>
      <c r="O33" s="761"/>
      <c r="P33" s="761"/>
      <c r="Q33" s="762"/>
      <c r="R33" s="722">
        <f>SUM(T12:T32)</f>
        <v>2150</v>
      </c>
      <c r="S33" s="723"/>
      <c r="T33" s="723"/>
      <c r="U33" s="724"/>
      <c r="V33" s="722">
        <f>SUM(X12:X32)</f>
        <v>125</v>
      </c>
      <c r="W33" s="723"/>
      <c r="X33" s="723"/>
      <c r="Y33" s="724"/>
      <c r="Z33" s="722">
        <f>SUM(AB12:AB32)</f>
        <v>1750</v>
      </c>
      <c r="AA33" s="723"/>
      <c r="AB33" s="723"/>
      <c r="AC33" s="724"/>
      <c r="AD33" s="722">
        <f>SUM(AF12:AF32)</f>
        <v>80</v>
      </c>
      <c r="AE33" s="723"/>
      <c r="AF33" s="723"/>
      <c r="AG33" s="723"/>
      <c r="AH33" s="722">
        <f>SUM(AJ13:AJ32)</f>
        <v>0</v>
      </c>
      <c r="AI33" s="723"/>
      <c r="AJ33" s="723"/>
      <c r="AK33" s="724"/>
      <c r="AL33" s="722">
        <f>SUM(AN12:AN32)</f>
        <v>105</v>
      </c>
      <c r="AM33" s="723"/>
      <c r="AN33" s="723"/>
      <c r="AO33" s="723"/>
      <c r="AP33" s="722">
        <f>SUM(AR12:AR32)</f>
        <v>420</v>
      </c>
      <c r="AQ33" s="723"/>
      <c r="AR33" s="723"/>
      <c r="AS33" s="723"/>
      <c r="AT33" s="722">
        <f>SUM(AV12:AV32)</f>
        <v>460</v>
      </c>
      <c r="AU33" s="723"/>
      <c r="AV33" s="723"/>
      <c r="AW33" s="723"/>
      <c r="AX33" s="722">
        <f>SUM(AZ12:AZ32)</f>
        <v>230</v>
      </c>
      <c r="AY33" s="723"/>
      <c r="AZ33" s="723"/>
      <c r="BA33" s="724"/>
      <c r="BB33" s="722">
        <f>SUM(BD12:BD32)</f>
        <v>1060</v>
      </c>
      <c r="BC33" s="723"/>
      <c r="BD33" s="723"/>
      <c r="BE33" s="724"/>
      <c r="BF33" s="722">
        <f>SUM(BH12:BH32)</f>
        <v>5250</v>
      </c>
      <c r="BG33" s="723"/>
      <c r="BH33" s="723"/>
      <c r="BI33" s="724"/>
      <c r="BJ33" s="722">
        <f>SUM(BL12:BL32)</f>
        <v>395</v>
      </c>
      <c r="BK33" s="723"/>
      <c r="BL33" s="723"/>
      <c r="BM33" s="724"/>
      <c r="BN33" s="722">
        <f>SUM(BP12:BP32)</f>
        <v>90</v>
      </c>
      <c r="BO33" s="723"/>
      <c r="BP33" s="723"/>
      <c r="BQ33" s="724"/>
      <c r="BR33" s="82" t="s">
        <v>12</v>
      </c>
    </row>
    <row r="34" spans="1:70" s="7" customFormat="1" ht="18.600000000000001" thickBot="1" x14ac:dyDescent="0.35">
      <c r="A34" s="64" t="s">
        <v>7</v>
      </c>
      <c r="B34" s="776">
        <f>+B33/42</f>
        <v>7.6190476190476186</v>
      </c>
      <c r="C34" s="777"/>
      <c r="D34" s="777"/>
      <c r="E34" s="778"/>
      <c r="F34" s="776">
        <f>+F33/42</f>
        <v>21.428571428571427</v>
      </c>
      <c r="G34" s="777"/>
      <c r="H34" s="777"/>
      <c r="I34" s="778"/>
      <c r="J34" s="763">
        <f>+J33/42</f>
        <v>10.714285714285714</v>
      </c>
      <c r="K34" s="764"/>
      <c r="L34" s="764"/>
      <c r="M34" s="765"/>
      <c r="N34" s="763">
        <f>+N33/42</f>
        <v>1.6666666666666667</v>
      </c>
      <c r="O34" s="764"/>
      <c r="P34" s="764"/>
      <c r="Q34" s="765"/>
      <c r="R34" s="725">
        <f>+R33/42</f>
        <v>51.19047619047619</v>
      </c>
      <c r="S34" s="726"/>
      <c r="T34" s="726"/>
      <c r="U34" s="727"/>
      <c r="V34" s="725">
        <f>+V33/42</f>
        <v>2.9761904761904763</v>
      </c>
      <c r="W34" s="726"/>
      <c r="X34" s="726"/>
      <c r="Y34" s="727"/>
      <c r="Z34" s="725">
        <f>+Z33/42</f>
        <v>41.666666666666664</v>
      </c>
      <c r="AA34" s="726"/>
      <c r="AB34" s="726"/>
      <c r="AC34" s="727"/>
      <c r="AD34" s="725">
        <f>+AD33/42</f>
        <v>1.9047619047619047</v>
      </c>
      <c r="AE34" s="726"/>
      <c r="AF34" s="726"/>
      <c r="AG34" s="726"/>
      <c r="AH34" s="725">
        <f>+AH33/42</f>
        <v>0</v>
      </c>
      <c r="AI34" s="726"/>
      <c r="AJ34" s="726"/>
      <c r="AK34" s="727"/>
      <c r="AL34" s="725">
        <f>+AL33/42</f>
        <v>2.5</v>
      </c>
      <c r="AM34" s="726"/>
      <c r="AN34" s="726"/>
      <c r="AO34" s="726"/>
      <c r="AP34" s="725">
        <f>+AP33/42</f>
        <v>10</v>
      </c>
      <c r="AQ34" s="726"/>
      <c r="AR34" s="726"/>
      <c r="AS34" s="726"/>
      <c r="AT34" s="725">
        <f>+AT33/42</f>
        <v>10.952380952380953</v>
      </c>
      <c r="AU34" s="726"/>
      <c r="AV34" s="726"/>
      <c r="AW34" s="726"/>
      <c r="AX34" s="725">
        <f>+AX33/42</f>
        <v>5.4761904761904763</v>
      </c>
      <c r="AY34" s="726"/>
      <c r="AZ34" s="726"/>
      <c r="BA34" s="727"/>
      <c r="BB34" s="725">
        <f>+BB33/42</f>
        <v>25.238095238095237</v>
      </c>
      <c r="BC34" s="726"/>
      <c r="BD34" s="726"/>
      <c r="BE34" s="727"/>
      <c r="BF34" s="725">
        <f>+BF33/42</f>
        <v>125</v>
      </c>
      <c r="BG34" s="726"/>
      <c r="BH34" s="726"/>
      <c r="BI34" s="727"/>
      <c r="BJ34" s="725">
        <f>+BJ33/42</f>
        <v>9.4047619047619051</v>
      </c>
      <c r="BK34" s="726"/>
      <c r="BL34" s="726"/>
      <c r="BM34" s="727"/>
      <c r="BN34" s="725">
        <f>+BN33/42</f>
        <v>2.1428571428571428</v>
      </c>
      <c r="BO34" s="726"/>
      <c r="BP34" s="726"/>
      <c r="BQ34" s="727"/>
      <c r="BR34" s="83">
        <f>SUM(B34:BM34)</f>
        <v>327.7380952380953</v>
      </c>
    </row>
    <row r="35" spans="1:70" s="7" customFormat="1" ht="18.600000000000001" thickBot="1" x14ac:dyDescent="0.35">
      <c r="A35" s="64" t="s">
        <v>8</v>
      </c>
      <c r="B35" s="728">
        <f>+B34/6.2898</f>
        <v>1.2113338451218829</v>
      </c>
      <c r="C35" s="729"/>
      <c r="D35" s="729"/>
      <c r="E35" s="730"/>
      <c r="F35" s="728">
        <f>+F34/6.2898</f>
        <v>3.4068764394052957</v>
      </c>
      <c r="G35" s="729"/>
      <c r="H35" s="729"/>
      <c r="I35" s="730"/>
      <c r="J35" s="728">
        <f>+J34/6.2898</f>
        <v>1.7034382197026479</v>
      </c>
      <c r="K35" s="729"/>
      <c r="L35" s="729"/>
      <c r="M35" s="730"/>
      <c r="N35" s="728">
        <f>+N34/6.2898</f>
        <v>0.26497927862041193</v>
      </c>
      <c r="O35" s="729"/>
      <c r="P35" s="729"/>
      <c r="Q35" s="730"/>
      <c r="R35" s="728">
        <f>+R34/6.2898</f>
        <v>8.1386492719126515</v>
      </c>
      <c r="S35" s="729"/>
      <c r="T35" s="729"/>
      <c r="U35" s="730"/>
      <c r="V35" s="728">
        <f>+V34/6.2898</f>
        <v>0.47317728325073555</v>
      </c>
      <c r="W35" s="729"/>
      <c r="X35" s="729"/>
      <c r="Y35" s="730"/>
      <c r="Z35" s="728">
        <f>+Z34/6.2898</f>
        <v>6.6244819655102969</v>
      </c>
      <c r="AA35" s="729"/>
      <c r="AB35" s="729"/>
      <c r="AC35" s="730"/>
      <c r="AD35" s="728">
        <f>+AD34/6.2898</f>
        <v>0.30283346128047073</v>
      </c>
      <c r="AE35" s="729"/>
      <c r="AF35" s="729"/>
      <c r="AG35" s="729"/>
      <c r="AH35" s="728">
        <f>+AH34/6.2898</f>
        <v>0</v>
      </c>
      <c r="AI35" s="729"/>
      <c r="AJ35" s="729"/>
      <c r="AK35" s="730"/>
      <c r="AL35" s="728">
        <f>+AL34/6.2898</f>
        <v>0.39746891793061784</v>
      </c>
      <c r="AM35" s="729"/>
      <c r="AN35" s="729"/>
      <c r="AO35" s="729"/>
      <c r="AP35" s="728">
        <f>+AP34/6.2898</f>
        <v>1.5898756717224714</v>
      </c>
      <c r="AQ35" s="729"/>
      <c r="AR35" s="729"/>
      <c r="AS35" s="729"/>
      <c r="AT35" s="728">
        <f>+AT34/6.2898</f>
        <v>1.7412924023627068</v>
      </c>
      <c r="AU35" s="729"/>
      <c r="AV35" s="729"/>
      <c r="AW35" s="729"/>
      <c r="AX35" s="728">
        <f>+AX34/6.2898</f>
        <v>0.87064620118135339</v>
      </c>
      <c r="AY35" s="729"/>
      <c r="AZ35" s="729"/>
      <c r="BA35" s="730"/>
      <c r="BB35" s="728">
        <f>+BB34/6.2898</f>
        <v>4.0125433619662374</v>
      </c>
      <c r="BC35" s="729"/>
      <c r="BD35" s="729"/>
      <c r="BE35" s="730"/>
      <c r="BF35" s="728">
        <f>+BF34/6.2898</f>
        <v>19.873445896530892</v>
      </c>
      <c r="BG35" s="729"/>
      <c r="BH35" s="729"/>
      <c r="BI35" s="730"/>
      <c r="BJ35" s="728">
        <f>+BJ34/6.2898</f>
        <v>1.4952402150723243</v>
      </c>
      <c r="BK35" s="729"/>
      <c r="BL35" s="729"/>
      <c r="BM35" s="730"/>
      <c r="BN35" s="728">
        <f>+BN34/6.2898</f>
        <v>0.34068764394052958</v>
      </c>
      <c r="BO35" s="729"/>
      <c r="BP35" s="729"/>
      <c r="BQ35" s="730"/>
    </row>
  </sheetData>
  <mergeCells count="102">
    <mergeCell ref="Z8:AC8"/>
    <mergeCell ref="AD8:AG8"/>
    <mergeCell ref="AL9:AO9"/>
    <mergeCell ref="AP9:AS9"/>
    <mergeCell ref="BJ8:BM8"/>
    <mergeCell ref="B9:E9"/>
    <mergeCell ref="F9:I9"/>
    <mergeCell ref="J9:M9"/>
    <mergeCell ref="N9:Q9"/>
    <mergeCell ref="R9:U9"/>
    <mergeCell ref="V9:Y9"/>
    <mergeCell ref="Z9:AC9"/>
    <mergeCell ref="AD9:AG9"/>
    <mergeCell ref="AH9:AK9"/>
    <mergeCell ref="AH8:AK8"/>
    <mergeCell ref="AL8:AO8"/>
    <mergeCell ref="AP8:AS8"/>
    <mergeCell ref="AT8:AW8"/>
    <mergeCell ref="AX8:BA8"/>
    <mergeCell ref="BB8:BE8"/>
    <mergeCell ref="B8:E8"/>
    <mergeCell ref="BF8:BI8"/>
    <mergeCell ref="BF9:BI9"/>
    <mergeCell ref="F8:I8"/>
    <mergeCell ref="J8:M8"/>
    <mergeCell ref="N8:Q8"/>
    <mergeCell ref="R8:U8"/>
    <mergeCell ref="V8:Y8"/>
    <mergeCell ref="B33:E33"/>
    <mergeCell ref="F33:I33"/>
    <mergeCell ref="J33:M33"/>
    <mergeCell ref="N33:Q33"/>
    <mergeCell ref="R33:U33"/>
    <mergeCell ref="V33:Y33"/>
    <mergeCell ref="Z33:AC33"/>
    <mergeCell ref="Z10:AC10"/>
    <mergeCell ref="AD10:AG10"/>
    <mergeCell ref="B10:E10"/>
    <mergeCell ref="F10:I10"/>
    <mergeCell ref="J10:M10"/>
    <mergeCell ref="N10:Q10"/>
    <mergeCell ref="R10:U10"/>
    <mergeCell ref="V10:Y10"/>
    <mergeCell ref="AD33:AG33"/>
    <mergeCell ref="AH33:AK33"/>
    <mergeCell ref="AL33:AO33"/>
    <mergeCell ref="AP33:AS33"/>
    <mergeCell ref="AT33:AW33"/>
    <mergeCell ref="AX33:BA33"/>
    <mergeCell ref="BJ34:BM34"/>
    <mergeCell ref="BB10:BE10"/>
    <mergeCell ref="BJ10:BM10"/>
    <mergeCell ref="AH10:AK10"/>
    <mergeCell ref="AL10:AO10"/>
    <mergeCell ref="AP10:AS10"/>
    <mergeCell ref="AT10:AW10"/>
    <mergeCell ref="BB33:BE33"/>
    <mergeCell ref="BF10:BI10"/>
    <mergeCell ref="BF33:BI33"/>
    <mergeCell ref="AX10:BA10"/>
    <mergeCell ref="V35:Y35"/>
    <mergeCell ref="Z35:AC35"/>
    <mergeCell ref="AD35:AG35"/>
    <mergeCell ref="AH35:AK35"/>
    <mergeCell ref="AH34:AK34"/>
    <mergeCell ref="B35:E35"/>
    <mergeCell ref="F35:I35"/>
    <mergeCell ref="J35:M35"/>
    <mergeCell ref="N35:Q35"/>
    <mergeCell ref="R35:U35"/>
    <mergeCell ref="B34:E34"/>
    <mergeCell ref="F34:I34"/>
    <mergeCell ref="J34:M34"/>
    <mergeCell ref="N34:Q34"/>
    <mergeCell ref="R34:U34"/>
    <mergeCell ref="V34:Y34"/>
    <mergeCell ref="Z34:AC34"/>
    <mergeCell ref="AD34:AG34"/>
    <mergeCell ref="BN8:BQ8"/>
    <mergeCell ref="BN9:BQ9"/>
    <mergeCell ref="BN10:BQ10"/>
    <mergeCell ref="BN33:BQ33"/>
    <mergeCell ref="BN34:BQ34"/>
    <mergeCell ref="BJ33:BM33"/>
    <mergeCell ref="BN35:BQ35"/>
    <mergeCell ref="AL35:AO35"/>
    <mergeCell ref="AP35:AS35"/>
    <mergeCell ref="AT35:AW35"/>
    <mergeCell ref="AX35:BA35"/>
    <mergeCell ref="BB35:BE35"/>
    <mergeCell ref="BJ35:BM35"/>
    <mergeCell ref="BF35:BI35"/>
    <mergeCell ref="AL34:AO34"/>
    <mergeCell ref="AP34:AS34"/>
    <mergeCell ref="AT34:AW34"/>
    <mergeCell ref="AX34:BA34"/>
    <mergeCell ref="BB34:BE34"/>
    <mergeCell ref="BF34:BI34"/>
    <mergeCell ref="AT9:AW9"/>
    <mergeCell ref="AX9:BA9"/>
    <mergeCell ref="BB9:BE9"/>
    <mergeCell ref="BJ9:BM9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R35"/>
  <sheetViews>
    <sheetView topLeftCell="AZ8" zoomScale="70" zoomScaleNormal="70" workbookViewId="0">
      <selection activeCell="BN8" sqref="BN8:BQ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4" width="10.6640625" customWidth="1"/>
    <col min="15" max="15" width="12.88671875" customWidth="1"/>
    <col min="16" max="16" width="10.6640625" customWidth="1"/>
    <col min="17" max="17" width="12.44140625" bestFit="1" customWidth="1"/>
    <col min="18" max="20" width="10.6640625" customWidth="1"/>
    <col min="21" max="21" width="14.6640625" customWidth="1"/>
    <col min="22" max="24" width="10.6640625" customWidth="1"/>
    <col min="25" max="25" width="14.5546875" customWidth="1"/>
    <col min="26" max="28" width="10.6640625" customWidth="1"/>
    <col min="29" max="29" width="15.5546875" customWidth="1"/>
    <col min="30" max="32" width="12" customWidth="1"/>
    <col min="33" max="33" width="13" customWidth="1"/>
    <col min="34" max="36" width="12" customWidth="1"/>
    <col min="37" max="37" width="15.5546875" customWidth="1"/>
    <col min="38" max="44" width="12" customWidth="1"/>
    <col min="45" max="45" width="13" customWidth="1"/>
    <col min="46" max="49" width="12" customWidth="1"/>
    <col min="50" max="52" width="10.6640625" customWidth="1"/>
    <col min="53" max="53" width="13.109375" customWidth="1"/>
    <col min="57" max="61" width="15.33203125" customWidth="1"/>
    <col min="65" max="65" width="18" customWidth="1"/>
    <col min="69" max="69" width="15.44140625" customWidth="1"/>
  </cols>
  <sheetData>
    <row r="4" spans="1:70" ht="15" thickBot="1" x14ac:dyDescent="0.35"/>
    <row r="5" spans="1:70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90"/>
      <c r="BN5" s="89"/>
      <c r="BO5" s="89"/>
      <c r="BP5" s="89"/>
      <c r="BQ5" s="90"/>
      <c r="BR5" s="40"/>
    </row>
    <row r="6" spans="1:70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3"/>
      <c r="BN6" s="92"/>
      <c r="BO6" s="92"/>
      <c r="BP6" s="92"/>
      <c r="BQ6" s="93"/>
      <c r="BR6" s="40"/>
    </row>
    <row r="7" spans="1:70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6"/>
      <c r="BN7" s="95"/>
      <c r="BO7" s="95"/>
      <c r="BP7" s="95"/>
      <c r="BQ7" s="96"/>
      <c r="BR7" s="41"/>
    </row>
    <row r="8" spans="1:70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157</v>
      </c>
      <c r="O8" s="754"/>
      <c r="P8" s="754"/>
      <c r="Q8" s="755"/>
      <c r="R8" s="731" t="s">
        <v>4</v>
      </c>
      <c r="S8" s="732"/>
      <c r="T8" s="732"/>
      <c r="U8" s="733"/>
      <c r="V8" s="731" t="s">
        <v>143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157</v>
      </c>
      <c r="AE8" s="732"/>
      <c r="AF8" s="732"/>
      <c r="AG8" s="732"/>
      <c r="AH8" s="731" t="s">
        <v>4</v>
      </c>
      <c r="AI8" s="732"/>
      <c r="AJ8" s="732"/>
      <c r="AK8" s="732"/>
      <c r="AL8" s="731" t="s">
        <v>128</v>
      </c>
      <c r="AM8" s="732"/>
      <c r="AN8" s="732"/>
      <c r="AO8" s="733"/>
      <c r="AP8" s="731" t="s">
        <v>162</v>
      </c>
      <c r="AQ8" s="732"/>
      <c r="AR8" s="732"/>
      <c r="AS8" s="733"/>
      <c r="AT8" s="732" t="s">
        <v>137</v>
      </c>
      <c r="AU8" s="732"/>
      <c r="AV8" s="732"/>
      <c r="AW8" s="733"/>
      <c r="AX8" s="731" t="s">
        <v>154</v>
      </c>
      <c r="AY8" s="732"/>
      <c r="AZ8" s="732"/>
      <c r="BA8" s="733"/>
      <c r="BB8" s="731" t="s">
        <v>4</v>
      </c>
      <c r="BC8" s="732"/>
      <c r="BD8" s="732"/>
      <c r="BE8" s="733"/>
      <c r="BF8" s="731" t="s">
        <v>96</v>
      </c>
      <c r="BG8" s="732"/>
      <c r="BH8" s="732"/>
      <c r="BI8" s="733"/>
      <c r="BJ8" s="731" t="s">
        <v>96</v>
      </c>
      <c r="BK8" s="732"/>
      <c r="BL8" s="732"/>
      <c r="BM8" s="733"/>
      <c r="BN8" s="731" t="s">
        <v>146</v>
      </c>
      <c r="BO8" s="732"/>
      <c r="BP8" s="732"/>
      <c r="BQ8" s="733"/>
      <c r="BR8" s="8"/>
    </row>
    <row r="9" spans="1:70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158</v>
      </c>
      <c r="O9" s="757"/>
      <c r="P9" s="757"/>
      <c r="Q9" s="758"/>
      <c r="R9" s="731" t="s">
        <v>78</v>
      </c>
      <c r="S9" s="732"/>
      <c r="T9" s="732"/>
      <c r="U9" s="733"/>
      <c r="V9" s="731" t="s">
        <v>143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142</v>
      </c>
      <c r="AE9" s="732"/>
      <c r="AF9" s="732"/>
      <c r="AG9" s="732"/>
      <c r="AH9" s="731" t="s">
        <v>160</v>
      </c>
      <c r="AI9" s="732"/>
      <c r="AJ9" s="732"/>
      <c r="AK9" s="732"/>
      <c r="AL9" s="731" t="s">
        <v>129</v>
      </c>
      <c r="AM9" s="732"/>
      <c r="AN9" s="732"/>
      <c r="AO9" s="733"/>
      <c r="AP9" s="731" t="s">
        <v>163</v>
      </c>
      <c r="AQ9" s="732"/>
      <c r="AR9" s="732"/>
      <c r="AS9" s="733"/>
      <c r="AT9" s="732" t="s">
        <v>138</v>
      </c>
      <c r="AU9" s="732"/>
      <c r="AV9" s="732"/>
      <c r="AW9" s="733"/>
      <c r="AX9" s="731" t="s">
        <v>129</v>
      </c>
      <c r="AY9" s="732"/>
      <c r="AZ9" s="732"/>
      <c r="BA9" s="733"/>
      <c r="BB9" s="731" t="s">
        <v>159</v>
      </c>
      <c r="BC9" s="732"/>
      <c r="BD9" s="732"/>
      <c r="BE9" s="733"/>
      <c r="BF9" s="731" t="s">
        <v>155</v>
      </c>
      <c r="BG9" s="732"/>
      <c r="BH9" s="732"/>
      <c r="BI9" s="733"/>
      <c r="BJ9" s="731" t="s">
        <v>145</v>
      </c>
      <c r="BK9" s="732"/>
      <c r="BL9" s="732"/>
      <c r="BM9" s="733"/>
      <c r="BN9" s="731" t="s">
        <v>147</v>
      </c>
      <c r="BO9" s="732"/>
      <c r="BP9" s="732"/>
      <c r="BQ9" s="733"/>
      <c r="BR9" s="9"/>
    </row>
    <row r="10" spans="1:70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68"/>
      <c r="AY10" s="734"/>
      <c r="AZ10" s="734"/>
      <c r="BA10" s="769"/>
      <c r="BB10" s="768"/>
      <c r="BC10" s="734"/>
      <c r="BD10" s="734"/>
      <c r="BE10" s="769"/>
      <c r="BF10" s="768"/>
      <c r="BG10" s="734"/>
      <c r="BH10" s="734"/>
      <c r="BI10" s="769"/>
      <c r="BJ10" s="768"/>
      <c r="BK10" s="734"/>
      <c r="BL10" s="734"/>
      <c r="BM10" s="769"/>
      <c r="BN10" s="768"/>
      <c r="BO10" s="734"/>
      <c r="BP10" s="734"/>
      <c r="BQ10" s="769"/>
      <c r="BR10" s="23"/>
    </row>
    <row r="11" spans="1:70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11"/>
    </row>
    <row r="12" spans="1:70" ht="15" thickBot="1" x14ac:dyDescent="0.35">
      <c r="B12" s="55">
        <v>44899</v>
      </c>
      <c r="C12" s="18">
        <v>1529</v>
      </c>
      <c r="D12" s="19">
        <v>30</v>
      </c>
      <c r="E12" s="20" t="s">
        <v>111</v>
      </c>
      <c r="F12" s="99">
        <v>44900</v>
      </c>
      <c r="G12" s="19">
        <v>1534</v>
      </c>
      <c r="H12" s="19">
        <v>125</v>
      </c>
      <c r="I12" s="20" t="s">
        <v>136</v>
      </c>
      <c r="J12" s="87">
        <v>44901</v>
      </c>
      <c r="K12" s="54">
        <v>1535</v>
      </c>
      <c r="L12" s="54">
        <v>105</v>
      </c>
      <c r="M12" s="56" t="s">
        <v>111</v>
      </c>
      <c r="N12" s="55">
        <v>44533</v>
      </c>
      <c r="O12" s="54">
        <v>1528</v>
      </c>
      <c r="P12" s="54">
        <v>90</v>
      </c>
      <c r="Q12" s="56" t="s">
        <v>111</v>
      </c>
      <c r="R12" s="75">
        <v>44897</v>
      </c>
      <c r="S12" s="66">
        <v>1527</v>
      </c>
      <c r="T12" s="66">
        <v>215</v>
      </c>
      <c r="U12" s="56" t="s">
        <v>114</v>
      </c>
      <c r="V12" s="75">
        <v>44921</v>
      </c>
      <c r="W12" s="66">
        <v>1597</v>
      </c>
      <c r="X12" s="66">
        <v>10</v>
      </c>
      <c r="Y12" s="56" t="s">
        <v>111</v>
      </c>
      <c r="Z12" s="75">
        <v>44897</v>
      </c>
      <c r="AA12" s="66">
        <v>1523</v>
      </c>
      <c r="AB12" s="66">
        <v>150</v>
      </c>
      <c r="AC12" s="56" t="s">
        <v>114</v>
      </c>
      <c r="AD12" s="70">
        <v>44543</v>
      </c>
      <c r="AE12" s="66">
        <v>1545</v>
      </c>
      <c r="AF12" s="66">
        <v>45</v>
      </c>
      <c r="AG12" s="66" t="s">
        <v>111</v>
      </c>
      <c r="AH12" s="75">
        <v>44897</v>
      </c>
      <c r="AI12" s="80">
        <v>1525</v>
      </c>
      <c r="AJ12" s="80">
        <v>15</v>
      </c>
      <c r="AK12" t="s">
        <v>111</v>
      </c>
      <c r="AL12" s="75">
        <v>44514</v>
      </c>
      <c r="AM12" s="66">
        <v>1486</v>
      </c>
      <c r="AN12" s="66">
        <v>35</v>
      </c>
      <c r="AO12" s="56" t="s">
        <v>111</v>
      </c>
      <c r="AP12" s="75">
        <v>44921</v>
      </c>
      <c r="AQ12" s="66">
        <v>1589</v>
      </c>
      <c r="AR12" s="66">
        <v>45</v>
      </c>
      <c r="AS12" s="56" t="s">
        <v>111</v>
      </c>
      <c r="AT12" s="70">
        <v>44896</v>
      </c>
      <c r="AU12" s="66">
        <v>1522</v>
      </c>
      <c r="AV12" s="66">
        <v>115</v>
      </c>
      <c r="AW12" s="66" t="s">
        <v>114</v>
      </c>
      <c r="AX12" s="75">
        <v>44897</v>
      </c>
      <c r="AY12" s="66">
        <v>1526</v>
      </c>
      <c r="AZ12" s="66">
        <v>125</v>
      </c>
      <c r="BA12" s="56" t="s">
        <v>111</v>
      </c>
      <c r="BB12" s="75">
        <v>44897</v>
      </c>
      <c r="BC12" s="66">
        <v>1524</v>
      </c>
      <c r="BD12" s="66">
        <v>135</v>
      </c>
      <c r="BE12" s="56" t="s">
        <v>114</v>
      </c>
      <c r="BF12" s="70">
        <v>44920</v>
      </c>
      <c r="BG12" s="66">
        <v>1583</v>
      </c>
      <c r="BH12" s="66">
        <v>336</v>
      </c>
      <c r="BI12" s="66" t="s">
        <v>156</v>
      </c>
      <c r="BJ12" s="100">
        <v>44904</v>
      </c>
      <c r="BK12" s="101">
        <v>1543</v>
      </c>
      <c r="BL12" s="101">
        <v>30</v>
      </c>
      <c r="BM12" s="102" t="s">
        <v>114</v>
      </c>
      <c r="BN12" s="100">
        <v>44899</v>
      </c>
      <c r="BO12" s="101">
        <v>1530</v>
      </c>
      <c r="BP12" s="101">
        <v>90</v>
      </c>
      <c r="BQ12" s="102" t="s">
        <v>114</v>
      </c>
      <c r="BR12" s="3"/>
    </row>
    <row r="13" spans="1:70" x14ac:dyDescent="0.3">
      <c r="B13" s="55">
        <v>44906</v>
      </c>
      <c r="C13" s="18">
        <v>1628</v>
      </c>
      <c r="D13" s="54">
        <v>90</v>
      </c>
      <c r="E13" s="53" t="s">
        <v>111</v>
      </c>
      <c r="F13" s="57">
        <v>44904</v>
      </c>
      <c r="G13" s="6">
        <v>1542</v>
      </c>
      <c r="H13" s="6">
        <v>125</v>
      </c>
      <c r="I13" s="15" t="s">
        <v>136</v>
      </c>
      <c r="J13" s="87">
        <v>44909</v>
      </c>
      <c r="K13" s="6">
        <v>1554</v>
      </c>
      <c r="L13" s="6">
        <v>105</v>
      </c>
      <c r="M13" s="59" t="s">
        <v>111</v>
      </c>
      <c r="N13" s="55">
        <v>44538</v>
      </c>
      <c r="O13" s="6">
        <v>1539</v>
      </c>
      <c r="P13" s="6">
        <v>70</v>
      </c>
      <c r="Q13" s="59" t="s">
        <v>111</v>
      </c>
      <c r="R13" s="75">
        <v>44900</v>
      </c>
      <c r="S13" s="66">
        <v>1533</v>
      </c>
      <c r="T13" s="66">
        <v>215</v>
      </c>
      <c r="U13" s="56" t="s">
        <v>114</v>
      </c>
      <c r="V13" s="75">
        <v>44924</v>
      </c>
      <c r="W13" s="66">
        <v>1604</v>
      </c>
      <c r="X13" s="66">
        <v>15</v>
      </c>
      <c r="Y13" s="56" t="s">
        <v>111</v>
      </c>
      <c r="Z13" s="75">
        <v>44901</v>
      </c>
      <c r="AA13" s="66">
        <v>1536</v>
      </c>
      <c r="AB13" s="66">
        <v>250</v>
      </c>
      <c r="AC13" s="56" t="s">
        <v>114</v>
      </c>
      <c r="AD13" s="70">
        <v>44547</v>
      </c>
      <c r="AE13" s="66">
        <v>1558</v>
      </c>
      <c r="AF13" s="66">
        <v>45</v>
      </c>
      <c r="AG13" s="66" t="s">
        <v>111</v>
      </c>
      <c r="AH13" s="75">
        <v>44900</v>
      </c>
      <c r="AI13" s="67">
        <v>1532</v>
      </c>
      <c r="AJ13" s="67">
        <v>35</v>
      </c>
      <c r="AK13" s="59" t="s">
        <v>111</v>
      </c>
      <c r="AL13" s="75">
        <v>44517</v>
      </c>
      <c r="AM13" s="66">
        <v>1564</v>
      </c>
      <c r="AN13" s="66">
        <v>35</v>
      </c>
      <c r="AO13" s="56" t="s">
        <v>126</v>
      </c>
      <c r="AP13" s="75">
        <v>44924</v>
      </c>
      <c r="AQ13" s="66">
        <v>1603</v>
      </c>
      <c r="AR13" s="66">
        <v>15</v>
      </c>
      <c r="AS13" s="56" t="s">
        <v>111</v>
      </c>
      <c r="AT13" s="70">
        <v>44911</v>
      </c>
      <c r="AU13" s="66">
        <v>1556</v>
      </c>
      <c r="AV13" s="66">
        <v>115</v>
      </c>
      <c r="AW13" s="66" t="s">
        <v>114</v>
      </c>
      <c r="AX13" s="75">
        <v>44903</v>
      </c>
      <c r="AY13" s="66">
        <v>1546</v>
      </c>
      <c r="AZ13" s="66">
        <v>125</v>
      </c>
      <c r="BA13" s="56" t="s">
        <v>111</v>
      </c>
      <c r="BB13" s="75">
        <v>44900</v>
      </c>
      <c r="BC13" s="66">
        <v>1531</v>
      </c>
      <c r="BD13" s="66">
        <v>135</v>
      </c>
      <c r="BE13" s="56" t="s">
        <v>114</v>
      </c>
      <c r="BF13" s="80"/>
      <c r="BG13" s="80"/>
      <c r="BH13" s="80"/>
      <c r="BI13" s="80"/>
      <c r="BJ13" s="100">
        <v>44909</v>
      </c>
      <c r="BK13" s="101">
        <v>1553</v>
      </c>
      <c r="BL13" s="101">
        <v>70</v>
      </c>
      <c r="BM13" s="102" t="s">
        <v>114</v>
      </c>
      <c r="BN13" s="100">
        <v>44906</v>
      </c>
      <c r="BO13" s="101">
        <v>1544</v>
      </c>
      <c r="BP13" s="101">
        <v>90</v>
      </c>
      <c r="BQ13" s="102" t="s">
        <v>114</v>
      </c>
      <c r="BR13" s="3"/>
    </row>
    <row r="14" spans="1:70" x14ac:dyDescent="0.3">
      <c r="B14" s="55">
        <v>44913</v>
      </c>
      <c r="C14" s="12">
        <v>1566</v>
      </c>
      <c r="D14" s="6">
        <v>90</v>
      </c>
      <c r="E14" s="15" t="s">
        <v>126</v>
      </c>
      <c r="F14" s="57">
        <v>44909</v>
      </c>
      <c r="G14" s="6">
        <v>1552</v>
      </c>
      <c r="H14" s="6">
        <v>125</v>
      </c>
      <c r="I14" s="15" t="s">
        <v>136</v>
      </c>
      <c r="J14" s="87">
        <v>44915</v>
      </c>
      <c r="K14" s="6">
        <v>1570</v>
      </c>
      <c r="L14" s="6">
        <v>125</v>
      </c>
      <c r="M14" s="59" t="s">
        <v>126</v>
      </c>
      <c r="N14" s="55">
        <v>44543</v>
      </c>
      <c r="O14" s="6">
        <v>1549</v>
      </c>
      <c r="P14" s="6">
        <v>70</v>
      </c>
      <c r="Q14" s="59" t="s">
        <v>111</v>
      </c>
      <c r="R14" s="75">
        <v>44903</v>
      </c>
      <c r="S14" s="66">
        <v>1540</v>
      </c>
      <c r="T14" s="66">
        <v>215</v>
      </c>
      <c r="U14" s="56" t="s">
        <v>114</v>
      </c>
      <c r="V14" s="75"/>
      <c r="W14" s="66"/>
      <c r="X14" s="66"/>
      <c r="Y14" s="56"/>
      <c r="Z14" s="75">
        <v>44904</v>
      </c>
      <c r="AA14" s="66">
        <v>1541</v>
      </c>
      <c r="AB14" s="66">
        <v>270</v>
      </c>
      <c r="AC14" s="56" t="s">
        <v>114</v>
      </c>
      <c r="AD14" s="70">
        <v>44550</v>
      </c>
      <c r="AE14" s="66">
        <v>1576</v>
      </c>
      <c r="AF14" s="66">
        <v>45</v>
      </c>
      <c r="AG14" s="66" t="s">
        <v>111</v>
      </c>
      <c r="AH14" s="75">
        <v>44903</v>
      </c>
      <c r="AI14" s="66">
        <v>1538</v>
      </c>
      <c r="AJ14" s="66">
        <v>35</v>
      </c>
      <c r="AK14" s="56" t="s">
        <v>111</v>
      </c>
      <c r="AL14" s="75">
        <v>44524</v>
      </c>
      <c r="AM14" s="66">
        <v>1509</v>
      </c>
      <c r="AN14" s="66">
        <v>35</v>
      </c>
      <c r="AO14" s="56" t="s">
        <v>111</v>
      </c>
      <c r="AP14" s="75">
        <v>44563</v>
      </c>
      <c r="AQ14" s="66">
        <v>1611</v>
      </c>
      <c r="AR14" s="66">
        <v>45</v>
      </c>
      <c r="AS14" s="56" t="s">
        <v>111</v>
      </c>
      <c r="AT14" s="70">
        <v>44922</v>
      </c>
      <c r="AU14" s="66">
        <v>1599</v>
      </c>
      <c r="AV14" s="66">
        <v>125</v>
      </c>
      <c r="AW14" s="66" t="s">
        <v>114</v>
      </c>
      <c r="AX14" s="75">
        <v>44908</v>
      </c>
      <c r="AY14" s="66">
        <v>1547</v>
      </c>
      <c r="AZ14" s="66">
        <v>125</v>
      </c>
      <c r="BA14" s="56" t="s">
        <v>111</v>
      </c>
      <c r="BB14" s="75">
        <v>44903</v>
      </c>
      <c r="BC14" s="66">
        <v>1537</v>
      </c>
      <c r="BD14" s="66">
        <v>135</v>
      </c>
      <c r="BE14" s="56" t="s">
        <v>114</v>
      </c>
      <c r="BF14" s="61"/>
      <c r="BG14" s="67"/>
      <c r="BH14" s="67"/>
      <c r="BI14" s="59"/>
      <c r="BJ14" s="75">
        <v>44913</v>
      </c>
      <c r="BK14" s="66">
        <v>1562</v>
      </c>
      <c r="BL14" s="66">
        <v>70</v>
      </c>
      <c r="BM14" s="56" t="s">
        <v>114</v>
      </c>
      <c r="BN14" s="75">
        <v>44913</v>
      </c>
      <c r="BO14" s="66">
        <v>1567</v>
      </c>
      <c r="BP14" s="66">
        <v>90</v>
      </c>
      <c r="BQ14" s="56" t="s">
        <v>126</v>
      </c>
      <c r="BR14" s="3"/>
    </row>
    <row r="15" spans="1:70" x14ac:dyDescent="0.3">
      <c r="B15" s="55">
        <v>44920</v>
      </c>
      <c r="C15" s="12">
        <v>1594</v>
      </c>
      <c r="D15" s="6">
        <v>90</v>
      </c>
      <c r="E15" s="15" t="s">
        <v>126</v>
      </c>
      <c r="F15" s="57">
        <v>44913</v>
      </c>
      <c r="G15" s="6">
        <v>1561</v>
      </c>
      <c r="H15" s="6">
        <v>125</v>
      </c>
      <c r="I15" s="15" t="s">
        <v>136</v>
      </c>
      <c r="J15" s="87">
        <v>44923</v>
      </c>
      <c r="K15" s="6">
        <v>1600</v>
      </c>
      <c r="L15" s="6">
        <v>90</v>
      </c>
      <c r="M15" s="59" t="s">
        <v>111</v>
      </c>
      <c r="N15" s="55">
        <v>44547</v>
      </c>
      <c r="O15" s="6">
        <v>1560</v>
      </c>
      <c r="P15" s="6">
        <v>95</v>
      </c>
      <c r="Q15" s="59" t="s">
        <v>111</v>
      </c>
      <c r="R15" s="75">
        <v>44908</v>
      </c>
      <c r="S15" s="66">
        <v>1548</v>
      </c>
      <c r="T15" s="66">
        <v>215</v>
      </c>
      <c r="U15" s="56" t="s">
        <v>114</v>
      </c>
      <c r="V15" s="75"/>
      <c r="W15" s="66"/>
      <c r="X15" s="66"/>
      <c r="Y15" s="56"/>
      <c r="Z15" s="75">
        <v>44910</v>
      </c>
      <c r="AA15" s="66">
        <v>1555</v>
      </c>
      <c r="AB15" s="66">
        <v>125</v>
      </c>
      <c r="AC15" s="56" t="s">
        <v>114</v>
      </c>
      <c r="AD15" s="70">
        <v>44553</v>
      </c>
      <c r="AE15" s="66">
        <v>1629</v>
      </c>
      <c r="AF15" s="66">
        <v>45</v>
      </c>
      <c r="AG15" s="66" t="s">
        <v>111</v>
      </c>
      <c r="AH15" s="75">
        <v>44908</v>
      </c>
      <c r="AI15" s="66">
        <v>1550</v>
      </c>
      <c r="AJ15" s="66">
        <v>35</v>
      </c>
      <c r="AK15" s="56" t="s">
        <v>111</v>
      </c>
      <c r="AL15" s="75"/>
      <c r="AM15" s="66"/>
      <c r="AN15" s="66"/>
      <c r="AO15" s="56"/>
      <c r="AP15" s="75">
        <v>44566</v>
      </c>
      <c r="AQ15" s="66">
        <v>1627</v>
      </c>
      <c r="AR15" s="66">
        <v>45</v>
      </c>
      <c r="AS15" s="56" t="s">
        <v>111</v>
      </c>
      <c r="AT15" s="70"/>
      <c r="AU15" s="66"/>
      <c r="AV15" s="66"/>
      <c r="AW15" s="66"/>
      <c r="AX15" s="60">
        <v>44921</v>
      </c>
      <c r="AY15" s="67">
        <v>1588</v>
      </c>
      <c r="AZ15" s="67">
        <v>125</v>
      </c>
      <c r="BA15" s="59" t="s">
        <v>111</v>
      </c>
      <c r="BB15" s="60">
        <v>44908</v>
      </c>
      <c r="BC15" s="67">
        <v>1551</v>
      </c>
      <c r="BD15" s="67">
        <v>135</v>
      </c>
      <c r="BE15" s="59" t="s">
        <v>114</v>
      </c>
      <c r="BF15" s="66"/>
      <c r="BG15" s="66"/>
      <c r="BH15" s="66"/>
      <c r="BI15" s="66"/>
      <c r="BJ15" s="75">
        <v>44920</v>
      </c>
      <c r="BK15" s="66">
        <v>1582</v>
      </c>
      <c r="BL15" s="66">
        <v>90</v>
      </c>
      <c r="BM15" s="56" t="s">
        <v>114</v>
      </c>
      <c r="BN15" s="75">
        <v>44910</v>
      </c>
      <c r="BO15" s="66">
        <v>1595</v>
      </c>
      <c r="BP15" s="66">
        <v>90</v>
      </c>
      <c r="BQ15" s="56" t="s">
        <v>126</v>
      </c>
      <c r="BR15" s="3"/>
    </row>
    <row r="16" spans="1:70" x14ac:dyDescent="0.3">
      <c r="B16" s="55"/>
      <c r="C16" s="12"/>
      <c r="D16" s="6"/>
      <c r="E16" s="15"/>
      <c r="F16" s="57">
        <v>44920</v>
      </c>
      <c r="G16" s="6">
        <v>1581</v>
      </c>
      <c r="H16" s="6">
        <v>135</v>
      </c>
      <c r="I16" s="15" t="s">
        <v>136</v>
      </c>
      <c r="J16" s="87"/>
      <c r="K16" s="6"/>
      <c r="L16" s="6"/>
      <c r="M16" s="59"/>
      <c r="N16" s="55">
        <v>44551</v>
      </c>
      <c r="O16" s="6">
        <v>1577</v>
      </c>
      <c r="P16" s="6">
        <v>50</v>
      </c>
      <c r="Q16" s="59" t="s">
        <v>111</v>
      </c>
      <c r="R16" s="60">
        <v>44912</v>
      </c>
      <c r="S16" s="67">
        <v>1559</v>
      </c>
      <c r="T16" s="67">
        <v>215</v>
      </c>
      <c r="U16" s="59" t="s">
        <v>114</v>
      </c>
      <c r="V16" s="60"/>
      <c r="W16" s="67"/>
      <c r="X16" s="67"/>
      <c r="Y16" s="59"/>
      <c r="Z16" s="60">
        <v>44912</v>
      </c>
      <c r="AA16" s="67">
        <v>1557</v>
      </c>
      <c r="AB16" s="67">
        <v>135</v>
      </c>
      <c r="AC16" s="59" t="s">
        <v>114</v>
      </c>
      <c r="AD16" s="71">
        <v>44556</v>
      </c>
      <c r="AE16" s="67">
        <v>1587</v>
      </c>
      <c r="AF16" s="67">
        <v>45</v>
      </c>
      <c r="AG16" s="67" t="s">
        <v>111</v>
      </c>
      <c r="AH16" s="75">
        <v>44915</v>
      </c>
      <c r="AI16" s="66">
        <v>1573</v>
      </c>
      <c r="AJ16" s="66">
        <v>35</v>
      </c>
      <c r="AK16" s="56" t="s">
        <v>126</v>
      </c>
      <c r="AL16" s="75"/>
      <c r="AM16" s="67"/>
      <c r="AN16" s="67"/>
      <c r="AO16" s="59"/>
      <c r="AP16" s="61"/>
      <c r="AQ16" s="67"/>
      <c r="AR16" s="67"/>
      <c r="AS16" s="59"/>
      <c r="AT16" s="67"/>
      <c r="AU16" s="67"/>
      <c r="AV16" s="67"/>
      <c r="AW16" s="67"/>
      <c r="AX16" s="60"/>
      <c r="AY16" s="67"/>
      <c r="AZ16" s="67"/>
      <c r="BA16" s="59"/>
      <c r="BB16" s="60">
        <v>44912</v>
      </c>
      <c r="BC16" s="67">
        <v>1572</v>
      </c>
      <c r="BD16" s="67">
        <v>115</v>
      </c>
      <c r="BE16" s="59" t="s">
        <v>126</v>
      </c>
      <c r="BF16" s="67"/>
      <c r="BG16" s="67"/>
      <c r="BH16" s="67"/>
      <c r="BI16" s="67"/>
      <c r="BJ16" s="60">
        <v>44926</v>
      </c>
      <c r="BK16" s="67">
        <v>1608</v>
      </c>
      <c r="BL16" s="67">
        <v>15</v>
      </c>
      <c r="BM16" s="59" t="s">
        <v>114</v>
      </c>
      <c r="BN16" s="60"/>
      <c r="BO16" s="67"/>
      <c r="BP16" s="67"/>
      <c r="BQ16" s="59"/>
      <c r="BR16" s="3"/>
    </row>
    <row r="17" spans="2:70" x14ac:dyDescent="0.3">
      <c r="B17" s="55"/>
      <c r="C17" s="12"/>
      <c r="D17" s="6"/>
      <c r="E17" s="15"/>
      <c r="F17" s="57">
        <v>44926</v>
      </c>
      <c r="G17" s="6">
        <v>1607</v>
      </c>
      <c r="H17" s="6">
        <v>125</v>
      </c>
      <c r="I17" s="15" t="s">
        <v>136</v>
      </c>
      <c r="J17" s="87"/>
      <c r="K17" s="6"/>
      <c r="L17" s="6"/>
      <c r="M17" s="67"/>
      <c r="N17" s="55">
        <v>44553</v>
      </c>
      <c r="O17" s="117">
        <v>1579</v>
      </c>
      <c r="P17" s="5">
        <v>80</v>
      </c>
      <c r="Q17" s="86" t="s">
        <v>126</v>
      </c>
      <c r="R17" s="71">
        <v>44915</v>
      </c>
      <c r="S17" s="67">
        <v>1575</v>
      </c>
      <c r="T17" s="67">
        <v>205</v>
      </c>
      <c r="U17" s="59" t="s">
        <v>126</v>
      </c>
      <c r="V17" s="60"/>
      <c r="W17" s="67"/>
      <c r="X17" s="67"/>
      <c r="Y17" s="59"/>
      <c r="Z17" s="60">
        <v>44914</v>
      </c>
      <c r="AA17" s="67">
        <v>1563</v>
      </c>
      <c r="AB17" s="67">
        <v>125</v>
      </c>
      <c r="AC17" s="59" t="s">
        <v>114</v>
      </c>
      <c r="AD17" s="71">
        <v>44559</v>
      </c>
      <c r="AE17" s="116">
        <v>1606</v>
      </c>
      <c r="AF17" s="67">
        <v>35</v>
      </c>
      <c r="AG17" s="67" t="s">
        <v>111</v>
      </c>
      <c r="AH17" s="75">
        <v>44918</v>
      </c>
      <c r="AI17" s="67">
        <v>1592</v>
      </c>
      <c r="AJ17" s="67">
        <v>35</v>
      </c>
      <c r="AK17" s="59" t="s">
        <v>126</v>
      </c>
      <c r="AL17" s="61"/>
      <c r="AM17" s="67"/>
      <c r="AN17" s="67"/>
      <c r="AO17" s="59"/>
      <c r="AP17" s="61"/>
      <c r="AQ17" s="67"/>
      <c r="AR17" s="67"/>
      <c r="AS17" s="59"/>
      <c r="AT17" s="67"/>
      <c r="AU17" s="67"/>
      <c r="AV17" s="67"/>
      <c r="AW17" s="67"/>
      <c r="AX17" s="60"/>
      <c r="AY17" s="67"/>
      <c r="AZ17" s="67"/>
      <c r="BA17" s="59"/>
      <c r="BB17" s="60">
        <v>44915</v>
      </c>
      <c r="BC17" s="67">
        <v>1571</v>
      </c>
      <c r="BD17" s="67">
        <v>125</v>
      </c>
      <c r="BE17" s="59" t="s">
        <v>126</v>
      </c>
      <c r="BF17" s="67"/>
      <c r="BG17" s="67"/>
      <c r="BH17" s="67"/>
      <c r="BI17" s="67"/>
      <c r="BJ17" s="60"/>
      <c r="BK17" s="67"/>
      <c r="BL17" s="67"/>
      <c r="BM17" s="59"/>
      <c r="BN17" s="60"/>
      <c r="BO17" s="67"/>
      <c r="BP17" s="67"/>
      <c r="BQ17" s="59"/>
      <c r="BR17" s="3"/>
    </row>
    <row r="18" spans="2:70" x14ac:dyDescent="0.3">
      <c r="B18" s="55"/>
      <c r="C18" s="12"/>
      <c r="D18" s="6"/>
      <c r="E18" s="15"/>
      <c r="F18" s="57"/>
      <c r="G18" s="6"/>
      <c r="H18" s="6"/>
      <c r="I18" s="15" t="s">
        <v>136</v>
      </c>
      <c r="J18" s="87"/>
      <c r="K18" s="6"/>
      <c r="L18" s="6"/>
      <c r="M18" s="59"/>
      <c r="N18" s="55"/>
      <c r="O18" s="54"/>
      <c r="P18" s="54"/>
      <c r="Q18" s="56"/>
      <c r="R18" s="60">
        <v>44921</v>
      </c>
      <c r="S18" s="67">
        <v>1586</v>
      </c>
      <c r="T18" s="67">
        <v>225</v>
      </c>
      <c r="U18" s="59" t="s">
        <v>114</v>
      </c>
      <c r="V18" s="60"/>
      <c r="W18" s="67"/>
      <c r="X18" s="67"/>
      <c r="Y18" s="59"/>
      <c r="Z18" s="60">
        <v>44916</v>
      </c>
      <c r="AA18" s="67">
        <v>1578</v>
      </c>
      <c r="AB18" s="67">
        <v>105</v>
      </c>
      <c r="AC18" s="59" t="s">
        <v>126</v>
      </c>
      <c r="AD18" s="67"/>
      <c r="AE18" s="67"/>
      <c r="AF18" s="67"/>
      <c r="AG18" s="67"/>
      <c r="AH18" s="75">
        <v>44921</v>
      </c>
      <c r="AI18" s="67">
        <v>1584</v>
      </c>
      <c r="AJ18" s="67">
        <v>45</v>
      </c>
      <c r="AK18" s="59" t="s">
        <v>111</v>
      </c>
      <c r="AL18" s="61"/>
      <c r="AM18" s="67"/>
      <c r="AN18" s="67"/>
      <c r="AO18" s="59"/>
      <c r="AP18" s="61"/>
      <c r="AQ18" s="67"/>
      <c r="AR18" s="67"/>
      <c r="AS18" s="59"/>
      <c r="AT18" s="67"/>
      <c r="AU18" s="67"/>
      <c r="AV18" s="67"/>
      <c r="AW18" s="67"/>
      <c r="AX18" s="60"/>
      <c r="AY18" s="67"/>
      <c r="AZ18" s="67"/>
      <c r="BA18" s="59"/>
      <c r="BB18" s="60">
        <v>44918</v>
      </c>
      <c r="BC18" s="67">
        <v>1593</v>
      </c>
      <c r="BD18" s="67">
        <v>125</v>
      </c>
      <c r="BE18" s="59" t="s">
        <v>126</v>
      </c>
      <c r="BF18" s="67"/>
      <c r="BG18" s="67"/>
      <c r="BH18" s="67"/>
      <c r="BI18" s="67"/>
      <c r="BJ18" s="60"/>
      <c r="BK18" s="67"/>
      <c r="BL18" s="67"/>
      <c r="BM18" s="59"/>
      <c r="BN18" s="60"/>
      <c r="BO18" s="67"/>
      <c r="BP18" s="67"/>
      <c r="BQ18" s="59"/>
      <c r="BR18" s="3"/>
    </row>
    <row r="19" spans="2:70" x14ac:dyDescent="0.3">
      <c r="B19" s="55"/>
      <c r="C19" s="12"/>
      <c r="D19" s="6"/>
      <c r="E19" s="15"/>
      <c r="F19" s="57"/>
      <c r="G19" s="6"/>
      <c r="H19" s="6"/>
      <c r="I19" s="15"/>
      <c r="J19" s="87"/>
      <c r="K19" s="6"/>
      <c r="L19" s="6"/>
      <c r="M19" s="59"/>
      <c r="N19" s="55"/>
      <c r="O19" s="6"/>
      <c r="P19" s="6"/>
      <c r="Q19" s="59"/>
      <c r="R19" s="60">
        <v>44924</v>
      </c>
      <c r="S19" s="67">
        <v>1605</v>
      </c>
      <c r="T19" s="67">
        <v>215</v>
      </c>
      <c r="U19" s="59" t="s">
        <v>114</v>
      </c>
      <c r="V19" s="61"/>
      <c r="W19" s="67"/>
      <c r="X19" s="67"/>
      <c r="Y19" s="59"/>
      <c r="Z19" s="60">
        <v>44921</v>
      </c>
      <c r="AA19" s="67">
        <v>1598</v>
      </c>
      <c r="AB19" s="67">
        <v>125</v>
      </c>
      <c r="AC19" s="59" t="s">
        <v>114</v>
      </c>
      <c r="AD19" s="67"/>
      <c r="AE19" s="67"/>
      <c r="AF19" s="67"/>
      <c r="AG19" s="67"/>
      <c r="AH19" s="75">
        <v>44924</v>
      </c>
      <c r="AI19" s="67">
        <v>1602</v>
      </c>
      <c r="AJ19" s="67">
        <v>10</v>
      </c>
      <c r="AK19" s="59" t="s">
        <v>111</v>
      </c>
      <c r="AL19" s="61"/>
      <c r="AM19" s="67"/>
      <c r="AN19" s="67"/>
      <c r="AO19" s="59"/>
      <c r="AP19" s="61"/>
      <c r="AQ19" s="67"/>
      <c r="AR19" s="67"/>
      <c r="AS19" s="59"/>
      <c r="AT19" s="67"/>
      <c r="AU19" s="67"/>
      <c r="AV19" s="67"/>
      <c r="AW19" s="67"/>
      <c r="AX19" s="61"/>
      <c r="AY19" s="67"/>
      <c r="AZ19" s="67"/>
      <c r="BA19" s="59"/>
      <c r="BB19" s="60">
        <v>44921</v>
      </c>
      <c r="BC19" s="67">
        <v>1585</v>
      </c>
      <c r="BD19" s="67">
        <v>135</v>
      </c>
      <c r="BE19" s="59" t="s">
        <v>114</v>
      </c>
      <c r="BF19" s="67"/>
      <c r="BG19" s="67"/>
      <c r="BH19" s="67"/>
      <c r="BI19" s="67"/>
      <c r="BJ19" s="61"/>
      <c r="BK19" s="67"/>
      <c r="BL19" s="67"/>
      <c r="BM19" s="59"/>
      <c r="BN19" s="61"/>
      <c r="BO19" s="67"/>
      <c r="BP19" s="67"/>
      <c r="BQ19" s="59"/>
      <c r="BR19" s="3"/>
    </row>
    <row r="20" spans="2:70" x14ac:dyDescent="0.3">
      <c r="B20" s="55"/>
      <c r="C20" s="12"/>
      <c r="D20" s="6"/>
      <c r="E20" s="15"/>
      <c r="F20" s="57"/>
      <c r="G20" s="6"/>
      <c r="H20" s="6"/>
      <c r="I20" s="15"/>
      <c r="J20" s="87"/>
      <c r="K20" s="6"/>
      <c r="L20" s="6"/>
      <c r="M20" s="59"/>
      <c r="N20" s="55"/>
      <c r="O20" s="6"/>
      <c r="P20" s="6"/>
      <c r="Q20" s="59"/>
      <c r="R20" s="60"/>
      <c r="S20" s="67"/>
      <c r="T20" s="67"/>
      <c r="U20" s="59"/>
      <c r="V20" s="61"/>
      <c r="W20" s="67"/>
      <c r="X20" s="67"/>
      <c r="Y20" s="59"/>
      <c r="Z20" s="60">
        <v>44925</v>
      </c>
      <c r="AA20" s="67">
        <v>1610</v>
      </c>
      <c r="AB20" s="67">
        <v>125</v>
      </c>
      <c r="AC20" s="59" t="s">
        <v>114</v>
      </c>
      <c r="AD20" s="67"/>
      <c r="AE20" s="67"/>
      <c r="AF20" s="67"/>
      <c r="AG20" s="67"/>
      <c r="AH20" s="75"/>
      <c r="AI20" s="67"/>
      <c r="AJ20" s="67"/>
      <c r="AK20" s="59"/>
      <c r="AL20" s="61"/>
      <c r="AM20" s="67"/>
      <c r="AN20" s="67"/>
      <c r="AO20" s="59"/>
      <c r="AP20" s="61"/>
      <c r="AQ20" s="67"/>
      <c r="AR20" s="67"/>
      <c r="AS20" s="59"/>
      <c r="AT20" s="67"/>
      <c r="AU20" s="67"/>
      <c r="AV20" s="67"/>
      <c r="AW20" s="67"/>
      <c r="AX20" s="61"/>
      <c r="AY20" s="67"/>
      <c r="AZ20" s="67"/>
      <c r="BA20" s="59"/>
      <c r="BB20" s="60">
        <v>44924</v>
      </c>
      <c r="BC20" s="67">
        <v>1601</v>
      </c>
      <c r="BD20" s="67">
        <v>125</v>
      </c>
      <c r="BE20" s="59" t="s">
        <v>114</v>
      </c>
      <c r="BF20" s="67"/>
      <c r="BG20" s="67"/>
      <c r="BH20" s="67"/>
      <c r="BI20" s="67"/>
      <c r="BJ20" s="61"/>
      <c r="BK20" s="67"/>
      <c r="BL20" s="67"/>
      <c r="BM20" s="59"/>
      <c r="BN20" s="61"/>
      <c r="BO20" s="67"/>
      <c r="BP20" s="67"/>
      <c r="BQ20" s="59"/>
      <c r="BR20" s="3"/>
    </row>
    <row r="21" spans="2:70" x14ac:dyDescent="0.3">
      <c r="B21" s="55"/>
      <c r="C21" s="12"/>
      <c r="D21" s="6"/>
      <c r="E21" s="15"/>
      <c r="F21" s="57"/>
      <c r="G21" s="6"/>
      <c r="H21" s="6"/>
      <c r="I21" s="15"/>
      <c r="J21" s="87"/>
      <c r="K21" s="6"/>
      <c r="L21" s="6"/>
      <c r="M21" s="59"/>
      <c r="N21" s="61"/>
      <c r="O21" s="6"/>
      <c r="P21" s="6"/>
      <c r="Q21" s="59"/>
      <c r="R21" s="60"/>
      <c r="S21" s="67"/>
      <c r="T21" s="67"/>
      <c r="U21" s="59"/>
      <c r="V21" s="61"/>
      <c r="W21" s="67"/>
      <c r="X21" s="67"/>
      <c r="Y21" s="59"/>
      <c r="Z21" s="61"/>
      <c r="AA21" s="67"/>
      <c r="AB21" s="67"/>
      <c r="AC21" s="59"/>
      <c r="AD21" s="67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59"/>
      <c r="BB21" s="60"/>
      <c r="BC21" s="67"/>
      <c r="BD21" s="67"/>
      <c r="BE21" s="59"/>
      <c r="BF21" s="67"/>
      <c r="BG21" s="67"/>
      <c r="BH21" s="67"/>
      <c r="BI21" s="67"/>
      <c r="BJ21" s="61"/>
      <c r="BK21" s="67"/>
      <c r="BL21" s="67"/>
      <c r="BM21" s="59"/>
      <c r="BN21" s="61"/>
      <c r="BO21" s="67"/>
      <c r="BP21" s="67"/>
      <c r="BQ21" s="59"/>
      <c r="BR21" s="3"/>
    </row>
    <row r="22" spans="2:70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0"/>
      <c r="S22" s="67"/>
      <c r="T22" s="67"/>
      <c r="U22" s="59"/>
      <c r="V22" s="61"/>
      <c r="W22" s="67"/>
      <c r="X22" s="67"/>
      <c r="Y22" s="59"/>
      <c r="Z22" s="61"/>
      <c r="AA22" s="67"/>
      <c r="AB22" s="67"/>
      <c r="AC22" s="59"/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59"/>
      <c r="BB22" s="61"/>
      <c r="BC22" s="67"/>
      <c r="BD22" s="67"/>
      <c r="BE22" s="59"/>
      <c r="BF22" s="67"/>
      <c r="BG22" s="67"/>
      <c r="BH22" s="67"/>
      <c r="BI22" s="67"/>
      <c r="BJ22" s="61"/>
      <c r="BK22" s="67"/>
      <c r="BL22" s="67"/>
      <c r="BM22" s="59"/>
      <c r="BN22" s="61"/>
      <c r="BO22" s="67"/>
      <c r="BP22" s="67"/>
      <c r="BQ22" s="59"/>
      <c r="BR22" s="3"/>
    </row>
    <row r="23" spans="2:70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1"/>
      <c r="AA23" s="67"/>
      <c r="AB23" s="67"/>
      <c r="AC23" s="59"/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59"/>
      <c r="BB23" s="61"/>
      <c r="BC23" s="67"/>
      <c r="BD23" s="67"/>
      <c r="BE23" s="59"/>
      <c r="BF23" s="67"/>
      <c r="BG23" s="67"/>
      <c r="BH23" s="67"/>
      <c r="BI23" s="67"/>
      <c r="BJ23" s="61"/>
      <c r="BK23" s="67"/>
      <c r="BL23" s="67"/>
      <c r="BM23" s="59"/>
      <c r="BN23" s="61"/>
      <c r="BO23" s="67"/>
      <c r="BP23" s="67"/>
      <c r="BQ23" s="59"/>
      <c r="BR23" s="3"/>
    </row>
    <row r="24" spans="2:70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1"/>
      <c r="AA24" s="67"/>
      <c r="AB24" s="67"/>
      <c r="AC24" s="59"/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59"/>
      <c r="BB24" s="61"/>
      <c r="BC24" s="67"/>
      <c r="BD24" s="67"/>
      <c r="BE24" s="59"/>
      <c r="BF24" s="67"/>
      <c r="BG24" s="67"/>
      <c r="BH24" s="67"/>
      <c r="BI24" s="67"/>
      <c r="BJ24" s="61"/>
      <c r="BK24" s="67"/>
      <c r="BL24" s="67"/>
      <c r="BM24" s="59"/>
      <c r="BN24" s="61"/>
      <c r="BO24" s="67"/>
      <c r="BP24" s="67"/>
      <c r="BQ24" s="59"/>
      <c r="BR24" s="3"/>
    </row>
    <row r="25" spans="2:70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1"/>
      <c r="AA25" s="67"/>
      <c r="AB25" s="67"/>
      <c r="AC25" s="59"/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59"/>
      <c r="BB25" s="61"/>
      <c r="BC25" s="67"/>
      <c r="BD25" s="67"/>
      <c r="BE25" s="59"/>
      <c r="BF25" s="67"/>
      <c r="BG25" s="67"/>
      <c r="BH25" s="67"/>
      <c r="BI25" s="67"/>
      <c r="BJ25" s="61"/>
      <c r="BK25" s="67"/>
      <c r="BL25" s="67"/>
      <c r="BM25" s="59"/>
      <c r="BN25" s="61"/>
      <c r="BO25" s="67"/>
      <c r="BP25" s="67"/>
      <c r="BQ25" s="59"/>
      <c r="BR25" s="3"/>
    </row>
    <row r="26" spans="2:70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1"/>
      <c r="AA26" s="67"/>
      <c r="AB26" s="67"/>
      <c r="AC26" s="59"/>
      <c r="AD26" s="67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59"/>
      <c r="BB26" s="61"/>
      <c r="BC26" s="67"/>
      <c r="BD26" s="67"/>
      <c r="BE26" s="59"/>
      <c r="BF26" s="67"/>
      <c r="BG26" s="67"/>
      <c r="BH26" s="67"/>
      <c r="BI26" s="67"/>
      <c r="BJ26" s="61"/>
      <c r="BK26" s="67"/>
      <c r="BL26" s="67"/>
      <c r="BM26" s="59"/>
      <c r="BN26" s="61"/>
      <c r="BO26" s="67"/>
      <c r="BP26" s="67"/>
      <c r="BQ26" s="59"/>
      <c r="BR26" s="3"/>
    </row>
    <row r="27" spans="2:70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59"/>
      <c r="BB27" s="61"/>
      <c r="BC27" s="67"/>
      <c r="BD27" s="67"/>
      <c r="BE27" s="59"/>
      <c r="BF27" s="67"/>
      <c r="BG27" s="67"/>
      <c r="BH27" s="67"/>
      <c r="BI27" s="67"/>
      <c r="BJ27" s="61"/>
      <c r="BK27" s="67"/>
      <c r="BL27" s="67"/>
      <c r="BM27" s="59"/>
      <c r="BN27" s="61"/>
      <c r="BO27" s="67"/>
      <c r="BP27" s="67"/>
      <c r="BQ27" s="59"/>
      <c r="BR27" s="3"/>
    </row>
    <row r="28" spans="2:70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59"/>
      <c r="BB28" s="61"/>
      <c r="BC28" s="67"/>
      <c r="BD28" s="67"/>
      <c r="BE28" s="59"/>
      <c r="BF28" s="67"/>
      <c r="BG28" s="67"/>
      <c r="BH28" s="67"/>
      <c r="BI28" s="67"/>
      <c r="BJ28" s="61"/>
      <c r="BK28" s="67"/>
      <c r="BL28" s="67"/>
      <c r="BM28" s="59"/>
      <c r="BN28" s="61"/>
      <c r="BO28" s="67"/>
      <c r="BP28" s="67"/>
      <c r="BQ28" s="59"/>
      <c r="BR28" s="3"/>
    </row>
    <row r="29" spans="2:70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59"/>
      <c r="BB29" s="61"/>
      <c r="BC29" s="67"/>
      <c r="BD29" s="67"/>
      <c r="BE29" s="59"/>
      <c r="BF29" s="67"/>
      <c r="BG29" s="67"/>
      <c r="BH29" s="67"/>
      <c r="BI29" s="67"/>
      <c r="BJ29" s="61"/>
      <c r="BK29" s="67"/>
      <c r="BL29" s="67"/>
      <c r="BM29" s="59"/>
      <c r="BN29" s="61"/>
      <c r="BO29" s="67"/>
      <c r="BP29" s="67"/>
      <c r="BQ29" s="59"/>
      <c r="BR29" s="3"/>
    </row>
    <row r="30" spans="2:70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24"/>
      <c r="BB30" s="25"/>
      <c r="BC30" s="68"/>
      <c r="BD30" s="68"/>
      <c r="BE30" s="24"/>
      <c r="BF30" s="68"/>
      <c r="BG30" s="68"/>
      <c r="BH30" s="68"/>
      <c r="BI30" s="68"/>
      <c r="BJ30" s="25"/>
      <c r="BK30" s="68"/>
      <c r="BL30" s="68"/>
      <c r="BM30" s="24"/>
      <c r="BN30" s="25"/>
      <c r="BO30" s="68"/>
      <c r="BP30" s="68"/>
      <c r="BQ30" s="24"/>
      <c r="BR30" s="3"/>
    </row>
    <row r="31" spans="2:70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24"/>
      <c r="BB31" s="25"/>
      <c r="BC31" s="68"/>
      <c r="BD31" s="68"/>
      <c r="BE31" s="24"/>
      <c r="BF31" s="68"/>
      <c r="BG31" s="68"/>
      <c r="BH31" s="68"/>
      <c r="BI31" s="68"/>
      <c r="BJ31" s="25"/>
      <c r="BK31" s="68"/>
      <c r="BL31" s="68"/>
      <c r="BM31" s="24"/>
      <c r="BN31" s="25"/>
      <c r="BO31" s="68"/>
      <c r="BP31" s="68"/>
      <c r="BQ31" s="24"/>
      <c r="BR31" s="3"/>
    </row>
    <row r="32" spans="2:70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8"/>
      <c r="BB32" s="77"/>
      <c r="BC32" s="72"/>
      <c r="BD32" s="72"/>
      <c r="BE32" s="78"/>
      <c r="BF32" s="72"/>
      <c r="BG32" s="72"/>
      <c r="BH32" s="72"/>
      <c r="BI32" s="72"/>
      <c r="BJ32" s="77"/>
      <c r="BK32" s="72"/>
      <c r="BL32" s="72"/>
      <c r="BM32" s="78"/>
      <c r="BN32" s="77"/>
      <c r="BO32" s="72"/>
      <c r="BP32" s="72"/>
      <c r="BQ32" s="78"/>
      <c r="BR32" s="3"/>
    </row>
    <row r="33" spans="1:70" s="7" customFormat="1" ht="18.600000000000001" thickBot="1" x14ac:dyDescent="0.35">
      <c r="A33" s="64" t="s">
        <v>6</v>
      </c>
      <c r="B33" s="773">
        <f>SUM(D12:D32)</f>
        <v>300</v>
      </c>
      <c r="C33" s="774"/>
      <c r="D33" s="774"/>
      <c r="E33" s="775"/>
      <c r="F33" s="773">
        <f>SUM(H12:H32)</f>
        <v>760</v>
      </c>
      <c r="G33" s="774"/>
      <c r="H33" s="774"/>
      <c r="I33" s="775"/>
      <c r="J33" s="760">
        <f>SUM(L12:L32)</f>
        <v>425</v>
      </c>
      <c r="K33" s="761"/>
      <c r="L33" s="761"/>
      <c r="M33" s="762"/>
      <c r="N33" s="760">
        <f>SUM(P12:P32)</f>
        <v>455</v>
      </c>
      <c r="O33" s="761"/>
      <c r="P33" s="761"/>
      <c r="Q33" s="762"/>
      <c r="R33" s="722">
        <f>SUM(T12:T32)</f>
        <v>1720</v>
      </c>
      <c r="S33" s="723"/>
      <c r="T33" s="723"/>
      <c r="U33" s="724"/>
      <c r="V33" s="722">
        <f>SUM(X12:X32)</f>
        <v>25</v>
      </c>
      <c r="W33" s="723"/>
      <c r="X33" s="723"/>
      <c r="Y33" s="724"/>
      <c r="Z33" s="722">
        <f>SUM(AB12:AB32)</f>
        <v>1410</v>
      </c>
      <c r="AA33" s="723"/>
      <c r="AB33" s="723"/>
      <c r="AC33" s="724"/>
      <c r="AD33" s="722">
        <f>SUM(AF12:AF32)</f>
        <v>260</v>
      </c>
      <c r="AE33" s="723"/>
      <c r="AF33" s="723"/>
      <c r="AG33" s="723"/>
      <c r="AH33" s="722">
        <f>SUM(AJ13:AJ32)</f>
        <v>230</v>
      </c>
      <c r="AI33" s="723"/>
      <c r="AJ33" s="723"/>
      <c r="AK33" s="724"/>
      <c r="AL33" s="722">
        <f>SUM(AN12:AN32)</f>
        <v>105</v>
      </c>
      <c r="AM33" s="723"/>
      <c r="AN33" s="723"/>
      <c r="AO33" s="723"/>
      <c r="AP33" s="722">
        <f>SUM(AR12:AR32)</f>
        <v>150</v>
      </c>
      <c r="AQ33" s="723"/>
      <c r="AR33" s="723"/>
      <c r="AS33" s="723"/>
      <c r="AT33" s="722">
        <f>SUM(AV12:AV32)</f>
        <v>355</v>
      </c>
      <c r="AU33" s="723"/>
      <c r="AV33" s="723"/>
      <c r="AW33" s="723"/>
      <c r="AX33" s="722">
        <f>SUM(AZ12:AZ32)</f>
        <v>500</v>
      </c>
      <c r="AY33" s="723"/>
      <c r="AZ33" s="723"/>
      <c r="BA33" s="724"/>
      <c r="BB33" s="722">
        <f>SUM(BD12:BD32)</f>
        <v>1165</v>
      </c>
      <c r="BC33" s="723"/>
      <c r="BD33" s="723"/>
      <c r="BE33" s="724"/>
      <c r="BF33" s="722">
        <f>SUM(BH12:BH32)</f>
        <v>336</v>
      </c>
      <c r="BG33" s="723"/>
      <c r="BH33" s="723"/>
      <c r="BI33" s="724"/>
      <c r="BJ33" s="722">
        <f>SUM(BL12:BL32)</f>
        <v>275</v>
      </c>
      <c r="BK33" s="723"/>
      <c r="BL33" s="723"/>
      <c r="BM33" s="724"/>
      <c r="BN33" s="722">
        <f>SUM(BP12:BP32)</f>
        <v>360</v>
      </c>
      <c r="BO33" s="723"/>
      <c r="BP33" s="723"/>
      <c r="BQ33" s="724"/>
      <c r="BR33" s="82" t="s">
        <v>12</v>
      </c>
    </row>
    <row r="34" spans="1:70" s="7" customFormat="1" ht="18.600000000000001" thickBot="1" x14ac:dyDescent="0.35">
      <c r="A34" s="64" t="s">
        <v>7</v>
      </c>
      <c r="B34" s="776">
        <f>+B33/42</f>
        <v>7.1428571428571432</v>
      </c>
      <c r="C34" s="777"/>
      <c r="D34" s="777"/>
      <c r="E34" s="778"/>
      <c r="F34" s="776">
        <f>+F33/42</f>
        <v>18.095238095238095</v>
      </c>
      <c r="G34" s="777"/>
      <c r="H34" s="777"/>
      <c r="I34" s="778"/>
      <c r="J34" s="763">
        <f>+J33/42</f>
        <v>10.119047619047619</v>
      </c>
      <c r="K34" s="764"/>
      <c r="L34" s="764"/>
      <c r="M34" s="765"/>
      <c r="N34" s="763">
        <f>+N33/42</f>
        <v>10.833333333333334</v>
      </c>
      <c r="O34" s="764"/>
      <c r="P34" s="764"/>
      <c r="Q34" s="765"/>
      <c r="R34" s="725">
        <f>+R33/42</f>
        <v>40.952380952380949</v>
      </c>
      <c r="S34" s="726"/>
      <c r="T34" s="726"/>
      <c r="U34" s="727"/>
      <c r="V34" s="725">
        <f>+V33/42</f>
        <v>0.59523809523809523</v>
      </c>
      <c r="W34" s="726"/>
      <c r="X34" s="726"/>
      <c r="Y34" s="727"/>
      <c r="Z34" s="725">
        <f>+Z33/42</f>
        <v>33.571428571428569</v>
      </c>
      <c r="AA34" s="726"/>
      <c r="AB34" s="726"/>
      <c r="AC34" s="727"/>
      <c r="AD34" s="725">
        <f>+AD33/42</f>
        <v>6.1904761904761907</v>
      </c>
      <c r="AE34" s="726"/>
      <c r="AF34" s="726"/>
      <c r="AG34" s="726"/>
      <c r="AH34" s="725">
        <f>+AH33/42</f>
        <v>5.4761904761904763</v>
      </c>
      <c r="AI34" s="726"/>
      <c r="AJ34" s="726"/>
      <c r="AK34" s="727"/>
      <c r="AL34" s="725">
        <f>+AL33/42</f>
        <v>2.5</v>
      </c>
      <c r="AM34" s="726"/>
      <c r="AN34" s="726"/>
      <c r="AO34" s="726"/>
      <c r="AP34" s="725">
        <f>+AP33/42</f>
        <v>3.5714285714285716</v>
      </c>
      <c r="AQ34" s="726"/>
      <c r="AR34" s="726"/>
      <c r="AS34" s="726"/>
      <c r="AT34" s="725">
        <f>+AT33/42</f>
        <v>8.4523809523809526</v>
      </c>
      <c r="AU34" s="726"/>
      <c r="AV34" s="726"/>
      <c r="AW34" s="726"/>
      <c r="AX34" s="725">
        <f>+AX33/42</f>
        <v>11.904761904761905</v>
      </c>
      <c r="AY34" s="726"/>
      <c r="AZ34" s="726"/>
      <c r="BA34" s="727"/>
      <c r="BB34" s="725">
        <f>+BB33/42</f>
        <v>27.738095238095237</v>
      </c>
      <c r="BC34" s="726"/>
      <c r="BD34" s="726"/>
      <c r="BE34" s="727"/>
      <c r="BF34" s="725">
        <f>+BF33/42</f>
        <v>8</v>
      </c>
      <c r="BG34" s="726"/>
      <c r="BH34" s="726"/>
      <c r="BI34" s="727"/>
      <c r="BJ34" s="725">
        <f>+BJ33/42</f>
        <v>6.5476190476190474</v>
      </c>
      <c r="BK34" s="726"/>
      <c r="BL34" s="726"/>
      <c r="BM34" s="727"/>
      <c r="BN34" s="725">
        <f>+BN33/42</f>
        <v>8.5714285714285712</v>
      </c>
      <c r="BO34" s="726"/>
      <c r="BP34" s="726"/>
      <c r="BQ34" s="727"/>
      <c r="BR34" s="83">
        <f>SUM(B34:BM34)</f>
        <v>201.6904761904762</v>
      </c>
    </row>
    <row r="35" spans="1:70" s="7" customFormat="1" ht="18.600000000000001" thickBot="1" x14ac:dyDescent="0.35">
      <c r="A35" s="64" t="s">
        <v>8</v>
      </c>
      <c r="B35" s="728">
        <f>+B34/6.2898</f>
        <v>1.1356254798017653</v>
      </c>
      <c r="C35" s="729"/>
      <c r="D35" s="729"/>
      <c r="E35" s="730"/>
      <c r="F35" s="728">
        <f>+F34/6.2898</f>
        <v>2.8769178821644719</v>
      </c>
      <c r="G35" s="729"/>
      <c r="H35" s="729"/>
      <c r="I35" s="730"/>
      <c r="J35" s="728">
        <f>+J34/6.2898</f>
        <v>1.6088027630525008</v>
      </c>
      <c r="K35" s="729"/>
      <c r="L35" s="729"/>
      <c r="M35" s="730"/>
      <c r="N35" s="728">
        <f>+N34/6.2898</f>
        <v>1.7223653110326775</v>
      </c>
      <c r="O35" s="729"/>
      <c r="P35" s="729"/>
      <c r="Q35" s="730"/>
      <c r="R35" s="728">
        <f>+R34/6.2898</f>
        <v>6.5109194175301202</v>
      </c>
      <c r="S35" s="729"/>
      <c r="T35" s="729"/>
      <c r="U35" s="730"/>
      <c r="V35" s="728">
        <f>+V34/6.2898</f>
        <v>9.463545665014711E-2</v>
      </c>
      <c r="W35" s="729"/>
      <c r="X35" s="729"/>
      <c r="Y35" s="730"/>
      <c r="Z35" s="728">
        <f>+Z34/6.2898</f>
        <v>5.3374397550682966</v>
      </c>
      <c r="AA35" s="729"/>
      <c r="AB35" s="729"/>
      <c r="AC35" s="730"/>
      <c r="AD35" s="728">
        <f>+AD34/6.2898</f>
        <v>0.98420874916152989</v>
      </c>
      <c r="AE35" s="729"/>
      <c r="AF35" s="729"/>
      <c r="AG35" s="729"/>
      <c r="AH35" s="728">
        <f>+AH34/6.2898</f>
        <v>0.87064620118135339</v>
      </c>
      <c r="AI35" s="729"/>
      <c r="AJ35" s="729"/>
      <c r="AK35" s="730"/>
      <c r="AL35" s="728">
        <f>+AL34/6.2898</f>
        <v>0.39746891793061784</v>
      </c>
      <c r="AM35" s="729"/>
      <c r="AN35" s="729"/>
      <c r="AO35" s="729"/>
      <c r="AP35" s="728">
        <f>+AP34/6.2898</f>
        <v>0.56781273990088266</v>
      </c>
      <c r="AQ35" s="729"/>
      <c r="AR35" s="729"/>
      <c r="AS35" s="729"/>
      <c r="AT35" s="728">
        <f>+AT34/6.2898</f>
        <v>1.3438234844320889</v>
      </c>
      <c r="AU35" s="729"/>
      <c r="AV35" s="729"/>
      <c r="AW35" s="729"/>
      <c r="AX35" s="728">
        <f>+AX34/6.2898</f>
        <v>1.8927091330029422</v>
      </c>
      <c r="AY35" s="729"/>
      <c r="AZ35" s="729"/>
      <c r="BA35" s="730"/>
      <c r="BB35" s="728">
        <f>+BB34/6.2898</f>
        <v>4.4100122798968551</v>
      </c>
      <c r="BC35" s="729"/>
      <c r="BD35" s="729"/>
      <c r="BE35" s="730"/>
      <c r="BF35" s="728">
        <f>+BF34/6.2898</f>
        <v>1.271900537377977</v>
      </c>
      <c r="BG35" s="729"/>
      <c r="BH35" s="729"/>
      <c r="BI35" s="730"/>
      <c r="BJ35" s="728">
        <f>+BJ34/6.2898</f>
        <v>1.0409900231516183</v>
      </c>
      <c r="BK35" s="729"/>
      <c r="BL35" s="729"/>
      <c r="BM35" s="730"/>
      <c r="BN35" s="728">
        <f>+BN34/6.2898</f>
        <v>1.3627505757621183</v>
      </c>
      <c r="BO35" s="729"/>
      <c r="BP35" s="729"/>
      <c r="BQ35" s="730"/>
    </row>
  </sheetData>
  <mergeCells count="102">
    <mergeCell ref="AX8:BA8"/>
    <mergeCell ref="BB8:BE8"/>
    <mergeCell ref="BF8:BI8"/>
    <mergeCell ref="BJ8:BM8"/>
    <mergeCell ref="BN8:BQ8"/>
    <mergeCell ref="B9:E9"/>
    <mergeCell ref="F9:I9"/>
    <mergeCell ref="J9:M9"/>
    <mergeCell ref="N9:Q9"/>
    <mergeCell ref="R9:U9"/>
    <mergeCell ref="Z8:AC8"/>
    <mergeCell ref="AD8:AG8"/>
    <mergeCell ref="AH8:AK8"/>
    <mergeCell ref="AL8:AO8"/>
    <mergeCell ref="AP8:AS8"/>
    <mergeCell ref="AT8:AW8"/>
    <mergeCell ref="B8:E8"/>
    <mergeCell ref="F8:I8"/>
    <mergeCell ref="J8:M8"/>
    <mergeCell ref="N8:Q8"/>
    <mergeCell ref="R8:U8"/>
    <mergeCell ref="V8:Y8"/>
    <mergeCell ref="AT9:AW9"/>
    <mergeCell ref="AX9:BA9"/>
    <mergeCell ref="BB9:BE9"/>
    <mergeCell ref="BF9:BI9"/>
    <mergeCell ref="BJ9:BM9"/>
    <mergeCell ref="BN9:BQ9"/>
    <mergeCell ref="V9:Y9"/>
    <mergeCell ref="Z9:AC9"/>
    <mergeCell ref="AD9:AG9"/>
    <mergeCell ref="AH9:AK9"/>
    <mergeCell ref="AL9:AO9"/>
    <mergeCell ref="AP9:AS9"/>
    <mergeCell ref="AX10:BA10"/>
    <mergeCell ref="BB10:BE10"/>
    <mergeCell ref="BF10:BI10"/>
    <mergeCell ref="BJ10:BM10"/>
    <mergeCell ref="BN10:BQ10"/>
    <mergeCell ref="B33:E33"/>
    <mergeCell ref="F33:I33"/>
    <mergeCell ref="J33:M33"/>
    <mergeCell ref="N33:Q33"/>
    <mergeCell ref="R33:U33"/>
    <mergeCell ref="Z10:AC10"/>
    <mergeCell ref="AD10:AG10"/>
    <mergeCell ref="AH10:AK10"/>
    <mergeCell ref="AL10:AO10"/>
    <mergeCell ref="AP10:AS10"/>
    <mergeCell ref="AT10:AW10"/>
    <mergeCell ref="B10:E10"/>
    <mergeCell ref="F10:I10"/>
    <mergeCell ref="J10:M10"/>
    <mergeCell ref="N10:Q10"/>
    <mergeCell ref="R10:U10"/>
    <mergeCell ref="V10:Y10"/>
    <mergeCell ref="AT33:AW33"/>
    <mergeCell ref="AX33:BA33"/>
    <mergeCell ref="BB33:BE33"/>
    <mergeCell ref="BF33:BI33"/>
    <mergeCell ref="BJ33:BM33"/>
    <mergeCell ref="BN33:BQ33"/>
    <mergeCell ref="V33:Y33"/>
    <mergeCell ref="Z33:AC33"/>
    <mergeCell ref="AD33:AG33"/>
    <mergeCell ref="AH33:AK33"/>
    <mergeCell ref="AL33:AO33"/>
    <mergeCell ref="AP33:AS33"/>
    <mergeCell ref="AX34:BA34"/>
    <mergeCell ref="BB34:BE34"/>
    <mergeCell ref="BF34:BI34"/>
    <mergeCell ref="BJ34:BM34"/>
    <mergeCell ref="BN34:BQ34"/>
    <mergeCell ref="B35:E35"/>
    <mergeCell ref="F35:I35"/>
    <mergeCell ref="J35:M35"/>
    <mergeCell ref="N35:Q35"/>
    <mergeCell ref="R35:U35"/>
    <mergeCell ref="Z34:AC34"/>
    <mergeCell ref="AD34:AG34"/>
    <mergeCell ref="AH34:AK34"/>
    <mergeCell ref="AL34:AO34"/>
    <mergeCell ref="AP34:AS34"/>
    <mergeCell ref="AT34:AW34"/>
    <mergeCell ref="B34:E34"/>
    <mergeCell ref="F34:I34"/>
    <mergeCell ref="J34:M34"/>
    <mergeCell ref="N34:Q34"/>
    <mergeCell ref="R34:U34"/>
    <mergeCell ref="V34:Y34"/>
    <mergeCell ref="AT35:AW35"/>
    <mergeCell ref="AX35:BA35"/>
    <mergeCell ref="BB35:BE35"/>
    <mergeCell ref="BF35:BI35"/>
    <mergeCell ref="BJ35:BM35"/>
    <mergeCell ref="BN35:BQ35"/>
    <mergeCell ref="V35:Y35"/>
    <mergeCell ref="Z35:AC35"/>
    <mergeCell ref="AD35:AG35"/>
    <mergeCell ref="AH35:AK35"/>
    <mergeCell ref="AL35:AO35"/>
    <mergeCell ref="AP35:AS3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5"/>
  <sheetViews>
    <sheetView topLeftCell="BK1" zoomScaleNormal="100" workbookViewId="0">
      <selection activeCell="BV8" sqref="BV8:BY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4" width="10.6640625" customWidth="1"/>
    <col min="15" max="15" width="12.88671875" customWidth="1"/>
    <col min="16" max="16" width="10.6640625" customWidth="1"/>
    <col min="17" max="17" width="12.44140625" bestFit="1" customWidth="1"/>
    <col min="18" max="20" width="10.6640625" customWidth="1"/>
    <col min="21" max="21" width="14.6640625" customWidth="1"/>
    <col min="22" max="24" width="10.6640625" customWidth="1"/>
    <col min="25" max="25" width="14.5546875" customWidth="1"/>
    <col min="26" max="28" width="10.6640625" customWidth="1"/>
    <col min="29" max="29" width="15.5546875" customWidth="1"/>
    <col min="30" max="32" width="12" customWidth="1"/>
    <col min="33" max="33" width="13" customWidth="1"/>
    <col min="34" max="36" width="12" customWidth="1"/>
    <col min="37" max="37" width="15.5546875" customWidth="1"/>
    <col min="38" max="44" width="12" customWidth="1"/>
    <col min="45" max="45" width="13" customWidth="1"/>
    <col min="46" max="49" width="12" customWidth="1"/>
    <col min="50" max="52" width="10.6640625" customWidth="1"/>
    <col min="53" max="53" width="13.109375" customWidth="1"/>
    <col min="57" max="57" width="15.33203125" customWidth="1"/>
    <col min="58" max="65" width="11.44140625" customWidth="1"/>
    <col min="66" max="75" width="11" customWidth="1"/>
    <col min="77" max="77" width="15.44140625" customWidth="1"/>
  </cols>
  <sheetData>
    <row r="1" spans="1:78" x14ac:dyDescent="0.3">
      <c r="BR1" s="79">
        <f>+BM1/42</f>
        <v>0</v>
      </c>
    </row>
    <row r="2" spans="1:78" x14ac:dyDescent="0.3">
      <c r="BR2" s="79">
        <f>+BM2/42</f>
        <v>0</v>
      </c>
    </row>
    <row r="3" spans="1:78" x14ac:dyDescent="0.3">
      <c r="BR3" s="79">
        <f>+BM3/42</f>
        <v>0</v>
      </c>
    </row>
    <row r="4" spans="1:78" ht="15" thickBot="1" x14ac:dyDescent="0.35"/>
    <row r="5" spans="1:78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90"/>
      <c r="BV5" s="89"/>
      <c r="BW5" s="89"/>
      <c r="BX5" s="89"/>
      <c r="BY5" s="90"/>
      <c r="BZ5" s="40"/>
    </row>
    <row r="6" spans="1:78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3"/>
      <c r="BV6" s="92"/>
      <c r="BW6" s="92"/>
      <c r="BX6" s="92"/>
      <c r="BY6" s="93"/>
      <c r="BZ6" s="40"/>
    </row>
    <row r="7" spans="1:78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6"/>
      <c r="BV7" s="95"/>
      <c r="BW7" s="95"/>
      <c r="BX7" s="95"/>
      <c r="BY7" s="96"/>
      <c r="BZ7" s="41"/>
    </row>
    <row r="8" spans="1:78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157</v>
      </c>
      <c r="O8" s="754"/>
      <c r="P8" s="754"/>
      <c r="Q8" s="755"/>
      <c r="R8" s="731" t="s">
        <v>4</v>
      </c>
      <c r="S8" s="732"/>
      <c r="T8" s="732"/>
      <c r="U8" s="733"/>
      <c r="V8" s="731" t="s">
        <v>143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157</v>
      </c>
      <c r="AE8" s="732"/>
      <c r="AF8" s="732"/>
      <c r="AG8" s="732"/>
      <c r="AH8" s="731" t="s">
        <v>4</v>
      </c>
      <c r="AI8" s="732"/>
      <c r="AJ8" s="732"/>
      <c r="AK8" s="732"/>
      <c r="AL8" s="731" t="s">
        <v>166</v>
      </c>
      <c r="AM8" s="732"/>
      <c r="AN8" s="732"/>
      <c r="AO8" s="733"/>
      <c r="AP8" s="731" t="s">
        <v>18</v>
      </c>
      <c r="AQ8" s="732"/>
      <c r="AR8" s="732"/>
      <c r="AS8" s="733"/>
      <c r="AT8" s="732" t="s">
        <v>137</v>
      </c>
      <c r="AU8" s="732"/>
      <c r="AV8" s="732"/>
      <c r="AW8" s="733"/>
      <c r="AX8" s="731" t="s">
        <v>154</v>
      </c>
      <c r="AY8" s="732"/>
      <c r="AZ8" s="732"/>
      <c r="BA8" s="733"/>
      <c r="BB8" s="731" t="s">
        <v>4</v>
      </c>
      <c r="BC8" s="732"/>
      <c r="BD8" s="732"/>
      <c r="BE8" s="733"/>
      <c r="BF8" s="731" t="s">
        <v>96</v>
      </c>
      <c r="BG8" s="732"/>
      <c r="BH8" s="732"/>
      <c r="BI8" s="732"/>
      <c r="BJ8" s="731" t="s">
        <v>168</v>
      </c>
      <c r="BK8" s="732"/>
      <c r="BL8" s="732"/>
      <c r="BM8" s="732"/>
      <c r="BN8" s="731" t="s">
        <v>96</v>
      </c>
      <c r="BO8" s="732"/>
      <c r="BP8" s="732"/>
      <c r="BQ8" s="733"/>
      <c r="BR8" s="731" t="s">
        <v>96</v>
      </c>
      <c r="BS8" s="732"/>
      <c r="BT8" s="732"/>
      <c r="BU8" s="733"/>
      <c r="BV8" s="731" t="s">
        <v>146</v>
      </c>
      <c r="BW8" s="732"/>
      <c r="BX8" s="732"/>
      <c r="BY8" s="733"/>
      <c r="BZ8" s="8"/>
    </row>
    <row r="9" spans="1:78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158</v>
      </c>
      <c r="O9" s="757"/>
      <c r="P9" s="757"/>
      <c r="Q9" s="758"/>
      <c r="R9" s="731" t="s">
        <v>78</v>
      </c>
      <c r="S9" s="732"/>
      <c r="T9" s="732"/>
      <c r="U9" s="733"/>
      <c r="V9" s="731" t="s">
        <v>143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142</v>
      </c>
      <c r="AE9" s="732"/>
      <c r="AF9" s="732"/>
      <c r="AG9" s="732"/>
      <c r="AH9" s="731" t="s">
        <v>160</v>
      </c>
      <c r="AI9" s="732"/>
      <c r="AJ9" s="732"/>
      <c r="AK9" s="732"/>
      <c r="AL9" s="731" t="s">
        <v>167</v>
      </c>
      <c r="AM9" s="732"/>
      <c r="AN9" s="732"/>
      <c r="AO9" s="733"/>
      <c r="AP9" s="731" t="s">
        <v>165</v>
      </c>
      <c r="AQ9" s="732"/>
      <c r="AR9" s="732"/>
      <c r="AS9" s="733"/>
      <c r="AT9" s="732" t="s">
        <v>138</v>
      </c>
      <c r="AU9" s="732"/>
      <c r="AV9" s="732"/>
      <c r="AW9" s="733"/>
      <c r="AX9" s="731" t="s">
        <v>129</v>
      </c>
      <c r="AY9" s="732"/>
      <c r="AZ9" s="732"/>
      <c r="BA9" s="733"/>
      <c r="BB9" s="731" t="s">
        <v>159</v>
      </c>
      <c r="BC9" s="732"/>
      <c r="BD9" s="732"/>
      <c r="BE9" s="733"/>
      <c r="BF9" s="731" t="s">
        <v>171</v>
      </c>
      <c r="BG9" s="732"/>
      <c r="BH9" s="732"/>
      <c r="BI9" s="732"/>
      <c r="BJ9" s="731" t="s">
        <v>169</v>
      </c>
      <c r="BK9" s="732"/>
      <c r="BL9" s="732"/>
      <c r="BM9" s="732"/>
      <c r="BN9" s="731" t="s">
        <v>172</v>
      </c>
      <c r="BO9" s="732"/>
      <c r="BP9" s="732"/>
      <c r="BQ9" s="733"/>
      <c r="BR9" s="731" t="s">
        <v>145</v>
      </c>
      <c r="BS9" s="732"/>
      <c r="BT9" s="732"/>
      <c r="BU9" s="733"/>
      <c r="BV9" s="731" t="s">
        <v>147</v>
      </c>
      <c r="BW9" s="732"/>
      <c r="BX9" s="732"/>
      <c r="BY9" s="733"/>
      <c r="BZ9" s="9"/>
    </row>
    <row r="10" spans="1:78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68"/>
      <c r="AY10" s="734"/>
      <c r="AZ10" s="734"/>
      <c r="BA10" s="769"/>
      <c r="BB10" s="768"/>
      <c r="BC10" s="734"/>
      <c r="BD10" s="734"/>
      <c r="BE10" s="769"/>
      <c r="BF10" s="768"/>
      <c r="BG10" s="734"/>
      <c r="BH10" s="734"/>
      <c r="BI10" s="734"/>
      <c r="BJ10" s="768"/>
      <c r="BK10" s="734"/>
      <c r="BL10" s="734"/>
      <c r="BM10" s="734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  <c r="BZ10" s="23"/>
    </row>
    <row r="11" spans="1:78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8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11"/>
    </row>
    <row r="12" spans="1:78" ht="15" thickBot="1" x14ac:dyDescent="0.35">
      <c r="B12" s="55">
        <v>44568</v>
      </c>
      <c r="C12" s="18">
        <v>1631</v>
      </c>
      <c r="D12" s="19">
        <v>35</v>
      </c>
      <c r="E12" s="20" t="s">
        <v>111</v>
      </c>
      <c r="F12" s="99">
        <v>44565</v>
      </c>
      <c r="G12" s="19">
        <v>1617</v>
      </c>
      <c r="H12" s="19">
        <v>135</v>
      </c>
      <c r="I12" s="20" t="s">
        <v>136</v>
      </c>
      <c r="J12" s="87">
        <v>44564</v>
      </c>
      <c r="K12" s="54">
        <v>1615</v>
      </c>
      <c r="L12" s="54">
        <v>30</v>
      </c>
      <c r="M12" s="56" t="s">
        <v>111</v>
      </c>
      <c r="N12" s="55">
        <v>44571</v>
      </c>
      <c r="O12" s="54">
        <v>1634</v>
      </c>
      <c r="P12" s="54">
        <v>70</v>
      </c>
      <c r="Q12" s="56" t="s">
        <v>111</v>
      </c>
      <c r="R12" s="75">
        <v>44563</v>
      </c>
      <c r="S12" s="66">
        <v>1614</v>
      </c>
      <c r="T12" s="66">
        <v>225</v>
      </c>
      <c r="U12" s="56" t="s">
        <v>114</v>
      </c>
      <c r="V12" s="75">
        <v>44563</v>
      </c>
      <c r="W12" s="66">
        <v>1613</v>
      </c>
      <c r="X12" s="66">
        <v>15</v>
      </c>
      <c r="Y12" s="56" t="s">
        <v>111</v>
      </c>
      <c r="Z12" s="75">
        <v>44564</v>
      </c>
      <c r="AA12" s="66">
        <v>1616</v>
      </c>
      <c r="AB12" s="66">
        <v>125</v>
      </c>
      <c r="AC12" s="56" t="s">
        <v>114</v>
      </c>
      <c r="AD12" s="70">
        <v>44567</v>
      </c>
      <c r="AE12" s="66">
        <v>1626</v>
      </c>
      <c r="AF12" s="66">
        <v>15</v>
      </c>
      <c r="AG12" s="66" t="s">
        <v>111</v>
      </c>
      <c r="AH12" s="75">
        <v>44563</v>
      </c>
      <c r="AI12" s="80">
        <v>1612</v>
      </c>
      <c r="AJ12" s="80">
        <v>90</v>
      </c>
      <c r="AK12" s="59" t="s">
        <v>111</v>
      </c>
      <c r="AL12" s="75">
        <v>44590</v>
      </c>
      <c r="AM12" s="66">
        <v>1687</v>
      </c>
      <c r="AN12" s="66">
        <v>45</v>
      </c>
      <c r="AO12" s="56" t="s">
        <v>126</v>
      </c>
      <c r="AP12" s="75">
        <v>44582</v>
      </c>
      <c r="AQ12" s="66">
        <v>1676</v>
      </c>
      <c r="AR12" s="66">
        <v>45</v>
      </c>
      <c r="AS12" s="56" t="s">
        <v>111</v>
      </c>
      <c r="AT12" s="70">
        <v>44575</v>
      </c>
      <c r="AU12" s="66">
        <v>1648</v>
      </c>
      <c r="AV12" s="66">
        <v>135</v>
      </c>
      <c r="AW12" s="66" t="s">
        <v>114</v>
      </c>
      <c r="AX12" s="75">
        <v>44567</v>
      </c>
      <c r="AY12" s="66">
        <v>1625</v>
      </c>
      <c r="AZ12" s="66">
        <v>30</v>
      </c>
      <c r="BA12" s="56" t="s">
        <v>111</v>
      </c>
      <c r="BB12" s="75">
        <v>44563</v>
      </c>
      <c r="BC12" s="66">
        <v>1609</v>
      </c>
      <c r="BD12" s="66">
        <v>90</v>
      </c>
      <c r="BE12" s="56" t="s">
        <v>114</v>
      </c>
      <c r="BF12" s="70">
        <v>44581</v>
      </c>
      <c r="BG12" s="66">
        <v>1672</v>
      </c>
      <c r="BH12" s="66">
        <v>135</v>
      </c>
      <c r="BI12" s="66" t="s">
        <v>164</v>
      </c>
      <c r="BJ12" s="75">
        <v>44578</v>
      </c>
      <c r="BK12" s="66">
        <v>1657</v>
      </c>
      <c r="BL12" s="66">
        <v>45</v>
      </c>
      <c r="BM12" s="56" t="s">
        <v>164</v>
      </c>
      <c r="BN12" s="70">
        <v>44588</v>
      </c>
      <c r="BO12" s="66">
        <v>1704</v>
      </c>
      <c r="BP12" s="66">
        <v>8820</v>
      </c>
      <c r="BQ12" s="66" t="s">
        <v>114</v>
      </c>
      <c r="BR12" s="100">
        <v>44565</v>
      </c>
      <c r="BS12" s="101">
        <v>1618</v>
      </c>
      <c r="BT12" s="101">
        <v>15</v>
      </c>
      <c r="BU12" s="102" t="s">
        <v>114</v>
      </c>
      <c r="BV12" s="100">
        <v>44568</v>
      </c>
      <c r="BW12" s="101">
        <v>1630</v>
      </c>
      <c r="BX12" s="101">
        <v>90</v>
      </c>
      <c r="BY12" s="102" t="s">
        <v>114</v>
      </c>
      <c r="BZ12" s="3"/>
    </row>
    <row r="13" spans="1:78" x14ac:dyDescent="0.3">
      <c r="B13" s="55">
        <v>44581</v>
      </c>
      <c r="C13" s="18">
        <v>1685</v>
      </c>
      <c r="D13" s="54">
        <v>35</v>
      </c>
      <c r="E13" s="53" t="s">
        <v>126</v>
      </c>
      <c r="F13" s="57">
        <v>44572</v>
      </c>
      <c r="G13" s="6">
        <v>1637</v>
      </c>
      <c r="H13" s="6">
        <v>135</v>
      </c>
      <c r="I13" s="15" t="s">
        <v>136</v>
      </c>
      <c r="J13" s="87">
        <v>44572</v>
      </c>
      <c r="K13" s="6">
        <v>1636</v>
      </c>
      <c r="L13" s="6">
        <v>90</v>
      </c>
      <c r="M13" s="59" t="s">
        <v>164</v>
      </c>
      <c r="N13" s="55">
        <v>44574</v>
      </c>
      <c r="O13" s="6">
        <v>1646</v>
      </c>
      <c r="P13" s="6">
        <v>45</v>
      </c>
      <c r="Q13" s="59" t="s">
        <v>111</v>
      </c>
      <c r="R13" s="75">
        <v>44567</v>
      </c>
      <c r="S13" s="66">
        <v>1624</v>
      </c>
      <c r="T13" s="66">
        <v>215</v>
      </c>
      <c r="U13" s="56" t="s">
        <v>114</v>
      </c>
      <c r="V13" s="75">
        <v>44567</v>
      </c>
      <c r="W13" s="66">
        <v>1623</v>
      </c>
      <c r="X13" s="66">
        <v>15</v>
      </c>
      <c r="Y13" s="56" t="s">
        <v>111</v>
      </c>
      <c r="Z13" s="75">
        <v>44566</v>
      </c>
      <c r="AA13" s="66">
        <v>1620</v>
      </c>
      <c r="AB13" s="66">
        <v>135</v>
      </c>
      <c r="AC13" s="56" t="s">
        <v>114</v>
      </c>
      <c r="AD13" s="70">
        <v>44576</v>
      </c>
      <c r="AE13" s="66">
        <v>1652</v>
      </c>
      <c r="AF13" s="66">
        <v>10</v>
      </c>
      <c r="AG13" s="66" t="s">
        <v>111</v>
      </c>
      <c r="AH13" s="75">
        <v>44570</v>
      </c>
      <c r="AI13" s="67">
        <v>1633</v>
      </c>
      <c r="AJ13" s="67">
        <v>90</v>
      </c>
      <c r="AK13" s="59" t="s">
        <v>111</v>
      </c>
      <c r="AL13" s="75"/>
      <c r="AM13" s="66"/>
      <c r="AN13" s="66"/>
      <c r="AO13" s="56"/>
      <c r="AP13" s="60">
        <v>44588</v>
      </c>
      <c r="AQ13" s="67">
        <v>1695</v>
      </c>
      <c r="AR13" s="67">
        <v>45</v>
      </c>
      <c r="AS13" s="59" t="s">
        <v>164</v>
      </c>
      <c r="AT13" s="70"/>
      <c r="AU13" s="66"/>
      <c r="AV13" s="66"/>
      <c r="AW13" s="66"/>
      <c r="AX13" s="75">
        <v>44573</v>
      </c>
      <c r="AY13" s="66">
        <v>1643</v>
      </c>
      <c r="AZ13" s="66">
        <v>90</v>
      </c>
      <c r="BA13" s="56" t="s">
        <v>111</v>
      </c>
      <c r="BB13" s="75">
        <v>44567</v>
      </c>
      <c r="BC13" s="66">
        <v>1622</v>
      </c>
      <c r="BD13" s="66">
        <v>90</v>
      </c>
      <c r="BE13" s="56" t="s">
        <v>114</v>
      </c>
      <c r="BF13" s="118">
        <v>44586</v>
      </c>
      <c r="BG13" s="80">
        <v>1669</v>
      </c>
      <c r="BH13" s="80">
        <v>90</v>
      </c>
      <c r="BI13" s="80" t="s">
        <v>164</v>
      </c>
      <c r="BJ13" s="119"/>
      <c r="BK13" s="80"/>
      <c r="BL13" s="80"/>
      <c r="BM13" s="120"/>
      <c r="BN13" s="80"/>
      <c r="BO13" s="80"/>
      <c r="BP13" s="80"/>
      <c r="BQ13" s="80"/>
      <c r="BR13" s="100">
        <v>44572</v>
      </c>
      <c r="BS13" s="101">
        <v>1638</v>
      </c>
      <c r="BT13" s="101">
        <v>35</v>
      </c>
      <c r="BU13" s="102" t="s">
        <v>114</v>
      </c>
      <c r="BV13" s="100"/>
      <c r="BW13" s="101"/>
      <c r="BX13" s="101"/>
      <c r="BY13" s="102"/>
      <c r="BZ13" s="3"/>
    </row>
    <row r="14" spans="1:78" x14ac:dyDescent="0.3">
      <c r="B14" s="55">
        <v>44590</v>
      </c>
      <c r="C14" s="12">
        <v>1700</v>
      </c>
      <c r="D14" s="6">
        <v>45</v>
      </c>
      <c r="E14" s="15" t="s">
        <v>164</v>
      </c>
      <c r="F14" s="57">
        <v>44577</v>
      </c>
      <c r="G14" s="6">
        <v>1655</v>
      </c>
      <c r="H14" s="6">
        <v>180</v>
      </c>
      <c r="I14" s="15" t="s">
        <v>170</v>
      </c>
      <c r="J14" s="87">
        <v>44578</v>
      </c>
      <c r="K14" s="6">
        <v>1670</v>
      </c>
      <c r="L14" s="6">
        <v>90</v>
      </c>
      <c r="M14" s="59" t="s">
        <v>164</v>
      </c>
      <c r="N14" s="55">
        <v>44576</v>
      </c>
      <c r="O14" s="6">
        <v>1653</v>
      </c>
      <c r="P14" s="6">
        <v>45</v>
      </c>
      <c r="Q14" s="59" t="s">
        <v>111</v>
      </c>
      <c r="R14" s="75">
        <v>44571</v>
      </c>
      <c r="S14" s="66">
        <v>1635</v>
      </c>
      <c r="T14" s="66">
        <v>215</v>
      </c>
      <c r="U14" s="56" t="s">
        <v>114</v>
      </c>
      <c r="V14" s="75">
        <v>44570</v>
      </c>
      <c r="W14" s="66">
        <v>1744</v>
      </c>
      <c r="X14" s="66">
        <v>15</v>
      </c>
      <c r="Y14" s="56" t="s">
        <v>111</v>
      </c>
      <c r="Z14" s="75">
        <v>44566</v>
      </c>
      <c r="AA14" s="66">
        <v>1621</v>
      </c>
      <c r="AB14" s="66">
        <v>336</v>
      </c>
      <c r="AC14" s="56" t="s">
        <v>114</v>
      </c>
      <c r="AD14" s="70"/>
      <c r="AE14" s="66"/>
      <c r="AF14" s="66"/>
      <c r="AG14" s="66"/>
      <c r="AH14" s="75">
        <v>44576</v>
      </c>
      <c r="AI14" s="66">
        <v>1650</v>
      </c>
      <c r="AJ14" s="66">
        <v>90</v>
      </c>
      <c r="AK14" s="56" t="s">
        <v>111</v>
      </c>
      <c r="AL14" s="75"/>
      <c r="AM14" s="66"/>
      <c r="AN14" s="66"/>
      <c r="AO14" s="56"/>
      <c r="AP14" s="60">
        <v>44591</v>
      </c>
      <c r="AQ14" s="67">
        <v>1706</v>
      </c>
      <c r="AR14" s="67">
        <v>35</v>
      </c>
      <c r="AS14" s="59" t="s">
        <v>111</v>
      </c>
      <c r="AT14" s="70"/>
      <c r="AU14" s="66"/>
      <c r="AV14" s="66"/>
      <c r="AW14" s="66"/>
      <c r="AX14" s="75">
        <v>44579</v>
      </c>
      <c r="AY14" s="66">
        <v>1681</v>
      </c>
      <c r="AZ14" s="66">
        <v>90</v>
      </c>
      <c r="BA14" s="56" t="s">
        <v>126</v>
      </c>
      <c r="BB14" s="75">
        <v>44570</v>
      </c>
      <c r="BC14" s="66">
        <v>1632</v>
      </c>
      <c r="BD14" s="66">
        <v>90</v>
      </c>
      <c r="BE14" s="56" t="s">
        <v>114</v>
      </c>
      <c r="BF14" s="60">
        <v>44590</v>
      </c>
      <c r="BG14" s="67">
        <v>1703</v>
      </c>
      <c r="BH14" s="67">
        <v>45</v>
      </c>
      <c r="BI14" s="67" t="s">
        <v>114</v>
      </c>
      <c r="BJ14" s="76"/>
      <c r="BK14" s="66"/>
      <c r="BL14" s="66"/>
      <c r="BM14" s="56"/>
      <c r="BN14" s="66"/>
      <c r="BO14" s="66"/>
      <c r="BP14" s="66"/>
      <c r="BQ14" s="66"/>
      <c r="BR14" s="75">
        <v>44581</v>
      </c>
      <c r="BS14" s="66">
        <v>1674</v>
      </c>
      <c r="BT14" s="66">
        <v>45</v>
      </c>
      <c r="BU14" s="56" t="s">
        <v>114</v>
      </c>
      <c r="BV14" s="75"/>
      <c r="BW14" s="66"/>
      <c r="BX14" s="66"/>
      <c r="BY14" s="56"/>
      <c r="BZ14" s="3"/>
    </row>
    <row r="15" spans="1:78" x14ac:dyDescent="0.3">
      <c r="B15" s="55"/>
      <c r="C15" s="12"/>
      <c r="D15" s="6"/>
      <c r="E15" s="15"/>
      <c r="F15" s="57">
        <v>44581</v>
      </c>
      <c r="G15" s="6">
        <v>1673</v>
      </c>
      <c r="H15" s="6">
        <v>135</v>
      </c>
      <c r="I15" s="15" t="s">
        <v>170</v>
      </c>
      <c r="J15" s="87">
        <v>44585</v>
      </c>
      <c r="K15" s="6">
        <v>1662</v>
      </c>
      <c r="L15" s="6">
        <v>90</v>
      </c>
      <c r="M15" s="59" t="s">
        <v>164</v>
      </c>
      <c r="N15" s="55">
        <v>44580</v>
      </c>
      <c r="O15" s="6">
        <v>1686</v>
      </c>
      <c r="P15" s="6">
        <v>70</v>
      </c>
      <c r="Q15" s="59" t="s">
        <v>126</v>
      </c>
      <c r="R15" s="75">
        <v>44573</v>
      </c>
      <c r="S15" s="66">
        <v>1642</v>
      </c>
      <c r="T15" s="66">
        <v>215</v>
      </c>
      <c r="U15" s="56" t="s">
        <v>114</v>
      </c>
      <c r="V15" s="75">
        <v>44573</v>
      </c>
      <c r="W15" s="66">
        <v>1644</v>
      </c>
      <c r="X15" s="66">
        <v>45</v>
      </c>
      <c r="Y15" s="56" t="s">
        <v>111</v>
      </c>
      <c r="Z15" s="75">
        <v>44574</v>
      </c>
      <c r="AA15" s="66">
        <v>1645</v>
      </c>
      <c r="AB15" s="66">
        <v>125</v>
      </c>
      <c r="AC15" s="56" t="s">
        <v>114</v>
      </c>
      <c r="AD15" s="70"/>
      <c r="AE15" s="66"/>
      <c r="AF15" s="66"/>
      <c r="AG15" s="66"/>
      <c r="AH15" s="75">
        <v>44579</v>
      </c>
      <c r="AI15" s="66">
        <v>1683</v>
      </c>
      <c r="AJ15" s="66">
        <v>80</v>
      </c>
      <c r="AK15" s="56" t="s">
        <v>126</v>
      </c>
      <c r="AL15" s="75"/>
      <c r="AM15" s="66"/>
      <c r="AN15" s="66"/>
      <c r="AO15" s="56"/>
      <c r="AP15" s="75"/>
      <c r="AQ15" s="66"/>
      <c r="AR15" s="66"/>
      <c r="AS15" s="56"/>
      <c r="AT15" s="70"/>
      <c r="AU15" s="66"/>
      <c r="AV15" s="66"/>
      <c r="AW15" s="66"/>
      <c r="AX15" s="60">
        <v>44582</v>
      </c>
      <c r="AY15" s="67">
        <v>1659</v>
      </c>
      <c r="AZ15" s="67">
        <v>60</v>
      </c>
      <c r="BA15" s="59" t="s">
        <v>126</v>
      </c>
      <c r="BB15" s="60">
        <v>44573</v>
      </c>
      <c r="BC15" s="67">
        <v>1639</v>
      </c>
      <c r="BD15" s="67">
        <v>45</v>
      </c>
      <c r="BE15" s="59" t="s">
        <v>164</v>
      </c>
      <c r="BF15" s="66"/>
      <c r="BG15" s="66"/>
      <c r="BH15" s="66"/>
      <c r="BI15" s="66"/>
      <c r="BJ15" s="76"/>
      <c r="BK15" s="66"/>
      <c r="BL15" s="66"/>
      <c r="BM15" s="56"/>
      <c r="BN15" s="66"/>
      <c r="BO15" s="66"/>
      <c r="BP15" s="66"/>
      <c r="BQ15" s="66"/>
      <c r="BR15" s="75">
        <v>44586</v>
      </c>
      <c r="BS15" s="66">
        <v>1689</v>
      </c>
      <c r="BT15" s="66">
        <v>45</v>
      </c>
      <c r="BU15" s="56" t="s">
        <v>164</v>
      </c>
      <c r="BV15" s="75"/>
      <c r="BW15" s="66"/>
      <c r="BX15" s="66"/>
      <c r="BY15" s="56"/>
      <c r="BZ15" s="3"/>
    </row>
    <row r="16" spans="1:78" x14ac:dyDescent="0.3">
      <c r="B16" s="55"/>
      <c r="C16" s="12"/>
      <c r="D16" s="6"/>
      <c r="E16" s="15"/>
      <c r="F16" s="57">
        <v>44586</v>
      </c>
      <c r="G16" s="6">
        <v>1688</v>
      </c>
      <c r="H16" s="6">
        <v>135</v>
      </c>
      <c r="I16" s="15" t="s">
        <v>170</v>
      </c>
      <c r="J16" s="87">
        <v>44592</v>
      </c>
      <c r="K16" s="6">
        <v>1711</v>
      </c>
      <c r="L16" s="6">
        <v>90</v>
      </c>
      <c r="M16" s="59" t="s">
        <v>164</v>
      </c>
      <c r="N16" s="55">
        <v>44582</v>
      </c>
      <c r="O16" s="6">
        <v>1678</v>
      </c>
      <c r="P16" s="6">
        <v>35</v>
      </c>
      <c r="Q16" s="59" t="s">
        <v>126</v>
      </c>
      <c r="R16" s="60">
        <v>44576</v>
      </c>
      <c r="S16" s="67">
        <v>1651</v>
      </c>
      <c r="T16" s="67">
        <v>215</v>
      </c>
      <c r="U16" s="59" t="s">
        <v>114</v>
      </c>
      <c r="V16" s="60">
        <v>44576</v>
      </c>
      <c r="W16" s="67">
        <v>1649</v>
      </c>
      <c r="X16" s="67">
        <v>45</v>
      </c>
      <c r="Y16" s="59" t="s">
        <v>111</v>
      </c>
      <c r="Z16" s="60">
        <v>44575</v>
      </c>
      <c r="AA16" s="67">
        <v>1647</v>
      </c>
      <c r="AB16" s="67">
        <v>125</v>
      </c>
      <c r="AC16" s="59" t="s">
        <v>164</v>
      </c>
      <c r="AD16" s="71"/>
      <c r="AE16" s="67"/>
      <c r="AF16" s="67"/>
      <c r="AG16" s="67"/>
      <c r="AH16" s="75">
        <v>44582</v>
      </c>
      <c r="AI16" s="66">
        <v>1677</v>
      </c>
      <c r="AJ16" s="66">
        <v>90</v>
      </c>
      <c r="AK16" s="56" t="s">
        <v>126</v>
      </c>
      <c r="AL16" s="75"/>
      <c r="AM16" s="67"/>
      <c r="AN16" s="67"/>
      <c r="AO16" s="59"/>
      <c r="AP16" s="60"/>
      <c r="AQ16" s="67"/>
      <c r="AR16" s="67"/>
      <c r="AS16" s="59"/>
      <c r="AT16" s="67"/>
      <c r="AU16" s="67"/>
      <c r="AV16" s="67"/>
      <c r="AW16" s="67"/>
      <c r="AX16" s="60"/>
      <c r="AY16" s="67"/>
      <c r="AZ16" s="67"/>
      <c r="BA16" s="59"/>
      <c r="BB16" s="60">
        <v>44576</v>
      </c>
      <c r="BC16" s="67">
        <v>1654</v>
      </c>
      <c r="BD16" s="67">
        <v>45</v>
      </c>
      <c r="BE16" s="59" t="s">
        <v>114</v>
      </c>
      <c r="BF16" s="67"/>
      <c r="BG16" s="67"/>
      <c r="BH16" s="67"/>
      <c r="BI16" s="67"/>
      <c r="BJ16" s="61"/>
      <c r="BK16" s="67"/>
      <c r="BL16" s="67"/>
      <c r="BM16" s="59"/>
      <c r="BN16" s="67"/>
      <c r="BO16" s="67"/>
      <c r="BP16" s="67"/>
      <c r="BQ16" s="67"/>
      <c r="BR16" s="60">
        <v>44590</v>
      </c>
      <c r="BS16" s="67">
        <v>1702</v>
      </c>
      <c r="BT16" s="67">
        <v>90</v>
      </c>
      <c r="BU16" s="59" t="s">
        <v>114</v>
      </c>
      <c r="BV16" s="60"/>
      <c r="BW16" s="67"/>
      <c r="BX16" s="67"/>
      <c r="BY16" s="59"/>
      <c r="BZ16" s="3"/>
    </row>
    <row r="17" spans="2:78" x14ac:dyDescent="0.3">
      <c r="B17" s="55"/>
      <c r="C17" s="12"/>
      <c r="D17" s="6"/>
      <c r="E17" s="15"/>
      <c r="F17" s="57">
        <v>44590</v>
      </c>
      <c r="G17" s="6">
        <v>1724</v>
      </c>
      <c r="H17" s="6">
        <v>135</v>
      </c>
      <c r="I17" s="15" t="s">
        <v>136</v>
      </c>
      <c r="J17" s="87"/>
      <c r="K17" s="6"/>
      <c r="L17" s="6"/>
      <c r="M17" s="67"/>
      <c r="N17" s="55">
        <v>44585</v>
      </c>
      <c r="O17" s="117">
        <v>1664</v>
      </c>
      <c r="P17" s="5">
        <v>60</v>
      </c>
      <c r="Q17" s="86" t="s">
        <v>111</v>
      </c>
      <c r="R17" s="71">
        <v>44579</v>
      </c>
      <c r="S17" s="67">
        <v>1680</v>
      </c>
      <c r="T17" s="67">
        <v>195</v>
      </c>
      <c r="U17" s="59" t="s">
        <v>126</v>
      </c>
      <c r="V17" s="60">
        <v>44579</v>
      </c>
      <c r="W17" s="67">
        <v>1682</v>
      </c>
      <c r="X17" s="67">
        <v>20</v>
      </c>
      <c r="Y17" s="59" t="s">
        <v>35</v>
      </c>
      <c r="Z17" s="60">
        <v>44578</v>
      </c>
      <c r="AA17" s="67">
        <v>1656</v>
      </c>
      <c r="AB17" s="67">
        <v>135</v>
      </c>
      <c r="AC17" s="59" t="s">
        <v>164</v>
      </c>
      <c r="AD17" s="71"/>
      <c r="AE17" s="116"/>
      <c r="AF17" s="67"/>
      <c r="AG17" s="67"/>
      <c r="AH17" s="75">
        <v>44585</v>
      </c>
      <c r="AI17" s="67">
        <v>1667</v>
      </c>
      <c r="AJ17" s="67">
        <v>90</v>
      </c>
      <c r="AK17" s="59" t="s">
        <v>111</v>
      </c>
      <c r="AL17" s="61"/>
      <c r="AM17" s="67"/>
      <c r="AN17" s="67"/>
      <c r="AO17" s="59"/>
      <c r="AP17" s="60"/>
      <c r="AQ17" s="67"/>
      <c r="AR17" s="67"/>
      <c r="AS17" s="59"/>
      <c r="AT17" s="67"/>
      <c r="AU17" s="67"/>
      <c r="AV17" s="67"/>
      <c r="AW17" s="67"/>
      <c r="AX17" s="60"/>
      <c r="AY17" s="67"/>
      <c r="AZ17" s="67"/>
      <c r="BA17" s="59"/>
      <c r="BB17" s="60">
        <v>44579</v>
      </c>
      <c r="BC17" s="67">
        <v>1684</v>
      </c>
      <c r="BD17" s="67">
        <v>45</v>
      </c>
      <c r="BE17" s="59" t="s">
        <v>126</v>
      </c>
      <c r="BF17" s="67"/>
      <c r="BG17" s="67"/>
      <c r="BH17" s="67"/>
      <c r="BI17" s="67"/>
      <c r="BJ17" s="61"/>
      <c r="BK17" s="67"/>
      <c r="BL17" s="67"/>
      <c r="BM17" s="59"/>
      <c r="BN17" s="67"/>
      <c r="BO17" s="67"/>
      <c r="BP17" s="67"/>
      <c r="BQ17" s="67"/>
      <c r="BR17" s="60"/>
      <c r="BS17" s="67"/>
      <c r="BT17" s="67"/>
      <c r="BU17" s="59"/>
      <c r="BV17" s="60"/>
      <c r="BW17" s="67"/>
      <c r="BX17" s="67"/>
      <c r="BY17" s="59"/>
      <c r="BZ17" s="3"/>
    </row>
    <row r="18" spans="2:78" x14ac:dyDescent="0.3">
      <c r="B18" s="55"/>
      <c r="C18" s="12"/>
      <c r="D18" s="6"/>
      <c r="E18" s="15"/>
      <c r="F18" s="57"/>
      <c r="G18" s="6"/>
      <c r="H18" s="6"/>
      <c r="I18" s="15"/>
      <c r="J18" s="87"/>
      <c r="K18" s="6"/>
      <c r="L18" s="6"/>
      <c r="M18" s="59"/>
      <c r="N18" s="55">
        <v>44588</v>
      </c>
      <c r="O18" s="54">
        <v>1698</v>
      </c>
      <c r="P18" s="54">
        <v>45</v>
      </c>
      <c r="Q18" s="56" t="s">
        <v>111</v>
      </c>
      <c r="R18" s="60">
        <v>44582</v>
      </c>
      <c r="S18" s="67">
        <v>1658</v>
      </c>
      <c r="T18" s="67">
        <v>195</v>
      </c>
      <c r="U18" s="59" t="s">
        <v>126</v>
      </c>
      <c r="V18" s="60">
        <v>44582</v>
      </c>
      <c r="W18" s="67">
        <v>1679</v>
      </c>
      <c r="X18" s="67">
        <v>15</v>
      </c>
      <c r="Y18" s="59" t="s">
        <v>35</v>
      </c>
      <c r="Z18" s="60">
        <v>44580</v>
      </c>
      <c r="AA18" s="67">
        <v>1671</v>
      </c>
      <c r="AB18" s="67">
        <v>135</v>
      </c>
      <c r="AC18" s="59" t="s">
        <v>164</v>
      </c>
      <c r="AD18" s="67"/>
      <c r="AE18" s="67"/>
      <c r="AF18" s="67"/>
      <c r="AG18" s="67"/>
      <c r="AH18" s="75">
        <v>44588</v>
      </c>
      <c r="AI18" s="67">
        <v>1697</v>
      </c>
      <c r="AJ18" s="67">
        <v>90</v>
      </c>
      <c r="AK18" s="59" t="s">
        <v>164</v>
      </c>
      <c r="AL18" s="61"/>
      <c r="AM18" s="67"/>
      <c r="AN18" s="67"/>
      <c r="AO18" s="59"/>
      <c r="AP18" s="61"/>
      <c r="AQ18" s="67"/>
      <c r="AR18" s="67"/>
      <c r="AS18" s="59"/>
      <c r="AT18" s="67"/>
      <c r="AU18" s="67"/>
      <c r="AV18" s="67"/>
      <c r="AW18" s="67"/>
      <c r="AX18" s="60"/>
      <c r="AY18" s="67"/>
      <c r="AZ18" s="67"/>
      <c r="BA18" s="59"/>
      <c r="BB18" s="60">
        <v>44582</v>
      </c>
      <c r="BC18" s="67">
        <v>1675</v>
      </c>
      <c r="BD18" s="67">
        <v>35</v>
      </c>
      <c r="BE18" s="59" t="s">
        <v>126</v>
      </c>
      <c r="BF18" s="67"/>
      <c r="BG18" s="67"/>
      <c r="BH18" s="67"/>
      <c r="BI18" s="67"/>
      <c r="BJ18" s="61"/>
      <c r="BK18" s="67"/>
      <c r="BL18" s="67"/>
      <c r="BM18" s="59"/>
      <c r="BN18" s="67"/>
      <c r="BO18" s="67"/>
      <c r="BP18" s="67"/>
      <c r="BQ18" s="67"/>
      <c r="BR18" s="60"/>
      <c r="BS18" s="67"/>
      <c r="BT18" s="67"/>
      <c r="BU18" s="59"/>
      <c r="BV18" s="60"/>
      <c r="BW18" s="67"/>
      <c r="BX18" s="67"/>
      <c r="BY18" s="59"/>
      <c r="BZ18" s="3"/>
    </row>
    <row r="19" spans="2:78" x14ac:dyDescent="0.3">
      <c r="B19" s="55"/>
      <c r="C19" s="12"/>
      <c r="D19" s="6"/>
      <c r="E19" s="15"/>
      <c r="F19" s="57"/>
      <c r="G19" s="6"/>
      <c r="H19" s="6"/>
      <c r="I19" s="15"/>
      <c r="J19" s="87"/>
      <c r="K19" s="6"/>
      <c r="L19" s="6"/>
      <c r="M19" s="59"/>
      <c r="N19" s="55">
        <v>44591</v>
      </c>
      <c r="O19" s="6">
        <v>1708</v>
      </c>
      <c r="P19" s="6">
        <v>90</v>
      </c>
      <c r="Q19" s="59" t="s">
        <v>111</v>
      </c>
      <c r="R19" s="60">
        <v>44585</v>
      </c>
      <c r="S19" s="67">
        <v>1666</v>
      </c>
      <c r="T19" s="67">
        <v>215</v>
      </c>
      <c r="U19" s="59" t="s">
        <v>114</v>
      </c>
      <c r="V19" s="60">
        <v>44585</v>
      </c>
      <c r="W19" s="67">
        <v>1665</v>
      </c>
      <c r="X19" s="67">
        <v>35</v>
      </c>
      <c r="Y19" s="59" t="s">
        <v>111</v>
      </c>
      <c r="Z19" s="60">
        <v>44583</v>
      </c>
      <c r="AA19" s="67">
        <v>1660</v>
      </c>
      <c r="AB19" s="67">
        <v>135</v>
      </c>
      <c r="AC19" s="59" t="s">
        <v>114</v>
      </c>
      <c r="AD19" s="67"/>
      <c r="AE19" s="67"/>
      <c r="AF19" s="67"/>
      <c r="AG19" s="67"/>
      <c r="AH19" s="75">
        <v>44591</v>
      </c>
      <c r="AI19" s="67">
        <v>1707</v>
      </c>
      <c r="AJ19" s="67">
        <v>90</v>
      </c>
      <c r="AK19" s="59" t="s">
        <v>111</v>
      </c>
      <c r="AL19" s="61"/>
      <c r="AM19" s="67"/>
      <c r="AN19" s="67"/>
      <c r="AO19" s="59"/>
      <c r="AP19" s="61"/>
      <c r="AQ19" s="67"/>
      <c r="AR19" s="67"/>
      <c r="AS19" s="59"/>
      <c r="AT19" s="67"/>
      <c r="AU19" s="67"/>
      <c r="AV19" s="67"/>
      <c r="AW19" s="67"/>
      <c r="AX19" s="61"/>
      <c r="AY19" s="67"/>
      <c r="AZ19" s="67"/>
      <c r="BA19" s="59"/>
      <c r="BB19" s="60">
        <v>44585</v>
      </c>
      <c r="BC19" s="67">
        <v>1663</v>
      </c>
      <c r="BD19" s="67">
        <v>45</v>
      </c>
      <c r="BE19" s="59" t="s">
        <v>164</v>
      </c>
      <c r="BF19" s="67"/>
      <c r="BG19" s="67"/>
      <c r="BH19" s="67"/>
      <c r="BI19" s="67"/>
      <c r="BJ19" s="61"/>
      <c r="BK19" s="67"/>
      <c r="BL19" s="67"/>
      <c r="BM19" s="59"/>
      <c r="BN19" s="67"/>
      <c r="BO19" s="67"/>
      <c r="BP19" s="67"/>
      <c r="BQ19" s="67"/>
      <c r="BR19" s="61"/>
      <c r="BS19" s="67"/>
      <c r="BT19" s="67"/>
      <c r="BU19" s="59"/>
      <c r="BV19" s="61"/>
      <c r="BW19" s="67"/>
      <c r="BX19" s="67"/>
      <c r="BY19" s="59"/>
      <c r="BZ19" s="3"/>
    </row>
    <row r="20" spans="2:78" x14ac:dyDescent="0.3">
      <c r="B20" s="55"/>
      <c r="C20" s="12"/>
      <c r="D20" s="6"/>
      <c r="E20" s="15"/>
      <c r="F20" s="57"/>
      <c r="G20" s="6"/>
      <c r="H20" s="6"/>
      <c r="I20" s="15"/>
      <c r="J20" s="87"/>
      <c r="K20" s="6"/>
      <c r="L20" s="6"/>
      <c r="M20" s="59"/>
      <c r="N20" s="55"/>
      <c r="O20" s="6"/>
      <c r="P20" s="6"/>
      <c r="Q20" s="59"/>
      <c r="R20" s="60">
        <v>44588</v>
      </c>
      <c r="S20" s="67">
        <v>1699</v>
      </c>
      <c r="T20" s="67">
        <v>215</v>
      </c>
      <c r="U20" s="59" t="s">
        <v>114</v>
      </c>
      <c r="V20" s="60">
        <v>44588</v>
      </c>
      <c r="W20" s="67">
        <v>1694</v>
      </c>
      <c r="X20" s="67">
        <v>30</v>
      </c>
      <c r="Y20" s="59" t="s">
        <v>164</v>
      </c>
      <c r="Z20" s="60">
        <v>23</v>
      </c>
      <c r="AA20" s="67">
        <v>1661</v>
      </c>
      <c r="AB20" s="67">
        <v>105</v>
      </c>
      <c r="AC20" s="59" t="s">
        <v>114</v>
      </c>
      <c r="AD20" s="67"/>
      <c r="AE20" s="67"/>
      <c r="AF20" s="67"/>
      <c r="AG20" s="67"/>
      <c r="AH20" s="75"/>
      <c r="AI20" s="67"/>
      <c r="AJ20" s="67"/>
      <c r="AK20" s="59"/>
      <c r="AL20" s="61"/>
      <c r="AM20" s="67"/>
      <c r="AN20" s="67"/>
      <c r="AO20" s="59"/>
      <c r="AP20" s="61"/>
      <c r="AQ20" s="67"/>
      <c r="AR20" s="67"/>
      <c r="AS20" s="59"/>
      <c r="AT20" s="67"/>
      <c r="AU20" s="67"/>
      <c r="AV20" s="67"/>
      <c r="AW20" s="67"/>
      <c r="AX20" s="61"/>
      <c r="AY20" s="67"/>
      <c r="AZ20" s="67"/>
      <c r="BA20" s="59"/>
      <c r="BB20" s="60">
        <v>44588</v>
      </c>
      <c r="BC20" s="67">
        <v>1696</v>
      </c>
      <c r="BD20" s="67">
        <v>45</v>
      </c>
      <c r="BE20" s="59" t="s">
        <v>164</v>
      </c>
      <c r="BF20" s="67"/>
      <c r="BG20" s="67"/>
      <c r="BH20" s="67"/>
      <c r="BI20" s="67"/>
      <c r="BJ20" s="61"/>
      <c r="BK20" s="67"/>
      <c r="BL20" s="67"/>
      <c r="BM20" s="59"/>
      <c r="BN20" s="67"/>
      <c r="BO20" s="67"/>
      <c r="BP20" s="67"/>
      <c r="BQ20" s="67"/>
      <c r="BR20" s="61"/>
      <c r="BS20" s="67"/>
      <c r="BT20" s="67"/>
      <c r="BU20" s="59"/>
      <c r="BV20" s="61"/>
      <c r="BW20" s="67"/>
      <c r="BX20" s="67"/>
      <c r="BY20" s="59"/>
      <c r="BZ20" s="3"/>
    </row>
    <row r="21" spans="2:78" x14ac:dyDescent="0.3">
      <c r="B21" s="55"/>
      <c r="C21" s="12"/>
      <c r="D21" s="6"/>
      <c r="E21" s="15"/>
      <c r="F21" s="57"/>
      <c r="G21" s="6"/>
      <c r="H21" s="6"/>
      <c r="I21" s="15"/>
      <c r="J21" s="87"/>
      <c r="K21" s="6"/>
      <c r="L21" s="6"/>
      <c r="M21" s="59"/>
      <c r="N21" s="61"/>
      <c r="O21" s="6"/>
      <c r="P21" s="6"/>
      <c r="Q21" s="59"/>
      <c r="R21" s="60">
        <v>44591</v>
      </c>
      <c r="S21" s="67">
        <v>1710</v>
      </c>
      <c r="T21" s="67">
        <v>215</v>
      </c>
      <c r="U21" s="59" t="s">
        <v>114</v>
      </c>
      <c r="V21" s="60">
        <v>44591</v>
      </c>
      <c r="W21" s="67">
        <v>1709</v>
      </c>
      <c r="X21" s="67">
        <v>15</v>
      </c>
      <c r="Y21" s="59" t="s">
        <v>111</v>
      </c>
      <c r="Z21" s="60">
        <v>44587</v>
      </c>
      <c r="AA21" s="67">
        <v>1690</v>
      </c>
      <c r="AB21" s="67">
        <v>135</v>
      </c>
      <c r="AC21" s="59" t="s">
        <v>164</v>
      </c>
      <c r="AD21" s="67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59"/>
      <c r="BB21" s="60">
        <v>44591</v>
      </c>
      <c r="BC21" s="67">
        <v>1705</v>
      </c>
      <c r="BD21" s="67">
        <v>45</v>
      </c>
      <c r="BE21" s="59" t="s">
        <v>114</v>
      </c>
      <c r="BF21" s="67"/>
      <c r="BG21" s="67"/>
      <c r="BH21" s="67"/>
      <c r="BI21" s="67"/>
      <c r="BJ21" s="61"/>
      <c r="BK21" s="67"/>
      <c r="BL21" s="67"/>
      <c r="BM21" s="59"/>
      <c r="BN21" s="67"/>
      <c r="BO21" s="67"/>
      <c r="BP21" s="67"/>
      <c r="BQ21" s="67"/>
      <c r="BR21" s="61"/>
      <c r="BS21" s="67"/>
      <c r="BT21" s="67"/>
      <c r="BU21" s="59"/>
      <c r="BV21" s="61"/>
      <c r="BW21" s="67"/>
      <c r="BX21" s="67"/>
      <c r="BY21" s="59"/>
      <c r="BZ21" s="3"/>
    </row>
    <row r="22" spans="2:78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0"/>
      <c r="S22" s="67"/>
      <c r="T22" s="67"/>
      <c r="U22" s="59"/>
      <c r="V22" s="61"/>
      <c r="W22" s="67"/>
      <c r="X22" s="67"/>
      <c r="Y22" s="59"/>
      <c r="Z22" s="60">
        <v>44587</v>
      </c>
      <c r="AA22" s="67">
        <v>1693</v>
      </c>
      <c r="AB22" s="67">
        <v>130</v>
      </c>
      <c r="AC22" s="59" t="s">
        <v>164</v>
      </c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59"/>
      <c r="BB22" s="61"/>
      <c r="BC22" s="67"/>
      <c r="BD22" s="67"/>
      <c r="BE22" s="59"/>
      <c r="BF22" s="67"/>
      <c r="BG22" s="67"/>
      <c r="BH22" s="67"/>
      <c r="BI22" s="67"/>
      <c r="BJ22" s="61"/>
      <c r="BK22" s="67"/>
      <c r="BL22" s="67"/>
      <c r="BM22" s="59"/>
      <c r="BN22" s="67"/>
      <c r="BO22" s="67"/>
      <c r="BP22" s="67"/>
      <c r="BQ22" s="67"/>
      <c r="BR22" s="61"/>
      <c r="BS22" s="67"/>
      <c r="BT22" s="67"/>
      <c r="BU22" s="59"/>
      <c r="BV22" s="61"/>
      <c r="BW22" s="67"/>
      <c r="BX22" s="67"/>
      <c r="BY22" s="59"/>
      <c r="BZ22" s="3"/>
    </row>
    <row r="23" spans="2:78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0">
        <v>44588</v>
      </c>
      <c r="AA23" s="67">
        <v>1691</v>
      </c>
      <c r="AB23" s="67">
        <v>90</v>
      </c>
      <c r="AC23" s="59" t="s">
        <v>164</v>
      </c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59"/>
      <c r="BB23" s="61"/>
      <c r="BC23" s="67"/>
      <c r="BD23" s="67"/>
      <c r="BE23" s="59"/>
      <c r="BF23" s="67"/>
      <c r="BG23" s="67"/>
      <c r="BH23" s="67"/>
      <c r="BI23" s="67"/>
      <c r="BJ23" s="61"/>
      <c r="BK23" s="67"/>
      <c r="BL23" s="67"/>
      <c r="BM23" s="59"/>
      <c r="BN23" s="67"/>
      <c r="BO23" s="67"/>
      <c r="BP23" s="67"/>
      <c r="BQ23" s="67"/>
      <c r="BR23" s="61"/>
      <c r="BS23" s="67"/>
      <c r="BT23" s="67"/>
      <c r="BU23" s="59"/>
      <c r="BV23" s="61"/>
      <c r="BW23" s="67"/>
      <c r="BX23" s="67"/>
      <c r="BY23" s="59"/>
      <c r="BZ23" s="3"/>
    </row>
    <row r="24" spans="2:78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0">
        <v>44589</v>
      </c>
      <c r="AA24" s="67">
        <v>1701</v>
      </c>
      <c r="AB24" s="67">
        <v>90</v>
      </c>
      <c r="AC24" s="59" t="s">
        <v>114</v>
      </c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59"/>
      <c r="BB24" s="61"/>
      <c r="BC24" s="67"/>
      <c r="BD24" s="67"/>
      <c r="BE24" s="59"/>
      <c r="BF24" s="67"/>
      <c r="BG24" s="67"/>
      <c r="BH24" s="67"/>
      <c r="BI24" s="67"/>
      <c r="BJ24" s="61"/>
      <c r="BK24" s="67"/>
      <c r="BL24" s="67"/>
      <c r="BM24" s="59"/>
      <c r="BN24" s="67"/>
      <c r="BO24" s="67"/>
      <c r="BP24" s="67"/>
      <c r="BQ24" s="67"/>
      <c r="BR24" s="61"/>
      <c r="BS24" s="67"/>
      <c r="BT24" s="67"/>
      <c r="BU24" s="59"/>
      <c r="BV24" s="61"/>
      <c r="BW24" s="67"/>
      <c r="BX24" s="67"/>
      <c r="BY24" s="59"/>
      <c r="BZ24" s="3"/>
    </row>
    <row r="25" spans="2:78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0">
        <v>44591</v>
      </c>
      <c r="AA25" s="67">
        <v>1713</v>
      </c>
      <c r="AB25" s="67">
        <v>90</v>
      </c>
      <c r="AC25" s="59" t="s">
        <v>164</v>
      </c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59"/>
      <c r="BB25" s="61"/>
      <c r="BC25" s="67"/>
      <c r="BD25" s="67"/>
      <c r="BE25" s="59"/>
      <c r="BF25" s="67"/>
      <c r="BG25" s="67"/>
      <c r="BH25" s="67"/>
      <c r="BI25" s="67"/>
      <c r="BJ25" s="61"/>
      <c r="BK25" s="67"/>
      <c r="BL25" s="67"/>
      <c r="BM25" s="59"/>
      <c r="BN25" s="67"/>
      <c r="BO25" s="67"/>
      <c r="BP25" s="67"/>
      <c r="BQ25" s="67"/>
      <c r="BR25" s="61"/>
      <c r="BS25" s="67"/>
      <c r="BT25" s="67"/>
      <c r="BU25" s="59"/>
      <c r="BV25" s="61"/>
      <c r="BW25" s="67"/>
      <c r="BX25" s="67"/>
      <c r="BY25" s="59"/>
      <c r="BZ25" s="3"/>
    </row>
    <row r="26" spans="2:78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0">
        <v>44592</v>
      </c>
      <c r="AA26" s="67">
        <v>1712</v>
      </c>
      <c r="AB26" s="67">
        <v>90</v>
      </c>
      <c r="AC26" s="59" t="s">
        <v>164</v>
      </c>
      <c r="AD26" s="67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59"/>
      <c r="BB26" s="61"/>
      <c r="BC26" s="67"/>
      <c r="BD26" s="67"/>
      <c r="BE26" s="59"/>
      <c r="BF26" s="67"/>
      <c r="BG26" s="67"/>
      <c r="BH26" s="67"/>
      <c r="BI26" s="67"/>
      <c r="BJ26" s="61"/>
      <c r="BK26" s="67"/>
      <c r="BL26" s="67"/>
      <c r="BM26" s="59"/>
      <c r="BN26" s="67"/>
      <c r="BO26" s="67"/>
      <c r="BP26" s="67"/>
      <c r="BQ26" s="67"/>
      <c r="BR26" s="61"/>
      <c r="BS26" s="67"/>
      <c r="BT26" s="67"/>
      <c r="BU26" s="59"/>
      <c r="BV26" s="61"/>
      <c r="BW26" s="67"/>
      <c r="BX26" s="67"/>
      <c r="BY26" s="59"/>
      <c r="BZ26" s="3"/>
    </row>
    <row r="27" spans="2:78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59"/>
      <c r="BB27" s="61"/>
      <c r="BC27" s="67"/>
      <c r="BD27" s="67"/>
      <c r="BE27" s="59"/>
      <c r="BF27" s="67"/>
      <c r="BG27" s="67"/>
      <c r="BH27" s="67"/>
      <c r="BI27" s="67"/>
      <c r="BJ27" s="61"/>
      <c r="BK27" s="67"/>
      <c r="BL27" s="67"/>
      <c r="BM27" s="59"/>
      <c r="BN27" s="67"/>
      <c r="BO27" s="67"/>
      <c r="BP27" s="67"/>
      <c r="BQ27" s="67"/>
      <c r="BR27" s="61"/>
      <c r="BS27" s="67"/>
      <c r="BT27" s="67"/>
      <c r="BU27" s="59"/>
      <c r="BV27" s="61"/>
      <c r="BW27" s="67"/>
      <c r="BX27" s="67"/>
      <c r="BY27" s="59"/>
      <c r="BZ27" s="3"/>
    </row>
    <row r="28" spans="2:78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59"/>
      <c r="BB28" s="61"/>
      <c r="BC28" s="67"/>
      <c r="BD28" s="67"/>
      <c r="BE28" s="59"/>
      <c r="BF28" s="67"/>
      <c r="BG28" s="67"/>
      <c r="BH28" s="67"/>
      <c r="BI28" s="67"/>
      <c r="BJ28" s="61"/>
      <c r="BK28" s="67"/>
      <c r="BL28" s="67"/>
      <c r="BM28" s="59"/>
      <c r="BN28" s="67"/>
      <c r="BO28" s="67"/>
      <c r="BP28" s="67"/>
      <c r="BQ28" s="67"/>
      <c r="BR28" s="61"/>
      <c r="BS28" s="67"/>
      <c r="BT28" s="67"/>
      <c r="BU28" s="59"/>
      <c r="BV28" s="61"/>
      <c r="BW28" s="67"/>
      <c r="BX28" s="67"/>
      <c r="BY28" s="59"/>
      <c r="BZ28" s="3"/>
    </row>
    <row r="29" spans="2:78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59"/>
      <c r="BB29" s="61"/>
      <c r="BC29" s="67"/>
      <c r="BD29" s="67"/>
      <c r="BE29" s="59"/>
      <c r="BF29" s="67"/>
      <c r="BG29" s="67"/>
      <c r="BH29" s="67"/>
      <c r="BI29" s="67"/>
      <c r="BJ29" s="61"/>
      <c r="BK29" s="67"/>
      <c r="BL29" s="67"/>
      <c r="BM29" s="59"/>
      <c r="BN29" s="67"/>
      <c r="BO29" s="67"/>
      <c r="BP29" s="67"/>
      <c r="BQ29" s="67"/>
      <c r="BR29" s="61"/>
      <c r="BS29" s="67"/>
      <c r="BT29" s="67"/>
      <c r="BU29" s="59"/>
      <c r="BV29" s="61"/>
      <c r="BW29" s="67"/>
      <c r="BX29" s="67"/>
      <c r="BY29" s="59"/>
      <c r="BZ29" s="3"/>
    </row>
    <row r="30" spans="2:78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24"/>
      <c r="BB30" s="25"/>
      <c r="BC30" s="68"/>
      <c r="BD30" s="68"/>
      <c r="BE30" s="24"/>
      <c r="BF30" s="68"/>
      <c r="BG30" s="68"/>
      <c r="BH30" s="68"/>
      <c r="BI30" s="68"/>
      <c r="BJ30" s="25"/>
      <c r="BK30" s="68"/>
      <c r="BL30" s="68"/>
      <c r="BM30" s="24"/>
      <c r="BN30" s="68"/>
      <c r="BO30" s="68"/>
      <c r="BP30" s="68"/>
      <c r="BQ30" s="68"/>
      <c r="BR30" s="25"/>
      <c r="BS30" s="68"/>
      <c r="BT30" s="68"/>
      <c r="BU30" s="24"/>
      <c r="BV30" s="25"/>
      <c r="BW30" s="68"/>
      <c r="BX30" s="68"/>
      <c r="BY30" s="24"/>
      <c r="BZ30" s="3"/>
    </row>
    <row r="31" spans="2:78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24"/>
      <c r="BB31" s="25"/>
      <c r="BC31" s="68"/>
      <c r="BD31" s="68"/>
      <c r="BE31" s="24"/>
      <c r="BF31" s="68"/>
      <c r="BG31" s="68"/>
      <c r="BH31" s="68"/>
      <c r="BI31" s="68"/>
      <c r="BJ31" s="25"/>
      <c r="BK31" s="68"/>
      <c r="BL31" s="68"/>
      <c r="BM31" s="24"/>
      <c r="BN31" s="68"/>
      <c r="BO31" s="68"/>
      <c r="BP31" s="68"/>
      <c r="BQ31" s="68"/>
      <c r="BR31" s="25"/>
      <c r="BS31" s="68"/>
      <c r="BT31" s="68"/>
      <c r="BU31" s="24"/>
      <c r="BV31" s="25"/>
      <c r="BW31" s="68"/>
      <c r="BX31" s="68"/>
      <c r="BY31" s="24"/>
      <c r="BZ31" s="3"/>
    </row>
    <row r="32" spans="2:78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8"/>
      <c r="BB32" s="77"/>
      <c r="BC32" s="72"/>
      <c r="BD32" s="72"/>
      <c r="BE32" s="78"/>
      <c r="BF32" s="72"/>
      <c r="BG32" s="72"/>
      <c r="BH32" s="72"/>
      <c r="BI32" s="72"/>
      <c r="BJ32" s="77"/>
      <c r="BK32" s="72"/>
      <c r="BL32" s="72"/>
      <c r="BM32" s="78"/>
      <c r="BN32" s="72"/>
      <c r="BO32" s="72"/>
      <c r="BP32" s="72"/>
      <c r="BQ32" s="72"/>
      <c r="BR32" s="77"/>
      <c r="BS32" s="72"/>
      <c r="BT32" s="72"/>
      <c r="BU32" s="78"/>
      <c r="BV32" s="77"/>
      <c r="BW32" s="72"/>
      <c r="BX32" s="72"/>
      <c r="BY32" s="78"/>
      <c r="BZ32" s="3"/>
    </row>
    <row r="33" spans="1:78" s="7" customFormat="1" ht="18.600000000000001" thickBot="1" x14ac:dyDescent="0.35">
      <c r="A33" s="64" t="s">
        <v>6</v>
      </c>
      <c r="B33" s="773">
        <f>SUM(D12:D32)</f>
        <v>115</v>
      </c>
      <c r="C33" s="774"/>
      <c r="D33" s="774"/>
      <c r="E33" s="775"/>
      <c r="F33" s="773">
        <f>SUM(H12:H32)</f>
        <v>855</v>
      </c>
      <c r="G33" s="774"/>
      <c r="H33" s="774"/>
      <c r="I33" s="775"/>
      <c r="J33" s="760">
        <f>SUM(L12:L32)</f>
        <v>390</v>
      </c>
      <c r="K33" s="761"/>
      <c r="L33" s="761"/>
      <c r="M33" s="762"/>
      <c r="N33" s="760">
        <f>SUM(P12:P32)</f>
        <v>460</v>
      </c>
      <c r="O33" s="761"/>
      <c r="P33" s="761"/>
      <c r="Q33" s="762"/>
      <c r="R33" s="722">
        <f>SUM(T12:T32)</f>
        <v>2120</v>
      </c>
      <c r="S33" s="723"/>
      <c r="T33" s="723"/>
      <c r="U33" s="724"/>
      <c r="V33" s="722">
        <f>SUM(X12:X32)</f>
        <v>250</v>
      </c>
      <c r="W33" s="723"/>
      <c r="X33" s="723"/>
      <c r="Y33" s="724"/>
      <c r="Z33" s="722">
        <f>SUM(AB12:AB32)</f>
        <v>1981</v>
      </c>
      <c r="AA33" s="723"/>
      <c r="AB33" s="723"/>
      <c r="AC33" s="724"/>
      <c r="AD33" s="722">
        <f>SUM(AF12:AF32)</f>
        <v>25</v>
      </c>
      <c r="AE33" s="723"/>
      <c r="AF33" s="723"/>
      <c r="AG33" s="723"/>
      <c r="AH33" s="722">
        <f>SUM(AJ13:AJ32)</f>
        <v>620</v>
      </c>
      <c r="AI33" s="723"/>
      <c r="AJ33" s="723"/>
      <c r="AK33" s="724"/>
      <c r="AL33" s="722">
        <f>SUM(AN12:AN32)</f>
        <v>45</v>
      </c>
      <c r="AM33" s="723"/>
      <c r="AN33" s="723"/>
      <c r="AO33" s="723"/>
      <c r="AP33" s="722">
        <f>SUM(AR12:AR32)</f>
        <v>125</v>
      </c>
      <c r="AQ33" s="723"/>
      <c r="AR33" s="723"/>
      <c r="AS33" s="723"/>
      <c r="AT33" s="722">
        <f>SUM(AV12:AV32)</f>
        <v>135</v>
      </c>
      <c r="AU33" s="723"/>
      <c r="AV33" s="723"/>
      <c r="AW33" s="723"/>
      <c r="AX33" s="722">
        <f>SUM(AZ12:AZ32)</f>
        <v>270</v>
      </c>
      <c r="AY33" s="723"/>
      <c r="AZ33" s="723"/>
      <c r="BA33" s="724"/>
      <c r="BB33" s="722">
        <f>SUM(BD12:BD32)</f>
        <v>575</v>
      </c>
      <c r="BC33" s="723"/>
      <c r="BD33" s="723"/>
      <c r="BE33" s="724"/>
      <c r="BF33" s="722">
        <f>SUM(BH12:BH32)</f>
        <v>270</v>
      </c>
      <c r="BG33" s="723"/>
      <c r="BH33" s="723"/>
      <c r="BI33" s="723"/>
      <c r="BJ33" s="722">
        <f>SUM(BL12:BL32)</f>
        <v>45</v>
      </c>
      <c r="BK33" s="723"/>
      <c r="BL33" s="723"/>
      <c r="BM33" s="724"/>
      <c r="BN33" s="722">
        <f>SUM(BP12:BP32)</f>
        <v>8820</v>
      </c>
      <c r="BO33" s="723"/>
      <c r="BP33" s="723"/>
      <c r="BQ33" s="724"/>
      <c r="BR33" s="722">
        <f>SUM(BT12:BT32)</f>
        <v>230</v>
      </c>
      <c r="BS33" s="723"/>
      <c r="BT33" s="723"/>
      <c r="BU33" s="724"/>
      <c r="BV33" s="722">
        <f>SUM(BX12:BX32)</f>
        <v>90</v>
      </c>
      <c r="BW33" s="723"/>
      <c r="BX33" s="723"/>
      <c r="BY33" s="724"/>
      <c r="BZ33" s="82" t="s">
        <v>12</v>
      </c>
    </row>
    <row r="34" spans="1:78" s="7" customFormat="1" ht="18.600000000000001" thickBot="1" x14ac:dyDescent="0.35">
      <c r="A34" s="64" t="s">
        <v>7</v>
      </c>
      <c r="B34" s="776">
        <f>+B33/42</f>
        <v>2.7380952380952381</v>
      </c>
      <c r="C34" s="777"/>
      <c r="D34" s="777"/>
      <c r="E34" s="778"/>
      <c r="F34" s="776">
        <f>+F33/42</f>
        <v>20.357142857142858</v>
      </c>
      <c r="G34" s="777"/>
      <c r="H34" s="777"/>
      <c r="I34" s="778"/>
      <c r="J34" s="763">
        <f>+J33/42</f>
        <v>9.2857142857142865</v>
      </c>
      <c r="K34" s="764"/>
      <c r="L34" s="764"/>
      <c r="M34" s="765"/>
      <c r="N34" s="763">
        <f>+N33/42</f>
        <v>10.952380952380953</v>
      </c>
      <c r="O34" s="764"/>
      <c r="P34" s="764"/>
      <c r="Q34" s="765"/>
      <c r="R34" s="725">
        <f>+R33/42</f>
        <v>50.476190476190474</v>
      </c>
      <c r="S34" s="726"/>
      <c r="T34" s="726"/>
      <c r="U34" s="727"/>
      <c r="V34" s="725">
        <f>+V33/42</f>
        <v>5.9523809523809526</v>
      </c>
      <c r="W34" s="726"/>
      <c r="X34" s="726"/>
      <c r="Y34" s="727"/>
      <c r="Z34" s="725">
        <f>+Z33/42</f>
        <v>47.166666666666664</v>
      </c>
      <c r="AA34" s="726"/>
      <c r="AB34" s="726"/>
      <c r="AC34" s="727"/>
      <c r="AD34" s="725">
        <f>+AD33/42</f>
        <v>0.59523809523809523</v>
      </c>
      <c r="AE34" s="726"/>
      <c r="AF34" s="726"/>
      <c r="AG34" s="726"/>
      <c r="AH34" s="725">
        <f>+AH33/42</f>
        <v>14.761904761904763</v>
      </c>
      <c r="AI34" s="726"/>
      <c r="AJ34" s="726"/>
      <c r="AK34" s="727"/>
      <c r="AL34" s="725">
        <f>+AL33/42</f>
        <v>1.0714285714285714</v>
      </c>
      <c r="AM34" s="726"/>
      <c r="AN34" s="726"/>
      <c r="AO34" s="726"/>
      <c r="AP34" s="725">
        <f>+AP33/42</f>
        <v>2.9761904761904763</v>
      </c>
      <c r="AQ34" s="726"/>
      <c r="AR34" s="726"/>
      <c r="AS34" s="726"/>
      <c r="AT34" s="725">
        <f>+AT33/42</f>
        <v>3.2142857142857144</v>
      </c>
      <c r="AU34" s="726"/>
      <c r="AV34" s="726"/>
      <c r="AW34" s="726"/>
      <c r="AX34" s="725">
        <f>+AX33/42</f>
        <v>6.4285714285714288</v>
      </c>
      <c r="AY34" s="726"/>
      <c r="AZ34" s="726"/>
      <c r="BA34" s="727"/>
      <c r="BB34" s="725">
        <f>+BB33/42</f>
        <v>13.69047619047619</v>
      </c>
      <c r="BC34" s="726"/>
      <c r="BD34" s="726"/>
      <c r="BE34" s="727"/>
      <c r="BF34" s="725">
        <f>+BF33/42</f>
        <v>6.4285714285714288</v>
      </c>
      <c r="BG34" s="726"/>
      <c r="BH34" s="726"/>
      <c r="BI34" s="726"/>
      <c r="BJ34" s="725">
        <f>+BJ33/42</f>
        <v>1.0714285714285714</v>
      </c>
      <c r="BK34" s="726"/>
      <c r="BL34" s="726"/>
      <c r="BM34" s="727"/>
      <c r="BN34" s="725">
        <f>+BN33/42</f>
        <v>210</v>
      </c>
      <c r="BO34" s="726"/>
      <c r="BP34" s="726"/>
      <c r="BQ34" s="727"/>
      <c r="BR34" s="725">
        <f>+BR33/42</f>
        <v>5.4761904761904763</v>
      </c>
      <c r="BS34" s="726"/>
      <c r="BT34" s="726"/>
      <c r="BU34" s="727"/>
      <c r="BV34" s="725">
        <f>+BV33/42</f>
        <v>2.1428571428571428</v>
      </c>
      <c r="BW34" s="726"/>
      <c r="BX34" s="726"/>
      <c r="BY34" s="727"/>
      <c r="BZ34" s="83">
        <f>SUM(B34:BU34)</f>
        <v>412.64285714285717</v>
      </c>
    </row>
    <row r="35" spans="1:78" s="7" customFormat="1" ht="18.600000000000001" thickBot="1" x14ac:dyDescent="0.35">
      <c r="A35" s="64" t="s">
        <v>8</v>
      </c>
      <c r="B35" s="728">
        <f>+B34/6.2898</f>
        <v>0.43532310059067669</v>
      </c>
      <c r="C35" s="729"/>
      <c r="D35" s="729"/>
      <c r="E35" s="730"/>
      <c r="F35" s="728">
        <f>+F34/6.2898</f>
        <v>3.2365326174350311</v>
      </c>
      <c r="G35" s="729"/>
      <c r="H35" s="729"/>
      <c r="I35" s="730"/>
      <c r="J35" s="728">
        <f>+J34/6.2898</f>
        <v>1.4763131237422951</v>
      </c>
      <c r="K35" s="729"/>
      <c r="L35" s="729"/>
      <c r="M35" s="730"/>
      <c r="N35" s="728">
        <f>+N34/6.2898</f>
        <v>1.7412924023627068</v>
      </c>
      <c r="O35" s="729"/>
      <c r="P35" s="729"/>
      <c r="Q35" s="730"/>
      <c r="R35" s="728">
        <f>+R34/6.2898</f>
        <v>8.0250867239324748</v>
      </c>
      <c r="S35" s="729"/>
      <c r="T35" s="729"/>
      <c r="U35" s="730"/>
      <c r="V35" s="728">
        <f>+V34/6.2898</f>
        <v>0.9463545665014711</v>
      </c>
      <c r="W35" s="729"/>
      <c r="X35" s="729"/>
      <c r="Y35" s="730"/>
      <c r="Z35" s="728">
        <f>+Z34/6.2898</f>
        <v>7.4989135849576565</v>
      </c>
      <c r="AA35" s="729"/>
      <c r="AB35" s="729"/>
      <c r="AC35" s="730"/>
      <c r="AD35" s="728">
        <f>+AD34/6.2898</f>
        <v>9.463545665014711E-2</v>
      </c>
      <c r="AE35" s="729"/>
      <c r="AF35" s="729"/>
      <c r="AG35" s="729"/>
      <c r="AH35" s="728">
        <f>+AH34/6.2898</f>
        <v>2.3469593249236484</v>
      </c>
      <c r="AI35" s="729"/>
      <c r="AJ35" s="729"/>
      <c r="AK35" s="730"/>
      <c r="AL35" s="728">
        <f>+AL34/6.2898</f>
        <v>0.17034382197026479</v>
      </c>
      <c r="AM35" s="729"/>
      <c r="AN35" s="729"/>
      <c r="AO35" s="729"/>
      <c r="AP35" s="728">
        <f>+AP34/6.2898</f>
        <v>0.47317728325073555</v>
      </c>
      <c r="AQ35" s="729"/>
      <c r="AR35" s="729"/>
      <c r="AS35" s="729"/>
      <c r="AT35" s="728">
        <f>+AT34/6.2898</f>
        <v>0.5110314659107944</v>
      </c>
      <c r="AU35" s="729"/>
      <c r="AV35" s="729"/>
      <c r="AW35" s="729"/>
      <c r="AX35" s="728">
        <f>+AX34/6.2898</f>
        <v>1.0220629318215888</v>
      </c>
      <c r="AY35" s="729"/>
      <c r="AZ35" s="729"/>
      <c r="BA35" s="730"/>
      <c r="BB35" s="728">
        <f>+BB34/6.2898</f>
        <v>2.1766155029533834</v>
      </c>
      <c r="BC35" s="729"/>
      <c r="BD35" s="729"/>
      <c r="BE35" s="730"/>
      <c r="BF35" s="728">
        <f>+BF34/6.2898</f>
        <v>1.0220629318215888</v>
      </c>
      <c r="BG35" s="729"/>
      <c r="BH35" s="729"/>
      <c r="BI35" s="729"/>
      <c r="BJ35" s="728">
        <f>+BJ34/6.2898</f>
        <v>0.17034382197026479</v>
      </c>
      <c r="BK35" s="729"/>
      <c r="BL35" s="729"/>
      <c r="BM35" s="730"/>
      <c r="BN35" s="728">
        <f>+BN34/6.2898</f>
        <v>33.387389106171902</v>
      </c>
      <c r="BO35" s="729"/>
      <c r="BP35" s="729"/>
      <c r="BQ35" s="730"/>
      <c r="BR35" s="728">
        <f>+BR34/6.2898</f>
        <v>0.87064620118135339</v>
      </c>
      <c r="BS35" s="729"/>
      <c r="BT35" s="729"/>
      <c r="BU35" s="730"/>
      <c r="BV35" s="728">
        <f>+BV34/6.2898</f>
        <v>0.34068764394052958</v>
      </c>
      <c r="BW35" s="729"/>
      <c r="BX35" s="729"/>
      <c r="BY35" s="730"/>
    </row>
  </sheetData>
  <mergeCells count="114">
    <mergeCell ref="BR35:BU35"/>
    <mergeCell ref="BV35:BY35"/>
    <mergeCell ref="V35:Y35"/>
    <mergeCell ref="Z35:AC35"/>
    <mergeCell ref="AD35:AG35"/>
    <mergeCell ref="AH35:AK35"/>
    <mergeCell ref="AL35:AO35"/>
    <mergeCell ref="AP35:AS35"/>
    <mergeCell ref="BR34:BU34"/>
    <mergeCell ref="BV34:BY34"/>
    <mergeCell ref="AP34:AS34"/>
    <mergeCell ref="AT34:AW34"/>
    <mergeCell ref="BJ34:BM34"/>
    <mergeCell ref="BJ35:BM35"/>
    <mergeCell ref="AT35:AW35"/>
    <mergeCell ref="AX35:BA35"/>
    <mergeCell ref="BB35:BE35"/>
    <mergeCell ref="B35:E35"/>
    <mergeCell ref="F35:I35"/>
    <mergeCell ref="J35:M35"/>
    <mergeCell ref="N35:Q35"/>
    <mergeCell ref="R35:U35"/>
    <mergeCell ref="Z34:AC34"/>
    <mergeCell ref="AD34:AG34"/>
    <mergeCell ref="AH34:AK34"/>
    <mergeCell ref="AL34:AO34"/>
    <mergeCell ref="B34:E34"/>
    <mergeCell ref="F34:I34"/>
    <mergeCell ref="J34:M34"/>
    <mergeCell ref="N34:Q34"/>
    <mergeCell ref="R34:U34"/>
    <mergeCell ref="V34:Y34"/>
    <mergeCell ref="AT33:AW33"/>
    <mergeCell ref="AX33:BA33"/>
    <mergeCell ref="BB33:BE33"/>
    <mergeCell ref="BF33:BI33"/>
    <mergeCell ref="BR33:BU33"/>
    <mergeCell ref="BV33:BY33"/>
    <mergeCell ref="V33:Y33"/>
    <mergeCell ref="Z33:AC33"/>
    <mergeCell ref="AD33:AG33"/>
    <mergeCell ref="AH33:AK33"/>
    <mergeCell ref="AL33:AO33"/>
    <mergeCell ref="AP33:AS33"/>
    <mergeCell ref="B33:E33"/>
    <mergeCell ref="F33:I33"/>
    <mergeCell ref="J33:M33"/>
    <mergeCell ref="N33:Q33"/>
    <mergeCell ref="R33:U33"/>
    <mergeCell ref="Z10:AC10"/>
    <mergeCell ref="AD10:AG10"/>
    <mergeCell ref="AH10:AK10"/>
    <mergeCell ref="AL10:AO10"/>
    <mergeCell ref="B10:E10"/>
    <mergeCell ref="F10:I10"/>
    <mergeCell ref="J10:M10"/>
    <mergeCell ref="N10:Q10"/>
    <mergeCell ref="R10:U10"/>
    <mergeCell ref="V10:Y10"/>
    <mergeCell ref="BR9:BU9"/>
    <mergeCell ref="BV9:BY9"/>
    <mergeCell ref="V9:Y9"/>
    <mergeCell ref="Z9:AC9"/>
    <mergeCell ref="AD9:AG9"/>
    <mergeCell ref="AH9:AK9"/>
    <mergeCell ref="AL9:AO9"/>
    <mergeCell ref="AP9:AS9"/>
    <mergeCell ref="AX10:BA10"/>
    <mergeCell ref="BB10:BE10"/>
    <mergeCell ref="BF10:BI10"/>
    <mergeCell ref="BR10:BU10"/>
    <mergeCell ref="BV10:BY10"/>
    <mergeCell ref="AP10:AS10"/>
    <mergeCell ref="AT10:AW10"/>
    <mergeCell ref="BJ10:BM10"/>
    <mergeCell ref="BR8:BU8"/>
    <mergeCell ref="BV8:BY8"/>
    <mergeCell ref="B9:E9"/>
    <mergeCell ref="F9:I9"/>
    <mergeCell ref="J9:M9"/>
    <mergeCell ref="N9:Q9"/>
    <mergeCell ref="R9:U9"/>
    <mergeCell ref="Z8:AC8"/>
    <mergeCell ref="AD8:AG8"/>
    <mergeCell ref="AH8:AK8"/>
    <mergeCell ref="AL8:AO8"/>
    <mergeCell ref="AP8:AS8"/>
    <mergeCell ref="AT8:AW8"/>
    <mergeCell ref="B8:E8"/>
    <mergeCell ref="F8:I8"/>
    <mergeCell ref="J8:M8"/>
    <mergeCell ref="N8:Q8"/>
    <mergeCell ref="R8:U8"/>
    <mergeCell ref="V8:Y8"/>
    <mergeCell ref="BJ8:BM8"/>
    <mergeCell ref="BJ9:BM9"/>
    <mergeCell ref="AT9:AW9"/>
    <mergeCell ref="AX9:BA9"/>
    <mergeCell ref="BB9:BE9"/>
    <mergeCell ref="BN8:BQ8"/>
    <mergeCell ref="BN9:BQ9"/>
    <mergeCell ref="BN10:BQ10"/>
    <mergeCell ref="BN33:BQ33"/>
    <mergeCell ref="BN34:BQ34"/>
    <mergeCell ref="BN35:BQ35"/>
    <mergeCell ref="AX8:BA8"/>
    <mergeCell ref="BB8:BE8"/>
    <mergeCell ref="BF8:BI8"/>
    <mergeCell ref="BF9:BI9"/>
    <mergeCell ref="BJ33:BM33"/>
    <mergeCell ref="AX34:BA34"/>
    <mergeCell ref="BB34:BE34"/>
    <mergeCell ref="BF34:BI34"/>
    <mergeCell ref="BF35:BI3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5"/>
  <sheetViews>
    <sheetView topLeftCell="CA8" zoomScale="70" zoomScaleNormal="70" workbookViewId="0">
      <selection activeCell="CP8" sqref="CP8:CS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4" width="10.6640625" customWidth="1"/>
    <col min="15" max="15" width="12.88671875" customWidth="1"/>
    <col min="16" max="16" width="10.6640625" customWidth="1"/>
    <col min="17" max="17" width="12.44140625" bestFit="1" customWidth="1"/>
    <col min="18" max="20" width="10.6640625" customWidth="1"/>
    <col min="21" max="21" width="14.6640625" customWidth="1"/>
    <col min="22" max="24" width="10.6640625" customWidth="1"/>
    <col min="25" max="25" width="14.5546875" customWidth="1"/>
    <col min="26" max="28" width="10.6640625" customWidth="1"/>
    <col min="29" max="29" width="15.5546875" customWidth="1"/>
    <col min="30" max="32" width="12" customWidth="1"/>
    <col min="33" max="33" width="13" customWidth="1"/>
    <col min="34" max="36" width="12" customWidth="1"/>
    <col min="37" max="37" width="15.5546875" customWidth="1"/>
    <col min="38" max="44" width="12" customWidth="1"/>
    <col min="45" max="45" width="13" customWidth="1"/>
    <col min="46" max="49" width="12" customWidth="1"/>
    <col min="50" max="52" width="10.6640625" customWidth="1"/>
    <col min="53" max="53" width="13.109375" customWidth="1"/>
    <col min="57" max="65" width="15.33203125" customWidth="1"/>
    <col min="66" max="69" width="12.6640625" customWidth="1"/>
    <col min="73" max="73" width="18" customWidth="1"/>
    <col min="74" max="93" width="12" customWidth="1"/>
    <col min="97" max="97" width="15.44140625" customWidth="1"/>
  </cols>
  <sheetData>
    <row r="1" spans="1:98" x14ac:dyDescent="0.3">
      <c r="BR1" s="79">
        <f>+BM1/42</f>
        <v>0</v>
      </c>
    </row>
    <row r="2" spans="1:98" x14ac:dyDescent="0.3">
      <c r="BR2" s="79">
        <f>+BM2/42</f>
        <v>0</v>
      </c>
    </row>
    <row r="3" spans="1:98" x14ac:dyDescent="0.3">
      <c r="BR3" s="79">
        <f>+BM3/42</f>
        <v>0</v>
      </c>
    </row>
    <row r="4" spans="1:98" ht="15" thickBot="1" x14ac:dyDescent="0.35"/>
    <row r="5" spans="1:98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90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90"/>
      <c r="CT5" s="40"/>
    </row>
    <row r="6" spans="1:98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3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  <c r="CL6" s="92"/>
      <c r="CM6" s="92"/>
      <c r="CN6" s="92"/>
      <c r="CO6" s="92"/>
      <c r="CP6" s="92"/>
      <c r="CQ6" s="92"/>
      <c r="CR6" s="92"/>
      <c r="CS6" s="93"/>
      <c r="CT6" s="40"/>
    </row>
    <row r="7" spans="1:98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6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  <c r="CH7" s="95"/>
      <c r="CI7" s="95"/>
      <c r="CJ7" s="95"/>
      <c r="CK7" s="95"/>
      <c r="CL7" s="95"/>
      <c r="CM7" s="95"/>
      <c r="CN7" s="95"/>
      <c r="CO7" s="95"/>
      <c r="CP7" s="95"/>
      <c r="CQ7" s="95"/>
      <c r="CR7" s="95"/>
      <c r="CS7" s="96"/>
      <c r="CT7" s="41"/>
    </row>
    <row r="8" spans="1:98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53" t="s">
        <v>157</v>
      </c>
      <c r="O8" s="754"/>
      <c r="P8" s="754"/>
      <c r="Q8" s="755"/>
      <c r="R8" s="731" t="s">
        <v>4</v>
      </c>
      <c r="S8" s="732"/>
      <c r="T8" s="732"/>
      <c r="U8" s="733"/>
      <c r="V8" s="731" t="s">
        <v>143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157</v>
      </c>
      <c r="AE8" s="732"/>
      <c r="AF8" s="732"/>
      <c r="AG8" s="732"/>
      <c r="AH8" s="731" t="s">
        <v>4</v>
      </c>
      <c r="AI8" s="732"/>
      <c r="AJ8" s="732"/>
      <c r="AK8" s="732"/>
      <c r="AL8" s="731" t="s">
        <v>166</v>
      </c>
      <c r="AM8" s="732"/>
      <c r="AN8" s="732"/>
      <c r="AO8" s="733"/>
      <c r="AP8" s="731" t="s">
        <v>18</v>
      </c>
      <c r="AQ8" s="732"/>
      <c r="AR8" s="732"/>
      <c r="AS8" s="733"/>
      <c r="AT8" s="732" t="s">
        <v>137</v>
      </c>
      <c r="AU8" s="732"/>
      <c r="AV8" s="732"/>
      <c r="AW8" s="733"/>
      <c r="AX8" s="731" t="s">
        <v>154</v>
      </c>
      <c r="AY8" s="732"/>
      <c r="AZ8" s="732"/>
      <c r="BA8" s="733"/>
      <c r="BB8" s="731" t="s">
        <v>4</v>
      </c>
      <c r="BC8" s="732"/>
      <c r="BD8" s="732"/>
      <c r="BE8" s="733"/>
      <c r="BF8" s="731" t="s">
        <v>96</v>
      </c>
      <c r="BG8" s="732"/>
      <c r="BH8" s="732"/>
      <c r="BI8" s="732"/>
      <c r="BJ8" s="731" t="s">
        <v>168</v>
      </c>
      <c r="BK8" s="732"/>
      <c r="BL8" s="732"/>
      <c r="BM8" s="732"/>
      <c r="BN8" s="731" t="s">
        <v>96</v>
      </c>
      <c r="BO8" s="732"/>
      <c r="BP8" s="732"/>
      <c r="BQ8" s="733"/>
      <c r="BR8" s="731" t="s">
        <v>96</v>
      </c>
      <c r="BS8" s="732"/>
      <c r="BT8" s="732"/>
      <c r="BU8" s="733"/>
      <c r="BV8" s="731" t="s">
        <v>115</v>
      </c>
      <c r="BW8" s="732"/>
      <c r="BX8" s="732"/>
      <c r="BY8" s="733"/>
      <c r="BZ8" s="731" t="s">
        <v>115</v>
      </c>
      <c r="CA8" s="732"/>
      <c r="CB8" s="732"/>
      <c r="CC8" s="733"/>
      <c r="CD8" s="731" t="s">
        <v>131</v>
      </c>
      <c r="CE8" s="732"/>
      <c r="CF8" s="732"/>
      <c r="CG8" s="733"/>
      <c r="CH8" s="731" t="s">
        <v>177</v>
      </c>
      <c r="CI8" s="732"/>
      <c r="CJ8" s="732"/>
      <c r="CK8" s="733"/>
      <c r="CL8" s="731" t="s">
        <v>131</v>
      </c>
      <c r="CM8" s="732"/>
      <c r="CN8" s="732"/>
      <c r="CO8" s="733"/>
      <c r="CP8" s="731" t="s">
        <v>146</v>
      </c>
      <c r="CQ8" s="732"/>
      <c r="CR8" s="732"/>
      <c r="CS8" s="733"/>
      <c r="CT8" s="8"/>
    </row>
    <row r="9" spans="1:98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56" t="s">
        <v>158</v>
      </c>
      <c r="O9" s="757"/>
      <c r="P9" s="757"/>
      <c r="Q9" s="758"/>
      <c r="R9" s="731" t="s">
        <v>78</v>
      </c>
      <c r="S9" s="732"/>
      <c r="T9" s="732"/>
      <c r="U9" s="733"/>
      <c r="V9" s="731" t="s">
        <v>143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142</v>
      </c>
      <c r="AE9" s="732"/>
      <c r="AF9" s="732"/>
      <c r="AG9" s="732"/>
      <c r="AH9" s="731" t="s">
        <v>160</v>
      </c>
      <c r="AI9" s="732"/>
      <c r="AJ9" s="732"/>
      <c r="AK9" s="732"/>
      <c r="AL9" s="731" t="s">
        <v>167</v>
      </c>
      <c r="AM9" s="732"/>
      <c r="AN9" s="732"/>
      <c r="AO9" s="733"/>
      <c r="AP9" s="731" t="s">
        <v>165</v>
      </c>
      <c r="AQ9" s="732"/>
      <c r="AR9" s="732"/>
      <c r="AS9" s="733"/>
      <c r="AT9" s="732" t="s">
        <v>138</v>
      </c>
      <c r="AU9" s="732"/>
      <c r="AV9" s="732"/>
      <c r="AW9" s="733"/>
      <c r="AX9" s="731" t="s">
        <v>129</v>
      </c>
      <c r="AY9" s="732"/>
      <c r="AZ9" s="732"/>
      <c r="BA9" s="733"/>
      <c r="BB9" s="731" t="s">
        <v>159</v>
      </c>
      <c r="BC9" s="732"/>
      <c r="BD9" s="732"/>
      <c r="BE9" s="733"/>
      <c r="BF9" s="731" t="s">
        <v>171</v>
      </c>
      <c r="BG9" s="732"/>
      <c r="BH9" s="732"/>
      <c r="BI9" s="732"/>
      <c r="BJ9" s="731" t="s">
        <v>169</v>
      </c>
      <c r="BK9" s="732"/>
      <c r="BL9" s="732"/>
      <c r="BM9" s="732"/>
      <c r="BN9" s="731" t="s">
        <v>172</v>
      </c>
      <c r="BO9" s="732"/>
      <c r="BP9" s="732"/>
      <c r="BQ9" s="733"/>
      <c r="BR9" s="731" t="s">
        <v>145</v>
      </c>
      <c r="BS9" s="732"/>
      <c r="BT9" s="732"/>
      <c r="BU9" s="733"/>
      <c r="BV9" s="731" t="s">
        <v>175</v>
      </c>
      <c r="BW9" s="732"/>
      <c r="BX9" s="732"/>
      <c r="BY9" s="733"/>
      <c r="BZ9" s="731" t="s">
        <v>176</v>
      </c>
      <c r="CA9" s="732"/>
      <c r="CB9" s="732"/>
      <c r="CC9" s="733"/>
      <c r="CD9" s="731" t="s">
        <v>173</v>
      </c>
      <c r="CE9" s="732"/>
      <c r="CF9" s="732"/>
      <c r="CG9" s="733"/>
      <c r="CH9" s="731" t="s">
        <v>174</v>
      </c>
      <c r="CI9" s="732"/>
      <c r="CJ9" s="732"/>
      <c r="CK9" s="733"/>
      <c r="CL9" s="731" t="s">
        <v>174</v>
      </c>
      <c r="CM9" s="732"/>
      <c r="CN9" s="732"/>
      <c r="CO9" s="733"/>
      <c r="CP9" s="731" t="s">
        <v>147</v>
      </c>
      <c r="CQ9" s="732"/>
      <c r="CR9" s="732"/>
      <c r="CS9" s="733"/>
      <c r="CT9" s="9"/>
    </row>
    <row r="10" spans="1:98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9"/>
      <c r="O10" s="720"/>
      <c r="P10" s="720"/>
      <c r="Q10" s="721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2"/>
      <c r="AU10" s="732"/>
      <c r="AV10" s="732"/>
      <c r="AW10" s="733"/>
      <c r="AX10" s="768"/>
      <c r="AY10" s="734"/>
      <c r="AZ10" s="734"/>
      <c r="BA10" s="769"/>
      <c r="BB10" s="768"/>
      <c r="BC10" s="734"/>
      <c r="BD10" s="734"/>
      <c r="BE10" s="769"/>
      <c r="BF10" s="768"/>
      <c r="BG10" s="734"/>
      <c r="BH10" s="734"/>
      <c r="BI10" s="734"/>
      <c r="BJ10" s="768"/>
      <c r="BK10" s="734"/>
      <c r="BL10" s="734"/>
      <c r="BM10" s="734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  <c r="CL10" s="768"/>
      <c r="CM10" s="734"/>
      <c r="CN10" s="734"/>
      <c r="CO10" s="769"/>
      <c r="CP10" s="768"/>
      <c r="CQ10" s="734"/>
      <c r="CR10" s="734"/>
      <c r="CS10" s="769"/>
      <c r="CT10" s="23"/>
    </row>
    <row r="11" spans="1:98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8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11"/>
    </row>
    <row r="12" spans="1:98" ht="15" thickBot="1" x14ac:dyDescent="0.35">
      <c r="B12" s="55">
        <v>44597</v>
      </c>
      <c r="C12" s="18">
        <v>1722</v>
      </c>
      <c r="D12" s="19">
        <v>45</v>
      </c>
      <c r="E12" s="20" t="s">
        <v>164</v>
      </c>
      <c r="F12" s="99">
        <v>44595</v>
      </c>
      <c r="G12" s="19">
        <v>1720</v>
      </c>
      <c r="H12" s="19">
        <v>135</v>
      </c>
      <c r="I12" s="20" t="s">
        <v>170</v>
      </c>
      <c r="J12" s="87">
        <v>44599</v>
      </c>
      <c r="K12" s="54">
        <v>1733</v>
      </c>
      <c r="L12" s="54">
        <v>90</v>
      </c>
      <c r="M12" s="56" t="s">
        <v>164</v>
      </c>
      <c r="N12" s="55">
        <v>44606</v>
      </c>
      <c r="O12" s="54">
        <v>1759</v>
      </c>
      <c r="P12" s="54">
        <v>45</v>
      </c>
      <c r="Q12" s="56" t="s">
        <v>111</v>
      </c>
      <c r="R12" s="75">
        <v>44594</v>
      </c>
      <c r="S12" s="66">
        <v>1718</v>
      </c>
      <c r="T12" s="66">
        <v>215</v>
      </c>
      <c r="U12" s="56" t="s">
        <v>114</v>
      </c>
      <c r="V12" s="75">
        <v>44563</v>
      </c>
      <c r="W12" s="66">
        <v>1613</v>
      </c>
      <c r="X12" s="66">
        <v>15</v>
      </c>
      <c r="Y12" s="56" t="s">
        <v>111</v>
      </c>
      <c r="Z12" s="75">
        <v>44593</v>
      </c>
      <c r="AA12" s="66">
        <v>1714</v>
      </c>
      <c r="AB12" s="66">
        <v>135</v>
      </c>
      <c r="AC12" s="56" t="s">
        <v>164</v>
      </c>
      <c r="AD12" s="70">
        <v>44567</v>
      </c>
      <c r="AE12" s="66">
        <v>1626</v>
      </c>
      <c r="AF12" s="66">
        <v>15</v>
      </c>
      <c r="AG12" s="66" t="s">
        <v>111</v>
      </c>
      <c r="AH12" s="75">
        <v>44594</v>
      </c>
      <c r="AI12" s="80">
        <v>1717</v>
      </c>
      <c r="AJ12" s="80">
        <v>90</v>
      </c>
      <c r="AK12" s="59" t="s">
        <v>111</v>
      </c>
      <c r="AL12" s="75">
        <v>44590</v>
      </c>
      <c r="AM12" s="66">
        <v>1687</v>
      </c>
      <c r="AN12" s="66">
        <v>45</v>
      </c>
      <c r="AO12" s="56" t="s">
        <v>126</v>
      </c>
      <c r="AP12" s="75">
        <v>44594</v>
      </c>
      <c r="AQ12" s="66">
        <v>1716</v>
      </c>
      <c r="AR12" s="66">
        <v>45</v>
      </c>
      <c r="AS12" s="56" t="s">
        <v>111</v>
      </c>
      <c r="AT12" s="70">
        <v>44602</v>
      </c>
      <c r="AU12" s="66">
        <v>1745</v>
      </c>
      <c r="AV12" s="66">
        <v>90</v>
      </c>
      <c r="AW12" s="66" t="s">
        <v>114</v>
      </c>
      <c r="AX12" s="75">
        <v>44567</v>
      </c>
      <c r="AY12" s="66">
        <v>1625</v>
      </c>
      <c r="AZ12" s="66">
        <v>30</v>
      </c>
      <c r="BA12" s="56" t="s">
        <v>111</v>
      </c>
      <c r="BB12" s="75">
        <v>44594</v>
      </c>
      <c r="BC12" s="66">
        <v>1715</v>
      </c>
      <c r="BD12" s="66">
        <v>45</v>
      </c>
      <c r="BE12" s="56" t="s">
        <v>114</v>
      </c>
      <c r="BF12" s="70">
        <v>44595</v>
      </c>
      <c r="BG12" s="66">
        <v>1719</v>
      </c>
      <c r="BH12" s="66">
        <v>90</v>
      </c>
      <c r="BI12" s="66" t="s">
        <v>164</v>
      </c>
      <c r="BJ12" s="75">
        <v>44599</v>
      </c>
      <c r="BK12" s="66">
        <v>1737</v>
      </c>
      <c r="BL12" s="66">
        <v>45</v>
      </c>
      <c r="BM12" s="56" t="s">
        <v>164</v>
      </c>
      <c r="BN12" s="75">
        <v>44594</v>
      </c>
      <c r="BO12" s="66">
        <v>1764</v>
      </c>
      <c r="BP12" s="66">
        <v>3780</v>
      </c>
      <c r="BQ12" s="56" t="s">
        <v>164</v>
      </c>
      <c r="BR12" s="100">
        <v>44595</v>
      </c>
      <c r="BS12" s="101">
        <v>1721</v>
      </c>
      <c r="BT12" s="101">
        <v>90</v>
      </c>
      <c r="BU12" s="102" t="s">
        <v>164</v>
      </c>
      <c r="BV12" s="100">
        <v>44597</v>
      </c>
      <c r="BW12" s="101">
        <v>1728</v>
      </c>
      <c r="BX12" s="101">
        <v>90</v>
      </c>
      <c r="BY12" s="102" t="s">
        <v>114</v>
      </c>
      <c r="BZ12" s="100">
        <v>44597</v>
      </c>
      <c r="CA12" s="101">
        <v>1730</v>
      </c>
      <c r="CB12" s="101">
        <v>30</v>
      </c>
      <c r="CC12" s="102" t="s">
        <v>114</v>
      </c>
      <c r="CD12" s="100">
        <v>44621</v>
      </c>
      <c r="CE12" s="101">
        <v>1816</v>
      </c>
      <c r="CF12" s="101">
        <v>70</v>
      </c>
      <c r="CG12" s="102" t="s">
        <v>114</v>
      </c>
      <c r="CH12" s="100">
        <v>44619</v>
      </c>
      <c r="CI12" s="101">
        <v>1805</v>
      </c>
      <c r="CJ12" s="101">
        <v>90</v>
      </c>
      <c r="CK12" s="102" t="s">
        <v>114</v>
      </c>
      <c r="CL12" s="100">
        <v>44615</v>
      </c>
      <c r="CM12" s="101">
        <v>1797</v>
      </c>
      <c r="CN12" s="101">
        <v>70</v>
      </c>
      <c r="CO12" s="102" t="s">
        <v>114</v>
      </c>
      <c r="CP12" s="100">
        <v>44568</v>
      </c>
      <c r="CQ12" s="101">
        <v>1630</v>
      </c>
      <c r="CR12" s="101">
        <v>90</v>
      </c>
      <c r="CS12" s="102" t="s">
        <v>114</v>
      </c>
      <c r="CT12" s="3"/>
    </row>
    <row r="13" spans="1:98" x14ac:dyDescent="0.3">
      <c r="B13" s="55">
        <v>44604</v>
      </c>
      <c r="C13" s="18">
        <v>1747</v>
      </c>
      <c r="D13" s="54">
        <v>45</v>
      </c>
      <c r="E13" s="53" t="s">
        <v>164</v>
      </c>
      <c r="F13" s="57">
        <v>44598</v>
      </c>
      <c r="G13" s="6">
        <v>1735</v>
      </c>
      <c r="H13" s="6">
        <v>135</v>
      </c>
      <c r="I13" s="15" t="s">
        <v>170</v>
      </c>
      <c r="J13" s="87">
        <v>44607</v>
      </c>
      <c r="K13" s="6">
        <v>1768</v>
      </c>
      <c r="L13" s="6">
        <v>45</v>
      </c>
      <c r="M13" s="59" t="s">
        <v>164</v>
      </c>
      <c r="N13" s="55"/>
      <c r="O13" s="6"/>
      <c r="P13" s="6"/>
      <c r="Q13" s="59"/>
      <c r="R13" s="75">
        <v>44597</v>
      </c>
      <c r="S13" s="66">
        <v>1729</v>
      </c>
      <c r="T13" s="66">
        <v>215</v>
      </c>
      <c r="U13" s="56" t="s">
        <v>114</v>
      </c>
      <c r="V13" s="75">
        <v>44567</v>
      </c>
      <c r="W13" s="66">
        <v>1623</v>
      </c>
      <c r="X13" s="66">
        <v>15</v>
      </c>
      <c r="Y13" s="56" t="s">
        <v>111</v>
      </c>
      <c r="Z13" s="75">
        <v>44596</v>
      </c>
      <c r="AA13" s="66">
        <v>1723</v>
      </c>
      <c r="AB13" s="66">
        <f>45*3</f>
        <v>135</v>
      </c>
      <c r="AC13" s="56" t="s">
        <v>114</v>
      </c>
      <c r="AD13" s="70">
        <v>44576</v>
      </c>
      <c r="AE13" s="66">
        <v>1652</v>
      </c>
      <c r="AF13" s="66">
        <v>10</v>
      </c>
      <c r="AG13" s="66" t="s">
        <v>111</v>
      </c>
      <c r="AH13" s="75">
        <v>44597</v>
      </c>
      <c r="AI13" s="67">
        <v>1726</v>
      </c>
      <c r="AJ13" s="67">
        <v>90</v>
      </c>
      <c r="AK13" s="59" t="s">
        <v>111</v>
      </c>
      <c r="AL13" s="75"/>
      <c r="AM13" s="66"/>
      <c r="AN13" s="66"/>
      <c r="AO13" s="56"/>
      <c r="AP13" s="60">
        <v>44597</v>
      </c>
      <c r="AQ13" s="67">
        <v>1725</v>
      </c>
      <c r="AR13" s="67">
        <v>45</v>
      </c>
      <c r="AS13" s="59" t="s">
        <v>111</v>
      </c>
      <c r="AT13" s="70">
        <v>44620</v>
      </c>
      <c r="AU13" s="66">
        <v>1782</v>
      </c>
      <c r="AV13" s="66">
        <v>90</v>
      </c>
      <c r="AW13" s="66" t="s">
        <v>114</v>
      </c>
      <c r="AX13" s="75">
        <v>44573</v>
      </c>
      <c r="AY13" s="66">
        <v>1643</v>
      </c>
      <c r="AZ13" s="66">
        <v>90</v>
      </c>
      <c r="BA13" s="56" t="s">
        <v>111</v>
      </c>
      <c r="BB13" s="75">
        <v>44597</v>
      </c>
      <c r="BC13" s="66">
        <v>1727</v>
      </c>
      <c r="BD13" s="66">
        <v>35</v>
      </c>
      <c r="BE13" s="56" t="s">
        <v>114</v>
      </c>
      <c r="BF13" s="118">
        <v>44598</v>
      </c>
      <c r="BG13" s="80">
        <v>1734</v>
      </c>
      <c r="BH13" s="80">
        <f>45*3</f>
        <v>135</v>
      </c>
      <c r="BI13" s="80" t="s">
        <v>164</v>
      </c>
      <c r="BJ13" s="119"/>
      <c r="BK13" s="80"/>
      <c r="BL13" s="80"/>
      <c r="BM13" s="120"/>
      <c r="BN13" s="121">
        <v>44601</v>
      </c>
      <c r="BO13" s="80">
        <v>1765</v>
      </c>
      <c r="BP13" s="80">
        <v>3780</v>
      </c>
      <c r="BQ13" s="120" t="s">
        <v>164</v>
      </c>
      <c r="BR13" s="100">
        <v>44598</v>
      </c>
      <c r="BS13" s="101">
        <v>1736</v>
      </c>
      <c r="BT13" s="101">
        <v>45</v>
      </c>
      <c r="BU13" s="102" t="s">
        <v>164</v>
      </c>
      <c r="BV13" s="100">
        <v>44600</v>
      </c>
      <c r="BW13" s="101">
        <v>1740</v>
      </c>
      <c r="BX13" s="101">
        <v>90</v>
      </c>
      <c r="BY13" s="102" t="s">
        <v>164</v>
      </c>
      <c r="BZ13" s="100">
        <v>44606</v>
      </c>
      <c r="CA13" s="101">
        <v>1756</v>
      </c>
      <c r="CB13" s="101">
        <v>90</v>
      </c>
      <c r="CC13" s="102" t="s">
        <v>114</v>
      </c>
      <c r="CD13" s="100">
        <v>44624</v>
      </c>
      <c r="CE13" s="101">
        <v>1828</v>
      </c>
      <c r="CF13" s="101">
        <v>90</v>
      </c>
      <c r="CG13" s="102" t="s">
        <v>114</v>
      </c>
      <c r="CH13" s="100">
        <v>44624</v>
      </c>
      <c r="CI13" s="101">
        <v>1781</v>
      </c>
      <c r="CJ13" s="101">
        <v>90</v>
      </c>
      <c r="CK13" s="102" t="s">
        <v>114</v>
      </c>
      <c r="CL13" s="100">
        <v>44619</v>
      </c>
      <c r="CM13" s="101">
        <v>1804</v>
      </c>
      <c r="CN13" s="101">
        <v>80</v>
      </c>
      <c r="CO13" s="102" t="s">
        <v>114</v>
      </c>
      <c r="CP13" s="100"/>
      <c r="CQ13" s="101"/>
      <c r="CR13" s="101"/>
      <c r="CS13" s="102"/>
      <c r="CT13" s="3"/>
    </row>
    <row r="14" spans="1:98" x14ac:dyDescent="0.3">
      <c r="B14" s="55">
        <v>44611</v>
      </c>
      <c r="C14" s="12">
        <v>1774</v>
      </c>
      <c r="D14" s="6">
        <v>45</v>
      </c>
      <c r="E14" s="15" t="s">
        <v>164</v>
      </c>
      <c r="F14" s="57">
        <v>44604</v>
      </c>
      <c r="G14" s="6">
        <v>1752</v>
      </c>
      <c r="H14" s="6">
        <v>135</v>
      </c>
      <c r="I14" s="15" t="s">
        <v>136</v>
      </c>
      <c r="J14" s="87">
        <v>44613</v>
      </c>
      <c r="K14" s="6">
        <v>1787</v>
      </c>
      <c r="L14" s="6">
        <v>45</v>
      </c>
      <c r="M14" s="59" t="s">
        <v>164</v>
      </c>
      <c r="N14" s="55"/>
      <c r="O14" s="6"/>
      <c r="P14" s="6"/>
      <c r="Q14" s="59"/>
      <c r="R14" s="75">
        <v>44600</v>
      </c>
      <c r="S14" s="66">
        <v>1739</v>
      </c>
      <c r="T14" s="66">
        <v>215</v>
      </c>
      <c r="U14" s="56" t="s">
        <v>114</v>
      </c>
      <c r="V14" s="75">
        <v>44570</v>
      </c>
      <c r="W14" s="66">
        <v>1744</v>
      </c>
      <c r="X14" s="66">
        <v>15</v>
      </c>
      <c r="Y14" s="56" t="s">
        <v>111</v>
      </c>
      <c r="Z14" s="75">
        <v>44597</v>
      </c>
      <c r="AA14" s="66">
        <v>1731</v>
      </c>
      <c r="AB14" s="66">
        <f>45*2</f>
        <v>90</v>
      </c>
      <c r="AC14" s="56" t="s">
        <v>114</v>
      </c>
      <c r="AD14" s="70"/>
      <c r="AE14" s="66"/>
      <c r="AF14" s="66"/>
      <c r="AG14" s="66"/>
      <c r="AH14" s="75">
        <v>44600</v>
      </c>
      <c r="AI14" s="66">
        <v>1741</v>
      </c>
      <c r="AJ14" s="66">
        <v>135</v>
      </c>
      <c r="AK14" s="56" t="s">
        <v>164</v>
      </c>
      <c r="AL14" s="75"/>
      <c r="AM14" s="66"/>
      <c r="AN14" s="66"/>
      <c r="AO14" s="56"/>
      <c r="AP14" s="60">
        <v>44600</v>
      </c>
      <c r="AQ14" s="67">
        <v>1742</v>
      </c>
      <c r="AR14" s="67">
        <v>45</v>
      </c>
      <c r="AS14" s="59" t="s">
        <v>164</v>
      </c>
      <c r="AT14" s="70"/>
      <c r="AU14" s="66"/>
      <c r="AV14" s="66"/>
      <c r="AW14" s="66"/>
      <c r="AX14" s="75">
        <v>44579</v>
      </c>
      <c r="AY14" s="66">
        <v>1681</v>
      </c>
      <c r="AZ14" s="66">
        <v>90</v>
      </c>
      <c r="BA14" s="56" t="s">
        <v>126</v>
      </c>
      <c r="BB14" s="75"/>
      <c r="BC14" s="66"/>
      <c r="BD14" s="66"/>
      <c r="BE14" s="56"/>
      <c r="BF14" s="60">
        <v>44604</v>
      </c>
      <c r="BG14" s="67">
        <v>1751</v>
      </c>
      <c r="BH14" s="67">
        <v>135</v>
      </c>
      <c r="BI14" s="67" t="s">
        <v>114</v>
      </c>
      <c r="BJ14" s="76"/>
      <c r="BK14" s="66"/>
      <c r="BL14" s="66"/>
      <c r="BM14" s="56"/>
      <c r="BN14" s="75">
        <v>44614</v>
      </c>
      <c r="BO14" s="66">
        <v>1811</v>
      </c>
      <c r="BP14" s="66">
        <v>1680</v>
      </c>
      <c r="BQ14" s="56" t="s">
        <v>164</v>
      </c>
      <c r="BR14" s="75">
        <v>44604</v>
      </c>
      <c r="BS14" s="66">
        <v>1753</v>
      </c>
      <c r="BT14" s="66">
        <v>35</v>
      </c>
      <c r="BU14" s="56" t="s">
        <v>114</v>
      </c>
      <c r="BV14" s="75">
        <v>44604</v>
      </c>
      <c r="BW14" s="66">
        <v>1749</v>
      </c>
      <c r="BX14" s="66">
        <v>90</v>
      </c>
      <c r="BY14" s="56" t="s">
        <v>114</v>
      </c>
      <c r="BZ14" s="75">
        <v>44618</v>
      </c>
      <c r="CA14" s="66">
        <v>1800</v>
      </c>
      <c r="CB14" s="66">
        <v>105</v>
      </c>
      <c r="CC14" s="56" t="s">
        <v>114</v>
      </c>
      <c r="CD14" s="75">
        <v>44630</v>
      </c>
      <c r="CE14" s="66">
        <v>1847</v>
      </c>
      <c r="CF14" s="66">
        <v>135</v>
      </c>
      <c r="CG14" s="56" t="s">
        <v>114</v>
      </c>
      <c r="CH14" s="75"/>
      <c r="CI14" s="66"/>
      <c r="CJ14" s="66"/>
      <c r="CK14" s="56"/>
      <c r="CL14" s="75"/>
      <c r="CM14" s="66"/>
      <c r="CN14" s="66"/>
      <c r="CO14" s="56"/>
      <c r="CP14" s="75"/>
      <c r="CQ14" s="66"/>
      <c r="CR14" s="66"/>
      <c r="CS14" s="56"/>
      <c r="CT14" s="3"/>
    </row>
    <row r="15" spans="1:98" x14ac:dyDescent="0.3">
      <c r="B15" s="55">
        <v>44617</v>
      </c>
      <c r="C15" s="12">
        <v>1775</v>
      </c>
      <c r="D15" s="6">
        <v>45</v>
      </c>
      <c r="E15" s="15" t="s">
        <v>164</v>
      </c>
      <c r="F15" s="57">
        <v>44610</v>
      </c>
      <c r="G15" s="6">
        <v>1776</v>
      </c>
      <c r="H15" s="6">
        <v>90</v>
      </c>
      <c r="I15" s="15" t="s">
        <v>136</v>
      </c>
      <c r="J15" s="87">
        <v>44620</v>
      </c>
      <c r="K15" s="6">
        <v>1808</v>
      </c>
      <c r="L15" s="6">
        <v>45</v>
      </c>
      <c r="M15" s="59" t="s">
        <v>164</v>
      </c>
      <c r="N15" s="55"/>
      <c r="O15" s="6"/>
      <c r="P15" s="6"/>
      <c r="Q15" s="59"/>
      <c r="R15" s="60">
        <v>44604</v>
      </c>
      <c r="S15" s="67">
        <v>1748</v>
      </c>
      <c r="T15" s="67">
        <v>215</v>
      </c>
      <c r="U15" s="59" t="s">
        <v>114</v>
      </c>
      <c r="V15" s="75">
        <v>44573</v>
      </c>
      <c r="W15" s="66">
        <v>1644</v>
      </c>
      <c r="X15" s="66">
        <v>45</v>
      </c>
      <c r="Y15" s="56" t="s">
        <v>111</v>
      </c>
      <c r="Z15" s="75">
        <v>44598</v>
      </c>
      <c r="AA15" s="66">
        <v>1732</v>
      </c>
      <c r="AB15" s="66">
        <v>90</v>
      </c>
      <c r="AC15" s="56" t="s">
        <v>114</v>
      </c>
      <c r="AD15" s="70"/>
      <c r="AE15" s="66"/>
      <c r="AF15" s="66"/>
      <c r="AG15" s="66"/>
      <c r="AH15" s="75">
        <v>44603</v>
      </c>
      <c r="AI15" s="66">
        <v>1796</v>
      </c>
      <c r="AJ15" s="66">
        <v>135</v>
      </c>
      <c r="AK15" s="56" t="s">
        <v>111</v>
      </c>
      <c r="AL15" s="75"/>
      <c r="AM15" s="66"/>
      <c r="AN15" s="66"/>
      <c r="AO15" s="56"/>
      <c r="AP15" s="75">
        <v>44603</v>
      </c>
      <c r="AQ15" s="66">
        <v>1794</v>
      </c>
      <c r="AR15" s="66">
        <v>45</v>
      </c>
      <c r="AS15" s="56" t="s">
        <v>111</v>
      </c>
      <c r="AT15" s="70"/>
      <c r="AU15" s="66"/>
      <c r="AV15" s="66"/>
      <c r="AW15" s="66"/>
      <c r="AX15" s="60">
        <v>44582</v>
      </c>
      <c r="AY15" s="67">
        <v>1659</v>
      </c>
      <c r="AZ15" s="67">
        <v>60</v>
      </c>
      <c r="BA15" s="59" t="s">
        <v>126</v>
      </c>
      <c r="BB15" s="60"/>
      <c r="BC15" s="67"/>
      <c r="BD15" s="67"/>
      <c r="BE15" s="59"/>
      <c r="BF15" s="70">
        <v>44610</v>
      </c>
      <c r="BG15" s="66">
        <v>1778</v>
      </c>
      <c r="BH15" s="66">
        <v>135</v>
      </c>
      <c r="BI15" s="66" t="s">
        <v>114</v>
      </c>
      <c r="BJ15" s="76"/>
      <c r="BK15" s="66"/>
      <c r="BL15" s="66"/>
      <c r="BM15" s="56"/>
      <c r="BN15" s="76"/>
      <c r="BO15" s="66"/>
      <c r="BP15" s="66"/>
      <c r="BQ15" s="56"/>
      <c r="BR15" s="75">
        <v>44610</v>
      </c>
      <c r="BS15" s="66">
        <v>1777</v>
      </c>
      <c r="BT15" s="66">
        <v>80</v>
      </c>
      <c r="BU15" s="56" t="s">
        <v>164</v>
      </c>
      <c r="BV15" s="75">
        <v>44606</v>
      </c>
      <c r="BW15" s="66">
        <v>1757</v>
      </c>
      <c r="BX15" s="66">
        <v>90</v>
      </c>
      <c r="BY15" s="56" t="s">
        <v>114</v>
      </c>
      <c r="BZ15" s="75"/>
      <c r="CA15" s="66"/>
      <c r="CB15" s="66"/>
      <c r="CC15" s="56"/>
      <c r="CD15" s="75">
        <v>44633</v>
      </c>
      <c r="CE15" s="66">
        <v>1860</v>
      </c>
      <c r="CF15" s="66">
        <v>105</v>
      </c>
      <c r="CG15" s="56" t="s">
        <v>114</v>
      </c>
      <c r="CH15" s="75"/>
      <c r="CI15" s="66"/>
      <c r="CJ15" s="66"/>
      <c r="CK15" s="56"/>
      <c r="CL15" s="75"/>
      <c r="CM15" s="66"/>
      <c r="CN15" s="66"/>
      <c r="CO15" s="56"/>
      <c r="CP15" s="75"/>
      <c r="CQ15" s="66"/>
      <c r="CR15" s="66"/>
      <c r="CS15" s="56"/>
      <c r="CT15" s="3"/>
    </row>
    <row r="16" spans="1:98" x14ac:dyDescent="0.3">
      <c r="B16" s="55"/>
      <c r="C16" s="12"/>
      <c r="D16" s="6"/>
      <c r="E16" s="15"/>
      <c r="F16" s="57">
        <v>44614</v>
      </c>
      <c r="G16" s="6">
        <v>1790</v>
      </c>
      <c r="H16" s="6">
        <v>90</v>
      </c>
      <c r="I16" s="15" t="s">
        <v>170</v>
      </c>
      <c r="J16" s="87"/>
      <c r="K16" s="6"/>
      <c r="L16" s="6"/>
      <c r="M16" s="59"/>
      <c r="N16" s="55"/>
      <c r="O16" s="6"/>
      <c r="P16" s="6"/>
      <c r="Q16" s="59"/>
      <c r="R16" s="71">
        <v>44606</v>
      </c>
      <c r="S16" s="67">
        <v>1755</v>
      </c>
      <c r="T16" s="67">
        <v>215</v>
      </c>
      <c r="U16" s="59" t="s">
        <v>114</v>
      </c>
      <c r="V16" s="60">
        <v>44576</v>
      </c>
      <c r="W16" s="67">
        <v>1649</v>
      </c>
      <c r="X16" s="67">
        <v>45</v>
      </c>
      <c r="Y16" s="59" t="s">
        <v>111</v>
      </c>
      <c r="Z16" s="60">
        <v>44599</v>
      </c>
      <c r="AA16" s="67">
        <v>1738</v>
      </c>
      <c r="AB16" s="67">
        <f>45*3</f>
        <v>135</v>
      </c>
      <c r="AC16" s="59" t="s">
        <v>164</v>
      </c>
      <c r="AD16" s="71"/>
      <c r="AE16" s="67"/>
      <c r="AF16" s="67"/>
      <c r="AG16" s="67"/>
      <c r="AH16" s="75">
        <v>44606</v>
      </c>
      <c r="AI16" s="66">
        <v>1760</v>
      </c>
      <c r="AJ16" s="66">
        <v>135</v>
      </c>
      <c r="AK16" s="56" t="s">
        <v>126</v>
      </c>
      <c r="AL16" s="75"/>
      <c r="AM16" s="67"/>
      <c r="AN16" s="67"/>
      <c r="AO16" s="59"/>
      <c r="AP16" s="60">
        <v>44606</v>
      </c>
      <c r="AQ16" s="67">
        <v>1761</v>
      </c>
      <c r="AR16" s="67">
        <v>45</v>
      </c>
      <c r="AS16" s="59" t="s">
        <v>111</v>
      </c>
      <c r="AT16" s="67"/>
      <c r="AU16" s="67"/>
      <c r="AV16" s="67"/>
      <c r="AW16" s="67"/>
      <c r="AX16" s="60"/>
      <c r="AY16" s="67"/>
      <c r="AZ16" s="67"/>
      <c r="BA16" s="59"/>
      <c r="BB16" s="60"/>
      <c r="BC16" s="67"/>
      <c r="BD16" s="67"/>
      <c r="BE16" s="59"/>
      <c r="BF16" s="71">
        <v>44614</v>
      </c>
      <c r="BG16" s="67">
        <v>1789</v>
      </c>
      <c r="BH16" s="67">
        <v>135</v>
      </c>
      <c r="BI16" s="67" t="s">
        <v>164</v>
      </c>
      <c r="BJ16" s="61"/>
      <c r="BK16" s="67"/>
      <c r="BL16" s="67"/>
      <c r="BM16" s="59"/>
      <c r="BN16" s="61"/>
      <c r="BO16" s="67"/>
      <c r="BP16" s="67"/>
      <c r="BQ16" s="59"/>
      <c r="BR16" s="60">
        <v>44614</v>
      </c>
      <c r="BS16" s="67">
        <v>1791</v>
      </c>
      <c r="BT16" s="67">
        <v>45</v>
      </c>
      <c r="BU16" s="59" t="s">
        <v>164</v>
      </c>
      <c r="BV16" s="60">
        <v>44609</v>
      </c>
      <c r="BW16" s="67">
        <v>1771</v>
      </c>
      <c r="BX16" s="67">
        <v>90</v>
      </c>
      <c r="BY16" s="59" t="s">
        <v>164</v>
      </c>
      <c r="BZ16" s="60"/>
      <c r="CA16" s="67"/>
      <c r="CB16" s="67"/>
      <c r="CC16" s="59"/>
      <c r="CD16" s="60">
        <v>44642</v>
      </c>
      <c r="CE16" s="67">
        <v>1844</v>
      </c>
      <c r="CF16" s="67">
        <v>90</v>
      </c>
      <c r="CG16" s="59" t="s">
        <v>164</v>
      </c>
      <c r="CH16" s="60"/>
      <c r="CI16" s="67"/>
      <c r="CJ16" s="67"/>
      <c r="CK16" s="59"/>
      <c r="CL16" s="60"/>
      <c r="CM16" s="67"/>
      <c r="CN16" s="67"/>
      <c r="CO16" s="59"/>
      <c r="CP16" s="60"/>
      <c r="CQ16" s="67"/>
      <c r="CR16" s="67"/>
      <c r="CS16" s="59"/>
      <c r="CT16" s="3"/>
    </row>
    <row r="17" spans="2:98" x14ac:dyDescent="0.3">
      <c r="B17" s="55"/>
      <c r="C17" s="12"/>
      <c r="D17" s="6"/>
      <c r="E17" s="15"/>
      <c r="F17" s="57">
        <v>44614</v>
      </c>
      <c r="G17" s="6">
        <v>1766</v>
      </c>
      <c r="H17" s="6">
        <v>45</v>
      </c>
      <c r="I17" s="15" t="s">
        <v>170</v>
      </c>
      <c r="J17" s="87"/>
      <c r="K17" s="6"/>
      <c r="L17" s="6"/>
      <c r="M17" s="67"/>
      <c r="N17" s="55"/>
      <c r="O17" s="117"/>
      <c r="P17" s="5"/>
      <c r="Q17" s="86"/>
      <c r="R17" s="75">
        <v>44609</v>
      </c>
      <c r="S17" s="66">
        <v>1772</v>
      </c>
      <c r="T17" s="66">
        <v>215</v>
      </c>
      <c r="U17" s="56" t="s">
        <v>114</v>
      </c>
      <c r="V17" s="60">
        <v>44579</v>
      </c>
      <c r="W17" s="67">
        <v>1682</v>
      </c>
      <c r="X17" s="67">
        <v>20</v>
      </c>
      <c r="Y17" s="59" t="s">
        <v>35</v>
      </c>
      <c r="Z17" s="60">
        <v>44601</v>
      </c>
      <c r="AA17" s="67">
        <v>1743</v>
      </c>
      <c r="AB17" s="67">
        <v>90</v>
      </c>
      <c r="AC17" s="59" t="s">
        <v>164</v>
      </c>
      <c r="AD17" s="71"/>
      <c r="AE17" s="116"/>
      <c r="AF17" s="67"/>
      <c r="AG17" s="67"/>
      <c r="AH17" s="75">
        <v>44609</v>
      </c>
      <c r="AI17" s="67">
        <v>1770</v>
      </c>
      <c r="AJ17" s="67">
        <v>135</v>
      </c>
      <c r="AK17" s="59" t="s">
        <v>164</v>
      </c>
      <c r="AL17" s="61"/>
      <c r="AM17" s="67"/>
      <c r="AN17" s="67"/>
      <c r="AO17" s="59"/>
      <c r="AP17" s="60">
        <v>44609</v>
      </c>
      <c r="AQ17" s="67">
        <v>1769</v>
      </c>
      <c r="AR17" s="67">
        <v>45</v>
      </c>
      <c r="AS17" s="59" t="s">
        <v>164</v>
      </c>
      <c r="AT17" s="67"/>
      <c r="AU17" s="67"/>
      <c r="AV17" s="67"/>
      <c r="AW17" s="67"/>
      <c r="AX17" s="60"/>
      <c r="AY17" s="67"/>
      <c r="AZ17" s="67"/>
      <c r="BA17" s="59"/>
      <c r="BB17" s="60"/>
      <c r="BC17" s="67"/>
      <c r="BD17" s="67"/>
      <c r="BE17" s="59"/>
      <c r="BF17" s="71">
        <v>44620</v>
      </c>
      <c r="BG17" s="67">
        <v>1809</v>
      </c>
      <c r="BH17" s="67">
        <v>135</v>
      </c>
      <c r="BI17" s="67" t="s">
        <v>164</v>
      </c>
      <c r="BJ17" s="61"/>
      <c r="BK17" s="67"/>
      <c r="BL17" s="67"/>
      <c r="BM17" s="59"/>
      <c r="BN17" s="61"/>
      <c r="BO17" s="67"/>
      <c r="BP17" s="67"/>
      <c r="BQ17" s="59"/>
      <c r="BR17" s="60">
        <v>44614</v>
      </c>
      <c r="BS17" s="67">
        <v>1792</v>
      </c>
      <c r="BT17" s="67">
        <v>45</v>
      </c>
      <c r="BU17" s="59" t="s">
        <v>164</v>
      </c>
      <c r="BV17" s="60">
        <v>44612</v>
      </c>
      <c r="BW17" s="67">
        <v>1784</v>
      </c>
      <c r="BX17" s="67">
        <v>90</v>
      </c>
      <c r="BY17" s="59" t="s">
        <v>164</v>
      </c>
      <c r="BZ17" s="60"/>
      <c r="CA17" s="67"/>
      <c r="CB17" s="67"/>
      <c r="CC17" s="59"/>
      <c r="CD17" s="60">
        <v>44645</v>
      </c>
      <c r="CE17" s="67">
        <v>1907</v>
      </c>
      <c r="CF17" s="67">
        <v>90</v>
      </c>
      <c r="CG17" s="59" t="s">
        <v>164</v>
      </c>
      <c r="CH17" s="60"/>
      <c r="CI17" s="67"/>
      <c r="CJ17" s="67"/>
      <c r="CK17" s="59"/>
      <c r="CL17" s="60"/>
      <c r="CM17" s="67"/>
      <c r="CN17" s="67"/>
      <c r="CO17" s="59"/>
      <c r="CP17" s="60"/>
      <c r="CQ17" s="67"/>
      <c r="CR17" s="67"/>
      <c r="CS17" s="59"/>
      <c r="CT17" s="3"/>
    </row>
    <row r="18" spans="2:98" x14ac:dyDescent="0.3">
      <c r="B18" s="55"/>
      <c r="C18" s="12"/>
      <c r="D18" s="6"/>
      <c r="E18" s="15"/>
      <c r="F18" s="57">
        <v>44620</v>
      </c>
      <c r="G18" s="6">
        <v>1810</v>
      </c>
      <c r="H18" s="6">
        <v>135</v>
      </c>
      <c r="I18" s="15" t="s">
        <v>170</v>
      </c>
      <c r="J18" s="87"/>
      <c r="K18" s="6"/>
      <c r="L18" s="6"/>
      <c r="M18" s="59"/>
      <c r="N18" s="55"/>
      <c r="O18" s="54"/>
      <c r="P18" s="54"/>
      <c r="Q18" s="56"/>
      <c r="R18" s="60">
        <v>44612</v>
      </c>
      <c r="S18" s="67">
        <v>1786</v>
      </c>
      <c r="T18" s="67">
        <v>205</v>
      </c>
      <c r="U18" s="59" t="s">
        <v>114</v>
      </c>
      <c r="V18" s="60">
        <v>44582</v>
      </c>
      <c r="W18" s="67">
        <v>1679</v>
      </c>
      <c r="X18" s="67">
        <v>15</v>
      </c>
      <c r="Y18" s="59" t="s">
        <v>35</v>
      </c>
      <c r="Z18" s="60">
        <v>44607</v>
      </c>
      <c r="AA18" s="67">
        <v>1762</v>
      </c>
      <c r="AB18" s="67">
        <f>45*3</f>
        <v>135</v>
      </c>
      <c r="AC18" s="59" t="s">
        <v>164</v>
      </c>
      <c r="AD18" s="67"/>
      <c r="AE18" s="67"/>
      <c r="AF18" s="67"/>
      <c r="AG18" s="67"/>
      <c r="AH18" s="75">
        <v>44612</v>
      </c>
      <c r="AI18" s="67">
        <v>1783</v>
      </c>
      <c r="AJ18" s="67">
        <v>135</v>
      </c>
      <c r="AK18" s="59" t="s">
        <v>164</v>
      </c>
      <c r="AL18" s="61"/>
      <c r="AM18" s="67"/>
      <c r="AN18" s="67"/>
      <c r="AO18" s="59"/>
      <c r="AP18" s="60">
        <v>44612</v>
      </c>
      <c r="AQ18" s="67">
        <v>1780</v>
      </c>
      <c r="AR18" s="67">
        <v>45</v>
      </c>
      <c r="AS18" s="122" t="s">
        <v>164</v>
      </c>
      <c r="AT18" s="67"/>
      <c r="AU18" s="67"/>
      <c r="AV18" s="67"/>
      <c r="AW18" s="67"/>
      <c r="AX18" s="60"/>
      <c r="AY18" s="67"/>
      <c r="AZ18" s="67"/>
      <c r="BA18" s="59"/>
      <c r="BB18" s="60"/>
      <c r="BC18" s="67"/>
      <c r="BD18" s="67"/>
      <c r="BE18" s="59"/>
      <c r="BF18" s="67"/>
      <c r="BG18" s="67"/>
      <c r="BH18" s="67"/>
      <c r="BI18" s="67"/>
      <c r="BJ18" s="61"/>
      <c r="BK18" s="67"/>
      <c r="BL18" s="67"/>
      <c r="BM18" s="59"/>
      <c r="BN18" s="61"/>
      <c r="BO18" s="67"/>
      <c r="BP18" s="67"/>
      <c r="BQ18" s="59"/>
      <c r="BR18" s="60">
        <v>44620</v>
      </c>
      <c r="BS18" s="67">
        <v>1812</v>
      </c>
      <c r="BT18" s="67">
        <v>90</v>
      </c>
      <c r="BU18" s="59" t="s">
        <v>164</v>
      </c>
      <c r="BV18" s="60">
        <v>44615</v>
      </c>
      <c r="BW18" s="67">
        <v>1767</v>
      </c>
      <c r="BX18" s="67">
        <v>105</v>
      </c>
      <c r="BY18" s="59" t="s">
        <v>114</v>
      </c>
      <c r="BZ18" s="60"/>
      <c r="CA18" s="67"/>
      <c r="CB18" s="67"/>
      <c r="CC18" s="59"/>
      <c r="CD18" s="60">
        <v>44648</v>
      </c>
      <c r="CE18" s="67">
        <v>1912</v>
      </c>
      <c r="CF18" s="67">
        <f>45*3</f>
        <v>135</v>
      </c>
      <c r="CG18" s="59" t="s">
        <v>164</v>
      </c>
      <c r="CH18" s="60"/>
      <c r="CI18" s="67"/>
      <c r="CJ18" s="67"/>
      <c r="CK18" s="59"/>
      <c r="CL18" s="60"/>
      <c r="CM18" s="67"/>
      <c r="CN18" s="67"/>
      <c r="CO18" s="59"/>
      <c r="CP18" s="60"/>
      <c r="CQ18" s="67"/>
      <c r="CR18" s="67"/>
      <c r="CS18" s="59"/>
      <c r="CT18" s="3"/>
    </row>
    <row r="19" spans="2:98" x14ac:dyDescent="0.3">
      <c r="B19" s="55"/>
      <c r="C19" s="12"/>
      <c r="D19" s="6"/>
      <c r="E19" s="15"/>
      <c r="F19" s="57"/>
      <c r="G19" s="6"/>
      <c r="H19" s="6"/>
      <c r="I19" s="15"/>
      <c r="J19" s="87"/>
      <c r="K19" s="6"/>
      <c r="L19" s="6"/>
      <c r="M19" s="59"/>
      <c r="N19" s="55"/>
      <c r="O19" s="6"/>
      <c r="P19" s="6"/>
      <c r="Q19" s="59"/>
      <c r="R19" s="60">
        <v>44615</v>
      </c>
      <c r="S19" s="67">
        <v>1798</v>
      </c>
      <c r="T19" s="67">
        <v>135</v>
      </c>
      <c r="U19" s="59" t="s">
        <v>114</v>
      </c>
      <c r="V19" s="60">
        <v>44585</v>
      </c>
      <c r="W19" s="67">
        <v>1665</v>
      </c>
      <c r="X19" s="67">
        <v>35</v>
      </c>
      <c r="Y19" s="59" t="s">
        <v>111</v>
      </c>
      <c r="Z19" s="60">
        <v>44608</v>
      </c>
      <c r="AA19" s="67">
        <v>1763</v>
      </c>
      <c r="AB19" s="67">
        <v>90</v>
      </c>
      <c r="AC19" s="59" t="s">
        <v>164</v>
      </c>
      <c r="AD19" s="67"/>
      <c r="AE19" s="67"/>
      <c r="AF19" s="67"/>
      <c r="AG19" s="67"/>
      <c r="AH19" s="75">
        <v>44615</v>
      </c>
      <c r="AI19" s="67">
        <v>1795</v>
      </c>
      <c r="AJ19" s="67">
        <v>135</v>
      </c>
      <c r="AK19" s="59" t="s">
        <v>111</v>
      </c>
      <c r="AL19" s="61"/>
      <c r="AM19" s="67"/>
      <c r="AN19" s="67"/>
      <c r="AO19" s="59"/>
      <c r="AP19" s="60">
        <v>44615</v>
      </c>
      <c r="AQ19" s="67">
        <v>1793</v>
      </c>
      <c r="AR19" s="67">
        <v>45</v>
      </c>
      <c r="AS19" s="59" t="s">
        <v>111</v>
      </c>
      <c r="AT19" s="67"/>
      <c r="AU19" s="67"/>
      <c r="AV19" s="67"/>
      <c r="AW19" s="67"/>
      <c r="AX19" s="61"/>
      <c r="AY19" s="67"/>
      <c r="AZ19" s="67"/>
      <c r="BA19" s="59"/>
      <c r="BB19" s="60"/>
      <c r="BC19" s="67"/>
      <c r="BD19" s="67"/>
      <c r="BE19" s="59"/>
      <c r="BF19" s="67"/>
      <c r="BG19" s="67"/>
      <c r="BH19" s="67"/>
      <c r="BI19" s="67"/>
      <c r="BJ19" s="61"/>
      <c r="BK19" s="67"/>
      <c r="BL19" s="67"/>
      <c r="BM19" s="59"/>
      <c r="BN19" s="61"/>
      <c r="BO19" s="67"/>
      <c r="BP19" s="67"/>
      <c r="BQ19" s="59"/>
      <c r="BR19" s="61"/>
      <c r="BS19" s="67"/>
      <c r="BT19" s="67"/>
      <c r="BU19" s="59"/>
      <c r="BV19" s="60">
        <v>44619</v>
      </c>
      <c r="BW19" s="67">
        <v>1806</v>
      </c>
      <c r="BX19" s="67">
        <v>135</v>
      </c>
      <c r="BY19" s="59" t="s">
        <v>114</v>
      </c>
      <c r="BZ19" s="60"/>
      <c r="CA19" s="67"/>
      <c r="CB19" s="67"/>
      <c r="CC19" s="59"/>
      <c r="CD19" s="61"/>
      <c r="CE19" s="67"/>
      <c r="CF19" s="67"/>
      <c r="CG19" s="59"/>
      <c r="CH19" s="61"/>
      <c r="CI19" s="67"/>
      <c r="CJ19" s="67"/>
      <c r="CK19" s="59"/>
      <c r="CL19" s="61"/>
      <c r="CM19" s="67"/>
      <c r="CN19" s="67"/>
      <c r="CO19" s="59"/>
      <c r="CP19" s="61"/>
      <c r="CQ19" s="67"/>
      <c r="CR19" s="67"/>
      <c r="CS19" s="59"/>
      <c r="CT19" s="3"/>
    </row>
    <row r="20" spans="2:98" x14ac:dyDescent="0.3">
      <c r="B20" s="55"/>
      <c r="C20" s="12"/>
      <c r="D20" s="6"/>
      <c r="E20" s="15"/>
      <c r="F20" s="57"/>
      <c r="G20" s="6"/>
      <c r="H20" s="6"/>
      <c r="I20" s="15"/>
      <c r="J20" s="87"/>
      <c r="K20" s="6"/>
      <c r="L20" s="6"/>
      <c r="M20" s="59"/>
      <c r="N20" s="55"/>
      <c r="O20" s="6"/>
      <c r="P20" s="6"/>
      <c r="Q20" s="59"/>
      <c r="R20" s="60">
        <v>44618</v>
      </c>
      <c r="S20" s="67">
        <v>1801</v>
      </c>
      <c r="T20" s="67">
        <v>135</v>
      </c>
      <c r="U20" s="59" t="s">
        <v>114</v>
      </c>
      <c r="V20" s="60">
        <v>44588</v>
      </c>
      <c r="W20" s="67">
        <v>1694</v>
      </c>
      <c r="X20" s="67">
        <v>30</v>
      </c>
      <c r="Y20" s="59" t="s">
        <v>164</v>
      </c>
      <c r="Z20" s="60">
        <v>44611</v>
      </c>
      <c r="AA20" s="67">
        <v>1779</v>
      </c>
      <c r="AB20" s="67">
        <f>45*3</f>
        <v>135</v>
      </c>
      <c r="AC20" s="59" t="s">
        <v>114</v>
      </c>
      <c r="AD20" s="67"/>
      <c r="AE20" s="67"/>
      <c r="AF20" s="67"/>
      <c r="AG20" s="67"/>
      <c r="AH20" s="75">
        <v>44619</v>
      </c>
      <c r="AI20" s="67">
        <v>1803</v>
      </c>
      <c r="AJ20" s="67">
        <v>90</v>
      </c>
      <c r="AK20" s="59" t="s">
        <v>164</v>
      </c>
      <c r="AL20" s="61"/>
      <c r="AM20" s="67"/>
      <c r="AN20" s="67"/>
      <c r="AO20" s="59"/>
      <c r="AP20" s="60">
        <v>44618</v>
      </c>
      <c r="AQ20" s="67">
        <v>1802</v>
      </c>
      <c r="AR20" s="67">
        <v>45</v>
      </c>
      <c r="AS20" s="59" t="s">
        <v>111</v>
      </c>
      <c r="AT20" s="67"/>
      <c r="AU20" s="67"/>
      <c r="AV20" s="67"/>
      <c r="AW20" s="67"/>
      <c r="AX20" s="61"/>
      <c r="AY20" s="67"/>
      <c r="AZ20" s="67"/>
      <c r="BA20" s="59"/>
      <c r="BB20" s="60"/>
      <c r="BC20" s="67"/>
      <c r="BD20" s="67"/>
      <c r="BE20" s="59"/>
      <c r="BF20" s="67"/>
      <c r="BG20" s="67"/>
      <c r="BH20" s="67"/>
      <c r="BI20" s="67"/>
      <c r="BJ20" s="61"/>
      <c r="BK20" s="67"/>
      <c r="BL20" s="67"/>
      <c r="BM20" s="59"/>
      <c r="BN20" s="61"/>
      <c r="BO20" s="67"/>
      <c r="BP20" s="67"/>
      <c r="BQ20" s="59"/>
      <c r="BR20" s="61"/>
      <c r="BS20" s="67"/>
      <c r="BT20" s="67"/>
      <c r="BU20" s="59"/>
      <c r="BV20" s="61"/>
      <c r="BW20" s="67"/>
      <c r="BX20" s="67"/>
      <c r="BY20" s="59"/>
      <c r="BZ20" s="61"/>
      <c r="CA20" s="67"/>
      <c r="CB20" s="67"/>
      <c r="CC20" s="59"/>
      <c r="CD20" s="61"/>
      <c r="CE20" s="67"/>
      <c r="CF20" s="67"/>
      <c r="CG20" s="59"/>
      <c r="CH20" s="61"/>
      <c r="CI20" s="67"/>
      <c r="CJ20" s="67"/>
      <c r="CK20" s="59"/>
      <c r="CL20" s="61"/>
      <c r="CM20" s="67"/>
      <c r="CN20" s="67"/>
      <c r="CO20" s="59"/>
      <c r="CP20" s="61"/>
      <c r="CQ20" s="67"/>
      <c r="CR20" s="67"/>
      <c r="CS20" s="59"/>
      <c r="CT20" s="3"/>
    </row>
    <row r="21" spans="2:98" x14ac:dyDescent="0.3">
      <c r="B21" s="55"/>
      <c r="C21" s="12"/>
      <c r="D21" s="6"/>
      <c r="E21" s="15"/>
      <c r="F21" s="57"/>
      <c r="G21" s="6"/>
      <c r="H21" s="6"/>
      <c r="I21" s="15"/>
      <c r="J21" s="87"/>
      <c r="K21" s="6"/>
      <c r="L21" s="6"/>
      <c r="M21" s="59"/>
      <c r="N21" s="61"/>
      <c r="O21" s="6"/>
      <c r="P21" s="6"/>
      <c r="Q21" s="59"/>
      <c r="R21" s="61"/>
      <c r="S21" s="67"/>
      <c r="T21" s="67"/>
      <c r="U21" s="59"/>
      <c r="V21" s="60">
        <v>44591</v>
      </c>
      <c r="W21" s="67">
        <v>1709</v>
      </c>
      <c r="X21" s="67">
        <v>15</v>
      </c>
      <c r="Y21" s="59" t="s">
        <v>111</v>
      </c>
      <c r="Z21" s="60">
        <v>44613</v>
      </c>
      <c r="AA21" s="67">
        <v>1788</v>
      </c>
      <c r="AB21" s="67">
        <v>90</v>
      </c>
      <c r="AC21" s="59" t="s">
        <v>164</v>
      </c>
      <c r="AD21" s="67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7"/>
      <c r="AU21" s="67"/>
      <c r="AV21" s="67"/>
      <c r="AW21" s="67"/>
      <c r="AX21" s="61"/>
      <c r="AY21" s="67"/>
      <c r="AZ21" s="67"/>
      <c r="BA21" s="59"/>
      <c r="BB21" s="60"/>
      <c r="BC21" s="67"/>
      <c r="BD21" s="67"/>
      <c r="BE21" s="59"/>
      <c r="BF21" s="67"/>
      <c r="BG21" s="67"/>
      <c r="BH21" s="67"/>
      <c r="BI21" s="67"/>
      <c r="BJ21" s="61"/>
      <c r="BK21" s="67"/>
      <c r="BL21" s="67"/>
      <c r="BM21" s="59"/>
      <c r="BN21" s="61"/>
      <c r="BO21" s="67"/>
      <c r="BP21" s="67"/>
      <c r="BQ21" s="59"/>
      <c r="BR21" s="75"/>
      <c r="BS21" s="66"/>
      <c r="BT21" s="66"/>
      <c r="BU21" s="56"/>
      <c r="BV21" s="61"/>
      <c r="BW21" s="67"/>
      <c r="BX21" s="67"/>
      <c r="BY21" s="59"/>
      <c r="BZ21" s="61"/>
      <c r="CA21" s="67"/>
      <c r="CB21" s="67"/>
      <c r="CC21" s="59"/>
      <c r="CD21" s="61"/>
      <c r="CE21" s="67"/>
      <c r="CF21" s="67"/>
      <c r="CG21" s="59"/>
      <c r="CH21" s="61"/>
      <c r="CI21" s="67"/>
      <c r="CJ21" s="67"/>
      <c r="CK21" s="59"/>
      <c r="CL21" s="61"/>
      <c r="CM21" s="67"/>
      <c r="CN21" s="67"/>
      <c r="CO21" s="59"/>
      <c r="CP21" s="61"/>
      <c r="CQ21" s="67"/>
      <c r="CR21" s="67"/>
      <c r="CS21" s="59"/>
      <c r="CT21" s="3"/>
    </row>
    <row r="22" spans="2:98" x14ac:dyDescent="0.3">
      <c r="B22" s="55"/>
      <c r="C22" s="12"/>
      <c r="D22" s="6"/>
      <c r="E22" s="15"/>
      <c r="F22" s="66"/>
      <c r="G22" s="66"/>
      <c r="H22" s="66"/>
      <c r="I22" s="66"/>
      <c r="J22" s="55"/>
      <c r="K22" s="6"/>
      <c r="L22" s="6"/>
      <c r="M22" s="59"/>
      <c r="N22" s="61"/>
      <c r="O22" s="6"/>
      <c r="P22" s="6"/>
      <c r="Q22" s="59"/>
      <c r="R22" s="61"/>
      <c r="S22" s="67"/>
      <c r="T22" s="67"/>
      <c r="U22" s="59"/>
      <c r="V22" s="61"/>
      <c r="W22" s="67"/>
      <c r="X22" s="67"/>
      <c r="Y22" s="59"/>
      <c r="Z22" s="60">
        <v>24</v>
      </c>
      <c r="AA22" s="67">
        <v>1799</v>
      </c>
      <c r="AB22" s="67">
        <v>135</v>
      </c>
      <c r="AC22" s="59" t="s">
        <v>164</v>
      </c>
      <c r="AD22" s="67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7"/>
      <c r="AU22" s="67"/>
      <c r="AV22" s="67"/>
      <c r="AW22" s="67"/>
      <c r="AX22" s="61"/>
      <c r="AY22" s="67"/>
      <c r="AZ22" s="67"/>
      <c r="BA22" s="59"/>
      <c r="BB22" s="61"/>
      <c r="BC22" s="67"/>
      <c r="BD22" s="67"/>
      <c r="BE22" s="59"/>
      <c r="BF22" s="67"/>
      <c r="BG22" s="67"/>
      <c r="BH22" s="67"/>
      <c r="BI22" s="67"/>
      <c r="BJ22" s="61"/>
      <c r="BK22" s="67"/>
      <c r="BL22" s="67"/>
      <c r="BM22" s="59"/>
      <c r="BN22" s="61"/>
      <c r="BO22" s="67"/>
      <c r="BP22" s="67"/>
      <c r="BQ22" s="59"/>
      <c r="BR22" s="60"/>
      <c r="BS22" s="67"/>
      <c r="BT22" s="67"/>
      <c r="BU22" s="59"/>
      <c r="BV22" s="61"/>
      <c r="BW22" s="67"/>
      <c r="BX22" s="67"/>
      <c r="BY22" s="59"/>
      <c r="BZ22" s="61"/>
      <c r="CA22" s="67"/>
      <c r="CB22" s="67"/>
      <c r="CC22" s="59"/>
      <c r="CD22" s="61"/>
      <c r="CE22" s="67"/>
      <c r="CF22" s="67"/>
      <c r="CG22" s="59"/>
      <c r="CH22" s="61"/>
      <c r="CI22" s="67"/>
      <c r="CJ22" s="67"/>
      <c r="CK22" s="59"/>
      <c r="CL22" s="61"/>
      <c r="CM22" s="67"/>
      <c r="CN22" s="67"/>
      <c r="CO22" s="59"/>
      <c r="CP22" s="61"/>
      <c r="CQ22" s="67"/>
      <c r="CR22" s="67"/>
      <c r="CS22" s="59"/>
      <c r="CT22" s="3"/>
    </row>
    <row r="23" spans="2:98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"/>
      <c r="P23" s="6"/>
      <c r="Q23" s="59"/>
      <c r="R23" s="61"/>
      <c r="S23" s="67"/>
      <c r="T23" s="67"/>
      <c r="U23" s="59"/>
      <c r="V23" s="61"/>
      <c r="W23" s="67"/>
      <c r="X23" s="67"/>
      <c r="Y23" s="59"/>
      <c r="Z23" s="60">
        <v>44620</v>
      </c>
      <c r="AA23" s="67">
        <v>1807</v>
      </c>
      <c r="AB23" s="67">
        <f>45*3</f>
        <v>135</v>
      </c>
      <c r="AC23" s="59" t="s">
        <v>164</v>
      </c>
      <c r="AD23" s="67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7"/>
      <c r="AU23" s="67"/>
      <c r="AV23" s="67"/>
      <c r="AW23" s="67"/>
      <c r="AX23" s="61"/>
      <c r="AY23" s="67"/>
      <c r="AZ23" s="67"/>
      <c r="BA23" s="59"/>
      <c r="BB23" s="61"/>
      <c r="BC23" s="67"/>
      <c r="BD23" s="67"/>
      <c r="BE23" s="59"/>
      <c r="BF23" s="67"/>
      <c r="BG23" s="67"/>
      <c r="BH23" s="67"/>
      <c r="BI23" s="67"/>
      <c r="BJ23" s="61"/>
      <c r="BK23" s="67"/>
      <c r="BL23" s="67"/>
      <c r="BM23" s="59"/>
      <c r="BN23" s="61"/>
      <c r="BO23" s="67"/>
      <c r="BP23" s="67"/>
      <c r="BQ23" s="59"/>
      <c r="BR23" s="60"/>
      <c r="BS23" s="67"/>
      <c r="BT23" s="67"/>
      <c r="BU23" s="59"/>
      <c r="BV23" s="61"/>
      <c r="BW23" s="67"/>
      <c r="BX23" s="67"/>
      <c r="BY23" s="59"/>
      <c r="BZ23" s="61"/>
      <c r="CA23" s="67"/>
      <c r="CB23" s="67"/>
      <c r="CC23" s="59"/>
      <c r="CD23" s="61"/>
      <c r="CE23" s="67"/>
      <c r="CF23" s="67"/>
      <c r="CG23" s="59"/>
      <c r="CH23" s="61"/>
      <c r="CI23" s="67"/>
      <c r="CJ23" s="67"/>
      <c r="CK23" s="59"/>
      <c r="CL23" s="61"/>
      <c r="CM23" s="67"/>
      <c r="CN23" s="67"/>
      <c r="CO23" s="59"/>
      <c r="CP23" s="61"/>
      <c r="CQ23" s="67"/>
      <c r="CR23" s="67"/>
      <c r="CS23" s="59"/>
      <c r="CT23" s="3"/>
    </row>
    <row r="24" spans="2:98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"/>
      <c r="P24" s="6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59"/>
      <c r="AD24" s="67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7"/>
      <c r="AU24" s="67"/>
      <c r="AV24" s="67"/>
      <c r="AW24" s="67"/>
      <c r="AX24" s="61"/>
      <c r="AY24" s="67"/>
      <c r="AZ24" s="67"/>
      <c r="BA24" s="59"/>
      <c r="BB24" s="61"/>
      <c r="BC24" s="67"/>
      <c r="BD24" s="67"/>
      <c r="BE24" s="59"/>
      <c r="BF24" s="67"/>
      <c r="BG24" s="67"/>
      <c r="BH24" s="67"/>
      <c r="BI24" s="67"/>
      <c r="BJ24" s="61"/>
      <c r="BK24" s="67"/>
      <c r="BL24" s="67"/>
      <c r="BM24" s="59"/>
      <c r="BN24" s="61"/>
      <c r="BO24" s="67"/>
      <c r="BP24" s="67"/>
      <c r="BQ24" s="59"/>
      <c r="BR24" s="60"/>
      <c r="BS24" s="67"/>
      <c r="BT24" s="67"/>
      <c r="BU24" s="59"/>
      <c r="BV24" s="61"/>
      <c r="BW24" s="67"/>
      <c r="BX24" s="67"/>
      <c r="BY24" s="59"/>
      <c r="BZ24" s="61"/>
      <c r="CA24" s="67"/>
      <c r="CB24" s="67"/>
      <c r="CC24" s="59"/>
      <c r="CD24" s="61"/>
      <c r="CE24" s="67"/>
      <c r="CF24" s="67"/>
      <c r="CG24" s="59"/>
      <c r="CH24" s="61"/>
      <c r="CI24" s="67"/>
      <c r="CJ24" s="67"/>
      <c r="CK24" s="59"/>
      <c r="CL24" s="61"/>
      <c r="CM24" s="67"/>
      <c r="CN24" s="67"/>
      <c r="CO24" s="59"/>
      <c r="CP24" s="61"/>
      <c r="CQ24" s="67"/>
      <c r="CR24" s="67"/>
      <c r="CS24" s="59"/>
      <c r="CT24" s="3"/>
    </row>
    <row r="25" spans="2:98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"/>
      <c r="P25" s="6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59"/>
      <c r="AD25" s="67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7"/>
      <c r="AU25" s="67"/>
      <c r="AV25" s="67"/>
      <c r="AW25" s="67"/>
      <c r="AX25" s="61"/>
      <c r="AY25" s="67"/>
      <c r="AZ25" s="67"/>
      <c r="BA25" s="59"/>
      <c r="BB25" s="61"/>
      <c r="BC25" s="67"/>
      <c r="BD25" s="67"/>
      <c r="BE25" s="59"/>
      <c r="BF25" s="67"/>
      <c r="BG25" s="67"/>
      <c r="BH25" s="67"/>
      <c r="BI25" s="67"/>
      <c r="BJ25" s="61"/>
      <c r="BK25" s="67"/>
      <c r="BL25" s="67"/>
      <c r="BM25" s="59"/>
      <c r="BN25" s="61"/>
      <c r="BO25" s="67"/>
      <c r="BP25" s="67"/>
      <c r="BQ25" s="59"/>
      <c r="BR25" s="60"/>
      <c r="BS25" s="67"/>
      <c r="BT25" s="67"/>
      <c r="BU25" s="59"/>
      <c r="BV25" s="61"/>
      <c r="BW25" s="67"/>
      <c r="BX25" s="67"/>
      <c r="BY25" s="59"/>
      <c r="BZ25" s="61"/>
      <c r="CA25" s="67"/>
      <c r="CB25" s="67"/>
      <c r="CC25" s="59"/>
      <c r="CD25" s="61"/>
      <c r="CE25" s="67"/>
      <c r="CF25" s="67"/>
      <c r="CG25" s="59"/>
      <c r="CH25" s="61"/>
      <c r="CI25" s="67"/>
      <c r="CJ25" s="67"/>
      <c r="CK25" s="59"/>
      <c r="CL25" s="61"/>
      <c r="CM25" s="67"/>
      <c r="CN25" s="67"/>
      <c r="CO25" s="59"/>
      <c r="CP25" s="61"/>
      <c r="CQ25" s="67"/>
      <c r="CR25" s="67"/>
      <c r="CS25" s="59"/>
      <c r="CT25" s="3"/>
    </row>
    <row r="26" spans="2:98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"/>
      <c r="P26" s="6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59"/>
      <c r="AD26" s="67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7"/>
      <c r="AU26" s="67"/>
      <c r="AV26" s="67"/>
      <c r="AW26" s="67"/>
      <c r="AX26" s="61"/>
      <c r="AY26" s="67"/>
      <c r="AZ26" s="67"/>
      <c r="BA26" s="59"/>
      <c r="BB26" s="61"/>
      <c r="BC26" s="67"/>
      <c r="BD26" s="67"/>
      <c r="BE26" s="59"/>
      <c r="BF26" s="67"/>
      <c r="BG26" s="67"/>
      <c r="BH26" s="67"/>
      <c r="BI26" s="67"/>
      <c r="BJ26" s="61"/>
      <c r="BK26" s="67"/>
      <c r="BL26" s="67"/>
      <c r="BM26" s="59"/>
      <c r="BN26" s="61"/>
      <c r="BO26" s="67"/>
      <c r="BP26" s="67"/>
      <c r="BQ26" s="59"/>
      <c r="BR26" s="61"/>
      <c r="BS26" s="67"/>
      <c r="BT26" s="67"/>
      <c r="BU26" s="59"/>
      <c r="BV26" s="61"/>
      <c r="BW26" s="67"/>
      <c r="BX26" s="67"/>
      <c r="BY26" s="59"/>
      <c r="BZ26" s="61"/>
      <c r="CA26" s="67"/>
      <c r="CB26" s="67"/>
      <c r="CC26" s="59"/>
      <c r="CD26" s="61"/>
      <c r="CE26" s="67"/>
      <c r="CF26" s="67"/>
      <c r="CG26" s="59"/>
      <c r="CH26" s="61"/>
      <c r="CI26" s="67"/>
      <c r="CJ26" s="67"/>
      <c r="CK26" s="59"/>
      <c r="CL26" s="61"/>
      <c r="CM26" s="67"/>
      <c r="CN26" s="67"/>
      <c r="CO26" s="59"/>
      <c r="CP26" s="61"/>
      <c r="CQ26" s="67"/>
      <c r="CR26" s="67"/>
      <c r="CS26" s="59"/>
      <c r="CT26" s="3"/>
    </row>
    <row r="27" spans="2:98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"/>
      <c r="P27" s="6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7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7"/>
      <c r="AU27" s="67"/>
      <c r="AV27" s="67"/>
      <c r="AW27" s="67"/>
      <c r="AX27" s="61"/>
      <c r="AY27" s="67"/>
      <c r="AZ27" s="67"/>
      <c r="BA27" s="59"/>
      <c r="BB27" s="61"/>
      <c r="BC27" s="67"/>
      <c r="BD27" s="67"/>
      <c r="BE27" s="59"/>
      <c r="BF27" s="67"/>
      <c r="BG27" s="67"/>
      <c r="BH27" s="67"/>
      <c r="BI27" s="67"/>
      <c r="BJ27" s="61"/>
      <c r="BK27" s="67"/>
      <c r="BL27" s="67"/>
      <c r="BM27" s="59"/>
      <c r="BN27" s="61"/>
      <c r="BO27" s="67"/>
      <c r="BP27" s="67"/>
      <c r="BQ27" s="59"/>
      <c r="BR27" s="61"/>
      <c r="BS27" s="67"/>
      <c r="BT27" s="67"/>
      <c r="BU27" s="59"/>
      <c r="BV27" s="61"/>
      <c r="BW27" s="67"/>
      <c r="BX27" s="67"/>
      <c r="BY27" s="59"/>
      <c r="BZ27" s="61"/>
      <c r="CA27" s="67"/>
      <c r="CB27" s="67"/>
      <c r="CC27" s="59"/>
      <c r="CD27" s="61"/>
      <c r="CE27" s="67"/>
      <c r="CF27" s="67"/>
      <c r="CG27" s="59"/>
      <c r="CH27" s="61"/>
      <c r="CI27" s="67"/>
      <c r="CJ27" s="67"/>
      <c r="CK27" s="59"/>
      <c r="CL27" s="61"/>
      <c r="CM27" s="67"/>
      <c r="CN27" s="67"/>
      <c r="CO27" s="59"/>
      <c r="CP27" s="61"/>
      <c r="CQ27" s="67"/>
      <c r="CR27" s="67"/>
      <c r="CS27" s="59"/>
      <c r="CT27" s="3"/>
    </row>
    <row r="28" spans="2:98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"/>
      <c r="P28" s="6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7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7"/>
      <c r="AU28" s="67"/>
      <c r="AV28" s="67"/>
      <c r="AW28" s="67"/>
      <c r="AX28" s="61"/>
      <c r="AY28" s="67"/>
      <c r="AZ28" s="67"/>
      <c r="BA28" s="59"/>
      <c r="BB28" s="61"/>
      <c r="BC28" s="67"/>
      <c r="BD28" s="67"/>
      <c r="BE28" s="59"/>
      <c r="BF28" s="67"/>
      <c r="BG28" s="67"/>
      <c r="BH28" s="67"/>
      <c r="BI28" s="67"/>
      <c r="BJ28" s="61"/>
      <c r="BK28" s="67"/>
      <c r="BL28" s="67"/>
      <c r="BM28" s="59"/>
      <c r="BN28" s="61"/>
      <c r="BO28" s="67"/>
      <c r="BP28" s="67"/>
      <c r="BQ28" s="59"/>
      <c r="BR28" s="61"/>
      <c r="BS28" s="67"/>
      <c r="BT28" s="67"/>
      <c r="BU28" s="59"/>
      <c r="BV28" s="61"/>
      <c r="BW28" s="67"/>
      <c r="BX28" s="67"/>
      <c r="BY28" s="59"/>
      <c r="BZ28" s="61"/>
      <c r="CA28" s="67"/>
      <c r="CB28" s="67"/>
      <c r="CC28" s="59"/>
      <c r="CD28" s="61"/>
      <c r="CE28" s="67"/>
      <c r="CF28" s="67"/>
      <c r="CG28" s="59"/>
      <c r="CH28" s="61"/>
      <c r="CI28" s="67"/>
      <c r="CJ28" s="67"/>
      <c r="CK28" s="59"/>
      <c r="CL28" s="61"/>
      <c r="CM28" s="67"/>
      <c r="CN28" s="67"/>
      <c r="CO28" s="59"/>
      <c r="CP28" s="61"/>
      <c r="CQ28" s="67"/>
      <c r="CR28" s="67"/>
      <c r="CS28" s="59"/>
      <c r="CT28" s="3"/>
    </row>
    <row r="29" spans="2:98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"/>
      <c r="P29" s="6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7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7"/>
      <c r="AU29" s="67"/>
      <c r="AV29" s="67"/>
      <c r="AW29" s="67"/>
      <c r="AX29" s="61"/>
      <c r="AY29" s="67"/>
      <c r="AZ29" s="67"/>
      <c r="BA29" s="59"/>
      <c r="BB29" s="61"/>
      <c r="BC29" s="67"/>
      <c r="BD29" s="67"/>
      <c r="BE29" s="59"/>
      <c r="BF29" s="67"/>
      <c r="BG29" s="67"/>
      <c r="BH29" s="67"/>
      <c r="BI29" s="67"/>
      <c r="BJ29" s="61"/>
      <c r="BK29" s="67"/>
      <c r="BL29" s="67"/>
      <c r="BM29" s="59"/>
      <c r="BN29" s="61"/>
      <c r="BO29" s="67"/>
      <c r="BP29" s="67"/>
      <c r="BQ29" s="59"/>
      <c r="BR29" s="61"/>
      <c r="BS29" s="67"/>
      <c r="BT29" s="67"/>
      <c r="BU29" s="59"/>
      <c r="BV29" s="61"/>
      <c r="BW29" s="67"/>
      <c r="BX29" s="67"/>
      <c r="BY29" s="59"/>
      <c r="BZ29" s="61"/>
      <c r="CA29" s="67"/>
      <c r="CB29" s="67"/>
      <c r="CC29" s="59"/>
      <c r="CD29" s="61"/>
      <c r="CE29" s="67"/>
      <c r="CF29" s="67"/>
      <c r="CG29" s="59"/>
      <c r="CH29" s="61"/>
      <c r="CI29" s="67"/>
      <c r="CJ29" s="67"/>
      <c r="CK29" s="59"/>
      <c r="CL29" s="61"/>
      <c r="CM29" s="67"/>
      <c r="CN29" s="67"/>
      <c r="CO29" s="59"/>
      <c r="CP29" s="61"/>
      <c r="CQ29" s="67"/>
      <c r="CR29" s="67"/>
      <c r="CS29" s="59"/>
      <c r="CT29" s="3"/>
    </row>
    <row r="30" spans="2:98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4"/>
      <c r="P30" s="4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68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68"/>
      <c r="AU30" s="68"/>
      <c r="AV30" s="68"/>
      <c r="AW30" s="68"/>
      <c r="AX30" s="25"/>
      <c r="AY30" s="68"/>
      <c r="AZ30" s="68"/>
      <c r="BA30" s="24"/>
      <c r="BB30" s="25"/>
      <c r="BC30" s="68"/>
      <c r="BD30" s="68"/>
      <c r="BE30" s="24"/>
      <c r="BF30" s="68"/>
      <c r="BG30" s="68"/>
      <c r="BH30" s="68"/>
      <c r="BI30" s="68"/>
      <c r="BJ30" s="25"/>
      <c r="BK30" s="68"/>
      <c r="BL30" s="68"/>
      <c r="BM30" s="24"/>
      <c r="BN30" s="25"/>
      <c r="BO30" s="68"/>
      <c r="BP30" s="68"/>
      <c r="BQ30" s="24"/>
      <c r="BR30" s="25"/>
      <c r="BS30" s="68"/>
      <c r="BT30" s="68"/>
      <c r="BU30" s="24"/>
      <c r="BV30" s="25"/>
      <c r="BW30" s="68"/>
      <c r="BX30" s="68"/>
      <c r="BY30" s="24"/>
      <c r="BZ30" s="25"/>
      <c r="CA30" s="68"/>
      <c r="CB30" s="68"/>
      <c r="CC30" s="24"/>
      <c r="CD30" s="25"/>
      <c r="CE30" s="68"/>
      <c r="CF30" s="68"/>
      <c r="CG30" s="24"/>
      <c r="CH30" s="25"/>
      <c r="CI30" s="68"/>
      <c r="CJ30" s="68"/>
      <c r="CK30" s="24"/>
      <c r="CL30" s="25"/>
      <c r="CM30" s="68"/>
      <c r="CN30" s="68"/>
      <c r="CO30" s="24"/>
      <c r="CP30" s="25"/>
      <c r="CQ30" s="68"/>
      <c r="CR30" s="68"/>
      <c r="CS30" s="24"/>
      <c r="CT30" s="3"/>
    </row>
    <row r="31" spans="2:98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4"/>
      <c r="P31" s="4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68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68"/>
      <c r="AU31" s="68"/>
      <c r="AV31" s="68"/>
      <c r="AW31" s="68"/>
      <c r="AX31" s="25"/>
      <c r="AY31" s="68"/>
      <c r="AZ31" s="68"/>
      <c r="BA31" s="24"/>
      <c r="BB31" s="25"/>
      <c r="BC31" s="68"/>
      <c r="BD31" s="68"/>
      <c r="BE31" s="24"/>
      <c r="BF31" s="68"/>
      <c r="BG31" s="68"/>
      <c r="BH31" s="68"/>
      <c r="BI31" s="68"/>
      <c r="BJ31" s="25"/>
      <c r="BK31" s="68"/>
      <c r="BL31" s="68"/>
      <c r="BM31" s="24"/>
      <c r="BN31" s="25"/>
      <c r="BO31" s="68"/>
      <c r="BP31" s="68"/>
      <c r="BQ31" s="24"/>
      <c r="BR31" s="25"/>
      <c r="BS31" s="68"/>
      <c r="BT31" s="68"/>
      <c r="BU31" s="24"/>
      <c r="BV31" s="25"/>
      <c r="BW31" s="68"/>
      <c r="BX31" s="68"/>
      <c r="BY31" s="24"/>
      <c r="BZ31" s="25"/>
      <c r="CA31" s="68"/>
      <c r="CB31" s="68"/>
      <c r="CC31" s="24"/>
      <c r="CD31" s="25"/>
      <c r="CE31" s="68"/>
      <c r="CF31" s="68"/>
      <c r="CG31" s="24"/>
      <c r="CH31" s="25"/>
      <c r="CI31" s="68"/>
      <c r="CJ31" s="68"/>
      <c r="CK31" s="24"/>
      <c r="CL31" s="25"/>
      <c r="CM31" s="68"/>
      <c r="CN31" s="68"/>
      <c r="CO31" s="24"/>
      <c r="CP31" s="25"/>
      <c r="CQ31" s="68"/>
      <c r="CR31" s="68"/>
      <c r="CS31" s="24"/>
      <c r="CT31" s="3"/>
    </row>
    <row r="32" spans="2:98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38"/>
      <c r="O32" s="31"/>
      <c r="P32" s="31"/>
      <c r="Q32" s="39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2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2"/>
      <c r="AU32" s="72"/>
      <c r="AV32" s="72"/>
      <c r="AW32" s="72"/>
      <c r="AX32" s="77"/>
      <c r="AY32" s="72"/>
      <c r="AZ32" s="72"/>
      <c r="BA32" s="78"/>
      <c r="BB32" s="77"/>
      <c r="BC32" s="72"/>
      <c r="BD32" s="72"/>
      <c r="BE32" s="78"/>
      <c r="BF32" s="72"/>
      <c r="BG32" s="72"/>
      <c r="BH32" s="72"/>
      <c r="BI32" s="72"/>
      <c r="BJ32" s="77"/>
      <c r="BK32" s="72"/>
      <c r="BL32" s="72"/>
      <c r="BM32" s="78"/>
      <c r="BN32" s="77"/>
      <c r="BO32" s="72"/>
      <c r="BP32" s="72"/>
      <c r="BQ32" s="78"/>
      <c r="BR32" s="77"/>
      <c r="BS32" s="72"/>
      <c r="BT32" s="72"/>
      <c r="BU32" s="78"/>
      <c r="BV32" s="77"/>
      <c r="BW32" s="72"/>
      <c r="BX32" s="72"/>
      <c r="BY32" s="78"/>
      <c r="BZ32" s="77"/>
      <c r="CA32" s="72"/>
      <c r="CB32" s="72"/>
      <c r="CC32" s="78"/>
      <c r="CD32" s="77"/>
      <c r="CE32" s="72"/>
      <c r="CF32" s="72"/>
      <c r="CG32" s="78"/>
      <c r="CH32" s="77"/>
      <c r="CI32" s="72"/>
      <c r="CJ32" s="72"/>
      <c r="CK32" s="78"/>
      <c r="CL32" s="77"/>
      <c r="CM32" s="72"/>
      <c r="CN32" s="72"/>
      <c r="CO32" s="78"/>
      <c r="CP32" s="77"/>
      <c r="CQ32" s="72"/>
      <c r="CR32" s="72"/>
      <c r="CS32" s="78"/>
      <c r="CT32" s="3"/>
    </row>
    <row r="33" spans="1:98" s="7" customFormat="1" ht="18.600000000000001" thickBot="1" x14ac:dyDescent="0.35">
      <c r="A33" s="64" t="s">
        <v>6</v>
      </c>
      <c r="B33" s="773">
        <f>SUM(D12:D32)</f>
        <v>180</v>
      </c>
      <c r="C33" s="774"/>
      <c r="D33" s="774"/>
      <c r="E33" s="775"/>
      <c r="F33" s="773">
        <f>SUM(H12:H32)</f>
        <v>765</v>
      </c>
      <c r="G33" s="774"/>
      <c r="H33" s="774"/>
      <c r="I33" s="775"/>
      <c r="J33" s="760">
        <f>SUM(L12:L32)</f>
        <v>225</v>
      </c>
      <c r="K33" s="761"/>
      <c r="L33" s="761"/>
      <c r="M33" s="762"/>
      <c r="N33" s="760">
        <f>SUM(P12:P32)</f>
        <v>45</v>
      </c>
      <c r="O33" s="761"/>
      <c r="P33" s="761"/>
      <c r="Q33" s="762"/>
      <c r="R33" s="722">
        <f>SUM(T12:T32)</f>
        <v>1765</v>
      </c>
      <c r="S33" s="723"/>
      <c r="T33" s="723"/>
      <c r="U33" s="724"/>
      <c r="V33" s="722">
        <f>SUM(X12:X32)</f>
        <v>250</v>
      </c>
      <c r="W33" s="723"/>
      <c r="X33" s="723"/>
      <c r="Y33" s="724"/>
      <c r="Z33" s="722">
        <f>SUM(AB12:AB32)</f>
        <v>1395</v>
      </c>
      <c r="AA33" s="723"/>
      <c r="AB33" s="723"/>
      <c r="AC33" s="724"/>
      <c r="AD33" s="722">
        <f>SUM(AF12:AF32)</f>
        <v>25</v>
      </c>
      <c r="AE33" s="723"/>
      <c r="AF33" s="723"/>
      <c r="AG33" s="723"/>
      <c r="AH33" s="722">
        <f>SUM(AJ13:AJ32)</f>
        <v>990</v>
      </c>
      <c r="AI33" s="723"/>
      <c r="AJ33" s="723"/>
      <c r="AK33" s="724"/>
      <c r="AL33" s="722">
        <f>SUM(AN12:AN32)</f>
        <v>45</v>
      </c>
      <c r="AM33" s="723"/>
      <c r="AN33" s="723"/>
      <c r="AO33" s="723"/>
      <c r="AP33" s="722">
        <f>SUM(AR12:AR32)</f>
        <v>405</v>
      </c>
      <c r="AQ33" s="723"/>
      <c r="AR33" s="723"/>
      <c r="AS33" s="723"/>
      <c r="AT33" s="722">
        <f>SUM(AV12:AV32)</f>
        <v>180</v>
      </c>
      <c r="AU33" s="723"/>
      <c r="AV33" s="723"/>
      <c r="AW33" s="723"/>
      <c r="AX33" s="722">
        <f>SUM(AZ12:AZ32)</f>
        <v>270</v>
      </c>
      <c r="AY33" s="723"/>
      <c r="AZ33" s="723"/>
      <c r="BA33" s="724"/>
      <c r="BB33" s="722">
        <f>SUM(BD12:BD32)</f>
        <v>80</v>
      </c>
      <c r="BC33" s="723"/>
      <c r="BD33" s="723"/>
      <c r="BE33" s="724"/>
      <c r="BF33" s="722">
        <f>SUM(BH12:BH32)</f>
        <v>765</v>
      </c>
      <c r="BG33" s="723"/>
      <c r="BH33" s="723"/>
      <c r="BI33" s="723"/>
      <c r="BJ33" s="722">
        <f>SUM(BL12:BL32)</f>
        <v>45</v>
      </c>
      <c r="BK33" s="723"/>
      <c r="BL33" s="723"/>
      <c r="BM33" s="724"/>
      <c r="BN33" s="722">
        <f>SUM(BP12:BP32)</f>
        <v>9240</v>
      </c>
      <c r="BO33" s="723"/>
      <c r="BP33" s="723"/>
      <c r="BQ33" s="724"/>
      <c r="BR33" s="722">
        <f>SUM(BT12:BT32)</f>
        <v>430</v>
      </c>
      <c r="BS33" s="723"/>
      <c r="BT33" s="723"/>
      <c r="BU33" s="724"/>
      <c r="BV33" s="722">
        <f>SUM(BX12:BX32)</f>
        <v>780</v>
      </c>
      <c r="BW33" s="723"/>
      <c r="BX33" s="723"/>
      <c r="BY33" s="724"/>
      <c r="BZ33" s="722">
        <f>SUM(CB12:CB32)</f>
        <v>225</v>
      </c>
      <c r="CA33" s="723"/>
      <c r="CB33" s="723"/>
      <c r="CC33" s="724"/>
      <c r="CD33" s="722">
        <f>SUM(CF12:CF32)</f>
        <v>715</v>
      </c>
      <c r="CE33" s="723"/>
      <c r="CF33" s="723"/>
      <c r="CG33" s="724"/>
      <c r="CH33" s="722">
        <f>SUM(CJ12:CJ32)</f>
        <v>180</v>
      </c>
      <c r="CI33" s="723"/>
      <c r="CJ33" s="723"/>
      <c r="CK33" s="724"/>
      <c r="CL33" s="722">
        <f>SUM(CN12:CN32)</f>
        <v>150</v>
      </c>
      <c r="CM33" s="723"/>
      <c r="CN33" s="723"/>
      <c r="CO33" s="724"/>
      <c r="CP33" s="722">
        <f>SUM(CR12:CR32)</f>
        <v>90</v>
      </c>
      <c r="CQ33" s="723"/>
      <c r="CR33" s="723"/>
      <c r="CS33" s="724"/>
      <c r="CT33" s="82" t="s">
        <v>12</v>
      </c>
    </row>
    <row r="34" spans="1:98" s="7" customFormat="1" ht="18.600000000000001" thickBot="1" x14ac:dyDescent="0.35">
      <c r="A34" s="64" t="s">
        <v>7</v>
      </c>
      <c r="B34" s="776">
        <f>+B33/42</f>
        <v>4.2857142857142856</v>
      </c>
      <c r="C34" s="777"/>
      <c r="D34" s="777"/>
      <c r="E34" s="778"/>
      <c r="F34" s="776">
        <f>+F33/42</f>
        <v>18.214285714285715</v>
      </c>
      <c r="G34" s="777"/>
      <c r="H34" s="777"/>
      <c r="I34" s="778"/>
      <c r="J34" s="763">
        <f>+J33/42</f>
        <v>5.3571428571428568</v>
      </c>
      <c r="K34" s="764"/>
      <c r="L34" s="764"/>
      <c r="M34" s="765"/>
      <c r="N34" s="763">
        <f>+N33/42</f>
        <v>1.0714285714285714</v>
      </c>
      <c r="O34" s="764"/>
      <c r="P34" s="764"/>
      <c r="Q34" s="765"/>
      <c r="R34" s="725">
        <f>+R33/42</f>
        <v>42.023809523809526</v>
      </c>
      <c r="S34" s="726"/>
      <c r="T34" s="726"/>
      <c r="U34" s="727"/>
      <c r="V34" s="725">
        <f>+V33/42</f>
        <v>5.9523809523809526</v>
      </c>
      <c r="W34" s="726"/>
      <c r="X34" s="726"/>
      <c r="Y34" s="727"/>
      <c r="Z34" s="725">
        <f>+Z33/42</f>
        <v>33.214285714285715</v>
      </c>
      <c r="AA34" s="726"/>
      <c r="AB34" s="726"/>
      <c r="AC34" s="727"/>
      <c r="AD34" s="725">
        <f>+AD33/42</f>
        <v>0.59523809523809523</v>
      </c>
      <c r="AE34" s="726"/>
      <c r="AF34" s="726"/>
      <c r="AG34" s="726"/>
      <c r="AH34" s="725">
        <f>+AH33/42</f>
        <v>23.571428571428573</v>
      </c>
      <c r="AI34" s="726"/>
      <c r="AJ34" s="726"/>
      <c r="AK34" s="727"/>
      <c r="AL34" s="725">
        <f>+AL33/42</f>
        <v>1.0714285714285714</v>
      </c>
      <c r="AM34" s="726"/>
      <c r="AN34" s="726"/>
      <c r="AO34" s="726"/>
      <c r="AP34" s="725">
        <f>+AP33/42</f>
        <v>9.6428571428571423</v>
      </c>
      <c r="AQ34" s="726"/>
      <c r="AR34" s="726"/>
      <c r="AS34" s="726"/>
      <c r="AT34" s="725">
        <f>+AT33/42</f>
        <v>4.2857142857142856</v>
      </c>
      <c r="AU34" s="726"/>
      <c r="AV34" s="726"/>
      <c r="AW34" s="726"/>
      <c r="AX34" s="725">
        <f>+AX33/42</f>
        <v>6.4285714285714288</v>
      </c>
      <c r="AY34" s="726"/>
      <c r="AZ34" s="726"/>
      <c r="BA34" s="727"/>
      <c r="BB34" s="725">
        <f>+BB33/42</f>
        <v>1.9047619047619047</v>
      </c>
      <c r="BC34" s="726"/>
      <c r="BD34" s="726"/>
      <c r="BE34" s="727"/>
      <c r="BF34" s="725">
        <f>+BF33/42</f>
        <v>18.214285714285715</v>
      </c>
      <c r="BG34" s="726"/>
      <c r="BH34" s="726"/>
      <c r="BI34" s="726"/>
      <c r="BJ34" s="725">
        <f>+BJ33/42</f>
        <v>1.0714285714285714</v>
      </c>
      <c r="BK34" s="726"/>
      <c r="BL34" s="726"/>
      <c r="BM34" s="727"/>
      <c r="BN34" s="725">
        <f>+BN33/42</f>
        <v>220</v>
      </c>
      <c r="BO34" s="726"/>
      <c r="BP34" s="726"/>
      <c r="BQ34" s="727"/>
      <c r="BR34" s="725">
        <f>+BR33/42</f>
        <v>10.238095238095237</v>
      </c>
      <c r="BS34" s="726"/>
      <c r="BT34" s="726"/>
      <c r="BU34" s="727"/>
      <c r="BV34" s="725">
        <f>+BV33/42</f>
        <v>18.571428571428573</v>
      </c>
      <c r="BW34" s="726"/>
      <c r="BX34" s="726"/>
      <c r="BY34" s="727"/>
      <c r="BZ34" s="725">
        <f>+BZ33/42</f>
        <v>5.3571428571428568</v>
      </c>
      <c r="CA34" s="726"/>
      <c r="CB34" s="726"/>
      <c r="CC34" s="727"/>
      <c r="CD34" s="725">
        <f>+CD33/42</f>
        <v>17.023809523809526</v>
      </c>
      <c r="CE34" s="726"/>
      <c r="CF34" s="726"/>
      <c r="CG34" s="727"/>
      <c r="CH34" s="725">
        <f>+CH33/42</f>
        <v>4.2857142857142856</v>
      </c>
      <c r="CI34" s="726"/>
      <c r="CJ34" s="726"/>
      <c r="CK34" s="727"/>
      <c r="CL34" s="725">
        <f>+CL33/42</f>
        <v>3.5714285714285716</v>
      </c>
      <c r="CM34" s="726"/>
      <c r="CN34" s="726"/>
      <c r="CO34" s="727"/>
      <c r="CP34" s="725">
        <f>+CP33/42</f>
        <v>2.1428571428571428</v>
      </c>
      <c r="CQ34" s="726"/>
      <c r="CR34" s="726"/>
      <c r="CS34" s="727"/>
      <c r="CT34" s="83">
        <f>SUM(B34:BU34)</f>
        <v>407.14285714285717</v>
      </c>
    </row>
    <row r="35" spans="1:98" s="7" customFormat="1" ht="18.600000000000001" thickBot="1" x14ac:dyDescent="0.35">
      <c r="A35" s="64" t="s">
        <v>8</v>
      </c>
      <c r="B35" s="728">
        <f>+B34/6.2898</f>
        <v>0.68137528788105917</v>
      </c>
      <c r="C35" s="729"/>
      <c r="D35" s="729"/>
      <c r="E35" s="730"/>
      <c r="F35" s="728">
        <f>+F34/6.2898</f>
        <v>2.8958449734945018</v>
      </c>
      <c r="G35" s="729"/>
      <c r="H35" s="729"/>
      <c r="I35" s="730"/>
      <c r="J35" s="728">
        <f>+J34/6.2898</f>
        <v>0.85171910985132393</v>
      </c>
      <c r="K35" s="729"/>
      <c r="L35" s="729"/>
      <c r="M35" s="730"/>
      <c r="N35" s="728">
        <f>+N34/6.2898</f>
        <v>0.17034382197026479</v>
      </c>
      <c r="O35" s="729"/>
      <c r="P35" s="729"/>
      <c r="Q35" s="730"/>
      <c r="R35" s="728">
        <f>+R34/6.2898</f>
        <v>6.6812632395003861</v>
      </c>
      <c r="S35" s="729"/>
      <c r="T35" s="729"/>
      <c r="U35" s="730"/>
      <c r="V35" s="728">
        <f>+V34/6.2898</f>
        <v>0.9463545665014711</v>
      </c>
      <c r="W35" s="729"/>
      <c r="X35" s="729"/>
      <c r="Y35" s="730"/>
      <c r="Z35" s="728">
        <f>+Z34/6.2898</f>
        <v>5.2806584810782091</v>
      </c>
      <c r="AA35" s="729"/>
      <c r="AB35" s="729"/>
      <c r="AC35" s="730"/>
      <c r="AD35" s="728">
        <f>+AD34/6.2898</f>
        <v>9.463545665014711E-2</v>
      </c>
      <c r="AE35" s="729"/>
      <c r="AF35" s="729"/>
      <c r="AG35" s="729"/>
      <c r="AH35" s="728">
        <f>+AH34/6.2898</f>
        <v>3.7475640833458255</v>
      </c>
      <c r="AI35" s="729"/>
      <c r="AJ35" s="729"/>
      <c r="AK35" s="730"/>
      <c r="AL35" s="728">
        <f>+AL34/6.2898</f>
        <v>0.17034382197026479</v>
      </c>
      <c r="AM35" s="729"/>
      <c r="AN35" s="729"/>
      <c r="AO35" s="729"/>
      <c r="AP35" s="728">
        <f>+AP34/6.2898</f>
        <v>1.533094397732383</v>
      </c>
      <c r="AQ35" s="729"/>
      <c r="AR35" s="729"/>
      <c r="AS35" s="729"/>
      <c r="AT35" s="728">
        <f>+AT34/6.2898</f>
        <v>0.68137528788105917</v>
      </c>
      <c r="AU35" s="729"/>
      <c r="AV35" s="729"/>
      <c r="AW35" s="729"/>
      <c r="AX35" s="728">
        <f>+AX34/6.2898</f>
        <v>1.0220629318215888</v>
      </c>
      <c r="AY35" s="729"/>
      <c r="AZ35" s="729"/>
      <c r="BA35" s="730"/>
      <c r="BB35" s="728">
        <f>+BB34/6.2898</f>
        <v>0.30283346128047073</v>
      </c>
      <c r="BC35" s="729"/>
      <c r="BD35" s="729"/>
      <c r="BE35" s="730"/>
      <c r="BF35" s="728">
        <f>+BF34/6.2898</f>
        <v>2.8958449734945018</v>
      </c>
      <c r="BG35" s="729"/>
      <c r="BH35" s="729"/>
      <c r="BI35" s="729"/>
      <c r="BJ35" s="728">
        <f>+BJ34/6.2898</f>
        <v>0.17034382197026479</v>
      </c>
      <c r="BK35" s="729"/>
      <c r="BL35" s="729"/>
      <c r="BM35" s="730"/>
      <c r="BN35" s="728">
        <f>+BN34/6.2898</f>
        <v>34.977264777894369</v>
      </c>
      <c r="BO35" s="729"/>
      <c r="BP35" s="729"/>
      <c r="BQ35" s="730"/>
      <c r="BR35" s="728">
        <f>+BR34/6.2898</f>
        <v>1.62772985438253</v>
      </c>
      <c r="BS35" s="729"/>
      <c r="BT35" s="729"/>
      <c r="BU35" s="730"/>
      <c r="BV35" s="728">
        <f>+BV34/6.2898</f>
        <v>2.9526262474845901</v>
      </c>
      <c r="BW35" s="729"/>
      <c r="BX35" s="729"/>
      <c r="BY35" s="730"/>
      <c r="BZ35" s="728">
        <f>+BZ34/6.2898</f>
        <v>0.85171910985132393</v>
      </c>
      <c r="CA35" s="729"/>
      <c r="CB35" s="729"/>
      <c r="CC35" s="730"/>
      <c r="CD35" s="728">
        <f>+CD34/6.2898</f>
        <v>2.7065740601942077</v>
      </c>
      <c r="CE35" s="729"/>
      <c r="CF35" s="729"/>
      <c r="CG35" s="730"/>
      <c r="CH35" s="728">
        <f>+CH34/6.2898</f>
        <v>0.68137528788105917</v>
      </c>
      <c r="CI35" s="729"/>
      <c r="CJ35" s="729"/>
      <c r="CK35" s="730"/>
      <c r="CL35" s="728">
        <f>+CL34/6.2898</f>
        <v>0.56781273990088266</v>
      </c>
      <c r="CM35" s="729"/>
      <c r="CN35" s="729"/>
      <c r="CO35" s="730"/>
      <c r="CP35" s="728">
        <f>+CP34/6.2898</f>
        <v>0.34068764394052958</v>
      </c>
      <c r="CQ35" s="729"/>
      <c r="CR35" s="729"/>
      <c r="CS35" s="730"/>
    </row>
  </sheetData>
  <mergeCells count="144">
    <mergeCell ref="CD8:CG8"/>
    <mergeCell ref="CD9:CG9"/>
    <mergeCell ref="CD10:CG10"/>
    <mergeCell ref="CD33:CG33"/>
    <mergeCell ref="CD34:CG34"/>
    <mergeCell ref="CD35:CG35"/>
    <mergeCell ref="CL8:CO8"/>
    <mergeCell ref="CL9:CO9"/>
    <mergeCell ref="CL10:CO10"/>
    <mergeCell ref="CL33:CO33"/>
    <mergeCell ref="CL34:CO34"/>
    <mergeCell ref="CL35:CO35"/>
    <mergeCell ref="CH8:CK8"/>
    <mergeCell ref="CH9:CK9"/>
    <mergeCell ref="CH10:CK10"/>
    <mergeCell ref="CH33:CK33"/>
    <mergeCell ref="CH34:CK34"/>
    <mergeCell ref="CH35:CK35"/>
    <mergeCell ref="AD34:AG34"/>
    <mergeCell ref="AH34:AK34"/>
    <mergeCell ref="AL34:AO34"/>
    <mergeCell ref="AP34:AS34"/>
    <mergeCell ref="AT34:AW34"/>
    <mergeCell ref="BJ35:BM35"/>
    <mergeCell ref="BN35:BQ35"/>
    <mergeCell ref="BR35:BU35"/>
    <mergeCell ref="CP35:CS35"/>
    <mergeCell ref="AL35:AO35"/>
    <mergeCell ref="AP35:AS35"/>
    <mergeCell ref="AT35:AW35"/>
    <mergeCell ref="AX35:BA35"/>
    <mergeCell ref="BB35:BE35"/>
    <mergeCell ref="BF35:BI35"/>
    <mergeCell ref="B35:E35"/>
    <mergeCell ref="F35:I35"/>
    <mergeCell ref="J35:M35"/>
    <mergeCell ref="N35:Q35"/>
    <mergeCell ref="R35:U35"/>
    <mergeCell ref="V35:Y35"/>
    <mergeCell ref="Z35:AC35"/>
    <mergeCell ref="AD35:AG35"/>
    <mergeCell ref="AH35:AK35"/>
    <mergeCell ref="BJ33:BM33"/>
    <mergeCell ref="BN33:BQ33"/>
    <mergeCell ref="BR33:BU33"/>
    <mergeCell ref="CP33:CS33"/>
    <mergeCell ref="B34:E34"/>
    <mergeCell ref="F34:I34"/>
    <mergeCell ref="J34:M34"/>
    <mergeCell ref="N34:Q34"/>
    <mergeCell ref="R34:U34"/>
    <mergeCell ref="V34:Y34"/>
    <mergeCell ref="AL33:AO33"/>
    <mergeCell ref="AP33:AS33"/>
    <mergeCell ref="AT33:AW33"/>
    <mergeCell ref="AX33:BA33"/>
    <mergeCell ref="BB33:BE33"/>
    <mergeCell ref="BF33:BI33"/>
    <mergeCell ref="CP34:CS34"/>
    <mergeCell ref="AX34:BA34"/>
    <mergeCell ref="BB34:BE34"/>
    <mergeCell ref="BF34:BI34"/>
    <mergeCell ref="BJ34:BM34"/>
    <mergeCell ref="BN34:BQ34"/>
    <mergeCell ref="BR34:BU34"/>
    <mergeCell ref="Z34:AC34"/>
    <mergeCell ref="BJ10:BM10"/>
    <mergeCell ref="BN10:BQ10"/>
    <mergeCell ref="BR10:BU10"/>
    <mergeCell ref="Z10:AC10"/>
    <mergeCell ref="AD10:AG10"/>
    <mergeCell ref="AH10:AK10"/>
    <mergeCell ref="AL10:AO10"/>
    <mergeCell ref="AP10:AS10"/>
    <mergeCell ref="AT10:AW10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P8:AS8"/>
    <mergeCell ref="AT8:AW8"/>
    <mergeCell ref="B8:E8"/>
    <mergeCell ref="F8:I8"/>
    <mergeCell ref="BJ9:BM9"/>
    <mergeCell ref="BN9:BQ9"/>
    <mergeCell ref="BR9:BU9"/>
    <mergeCell ref="CP9:CS9"/>
    <mergeCell ref="B10:E10"/>
    <mergeCell ref="F10:I10"/>
    <mergeCell ref="J10:M10"/>
    <mergeCell ref="N10:Q10"/>
    <mergeCell ref="R10:U10"/>
    <mergeCell ref="V10:Y10"/>
    <mergeCell ref="AL9:AO9"/>
    <mergeCell ref="AP9:AS9"/>
    <mergeCell ref="AT9:AW9"/>
    <mergeCell ref="AX9:BA9"/>
    <mergeCell ref="BB9:BE9"/>
    <mergeCell ref="BF9:BI9"/>
    <mergeCell ref="CP10:CS10"/>
    <mergeCell ref="AX10:BA10"/>
    <mergeCell ref="BB10:BE10"/>
    <mergeCell ref="BF10:BI10"/>
    <mergeCell ref="J8:M8"/>
    <mergeCell ref="N8:Q8"/>
    <mergeCell ref="R8:U8"/>
    <mergeCell ref="V8:Y8"/>
    <mergeCell ref="CP8:CS8"/>
    <mergeCell ref="B9:E9"/>
    <mergeCell ref="F9:I9"/>
    <mergeCell ref="J9:M9"/>
    <mergeCell ref="N9:Q9"/>
    <mergeCell ref="R9:U9"/>
    <mergeCell ref="V9:Y9"/>
    <mergeCell ref="Z9:AC9"/>
    <mergeCell ref="AD9:AG9"/>
    <mergeCell ref="AH9:AK9"/>
    <mergeCell ref="AX8:BA8"/>
    <mergeCell ref="BB8:BE8"/>
    <mergeCell ref="BF8:BI8"/>
    <mergeCell ref="BJ8:BM8"/>
    <mergeCell ref="BN8:BQ8"/>
    <mergeCell ref="BR8:BU8"/>
    <mergeCell ref="Z8:AC8"/>
    <mergeCell ref="AD8:AG8"/>
    <mergeCell ref="AH8:AK8"/>
    <mergeCell ref="AL8:AO8"/>
    <mergeCell ref="BV8:BY8"/>
    <mergeCell ref="BV9:BY9"/>
    <mergeCell ref="BV10:BY10"/>
    <mergeCell ref="BV33:BY33"/>
    <mergeCell ref="BV34:BY34"/>
    <mergeCell ref="BV35:BY35"/>
    <mergeCell ref="BZ8:CC8"/>
    <mergeCell ref="BZ9:CC9"/>
    <mergeCell ref="BZ10:CC10"/>
    <mergeCell ref="BZ33:CC33"/>
    <mergeCell ref="BZ34:CC34"/>
    <mergeCell ref="BZ35:CC35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Y35"/>
  <sheetViews>
    <sheetView topLeftCell="S5" zoomScale="70" zoomScaleNormal="70" workbookViewId="0">
      <selection activeCell="Z8" sqref="Z8:AC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5" customWidth="1"/>
    <col min="26" max="37" width="13" customWidth="1"/>
    <col min="38" max="40" width="12" customWidth="1"/>
    <col min="41" max="41" width="15.5546875" customWidth="1"/>
    <col min="42" max="49" width="11.88671875" customWidth="1"/>
    <col min="50" max="56" width="12" customWidth="1"/>
    <col min="57" max="61" width="13" customWidth="1"/>
    <col min="62" max="65" width="15.33203125" customWidth="1"/>
    <col min="66" max="77" width="12" customWidth="1"/>
  </cols>
  <sheetData>
    <row r="4" spans="1:77" ht="15" thickBot="1" x14ac:dyDescent="0.35"/>
    <row r="5" spans="1:77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</row>
    <row r="6" spans="1:77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</row>
    <row r="7" spans="1:77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123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</row>
    <row r="8" spans="1:77" s="3" customFormat="1" ht="30.9" customHeight="1" thickBot="1" x14ac:dyDescent="0.35">
      <c r="A8" s="63" t="s">
        <v>16</v>
      </c>
      <c r="B8" s="786" t="s">
        <v>119</v>
      </c>
      <c r="C8" s="787"/>
      <c r="D8" s="787"/>
      <c r="E8" s="788"/>
      <c r="F8" s="786" t="s">
        <v>119</v>
      </c>
      <c r="G8" s="787"/>
      <c r="H8" s="787"/>
      <c r="I8" s="788"/>
      <c r="J8" s="789" t="s">
        <v>123</v>
      </c>
      <c r="K8" s="790"/>
      <c r="L8" s="790"/>
      <c r="M8" s="791"/>
      <c r="N8" s="783" t="s">
        <v>4</v>
      </c>
      <c r="O8" s="784"/>
      <c r="P8" s="784"/>
      <c r="Q8" s="785"/>
      <c r="R8" s="783" t="s">
        <v>4</v>
      </c>
      <c r="S8" s="784"/>
      <c r="T8" s="784"/>
      <c r="U8" s="785"/>
      <c r="V8" s="783" t="s">
        <v>118</v>
      </c>
      <c r="W8" s="784"/>
      <c r="X8" s="784"/>
      <c r="Y8" s="785"/>
      <c r="Z8" s="783" t="s">
        <v>187</v>
      </c>
      <c r="AA8" s="784"/>
      <c r="AB8" s="784"/>
      <c r="AC8" s="785"/>
      <c r="AD8" s="783" t="s">
        <v>189</v>
      </c>
      <c r="AE8" s="784"/>
      <c r="AF8" s="784"/>
      <c r="AG8" s="784"/>
      <c r="AH8" s="783" t="s">
        <v>4</v>
      </c>
      <c r="AI8" s="784"/>
      <c r="AJ8" s="784"/>
      <c r="AK8" s="784"/>
      <c r="AL8" s="783" t="s">
        <v>4</v>
      </c>
      <c r="AM8" s="784"/>
      <c r="AN8" s="784"/>
      <c r="AO8" s="784"/>
      <c r="AP8" s="783" t="s">
        <v>182</v>
      </c>
      <c r="AQ8" s="784"/>
      <c r="AR8" s="784"/>
      <c r="AS8" s="785"/>
      <c r="AT8" s="783" t="s">
        <v>185</v>
      </c>
      <c r="AU8" s="784"/>
      <c r="AV8" s="784"/>
      <c r="AW8" s="785"/>
      <c r="AX8" s="783" t="s">
        <v>18</v>
      </c>
      <c r="AY8" s="784"/>
      <c r="AZ8" s="784"/>
      <c r="BA8" s="785"/>
      <c r="BB8" s="783" t="s">
        <v>18</v>
      </c>
      <c r="BC8" s="784"/>
      <c r="BD8" s="784"/>
      <c r="BE8" s="785"/>
      <c r="BF8" s="783" t="s">
        <v>192</v>
      </c>
      <c r="BG8" s="784"/>
      <c r="BH8" s="784"/>
      <c r="BI8" s="785"/>
      <c r="BJ8" s="783" t="s">
        <v>96</v>
      </c>
      <c r="BK8" s="784"/>
      <c r="BL8" s="784"/>
      <c r="BM8" s="784"/>
      <c r="BN8" s="783" t="s">
        <v>115</v>
      </c>
      <c r="BO8" s="784"/>
      <c r="BP8" s="784"/>
      <c r="BQ8" s="785"/>
      <c r="BR8" s="783" t="s">
        <v>115</v>
      </c>
      <c r="BS8" s="784"/>
      <c r="BT8" s="784"/>
      <c r="BU8" s="785"/>
      <c r="BV8" s="783" t="s">
        <v>131</v>
      </c>
      <c r="BW8" s="784"/>
      <c r="BX8" s="784"/>
      <c r="BY8" s="785"/>
    </row>
    <row r="9" spans="1:77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135</v>
      </c>
      <c r="G9" s="739"/>
      <c r="H9" s="739"/>
      <c r="I9" s="740"/>
      <c r="J9" s="731" t="s">
        <v>130</v>
      </c>
      <c r="K9" s="732"/>
      <c r="L9" s="732"/>
      <c r="M9" s="733"/>
      <c r="N9" s="731" t="s">
        <v>178</v>
      </c>
      <c r="O9" s="732"/>
      <c r="P9" s="732"/>
      <c r="Q9" s="733"/>
      <c r="R9" s="731" t="s">
        <v>78</v>
      </c>
      <c r="S9" s="732"/>
      <c r="T9" s="732"/>
      <c r="U9" s="733"/>
      <c r="V9" s="731" t="s">
        <v>117</v>
      </c>
      <c r="W9" s="732"/>
      <c r="X9" s="732"/>
      <c r="Y9" s="733"/>
      <c r="Z9" s="731" t="s">
        <v>188</v>
      </c>
      <c r="AA9" s="732"/>
      <c r="AB9" s="732"/>
      <c r="AC9" s="733"/>
      <c r="AD9" s="731" t="s">
        <v>190</v>
      </c>
      <c r="AE9" s="732"/>
      <c r="AF9" s="732"/>
      <c r="AG9" s="732"/>
      <c r="AH9" s="731" t="s">
        <v>180</v>
      </c>
      <c r="AI9" s="732"/>
      <c r="AJ9" s="732"/>
      <c r="AK9" s="732"/>
      <c r="AL9" s="731" t="s">
        <v>160</v>
      </c>
      <c r="AM9" s="732"/>
      <c r="AN9" s="732"/>
      <c r="AO9" s="732"/>
      <c r="AP9" s="731" t="s">
        <v>183</v>
      </c>
      <c r="AQ9" s="732"/>
      <c r="AR9" s="732"/>
      <c r="AS9" s="733"/>
      <c r="AT9" s="731" t="s">
        <v>186</v>
      </c>
      <c r="AU9" s="732"/>
      <c r="AV9" s="732"/>
      <c r="AW9" s="733"/>
      <c r="AX9" s="731" t="s">
        <v>181</v>
      </c>
      <c r="AY9" s="732"/>
      <c r="AZ9" s="732"/>
      <c r="BA9" s="733"/>
      <c r="BB9" s="731" t="s">
        <v>165</v>
      </c>
      <c r="BC9" s="732"/>
      <c r="BD9" s="732"/>
      <c r="BE9" s="733"/>
      <c r="BF9" s="731" t="s">
        <v>193</v>
      </c>
      <c r="BG9" s="732"/>
      <c r="BH9" s="732"/>
      <c r="BI9" s="733"/>
      <c r="BJ9" s="731" t="s">
        <v>171</v>
      </c>
      <c r="BK9" s="732"/>
      <c r="BL9" s="732"/>
      <c r="BM9" s="732"/>
      <c r="BN9" s="731" t="s">
        <v>175</v>
      </c>
      <c r="BO9" s="732"/>
      <c r="BP9" s="732"/>
      <c r="BQ9" s="733"/>
      <c r="BR9" s="731" t="s">
        <v>176</v>
      </c>
      <c r="BS9" s="732"/>
      <c r="BT9" s="732"/>
      <c r="BU9" s="733"/>
      <c r="BV9" s="731" t="s">
        <v>173</v>
      </c>
      <c r="BW9" s="732"/>
      <c r="BX9" s="732"/>
      <c r="BY9" s="733"/>
    </row>
    <row r="10" spans="1:77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2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68"/>
      <c r="BK10" s="734"/>
      <c r="BL10" s="734"/>
      <c r="BM10" s="734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</row>
    <row r="11" spans="1:77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8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</row>
    <row r="12" spans="1:77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44623</v>
      </c>
      <c r="G12" s="19">
        <v>1820</v>
      </c>
      <c r="H12" s="19">
        <v>90</v>
      </c>
      <c r="I12" s="20" t="s">
        <v>136</v>
      </c>
      <c r="J12" s="87">
        <v>44628</v>
      </c>
      <c r="K12" s="54">
        <v>1840</v>
      </c>
      <c r="L12" s="54">
        <v>45</v>
      </c>
      <c r="M12" s="56" t="s">
        <v>164</v>
      </c>
      <c r="N12" s="75">
        <v>44626</v>
      </c>
      <c r="O12" s="66">
        <v>1836</v>
      </c>
      <c r="P12" s="66">
        <v>45</v>
      </c>
      <c r="Q12" s="56" t="s">
        <v>179</v>
      </c>
      <c r="R12" s="75">
        <v>44621</v>
      </c>
      <c r="S12" s="66">
        <v>1817</v>
      </c>
      <c r="T12" s="66">
        <f>45*3</f>
        <v>135</v>
      </c>
      <c r="U12" s="56" t="s">
        <v>114</v>
      </c>
      <c r="V12" s="75">
        <v>44622</v>
      </c>
      <c r="W12" s="66">
        <v>1818</v>
      </c>
      <c r="X12" s="66">
        <v>90</v>
      </c>
      <c r="Y12" s="56" t="s">
        <v>179</v>
      </c>
      <c r="Z12" s="75">
        <v>44632</v>
      </c>
      <c r="AA12" s="66">
        <v>1851</v>
      </c>
      <c r="AB12" s="66">
        <v>80</v>
      </c>
      <c r="AC12" s="56" t="s">
        <v>126</v>
      </c>
      <c r="AD12" s="100">
        <v>44631</v>
      </c>
      <c r="AE12" s="66">
        <v>1856</v>
      </c>
      <c r="AF12" s="66">
        <v>90</v>
      </c>
      <c r="AG12" s="66" t="s">
        <v>179</v>
      </c>
      <c r="AH12" s="75">
        <v>44649</v>
      </c>
      <c r="AI12" s="80">
        <v>1914</v>
      </c>
      <c r="AJ12" s="80">
        <f>45*2</f>
        <v>90</v>
      </c>
      <c r="AK12" s="59" t="s">
        <v>164</v>
      </c>
      <c r="AL12" s="75">
        <v>44621</v>
      </c>
      <c r="AM12" s="80">
        <v>1814</v>
      </c>
      <c r="AN12" s="80">
        <v>45</v>
      </c>
      <c r="AO12" s="59" t="s">
        <v>164</v>
      </c>
      <c r="AP12" s="75">
        <v>44643</v>
      </c>
      <c r="AQ12" s="66">
        <v>1957</v>
      </c>
      <c r="AR12" s="66">
        <v>45</v>
      </c>
      <c r="AS12" s="56" t="s">
        <v>184</v>
      </c>
      <c r="AT12" s="75">
        <v>44644</v>
      </c>
      <c r="AU12" s="66">
        <v>1886</v>
      </c>
      <c r="AV12" s="66">
        <v>80</v>
      </c>
      <c r="AW12" s="56" t="s">
        <v>126</v>
      </c>
      <c r="AX12" s="75">
        <v>44630</v>
      </c>
      <c r="AY12" s="66">
        <v>1881</v>
      </c>
      <c r="AZ12" s="66">
        <v>80</v>
      </c>
      <c r="BA12" s="56" t="s">
        <v>126</v>
      </c>
      <c r="BB12" s="75">
        <v>44621</v>
      </c>
      <c r="BC12" s="66">
        <v>1813</v>
      </c>
      <c r="BD12" s="66">
        <v>45</v>
      </c>
      <c r="BE12" s="56" t="s">
        <v>164</v>
      </c>
      <c r="BF12" s="75">
        <v>44641</v>
      </c>
      <c r="BG12" s="66">
        <v>1898</v>
      </c>
      <c r="BH12" s="66">
        <v>90</v>
      </c>
      <c r="BI12" s="56" t="s">
        <v>164</v>
      </c>
      <c r="BJ12" s="70">
        <v>44623</v>
      </c>
      <c r="BK12" s="66">
        <v>1819</v>
      </c>
      <c r="BL12" s="66">
        <v>135</v>
      </c>
      <c r="BM12" s="66" t="s">
        <v>111</v>
      </c>
      <c r="BN12" s="100">
        <v>44621</v>
      </c>
      <c r="BO12" s="101">
        <v>1815</v>
      </c>
      <c r="BP12" s="101">
        <v>135</v>
      </c>
      <c r="BQ12" s="102" t="s">
        <v>164</v>
      </c>
      <c r="BR12" s="100">
        <v>44624</v>
      </c>
      <c r="BS12" s="101">
        <v>1831</v>
      </c>
      <c r="BT12" s="101">
        <v>135</v>
      </c>
      <c r="BU12" s="102" t="s">
        <v>111</v>
      </c>
      <c r="BV12" s="100">
        <v>44652</v>
      </c>
      <c r="BW12" s="101">
        <v>2107</v>
      </c>
      <c r="BX12" s="101">
        <v>135</v>
      </c>
      <c r="BY12" s="102" t="s">
        <v>114</v>
      </c>
    </row>
    <row r="13" spans="1:77" x14ac:dyDescent="0.3">
      <c r="B13" s="55">
        <v>44632</v>
      </c>
      <c r="C13" s="18">
        <v>1852</v>
      </c>
      <c r="D13" s="54">
        <v>45</v>
      </c>
      <c r="E13" s="53" t="s">
        <v>126</v>
      </c>
      <c r="F13" s="57">
        <v>44623</v>
      </c>
      <c r="G13" s="6">
        <v>1821</v>
      </c>
      <c r="H13" s="6">
        <v>135</v>
      </c>
      <c r="I13" s="15" t="s">
        <v>136</v>
      </c>
      <c r="J13" s="87">
        <v>44634</v>
      </c>
      <c r="K13" s="6">
        <v>1869</v>
      </c>
      <c r="L13" s="6">
        <v>35</v>
      </c>
      <c r="M13" s="59" t="s">
        <v>126</v>
      </c>
      <c r="N13" s="75">
        <v>44635</v>
      </c>
      <c r="O13" s="66">
        <v>1866</v>
      </c>
      <c r="P13" s="66">
        <v>45</v>
      </c>
      <c r="Q13" s="56" t="s">
        <v>179</v>
      </c>
      <c r="R13" s="75">
        <v>44624</v>
      </c>
      <c r="S13" s="66">
        <v>1830</v>
      </c>
      <c r="T13" s="66">
        <v>135</v>
      </c>
      <c r="U13" s="56" t="s">
        <v>114</v>
      </c>
      <c r="V13" s="75">
        <v>44625</v>
      </c>
      <c r="W13" s="66">
        <v>1832</v>
      </c>
      <c r="X13" s="66">
        <v>135</v>
      </c>
      <c r="Y13" s="56" t="s">
        <v>111</v>
      </c>
      <c r="Z13" s="75">
        <v>44638</v>
      </c>
      <c r="AA13" s="66">
        <v>1876</v>
      </c>
      <c r="AB13" s="66">
        <v>105</v>
      </c>
      <c r="AC13" s="56" t="s">
        <v>126</v>
      </c>
      <c r="AD13" s="75">
        <v>44635</v>
      </c>
      <c r="AE13" s="66">
        <v>1864</v>
      </c>
      <c r="AF13" s="66">
        <v>90</v>
      </c>
      <c r="AG13" s="66" t="s">
        <v>111</v>
      </c>
      <c r="AH13" s="75"/>
      <c r="AI13" s="67"/>
      <c r="AJ13" s="67"/>
      <c r="AK13" s="59" t="s">
        <v>111</v>
      </c>
      <c r="AL13" s="75">
        <v>44624</v>
      </c>
      <c r="AM13" s="67">
        <v>1827</v>
      </c>
      <c r="AN13" s="67">
        <v>45</v>
      </c>
      <c r="AO13" s="59" t="s">
        <v>111</v>
      </c>
      <c r="AP13" s="75"/>
      <c r="AQ13" s="66"/>
      <c r="AR13" s="66"/>
      <c r="AS13" s="56"/>
      <c r="AT13" s="75">
        <v>44647</v>
      </c>
      <c r="AU13" s="66">
        <v>1887</v>
      </c>
      <c r="AV13" s="66">
        <v>80</v>
      </c>
      <c r="AW13" s="56" t="s">
        <v>126</v>
      </c>
      <c r="AX13" s="60">
        <v>44632</v>
      </c>
      <c r="AY13" s="67">
        <v>1882</v>
      </c>
      <c r="AZ13" s="67">
        <v>80</v>
      </c>
      <c r="BA13" s="59" t="s">
        <v>126</v>
      </c>
      <c r="BB13" s="60">
        <v>44624</v>
      </c>
      <c r="BC13" s="67">
        <v>1826</v>
      </c>
      <c r="BD13" s="67">
        <v>45</v>
      </c>
      <c r="BE13" s="59" t="s">
        <v>111</v>
      </c>
      <c r="BF13" s="60">
        <v>44649</v>
      </c>
      <c r="BG13" s="67">
        <v>1915</v>
      </c>
      <c r="BH13" s="67">
        <v>90</v>
      </c>
      <c r="BI13" s="59" t="s">
        <v>164</v>
      </c>
      <c r="BJ13" s="118">
        <v>44626</v>
      </c>
      <c r="BK13" s="80">
        <v>1833</v>
      </c>
      <c r="BL13" s="80">
        <v>135</v>
      </c>
      <c r="BM13" s="80" t="s">
        <v>164</v>
      </c>
      <c r="BN13" s="100">
        <v>44624</v>
      </c>
      <c r="BO13" s="101">
        <v>1829</v>
      </c>
      <c r="BP13" s="101">
        <v>135</v>
      </c>
      <c r="BQ13" s="102" t="s">
        <v>114</v>
      </c>
      <c r="BR13" s="100">
        <v>44630</v>
      </c>
      <c r="BS13" s="101">
        <v>1849</v>
      </c>
      <c r="BT13" s="101">
        <v>90</v>
      </c>
      <c r="BU13" s="102" t="s">
        <v>111</v>
      </c>
      <c r="BV13" s="100">
        <v>44654</v>
      </c>
      <c r="BW13" s="101">
        <v>1961</v>
      </c>
      <c r="BX13" s="101">
        <v>135</v>
      </c>
      <c r="BY13" s="102" t="s">
        <v>164</v>
      </c>
    </row>
    <row r="14" spans="1:77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44626</v>
      </c>
      <c r="G14" s="6">
        <v>1835</v>
      </c>
      <c r="H14" s="6">
        <v>45</v>
      </c>
      <c r="I14" s="15" t="s">
        <v>170</v>
      </c>
      <c r="J14" s="87">
        <v>44641</v>
      </c>
      <c r="K14" s="6">
        <v>1899</v>
      </c>
      <c r="L14" s="6">
        <v>45</v>
      </c>
      <c r="M14" s="59" t="s">
        <v>164</v>
      </c>
      <c r="N14" s="75">
        <v>44638</v>
      </c>
      <c r="O14" s="66">
        <v>1891</v>
      </c>
      <c r="P14" s="66">
        <v>45</v>
      </c>
      <c r="Q14" s="56" t="s">
        <v>179</v>
      </c>
      <c r="R14" s="75">
        <v>44627</v>
      </c>
      <c r="S14" s="66">
        <v>1839</v>
      </c>
      <c r="T14" s="66">
        <v>135</v>
      </c>
      <c r="U14" s="56" t="s">
        <v>114</v>
      </c>
      <c r="V14" s="75">
        <v>44628</v>
      </c>
      <c r="W14" s="66">
        <v>1841</v>
      </c>
      <c r="X14" s="66">
        <v>90</v>
      </c>
      <c r="Y14" s="56" t="s">
        <v>179</v>
      </c>
      <c r="Z14" s="75">
        <v>44646</v>
      </c>
      <c r="AA14" s="66">
        <v>1825</v>
      </c>
      <c r="AB14" s="66">
        <f>45*4</f>
        <v>180</v>
      </c>
      <c r="AC14" s="56" t="s">
        <v>179</v>
      </c>
      <c r="AD14" s="75">
        <v>44638</v>
      </c>
      <c r="AE14" s="66">
        <v>1893</v>
      </c>
      <c r="AF14" s="66">
        <v>90</v>
      </c>
      <c r="AG14" s="66" t="s">
        <v>179</v>
      </c>
      <c r="AH14" s="75"/>
      <c r="AI14" s="66"/>
      <c r="AJ14" s="66"/>
      <c r="AK14" s="56" t="s">
        <v>111</v>
      </c>
      <c r="AL14" s="75">
        <v>44627</v>
      </c>
      <c r="AM14" s="66">
        <v>1838</v>
      </c>
      <c r="AN14" s="66">
        <v>45</v>
      </c>
      <c r="AO14" s="56" t="s">
        <v>111</v>
      </c>
      <c r="AP14" s="75"/>
      <c r="AQ14" s="66"/>
      <c r="AR14" s="66"/>
      <c r="AS14" s="56"/>
      <c r="AT14" s="75">
        <v>44650</v>
      </c>
      <c r="AU14" s="66">
        <v>1889</v>
      </c>
      <c r="AV14" s="66">
        <v>50</v>
      </c>
      <c r="AW14" s="56" t="s">
        <v>126</v>
      </c>
      <c r="AX14" s="60">
        <v>44636</v>
      </c>
      <c r="AY14" s="67">
        <v>1883</v>
      </c>
      <c r="AZ14" s="67">
        <v>80</v>
      </c>
      <c r="BA14" s="59" t="s">
        <v>126</v>
      </c>
      <c r="BB14" s="60">
        <v>44627</v>
      </c>
      <c r="BC14" s="67">
        <v>1837</v>
      </c>
      <c r="BD14" s="67">
        <v>45</v>
      </c>
      <c r="BE14" s="59" t="s">
        <v>111</v>
      </c>
      <c r="BF14" s="60"/>
      <c r="BG14" s="67"/>
      <c r="BH14" s="67"/>
      <c r="BI14" s="59" t="s">
        <v>111</v>
      </c>
      <c r="BJ14" s="60">
        <v>44631</v>
      </c>
      <c r="BK14" s="67">
        <v>1855</v>
      </c>
      <c r="BL14" s="67">
        <v>135</v>
      </c>
      <c r="BM14" s="67" t="s">
        <v>164</v>
      </c>
      <c r="BN14" s="75">
        <v>44630</v>
      </c>
      <c r="BO14" s="66">
        <v>1848</v>
      </c>
      <c r="BP14" s="66">
        <v>135</v>
      </c>
      <c r="BQ14" s="56" t="s">
        <v>114</v>
      </c>
      <c r="BR14" s="75"/>
      <c r="BS14" s="66"/>
      <c r="BT14" s="66"/>
      <c r="BU14" s="56"/>
      <c r="BV14" s="75">
        <v>44658</v>
      </c>
      <c r="BW14" s="66">
        <v>1696</v>
      </c>
      <c r="BX14" s="66">
        <v>135</v>
      </c>
      <c r="BY14" s="56" t="s">
        <v>164</v>
      </c>
    </row>
    <row r="15" spans="1:77" x14ac:dyDescent="0.3">
      <c r="B15" s="55"/>
      <c r="C15" s="12"/>
      <c r="D15" s="6"/>
      <c r="E15" s="15" t="s">
        <v>164</v>
      </c>
      <c r="F15" s="57">
        <v>44626</v>
      </c>
      <c r="G15" s="6">
        <v>1834</v>
      </c>
      <c r="H15" s="6">
        <f>45*4</f>
        <v>180</v>
      </c>
      <c r="I15" s="15" t="s">
        <v>170</v>
      </c>
      <c r="J15" s="87"/>
      <c r="K15" s="6"/>
      <c r="L15" s="6"/>
      <c r="M15" s="59"/>
      <c r="N15" s="60">
        <v>44642</v>
      </c>
      <c r="O15" s="67">
        <v>1706</v>
      </c>
      <c r="P15" s="67">
        <v>45</v>
      </c>
      <c r="Q15" s="59" t="s">
        <v>179</v>
      </c>
      <c r="R15" s="60">
        <v>44630</v>
      </c>
      <c r="S15" s="67">
        <v>1850</v>
      </c>
      <c r="T15" s="67">
        <v>135</v>
      </c>
      <c r="U15" s="59" t="s">
        <v>114</v>
      </c>
      <c r="V15" s="60">
        <v>44629</v>
      </c>
      <c r="W15" s="67">
        <v>1845</v>
      </c>
      <c r="X15" s="67">
        <v>135</v>
      </c>
      <c r="Y15" s="59" t="s">
        <v>179</v>
      </c>
      <c r="Z15" s="60"/>
      <c r="AA15" s="67"/>
      <c r="AB15" s="67"/>
      <c r="AC15" s="59" t="s">
        <v>179</v>
      </c>
      <c r="AD15" s="75">
        <v>44642</v>
      </c>
      <c r="AE15" s="66">
        <v>1702</v>
      </c>
      <c r="AF15" s="66">
        <v>90</v>
      </c>
      <c r="AG15" s="66" t="s">
        <v>179</v>
      </c>
      <c r="AH15" s="75"/>
      <c r="AI15" s="66"/>
      <c r="AJ15" s="66"/>
      <c r="AK15" s="56" t="s">
        <v>111</v>
      </c>
      <c r="AL15" s="75">
        <v>44630</v>
      </c>
      <c r="AM15" s="66">
        <v>1846</v>
      </c>
      <c r="AN15" s="66">
        <v>45</v>
      </c>
      <c r="AO15" s="56" t="s">
        <v>111</v>
      </c>
      <c r="AP15" s="75"/>
      <c r="AQ15" s="66"/>
      <c r="AR15" s="66"/>
      <c r="AS15" s="56"/>
      <c r="AT15" s="75"/>
      <c r="AU15" s="66"/>
      <c r="AV15" s="66"/>
      <c r="AW15" s="56"/>
      <c r="AX15" s="75">
        <v>44638</v>
      </c>
      <c r="AY15" s="66">
        <v>1880</v>
      </c>
      <c r="AZ15" s="66">
        <v>80</v>
      </c>
      <c r="BA15" s="56" t="s">
        <v>126</v>
      </c>
      <c r="BB15" s="75">
        <v>44629</v>
      </c>
      <c r="BC15" s="66">
        <v>1842</v>
      </c>
      <c r="BD15" s="66">
        <f>35*2</f>
        <v>70</v>
      </c>
      <c r="BE15" s="56" t="s">
        <v>111</v>
      </c>
      <c r="BF15" s="75"/>
      <c r="BG15" s="66"/>
      <c r="BH15" s="66"/>
      <c r="BI15" s="56" t="s">
        <v>111</v>
      </c>
      <c r="BJ15" s="70">
        <v>44635</v>
      </c>
      <c r="BK15" s="66">
        <v>1863</v>
      </c>
      <c r="BL15" s="66">
        <v>135</v>
      </c>
      <c r="BM15" s="66" t="s">
        <v>164</v>
      </c>
      <c r="BN15" s="75">
        <v>44636</v>
      </c>
      <c r="BO15" s="66">
        <v>1873</v>
      </c>
      <c r="BP15" s="66">
        <v>135</v>
      </c>
      <c r="BQ15" s="56" t="s">
        <v>126</v>
      </c>
      <c r="BR15" s="75"/>
      <c r="BS15" s="66"/>
      <c r="BT15" s="66"/>
      <c r="BU15" s="56"/>
      <c r="BV15" s="75">
        <v>44660</v>
      </c>
      <c r="BW15" s="66">
        <v>1968</v>
      </c>
      <c r="BX15" s="66">
        <v>135</v>
      </c>
      <c r="BY15" s="56" t="s">
        <v>164</v>
      </c>
    </row>
    <row r="16" spans="1:77" x14ac:dyDescent="0.3">
      <c r="B16" s="55"/>
      <c r="C16" s="12"/>
      <c r="D16" s="6"/>
      <c r="E16" s="15"/>
      <c r="F16" s="57">
        <v>44631</v>
      </c>
      <c r="G16" s="6">
        <v>1857</v>
      </c>
      <c r="H16" s="6">
        <v>90</v>
      </c>
      <c r="I16" s="15" t="s">
        <v>170</v>
      </c>
      <c r="J16" s="87"/>
      <c r="K16" s="6"/>
      <c r="L16" s="6"/>
      <c r="M16" s="59"/>
      <c r="N16" s="71">
        <v>44648</v>
      </c>
      <c r="O16" s="67">
        <v>1953</v>
      </c>
      <c r="P16" s="67">
        <v>45</v>
      </c>
      <c r="Q16" s="59" t="s">
        <v>179</v>
      </c>
      <c r="R16" s="71">
        <v>44634</v>
      </c>
      <c r="S16" s="67">
        <v>1870</v>
      </c>
      <c r="T16" s="67">
        <f>45*3</f>
        <v>135</v>
      </c>
      <c r="U16" s="59" t="s">
        <v>114</v>
      </c>
      <c r="V16" s="60">
        <v>44634</v>
      </c>
      <c r="W16" s="67">
        <v>1853</v>
      </c>
      <c r="X16" s="67">
        <v>45</v>
      </c>
      <c r="Y16" s="59" t="s">
        <v>126</v>
      </c>
      <c r="Z16" s="60"/>
      <c r="AA16" s="67"/>
      <c r="AB16" s="67"/>
      <c r="AC16" s="59" t="s">
        <v>126</v>
      </c>
      <c r="AD16" s="60">
        <v>44647</v>
      </c>
      <c r="AE16" s="67">
        <v>1921</v>
      </c>
      <c r="AF16" s="67">
        <v>35</v>
      </c>
      <c r="AG16" s="67" t="s">
        <v>191</v>
      </c>
      <c r="AH16" s="75"/>
      <c r="AI16" s="66"/>
      <c r="AJ16" s="66"/>
      <c r="AK16" s="56" t="s">
        <v>111</v>
      </c>
      <c r="AL16" s="75">
        <v>44633</v>
      </c>
      <c r="AM16" s="66">
        <v>1861</v>
      </c>
      <c r="AN16" s="66">
        <v>45</v>
      </c>
      <c r="AO16" s="56" t="s">
        <v>111</v>
      </c>
      <c r="AP16" s="75"/>
      <c r="AQ16" s="67"/>
      <c r="AR16" s="67"/>
      <c r="AS16" s="59"/>
      <c r="AT16" s="75"/>
      <c r="AU16" s="67"/>
      <c r="AV16" s="67"/>
      <c r="AW16" s="59"/>
      <c r="AX16" s="60">
        <v>44641</v>
      </c>
      <c r="AY16" s="67">
        <v>1884</v>
      </c>
      <c r="AZ16" s="67">
        <v>80</v>
      </c>
      <c r="BA16" s="59" t="s">
        <v>126</v>
      </c>
      <c r="BB16" s="60">
        <v>44631</v>
      </c>
      <c r="BC16" s="67">
        <v>1854</v>
      </c>
      <c r="BD16" s="67">
        <v>90</v>
      </c>
      <c r="BE16" s="59" t="s">
        <v>164</v>
      </c>
      <c r="BF16" s="60"/>
      <c r="BG16" s="67"/>
      <c r="BH16" s="67"/>
      <c r="BI16" s="59" t="s">
        <v>164</v>
      </c>
      <c r="BJ16" s="71">
        <v>44638</v>
      </c>
      <c r="BK16" s="67">
        <v>1892</v>
      </c>
      <c r="BL16" s="67">
        <v>135</v>
      </c>
      <c r="BM16" s="67" t="s">
        <v>164</v>
      </c>
      <c r="BN16" s="60">
        <v>44640</v>
      </c>
      <c r="BO16" s="67">
        <v>1896</v>
      </c>
      <c r="BP16" s="67">
        <v>135</v>
      </c>
      <c r="BQ16" s="59" t="s">
        <v>164</v>
      </c>
      <c r="BR16" s="60"/>
      <c r="BS16" s="67"/>
      <c r="BT16" s="67"/>
      <c r="BU16" s="59"/>
      <c r="BV16" s="60">
        <v>44663</v>
      </c>
      <c r="BW16" s="67">
        <v>1985</v>
      </c>
      <c r="BX16" s="67">
        <v>135</v>
      </c>
      <c r="BY16" s="59" t="s">
        <v>114</v>
      </c>
    </row>
    <row r="17" spans="2:77" x14ac:dyDescent="0.3">
      <c r="B17" s="55"/>
      <c r="C17" s="12"/>
      <c r="D17" s="6"/>
      <c r="E17" s="15"/>
      <c r="F17" s="57">
        <v>44631</v>
      </c>
      <c r="G17" s="6">
        <v>1858</v>
      </c>
      <c r="H17" s="6">
        <v>90</v>
      </c>
      <c r="I17" s="15" t="s">
        <v>170</v>
      </c>
      <c r="J17" s="87"/>
      <c r="K17" s="6"/>
      <c r="L17" s="6"/>
      <c r="M17" s="67"/>
      <c r="N17" s="75">
        <v>44651</v>
      </c>
      <c r="O17" s="66">
        <v>1954</v>
      </c>
      <c r="P17" s="66">
        <v>45</v>
      </c>
      <c r="Q17" s="56" t="s">
        <v>179</v>
      </c>
      <c r="R17" s="75">
        <v>44636</v>
      </c>
      <c r="S17" s="66">
        <v>1872</v>
      </c>
      <c r="T17" s="66">
        <v>45</v>
      </c>
      <c r="U17" s="56" t="s">
        <v>114</v>
      </c>
      <c r="V17" s="60">
        <v>44636</v>
      </c>
      <c r="W17" s="67">
        <v>1867</v>
      </c>
      <c r="X17" s="67">
        <v>135</v>
      </c>
      <c r="Y17" s="59" t="s">
        <v>179</v>
      </c>
      <c r="Z17" s="60"/>
      <c r="AA17" s="67"/>
      <c r="AB17" s="67"/>
      <c r="AC17" s="59" t="s">
        <v>179</v>
      </c>
      <c r="AD17" s="60">
        <v>44647</v>
      </c>
      <c r="AE17" s="116">
        <v>1922</v>
      </c>
      <c r="AF17" s="67">
        <v>35</v>
      </c>
      <c r="AG17" s="67" t="s">
        <v>191</v>
      </c>
      <c r="AH17" s="75"/>
      <c r="AI17" s="67"/>
      <c r="AJ17" s="67"/>
      <c r="AK17" s="59"/>
      <c r="AL17" s="75"/>
      <c r="AM17" s="67"/>
      <c r="AN17" s="67"/>
      <c r="AO17" s="59"/>
      <c r="AP17" s="61"/>
      <c r="AQ17" s="67"/>
      <c r="AR17" s="67"/>
      <c r="AS17" s="59"/>
      <c r="AT17" s="61"/>
      <c r="AU17" s="67"/>
      <c r="AV17" s="67"/>
      <c r="AW17" s="59"/>
      <c r="AX17" s="60">
        <v>44644</v>
      </c>
      <c r="AY17" s="67">
        <v>1885</v>
      </c>
      <c r="AZ17" s="67">
        <v>80</v>
      </c>
      <c r="BA17" s="59" t="s">
        <v>126</v>
      </c>
      <c r="BB17" s="60">
        <v>44633</v>
      </c>
      <c r="BC17" s="67">
        <v>1862</v>
      </c>
      <c r="BD17" s="67">
        <v>70</v>
      </c>
      <c r="BE17" s="59" t="s">
        <v>111</v>
      </c>
      <c r="BF17" s="60"/>
      <c r="BG17" s="67"/>
      <c r="BH17" s="67"/>
      <c r="BI17" s="59" t="s">
        <v>111</v>
      </c>
      <c r="BJ17" s="71">
        <v>44642</v>
      </c>
      <c r="BK17" s="67">
        <v>1701</v>
      </c>
      <c r="BL17" s="67">
        <v>135</v>
      </c>
      <c r="BM17" s="67" t="s">
        <v>164</v>
      </c>
      <c r="BN17" s="60">
        <v>44642</v>
      </c>
      <c r="BO17" s="67">
        <v>1879</v>
      </c>
      <c r="BP17" s="67">
        <v>135</v>
      </c>
      <c r="BQ17" s="59" t="s">
        <v>164</v>
      </c>
      <c r="BR17" s="60"/>
      <c r="BS17" s="67"/>
      <c r="BT17" s="67"/>
      <c r="BU17" s="59"/>
      <c r="BV17" s="60">
        <v>44666</v>
      </c>
      <c r="BW17" s="67">
        <v>1995</v>
      </c>
      <c r="BX17" s="67">
        <v>135</v>
      </c>
      <c r="BY17" s="59" t="s">
        <v>114</v>
      </c>
    </row>
    <row r="18" spans="2:77" x14ac:dyDescent="0.3">
      <c r="B18" s="55"/>
      <c r="C18" s="12"/>
      <c r="D18" s="6"/>
      <c r="E18" s="15"/>
      <c r="F18" s="57">
        <v>44635</v>
      </c>
      <c r="G18" s="6">
        <v>1865</v>
      </c>
      <c r="H18" s="6">
        <v>180</v>
      </c>
      <c r="I18" s="15" t="s">
        <v>170</v>
      </c>
      <c r="J18" s="87"/>
      <c r="K18" s="6"/>
      <c r="L18" s="6"/>
      <c r="M18" s="59"/>
      <c r="N18" s="60"/>
      <c r="O18" s="67"/>
      <c r="P18" s="67"/>
      <c r="Q18" s="59"/>
      <c r="R18" s="60">
        <v>44642</v>
      </c>
      <c r="S18" s="67">
        <v>1900</v>
      </c>
      <c r="T18" s="67">
        <v>45</v>
      </c>
      <c r="U18" s="59" t="s">
        <v>114</v>
      </c>
      <c r="V18" s="60">
        <v>44640</v>
      </c>
      <c r="W18" s="67">
        <v>1897</v>
      </c>
      <c r="X18" s="67">
        <v>135</v>
      </c>
      <c r="Y18" s="59" t="s">
        <v>179</v>
      </c>
      <c r="Z18" s="60"/>
      <c r="AA18" s="67"/>
      <c r="AB18" s="67"/>
      <c r="AC18" s="59" t="s">
        <v>179</v>
      </c>
      <c r="AD18" s="60">
        <v>44647</v>
      </c>
      <c r="AE18" s="116">
        <v>1927</v>
      </c>
      <c r="AF18" s="67">
        <v>35</v>
      </c>
      <c r="AG18" s="67" t="s">
        <v>191</v>
      </c>
      <c r="AH18" s="75"/>
      <c r="AI18" s="67"/>
      <c r="AJ18" s="67"/>
      <c r="AK18" s="59"/>
      <c r="AL18" s="75"/>
      <c r="AM18" s="67"/>
      <c r="AN18" s="67"/>
      <c r="AO18" s="59"/>
      <c r="AP18" s="61"/>
      <c r="AQ18" s="67"/>
      <c r="AR18" s="67"/>
      <c r="AS18" s="59"/>
      <c r="AT18" s="61"/>
      <c r="AU18" s="67"/>
      <c r="AV18" s="67"/>
      <c r="AW18" s="59"/>
      <c r="AX18" s="60">
        <v>44647</v>
      </c>
      <c r="AY18" s="67">
        <v>1888</v>
      </c>
      <c r="AZ18" s="67">
        <v>60</v>
      </c>
      <c r="BA18" s="122" t="s">
        <v>126</v>
      </c>
      <c r="BB18" s="60">
        <v>44636</v>
      </c>
      <c r="BC18" s="67">
        <v>1875</v>
      </c>
      <c r="BD18" s="67">
        <v>80</v>
      </c>
      <c r="BE18" s="122" t="s">
        <v>126</v>
      </c>
      <c r="BF18" s="60"/>
      <c r="BG18" s="67"/>
      <c r="BH18" s="67"/>
      <c r="BI18" s="122" t="s">
        <v>126</v>
      </c>
      <c r="BJ18" s="71">
        <v>44647</v>
      </c>
      <c r="BK18" s="67">
        <v>1923</v>
      </c>
      <c r="BL18" s="67">
        <f>35*3</f>
        <v>105</v>
      </c>
      <c r="BM18" s="67" t="s">
        <v>191</v>
      </c>
      <c r="BN18" s="75">
        <v>44645</v>
      </c>
      <c r="BO18" s="66">
        <v>1906</v>
      </c>
      <c r="BP18" s="66">
        <v>135</v>
      </c>
      <c r="BQ18" s="59" t="s">
        <v>164</v>
      </c>
      <c r="BR18" s="60"/>
      <c r="BS18" s="67"/>
      <c r="BT18" s="67"/>
      <c r="BU18" s="59"/>
      <c r="BV18" s="60">
        <v>44669</v>
      </c>
      <c r="BW18" s="67">
        <v>2005</v>
      </c>
      <c r="BX18" s="67">
        <v>135</v>
      </c>
      <c r="BY18" s="59" t="s">
        <v>114</v>
      </c>
    </row>
    <row r="19" spans="2:77" x14ac:dyDescent="0.3">
      <c r="B19" s="55"/>
      <c r="C19" s="12"/>
      <c r="D19" s="6"/>
      <c r="E19" s="15"/>
      <c r="F19" s="57">
        <v>44638</v>
      </c>
      <c r="G19" s="6">
        <v>1894</v>
      </c>
      <c r="H19" s="6">
        <v>180</v>
      </c>
      <c r="I19" s="15" t="s">
        <v>170</v>
      </c>
      <c r="J19" s="87"/>
      <c r="K19" s="6"/>
      <c r="L19" s="6"/>
      <c r="M19" s="59"/>
      <c r="N19" s="60"/>
      <c r="O19" s="67"/>
      <c r="P19" s="67"/>
      <c r="Q19" s="59"/>
      <c r="R19" s="60">
        <v>44645</v>
      </c>
      <c r="S19" s="67">
        <v>1908</v>
      </c>
      <c r="T19" s="67">
        <v>45</v>
      </c>
      <c r="U19" s="59" t="s">
        <v>114</v>
      </c>
      <c r="V19" s="60">
        <v>44641</v>
      </c>
      <c r="W19" s="67">
        <v>1878</v>
      </c>
      <c r="X19" s="67">
        <v>35</v>
      </c>
      <c r="Y19" s="59" t="s">
        <v>126</v>
      </c>
      <c r="Z19" s="60"/>
      <c r="AA19" s="67"/>
      <c r="AB19" s="67"/>
      <c r="AC19" s="59" t="s">
        <v>126</v>
      </c>
      <c r="AD19" s="60">
        <v>44651</v>
      </c>
      <c r="AE19" s="116">
        <v>1951</v>
      </c>
      <c r="AF19" s="67">
        <v>135</v>
      </c>
      <c r="AG19" s="67" t="s">
        <v>179</v>
      </c>
      <c r="AH19" s="75"/>
      <c r="AI19" s="67"/>
      <c r="AJ19" s="67"/>
      <c r="AK19" s="59"/>
      <c r="AL19" s="75"/>
      <c r="AM19" s="67"/>
      <c r="AN19" s="67"/>
      <c r="AO19" s="59"/>
      <c r="AP19" s="61"/>
      <c r="AQ19" s="67"/>
      <c r="AR19" s="67"/>
      <c r="AS19" s="59"/>
      <c r="AT19" s="61"/>
      <c r="AU19" s="67"/>
      <c r="AV19" s="67"/>
      <c r="AW19" s="59"/>
      <c r="AX19" s="60">
        <v>44650</v>
      </c>
      <c r="AY19" s="67">
        <v>1890</v>
      </c>
      <c r="AZ19" s="67">
        <v>80</v>
      </c>
      <c r="BA19" s="59" t="s">
        <v>126</v>
      </c>
      <c r="BB19" s="60">
        <v>44638</v>
      </c>
      <c r="BC19" s="67">
        <v>1868</v>
      </c>
      <c r="BD19" s="67">
        <v>90</v>
      </c>
      <c r="BE19" s="59" t="s">
        <v>164</v>
      </c>
      <c r="BF19" s="60"/>
      <c r="BG19" s="67"/>
      <c r="BH19" s="67"/>
      <c r="BI19" s="59" t="s">
        <v>164</v>
      </c>
      <c r="BJ19" s="71">
        <v>44651</v>
      </c>
      <c r="BK19" s="67">
        <v>1952</v>
      </c>
      <c r="BL19" s="67">
        <f>45*5</f>
        <v>225</v>
      </c>
      <c r="BM19" s="67" t="s">
        <v>164</v>
      </c>
      <c r="BN19" s="60">
        <v>44648</v>
      </c>
      <c r="BO19" s="67">
        <v>1911</v>
      </c>
      <c r="BP19" s="67">
        <v>135</v>
      </c>
      <c r="BQ19" s="59" t="s">
        <v>164</v>
      </c>
      <c r="BR19" s="60"/>
      <c r="BS19" s="67"/>
      <c r="BT19" s="67"/>
      <c r="BU19" s="59"/>
      <c r="BV19" s="60">
        <v>44672</v>
      </c>
      <c r="BW19" s="67">
        <v>2018</v>
      </c>
      <c r="BX19" s="67">
        <v>90</v>
      </c>
      <c r="BY19" s="59" t="s">
        <v>114</v>
      </c>
    </row>
    <row r="20" spans="2:77" x14ac:dyDescent="0.3">
      <c r="B20" s="55"/>
      <c r="C20" s="12"/>
      <c r="D20" s="6"/>
      <c r="E20" s="15"/>
      <c r="F20" s="57">
        <v>44642</v>
      </c>
      <c r="G20" s="6">
        <v>1705</v>
      </c>
      <c r="H20" s="6">
        <v>180</v>
      </c>
      <c r="I20" s="15" t="s">
        <v>170</v>
      </c>
      <c r="J20" s="87"/>
      <c r="K20" s="6"/>
      <c r="L20" s="6"/>
      <c r="M20" s="59"/>
      <c r="N20" s="60"/>
      <c r="O20" s="67"/>
      <c r="P20" s="67"/>
      <c r="Q20" s="59"/>
      <c r="R20" s="60"/>
      <c r="S20" s="67"/>
      <c r="T20" s="67"/>
      <c r="U20" s="59"/>
      <c r="V20" s="60">
        <v>44644</v>
      </c>
      <c r="W20" s="67">
        <v>1902</v>
      </c>
      <c r="X20" s="67">
        <v>135</v>
      </c>
      <c r="Y20" s="59" t="s">
        <v>179</v>
      </c>
      <c r="Z20" s="60"/>
      <c r="AA20" s="67"/>
      <c r="AB20" s="67"/>
      <c r="AC20" s="59" t="s">
        <v>179</v>
      </c>
      <c r="AD20" s="61"/>
      <c r="AE20" s="67"/>
      <c r="AF20" s="67"/>
      <c r="AG20" s="67"/>
      <c r="AH20" s="75"/>
      <c r="AI20" s="67"/>
      <c r="AJ20" s="67"/>
      <c r="AK20" s="59"/>
      <c r="AL20" s="75"/>
      <c r="AM20" s="67"/>
      <c r="AN20" s="67"/>
      <c r="AO20" s="59"/>
      <c r="AP20" s="61"/>
      <c r="AQ20" s="67"/>
      <c r="AR20" s="67"/>
      <c r="AS20" s="59"/>
      <c r="AT20" s="61"/>
      <c r="AU20" s="67"/>
      <c r="AV20" s="67"/>
      <c r="AW20" s="59"/>
      <c r="AX20" s="60"/>
      <c r="AY20" s="67"/>
      <c r="AZ20" s="67"/>
      <c r="BA20" s="59"/>
      <c r="BB20" s="60">
        <v>44640</v>
      </c>
      <c r="BC20" s="67">
        <v>1895</v>
      </c>
      <c r="BD20" s="67">
        <v>90</v>
      </c>
      <c r="BE20" s="59" t="s">
        <v>164</v>
      </c>
      <c r="BF20" s="60"/>
      <c r="BG20" s="67"/>
      <c r="BH20" s="67"/>
      <c r="BI20" s="59" t="s">
        <v>164</v>
      </c>
      <c r="BJ20" s="67"/>
      <c r="BK20" s="67"/>
      <c r="BL20" s="67"/>
      <c r="BM20" s="67"/>
      <c r="BN20" s="75">
        <v>44651</v>
      </c>
      <c r="BO20" s="66">
        <v>1917</v>
      </c>
      <c r="BP20" s="66">
        <v>135</v>
      </c>
      <c r="BQ20" s="59" t="s">
        <v>164</v>
      </c>
      <c r="BR20" s="61"/>
      <c r="BS20" s="67"/>
      <c r="BT20" s="67"/>
      <c r="BU20" s="59"/>
      <c r="BV20" s="60">
        <v>44678</v>
      </c>
      <c r="BW20" s="67">
        <v>2040</v>
      </c>
      <c r="BX20" s="67">
        <v>135</v>
      </c>
      <c r="BY20" s="59" t="s">
        <v>114</v>
      </c>
    </row>
    <row r="21" spans="2:77" x14ac:dyDescent="0.3">
      <c r="B21" s="55"/>
      <c r="C21" s="12"/>
      <c r="D21" s="6"/>
      <c r="E21" s="15"/>
      <c r="F21" s="57">
        <v>44647</v>
      </c>
      <c r="G21" s="6">
        <v>1925</v>
      </c>
      <c r="H21" s="6">
        <v>75</v>
      </c>
      <c r="I21" s="15" t="s">
        <v>191</v>
      </c>
      <c r="J21" s="87"/>
      <c r="K21" s="6"/>
      <c r="L21" s="6"/>
      <c r="M21" s="59"/>
      <c r="N21" s="61"/>
      <c r="O21" s="67"/>
      <c r="P21" s="67"/>
      <c r="Q21" s="59"/>
      <c r="R21" s="61"/>
      <c r="S21" s="67"/>
      <c r="T21" s="67"/>
      <c r="U21" s="59"/>
      <c r="V21" s="60"/>
      <c r="W21" s="67"/>
      <c r="X21" s="67"/>
      <c r="Y21" s="59"/>
      <c r="Z21" s="60"/>
      <c r="AA21" s="67"/>
      <c r="AB21" s="67"/>
      <c r="AC21" s="59"/>
      <c r="AD21" s="61"/>
      <c r="AE21" s="67"/>
      <c r="AF21" s="67"/>
      <c r="AG21" s="67"/>
      <c r="AH21" s="61"/>
      <c r="AI21" s="67"/>
      <c r="AJ21" s="67"/>
      <c r="AK21" s="59"/>
      <c r="AL21" s="61"/>
      <c r="AM21" s="67"/>
      <c r="AN21" s="67"/>
      <c r="AO21" s="59"/>
      <c r="AP21" s="61"/>
      <c r="AQ21" s="67"/>
      <c r="AR21" s="67"/>
      <c r="AS21" s="59"/>
      <c r="AT21" s="61"/>
      <c r="AU21" s="67"/>
      <c r="AV21" s="67"/>
      <c r="AW21" s="59"/>
      <c r="AX21" s="60"/>
      <c r="AY21" s="67"/>
      <c r="AZ21" s="67"/>
      <c r="BA21" s="59"/>
      <c r="BB21" s="60">
        <v>44642</v>
      </c>
      <c r="BC21" s="67">
        <v>1843</v>
      </c>
      <c r="BD21" s="67">
        <v>90</v>
      </c>
      <c r="BE21" s="59" t="s">
        <v>164</v>
      </c>
      <c r="BF21" s="60"/>
      <c r="BG21" s="67"/>
      <c r="BH21" s="67"/>
      <c r="BI21" s="59" t="s">
        <v>164</v>
      </c>
      <c r="BJ21" s="67"/>
      <c r="BK21" s="67"/>
      <c r="BL21" s="67"/>
      <c r="BM21" s="67"/>
      <c r="BN21" s="60"/>
      <c r="BO21" s="67"/>
      <c r="BP21" s="67"/>
      <c r="BQ21" s="59"/>
      <c r="BR21" s="61"/>
      <c r="BS21" s="67"/>
      <c r="BT21" s="67"/>
      <c r="BU21" s="59"/>
      <c r="BV21" s="60">
        <v>44651</v>
      </c>
      <c r="BW21" s="67">
        <v>1916</v>
      </c>
      <c r="BX21" s="67">
        <v>135</v>
      </c>
      <c r="BY21" s="59" t="s">
        <v>164</v>
      </c>
    </row>
    <row r="22" spans="2:77" x14ac:dyDescent="0.3">
      <c r="B22" s="55"/>
      <c r="C22" s="12"/>
      <c r="D22" s="6"/>
      <c r="E22" s="15"/>
      <c r="F22" s="57">
        <v>44647</v>
      </c>
      <c r="G22" s="6">
        <v>1926</v>
      </c>
      <c r="H22" s="6">
        <v>30</v>
      </c>
      <c r="I22" s="15" t="s">
        <v>191</v>
      </c>
      <c r="J22" s="55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0"/>
      <c r="W22" s="67"/>
      <c r="X22" s="67"/>
      <c r="Y22" s="59"/>
      <c r="Z22" s="60"/>
      <c r="AA22" s="67"/>
      <c r="AB22" s="67"/>
      <c r="AC22" s="59"/>
      <c r="AD22" s="61"/>
      <c r="AE22" s="67"/>
      <c r="AF22" s="67"/>
      <c r="AG22" s="67"/>
      <c r="AH22" s="61"/>
      <c r="AI22" s="67"/>
      <c r="AJ22" s="67"/>
      <c r="AK22" s="59"/>
      <c r="AL22" s="61"/>
      <c r="AM22" s="67"/>
      <c r="AN22" s="67"/>
      <c r="AO22" s="59"/>
      <c r="AP22" s="61"/>
      <c r="AQ22" s="67"/>
      <c r="AR22" s="67"/>
      <c r="AS22" s="59"/>
      <c r="AT22" s="61"/>
      <c r="AU22" s="67"/>
      <c r="AV22" s="67"/>
      <c r="AW22" s="59"/>
      <c r="AX22" s="60"/>
      <c r="AY22" s="67"/>
      <c r="AZ22" s="67"/>
      <c r="BA22" s="59"/>
      <c r="BB22" s="60">
        <v>44644</v>
      </c>
      <c r="BC22" s="67">
        <v>1901</v>
      </c>
      <c r="BD22" s="67">
        <v>90</v>
      </c>
      <c r="BE22" s="59" t="s">
        <v>164</v>
      </c>
      <c r="BF22" s="60"/>
      <c r="BG22" s="67"/>
      <c r="BH22" s="67"/>
      <c r="BI22" s="59" t="s">
        <v>164</v>
      </c>
      <c r="BJ22" s="67"/>
      <c r="BK22" s="67"/>
      <c r="BL22" s="67"/>
      <c r="BM22" s="67"/>
      <c r="BN22" s="61"/>
      <c r="BO22" s="67"/>
      <c r="BP22" s="67"/>
      <c r="BQ22" s="59"/>
      <c r="BR22" s="61"/>
      <c r="BS22" s="67"/>
      <c r="BT22" s="67"/>
      <c r="BU22" s="59"/>
      <c r="BV22" s="61"/>
      <c r="BW22" s="67"/>
      <c r="BX22" s="67"/>
      <c r="BY22" s="59"/>
    </row>
    <row r="23" spans="2:77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0"/>
      <c r="W23" s="67"/>
      <c r="X23" s="67"/>
      <c r="Y23" s="59"/>
      <c r="Z23" s="60"/>
      <c r="AA23" s="67"/>
      <c r="AB23" s="67"/>
      <c r="AC23" s="59"/>
      <c r="AD23" s="61"/>
      <c r="AE23" s="67"/>
      <c r="AF23" s="67"/>
      <c r="AG23" s="67"/>
      <c r="AH23" s="61"/>
      <c r="AI23" s="67"/>
      <c r="AJ23" s="67"/>
      <c r="AK23" s="59"/>
      <c r="AL23" s="61"/>
      <c r="AM23" s="67"/>
      <c r="AN23" s="67"/>
      <c r="AO23" s="59"/>
      <c r="AP23" s="61"/>
      <c r="AQ23" s="67"/>
      <c r="AR23" s="67"/>
      <c r="AS23" s="59"/>
      <c r="AT23" s="61"/>
      <c r="AU23" s="67"/>
      <c r="AV23" s="67"/>
      <c r="AW23" s="59"/>
      <c r="AX23" s="60"/>
      <c r="AY23" s="67"/>
      <c r="AZ23" s="67"/>
      <c r="BA23" s="59"/>
      <c r="BB23" s="60">
        <v>44648</v>
      </c>
      <c r="BC23" s="67">
        <v>1910</v>
      </c>
      <c r="BD23" s="67">
        <v>90</v>
      </c>
      <c r="BE23" s="59" t="s">
        <v>164</v>
      </c>
      <c r="BF23" s="60"/>
      <c r="BG23" s="67"/>
      <c r="BH23" s="67"/>
      <c r="BI23" s="59" t="s">
        <v>164</v>
      </c>
      <c r="BJ23" s="67"/>
      <c r="BK23" s="67"/>
      <c r="BL23" s="67"/>
      <c r="BM23" s="67"/>
      <c r="BN23" s="61"/>
      <c r="BO23" s="67"/>
      <c r="BP23" s="67"/>
      <c r="BQ23" s="59"/>
      <c r="BR23" s="61"/>
      <c r="BS23" s="67"/>
      <c r="BT23" s="67"/>
      <c r="BU23" s="59"/>
      <c r="BV23" s="61"/>
      <c r="BW23" s="67"/>
      <c r="BX23" s="67"/>
      <c r="BY23" s="59"/>
    </row>
    <row r="24" spans="2:77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0"/>
      <c r="W24" s="67"/>
      <c r="X24" s="67"/>
      <c r="Y24" s="59"/>
      <c r="Z24" s="60"/>
      <c r="AA24" s="67"/>
      <c r="AB24" s="67"/>
      <c r="AC24" s="59"/>
      <c r="AD24" s="61"/>
      <c r="AE24" s="67"/>
      <c r="AF24" s="67"/>
      <c r="AG24" s="67"/>
      <c r="AH24" s="61"/>
      <c r="AI24" s="67"/>
      <c r="AJ24" s="67"/>
      <c r="AK24" s="59"/>
      <c r="AL24" s="61"/>
      <c r="AM24" s="67"/>
      <c r="AN24" s="67"/>
      <c r="AO24" s="59"/>
      <c r="AP24" s="61"/>
      <c r="AQ24" s="67"/>
      <c r="AR24" s="67"/>
      <c r="AS24" s="59"/>
      <c r="AT24" s="61"/>
      <c r="AU24" s="67"/>
      <c r="AV24" s="67"/>
      <c r="AW24" s="59"/>
      <c r="AX24" s="60"/>
      <c r="AY24" s="67"/>
      <c r="AZ24" s="67"/>
      <c r="BA24" s="59"/>
      <c r="BB24" s="60">
        <v>44651</v>
      </c>
      <c r="BC24" s="67">
        <v>1955</v>
      </c>
      <c r="BD24" s="67">
        <v>90</v>
      </c>
      <c r="BE24" s="59" t="s">
        <v>164</v>
      </c>
      <c r="BF24" s="60"/>
      <c r="BG24" s="67"/>
      <c r="BH24" s="67"/>
      <c r="BI24" s="59" t="s">
        <v>164</v>
      </c>
      <c r="BJ24" s="67"/>
      <c r="BK24" s="67"/>
      <c r="BL24" s="67"/>
      <c r="BM24" s="67"/>
      <c r="BN24" s="61"/>
      <c r="BO24" s="67"/>
      <c r="BP24" s="67"/>
      <c r="BQ24" s="59"/>
      <c r="BR24" s="61"/>
      <c r="BS24" s="67"/>
      <c r="BT24" s="67"/>
      <c r="BU24" s="59"/>
      <c r="BV24" s="61"/>
      <c r="BW24" s="67"/>
      <c r="BX24" s="67"/>
      <c r="BY24" s="59"/>
    </row>
    <row r="25" spans="2:77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0"/>
      <c r="W25" s="67"/>
      <c r="X25" s="67"/>
      <c r="Y25" s="59"/>
      <c r="Z25" s="60"/>
      <c r="AA25" s="67"/>
      <c r="AB25" s="67"/>
      <c r="AC25" s="59"/>
      <c r="AD25" s="61"/>
      <c r="AE25" s="67"/>
      <c r="AF25" s="67"/>
      <c r="AG25" s="67"/>
      <c r="AH25" s="61"/>
      <c r="AI25" s="67"/>
      <c r="AJ25" s="67"/>
      <c r="AK25" s="59"/>
      <c r="AL25" s="61"/>
      <c r="AM25" s="67"/>
      <c r="AN25" s="67"/>
      <c r="AO25" s="59"/>
      <c r="AP25" s="61"/>
      <c r="AQ25" s="67"/>
      <c r="AR25" s="67"/>
      <c r="AS25" s="59"/>
      <c r="AT25" s="61"/>
      <c r="AU25" s="67"/>
      <c r="AV25" s="67"/>
      <c r="AW25" s="59"/>
      <c r="AX25" s="61"/>
      <c r="AY25" s="67"/>
      <c r="AZ25" s="67"/>
      <c r="BA25" s="59"/>
      <c r="BB25" s="61"/>
      <c r="BC25" s="67"/>
      <c r="BD25" s="67"/>
      <c r="BE25" s="59"/>
      <c r="BF25" s="61"/>
      <c r="BG25" s="67"/>
      <c r="BH25" s="67"/>
      <c r="BI25" s="59"/>
      <c r="BJ25" s="67"/>
      <c r="BK25" s="67"/>
      <c r="BL25" s="67"/>
      <c r="BM25" s="67"/>
      <c r="BN25" s="61"/>
      <c r="BO25" s="67"/>
      <c r="BP25" s="67"/>
      <c r="BQ25" s="59"/>
      <c r="BR25" s="61"/>
      <c r="BS25" s="67"/>
      <c r="BT25" s="67"/>
      <c r="BU25" s="59"/>
      <c r="BV25" s="61"/>
      <c r="BW25" s="67"/>
      <c r="BX25" s="67"/>
      <c r="BY25" s="59"/>
    </row>
    <row r="26" spans="2:77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0"/>
      <c r="W26" s="67"/>
      <c r="X26" s="67"/>
      <c r="Y26" s="59"/>
      <c r="Z26" s="60"/>
      <c r="AA26" s="67"/>
      <c r="AB26" s="67"/>
      <c r="AC26" s="59"/>
      <c r="AD26" s="61"/>
      <c r="AE26" s="67"/>
      <c r="AF26" s="67"/>
      <c r="AG26" s="67"/>
      <c r="AH26" s="61"/>
      <c r="AI26" s="67"/>
      <c r="AJ26" s="67"/>
      <c r="AK26" s="59"/>
      <c r="AL26" s="61"/>
      <c r="AM26" s="67"/>
      <c r="AN26" s="67"/>
      <c r="AO26" s="59"/>
      <c r="AP26" s="61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67"/>
      <c r="BK26" s="67"/>
      <c r="BL26" s="67"/>
      <c r="BM26" s="67"/>
      <c r="BN26" s="61"/>
      <c r="BO26" s="67"/>
      <c r="BP26" s="67"/>
      <c r="BQ26" s="59"/>
      <c r="BR26" s="61"/>
      <c r="BS26" s="67"/>
      <c r="BT26" s="67"/>
      <c r="BU26" s="59"/>
      <c r="BV26" s="61"/>
      <c r="BW26" s="67"/>
      <c r="BX26" s="67"/>
      <c r="BY26" s="59"/>
    </row>
    <row r="27" spans="2:77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1"/>
      <c r="AE27" s="67"/>
      <c r="AF27" s="67"/>
      <c r="AG27" s="67"/>
      <c r="AH27" s="61"/>
      <c r="AI27" s="67"/>
      <c r="AJ27" s="67"/>
      <c r="AK27" s="59"/>
      <c r="AL27" s="61"/>
      <c r="AM27" s="67"/>
      <c r="AN27" s="67"/>
      <c r="AO27" s="59"/>
      <c r="AP27" s="61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7"/>
      <c r="BK27" s="67"/>
      <c r="BL27" s="67"/>
      <c r="BM27" s="67"/>
      <c r="BN27" s="61"/>
      <c r="BO27" s="67"/>
      <c r="BP27" s="67"/>
      <c r="BQ27" s="59"/>
      <c r="BR27" s="61"/>
      <c r="BS27" s="67"/>
      <c r="BT27" s="124"/>
      <c r="BU27" s="59"/>
      <c r="BV27" s="61"/>
      <c r="BW27" s="67"/>
      <c r="BX27" s="67"/>
      <c r="BY27" s="59"/>
    </row>
    <row r="28" spans="2:77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1"/>
      <c r="AE28" s="67"/>
      <c r="AF28" s="67"/>
      <c r="AG28" s="67"/>
      <c r="AH28" s="61"/>
      <c r="AI28" s="67"/>
      <c r="AJ28" s="67"/>
      <c r="AK28" s="59"/>
      <c r="AL28" s="61"/>
      <c r="AM28" s="67"/>
      <c r="AN28" s="67"/>
      <c r="AO28" s="59"/>
      <c r="AP28" s="61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7"/>
      <c r="BK28" s="67"/>
      <c r="BL28" s="67"/>
      <c r="BM28" s="67"/>
      <c r="BN28" s="61"/>
      <c r="BO28" s="67"/>
      <c r="BP28" s="67"/>
      <c r="BQ28" s="59"/>
      <c r="BR28" s="61"/>
      <c r="BS28" s="67"/>
      <c r="BT28" s="67"/>
      <c r="BU28" s="59"/>
      <c r="BV28" s="61"/>
      <c r="BW28" s="67"/>
      <c r="BX28" s="67"/>
      <c r="BY28" s="59"/>
    </row>
    <row r="29" spans="2:77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1"/>
      <c r="AE29" s="67"/>
      <c r="AF29" s="67"/>
      <c r="AG29" s="67"/>
      <c r="AH29" s="61"/>
      <c r="AI29" s="67"/>
      <c r="AJ29" s="67"/>
      <c r="AK29" s="59"/>
      <c r="AL29" s="61"/>
      <c r="AM29" s="67"/>
      <c r="AN29" s="67"/>
      <c r="AO29" s="59"/>
      <c r="AP29" s="61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7"/>
      <c r="BK29" s="67"/>
      <c r="BL29" s="67"/>
      <c r="BM29" s="67"/>
      <c r="BN29" s="61"/>
      <c r="BO29" s="67"/>
      <c r="BP29" s="67"/>
      <c r="BQ29" s="59"/>
      <c r="BR29" s="61"/>
      <c r="BS29" s="67"/>
      <c r="BT29" s="67"/>
      <c r="BU29" s="59"/>
      <c r="BV29" s="61"/>
      <c r="BW29" s="67"/>
      <c r="BX29" s="67"/>
      <c r="BY29" s="59"/>
    </row>
    <row r="30" spans="2:77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25"/>
      <c r="AE30" s="68"/>
      <c r="AF30" s="68"/>
      <c r="AG30" s="68"/>
      <c r="AH30" s="25"/>
      <c r="AI30" s="68"/>
      <c r="AJ30" s="68"/>
      <c r="AK30" s="24"/>
      <c r="AL30" s="25"/>
      <c r="AM30" s="68"/>
      <c r="AN30" s="68"/>
      <c r="AO30" s="24"/>
      <c r="AP30" s="25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68"/>
      <c r="BK30" s="68"/>
      <c r="BL30" s="68"/>
      <c r="BM30" s="68"/>
      <c r="BN30" s="25"/>
      <c r="BO30" s="68"/>
      <c r="BP30" s="68"/>
      <c r="BQ30" s="24"/>
      <c r="BR30" s="25"/>
      <c r="BS30" s="68"/>
      <c r="BT30" s="68"/>
      <c r="BU30" s="24"/>
      <c r="BV30" s="25"/>
      <c r="BW30" s="68"/>
      <c r="BX30" s="68"/>
      <c r="BY30" s="24"/>
    </row>
    <row r="31" spans="2:77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25"/>
      <c r="AE31" s="68"/>
      <c r="AF31" s="68"/>
      <c r="AG31" s="68"/>
      <c r="AH31" s="25"/>
      <c r="AI31" s="68"/>
      <c r="AJ31" s="68"/>
      <c r="AK31" s="24"/>
      <c r="AL31" s="25"/>
      <c r="AM31" s="68"/>
      <c r="AN31" s="68"/>
      <c r="AO31" s="24"/>
      <c r="AP31" s="25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68"/>
      <c r="BK31" s="68"/>
      <c r="BL31" s="68"/>
      <c r="BM31" s="68"/>
      <c r="BN31" s="25"/>
      <c r="BO31" s="68"/>
      <c r="BP31" s="68"/>
      <c r="BQ31" s="24"/>
      <c r="BR31" s="25"/>
      <c r="BS31" s="68"/>
      <c r="BT31" s="68"/>
      <c r="BU31" s="24"/>
      <c r="BV31" s="25"/>
      <c r="BW31" s="68"/>
      <c r="BX31" s="68"/>
      <c r="BY31" s="24"/>
    </row>
    <row r="32" spans="2:77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7"/>
      <c r="AE32" s="72"/>
      <c r="AF32" s="72"/>
      <c r="AG32" s="72"/>
      <c r="AH32" s="77"/>
      <c r="AI32" s="72"/>
      <c r="AJ32" s="72"/>
      <c r="AK32" s="78"/>
      <c r="AL32" s="77"/>
      <c r="AM32" s="72"/>
      <c r="AN32" s="72"/>
      <c r="AO32" s="78"/>
      <c r="AP32" s="77"/>
      <c r="AQ32" s="72"/>
      <c r="AR32" s="72"/>
      <c r="AS32" s="78"/>
      <c r="AT32" s="77"/>
      <c r="AU32" s="72"/>
      <c r="AV32" s="72"/>
      <c r="AW32" s="78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72"/>
      <c r="BK32" s="72"/>
      <c r="BL32" s="72"/>
      <c r="BM32" s="72"/>
      <c r="BN32" s="77"/>
      <c r="BO32" s="72"/>
      <c r="BP32" s="72"/>
      <c r="BQ32" s="78"/>
      <c r="BR32" s="77"/>
      <c r="BS32" s="72"/>
      <c r="BT32" s="72"/>
      <c r="BU32" s="78"/>
      <c r="BV32" s="77"/>
      <c r="BW32" s="72"/>
      <c r="BX32" s="72"/>
      <c r="BY32" s="78"/>
    </row>
    <row r="33" spans="1:77" s="7" customFormat="1" ht="18.600000000000001" thickBot="1" x14ac:dyDescent="0.35">
      <c r="A33" s="64" t="s">
        <v>6</v>
      </c>
      <c r="B33" s="773">
        <f>SUM(D12:D32)</f>
        <v>135</v>
      </c>
      <c r="C33" s="774"/>
      <c r="D33" s="774"/>
      <c r="E33" s="775"/>
      <c r="F33" s="773">
        <f>SUM(H12:H32)</f>
        <v>1275</v>
      </c>
      <c r="G33" s="774"/>
      <c r="H33" s="774"/>
      <c r="I33" s="775"/>
      <c r="J33" s="760">
        <f>SUM(L12:L32)</f>
        <v>125</v>
      </c>
      <c r="K33" s="761"/>
      <c r="L33" s="761"/>
      <c r="M33" s="762"/>
      <c r="N33" s="722">
        <f>SUM(P12:P32)</f>
        <v>270</v>
      </c>
      <c r="O33" s="723"/>
      <c r="P33" s="723"/>
      <c r="Q33" s="724"/>
      <c r="R33" s="722">
        <f>SUM(T12:T32)</f>
        <v>810</v>
      </c>
      <c r="S33" s="723"/>
      <c r="T33" s="723"/>
      <c r="U33" s="724"/>
      <c r="V33" s="722">
        <f>SUM(X12:X32)</f>
        <v>935</v>
      </c>
      <c r="W33" s="723"/>
      <c r="X33" s="723"/>
      <c r="Y33" s="724"/>
      <c r="Z33" s="722">
        <f>SUM(AB12:AB32)</f>
        <v>365</v>
      </c>
      <c r="AA33" s="723"/>
      <c r="AB33" s="723"/>
      <c r="AC33" s="724"/>
      <c r="AD33" s="722">
        <f>SUM(AF12:AF32)</f>
        <v>600</v>
      </c>
      <c r="AE33" s="723"/>
      <c r="AF33" s="723"/>
      <c r="AG33" s="723"/>
      <c r="AH33" s="722">
        <f>SUM(AJ12:AJ32)</f>
        <v>90</v>
      </c>
      <c r="AI33" s="723"/>
      <c r="AJ33" s="723"/>
      <c r="AK33" s="724"/>
      <c r="AL33" s="722">
        <f>SUM(AN12:AN32)</f>
        <v>225</v>
      </c>
      <c r="AM33" s="723"/>
      <c r="AN33" s="723"/>
      <c r="AO33" s="724"/>
      <c r="AP33" s="722">
        <f>SUM(AR12:AR32)</f>
        <v>45</v>
      </c>
      <c r="AQ33" s="723"/>
      <c r="AR33" s="723"/>
      <c r="AS33" s="723"/>
      <c r="AT33" s="722">
        <f>SUM(AV12:AV32)</f>
        <v>210</v>
      </c>
      <c r="AU33" s="723"/>
      <c r="AV33" s="723"/>
      <c r="AW33" s="723"/>
      <c r="AX33" s="722">
        <f>SUM(AZ12:AZ32)</f>
        <v>620</v>
      </c>
      <c r="AY33" s="723"/>
      <c r="AZ33" s="723"/>
      <c r="BA33" s="723"/>
      <c r="BB33" s="722">
        <f>SUM(BD12:BD32)</f>
        <v>985</v>
      </c>
      <c r="BC33" s="723"/>
      <c r="BD33" s="723"/>
      <c r="BE33" s="723"/>
      <c r="BF33" s="722">
        <f>SUM(BH12:BH32)</f>
        <v>180</v>
      </c>
      <c r="BG33" s="723"/>
      <c r="BH33" s="723"/>
      <c r="BI33" s="723"/>
      <c r="BJ33" s="722">
        <f>SUM(BL12:BL32)</f>
        <v>1140</v>
      </c>
      <c r="BK33" s="723"/>
      <c r="BL33" s="723"/>
      <c r="BM33" s="723"/>
      <c r="BN33" s="722">
        <f>SUM(BP12:BP32)</f>
        <v>1215</v>
      </c>
      <c r="BO33" s="723"/>
      <c r="BP33" s="723"/>
      <c r="BQ33" s="724"/>
      <c r="BR33" s="722">
        <f>SUM(BT12:BT32)</f>
        <v>225</v>
      </c>
      <c r="BS33" s="723"/>
      <c r="BT33" s="723"/>
      <c r="BU33" s="724"/>
      <c r="BV33" s="722">
        <f>SUM(BX12:BX32)</f>
        <v>1305</v>
      </c>
      <c r="BW33" s="723"/>
      <c r="BX33" s="723"/>
      <c r="BY33" s="724"/>
    </row>
    <row r="34" spans="1:77" s="7" customFormat="1" ht="18.600000000000001" thickBot="1" x14ac:dyDescent="0.35">
      <c r="A34" s="64" t="s">
        <v>7</v>
      </c>
      <c r="B34" s="776">
        <f>+B33/42</f>
        <v>3.2142857142857144</v>
      </c>
      <c r="C34" s="777"/>
      <c r="D34" s="777"/>
      <c r="E34" s="778"/>
      <c r="F34" s="776">
        <f>+F33/42</f>
        <v>30.357142857142858</v>
      </c>
      <c r="G34" s="777"/>
      <c r="H34" s="777"/>
      <c r="I34" s="778"/>
      <c r="J34" s="763">
        <f>+J33/42</f>
        <v>2.9761904761904763</v>
      </c>
      <c r="K34" s="764"/>
      <c r="L34" s="764"/>
      <c r="M34" s="765"/>
      <c r="N34" s="725">
        <f>+N33/42</f>
        <v>6.4285714285714288</v>
      </c>
      <c r="O34" s="726"/>
      <c r="P34" s="726"/>
      <c r="Q34" s="727"/>
      <c r="R34" s="725">
        <f>+R33/42</f>
        <v>19.285714285714285</v>
      </c>
      <c r="S34" s="726"/>
      <c r="T34" s="726"/>
      <c r="U34" s="727"/>
      <c r="V34" s="725">
        <f>+V33/42</f>
        <v>22.261904761904763</v>
      </c>
      <c r="W34" s="726"/>
      <c r="X34" s="726"/>
      <c r="Y34" s="727"/>
      <c r="Z34" s="725">
        <f>+Z33/42</f>
        <v>8.6904761904761898</v>
      </c>
      <c r="AA34" s="726"/>
      <c r="AB34" s="726"/>
      <c r="AC34" s="727"/>
      <c r="AD34" s="725">
        <f>+AD33/42</f>
        <v>14.285714285714286</v>
      </c>
      <c r="AE34" s="726"/>
      <c r="AF34" s="726"/>
      <c r="AG34" s="726"/>
      <c r="AH34" s="725">
        <f>+AH33/42</f>
        <v>2.1428571428571428</v>
      </c>
      <c r="AI34" s="726"/>
      <c r="AJ34" s="726"/>
      <c r="AK34" s="727"/>
      <c r="AL34" s="725">
        <f>+AL33/42</f>
        <v>5.3571428571428568</v>
      </c>
      <c r="AM34" s="726"/>
      <c r="AN34" s="726"/>
      <c r="AO34" s="727"/>
      <c r="AP34" s="725">
        <f>+AP33/42</f>
        <v>1.0714285714285714</v>
      </c>
      <c r="AQ34" s="726"/>
      <c r="AR34" s="726"/>
      <c r="AS34" s="726"/>
      <c r="AT34" s="725">
        <f>+AT33/42</f>
        <v>5</v>
      </c>
      <c r="AU34" s="726"/>
      <c r="AV34" s="726"/>
      <c r="AW34" s="726"/>
      <c r="AX34" s="725">
        <f>+AX33/42</f>
        <v>14.761904761904763</v>
      </c>
      <c r="AY34" s="726"/>
      <c r="AZ34" s="726"/>
      <c r="BA34" s="726"/>
      <c r="BB34" s="725">
        <f>+BB33/42</f>
        <v>23.452380952380953</v>
      </c>
      <c r="BC34" s="726"/>
      <c r="BD34" s="726"/>
      <c r="BE34" s="726"/>
      <c r="BF34" s="725">
        <f>+BF33/42</f>
        <v>4.2857142857142856</v>
      </c>
      <c r="BG34" s="726"/>
      <c r="BH34" s="726"/>
      <c r="BI34" s="726"/>
      <c r="BJ34" s="725">
        <f>+BJ33/42</f>
        <v>27.142857142857142</v>
      </c>
      <c r="BK34" s="726"/>
      <c r="BL34" s="726"/>
      <c r="BM34" s="726"/>
      <c r="BN34" s="725">
        <f>+BN33/42</f>
        <v>28.928571428571427</v>
      </c>
      <c r="BO34" s="726"/>
      <c r="BP34" s="726"/>
      <c r="BQ34" s="727"/>
      <c r="BR34" s="725">
        <f>+BR33/42</f>
        <v>5.3571428571428568</v>
      </c>
      <c r="BS34" s="726"/>
      <c r="BT34" s="726"/>
      <c r="BU34" s="727"/>
      <c r="BV34" s="725">
        <f>+BV33/42</f>
        <v>31.071428571428573</v>
      </c>
      <c r="BW34" s="726"/>
      <c r="BX34" s="726"/>
      <c r="BY34" s="727"/>
    </row>
    <row r="35" spans="1:77" s="7" customFormat="1" ht="18.600000000000001" thickBot="1" x14ac:dyDescent="0.35">
      <c r="A35" s="64" t="s">
        <v>8</v>
      </c>
      <c r="B35" s="728">
        <f>+B34/6.2898</f>
        <v>0.5110314659107944</v>
      </c>
      <c r="C35" s="729"/>
      <c r="D35" s="729"/>
      <c r="E35" s="730"/>
      <c r="F35" s="728">
        <f>+F34/6.2898</f>
        <v>4.8264082891575022</v>
      </c>
      <c r="G35" s="729"/>
      <c r="H35" s="729"/>
      <c r="I35" s="730"/>
      <c r="J35" s="728">
        <f>+J34/6.2898</f>
        <v>0.47317728325073555</v>
      </c>
      <c r="K35" s="729"/>
      <c r="L35" s="729"/>
      <c r="M35" s="730"/>
      <c r="N35" s="728">
        <f>+N34/6.2898</f>
        <v>1.0220629318215888</v>
      </c>
      <c r="O35" s="729"/>
      <c r="P35" s="729"/>
      <c r="Q35" s="730"/>
      <c r="R35" s="728">
        <f>+R34/6.2898</f>
        <v>3.066188795464766</v>
      </c>
      <c r="S35" s="729"/>
      <c r="T35" s="729"/>
      <c r="U35" s="730"/>
      <c r="V35" s="728">
        <f>+V34/6.2898</f>
        <v>3.5393660787155019</v>
      </c>
      <c r="W35" s="729"/>
      <c r="X35" s="729"/>
      <c r="Y35" s="730"/>
      <c r="Z35" s="728">
        <f>+Z34/6.2898</f>
        <v>1.3816776670921476</v>
      </c>
      <c r="AA35" s="729"/>
      <c r="AB35" s="729"/>
      <c r="AC35" s="730"/>
      <c r="AD35" s="728">
        <f>+AD34/6.2898</f>
        <v>2.2712509596035306</v>
      </c>
      <c r="AE35" s="729"/>
      <c r="AF35" s="729"/>
      <c r="AG35" s="729"/>
      <c r="AH35" s="728">
        <f>+AH34/6.2898</f>
        <v>0.34068764394052958</v>
      </c>
      <c r="AI35" s="729"/>
      <c r="AJ35" s="729"/>
      <c r="AK35" s="730"/>
      <c r="AL35" s="728">
        <f>+AL34/6.2898</f>
        <v>0.85171910985132393</v>
      </c>
      <c r="AM35" s="729"/>
      <c r="AN35" s="729"/>
      <c r="AO35" s="730"/>
      <c r="AP35" s="728">
        <f>+AP34/6.2898</f>
        <v>0.17034382197026479</v>
      </c>
      <c r="AQ35" s="729"/>
      <c r="AR35" s="729"/>
      <c r="AS35" s="729"/>
      <c r="AT35" s="728">
        <f>+AT34/6.2898</f>
        <v>0.79493783586123568</v>
      </c>
      <c r="AU35" s="729"/>
      <c r="AV35" s="729"/>
      <c r="AW35" s="729"/>
      <c r="AX35" s="728">
        <f>+AX34/6.2898</f>
        <v>2.3469593249236484</v>
      </c>
      <c r="AY35" s="729"/>
      <c r="AZ35" s="729"/>
      <c r="BA35" s="729"/>
      <c r="BB35" s="728">
        <f>+BB34/6.2898</f>
        <v>3.728636992015796</v>
      </c>
      <c r="BC35" s="729"/>
      <c r="BD35" s="729"/>
      <c r="BE35" s="729"/>
      <c r="BF35" s="728">
        <f>+BF34/6.2898</f>
        <v>0.68137528788105917</v>
      </c>
      <c r="BG35" s="729"/>
      <c r="BH35" s="729"/>
      <c r="BI35" s="729"/>
      <c r="BJ35" s="728">
        <f>+BJ34/6.2898</f>
        <v>4.3153768232467078</v>
      </c>
      <c r="BK35" s="729"/>
      <c r="BL35" s="729"/>
      <c r="BM35" s="729"/>
      <c r="BN35" s="728">
        <f>+BN34/6.2898</f>
        <v>4.5992831931971487</v>
      </c>
      <c r="BO35" s="729"/>
      <c r="BP35" s="729"/>
      <c r="BQ35" s="730"/>
      <c r="BR35" s="728">
        <f>+BR34/6.2898</f>
        <v>0.85171910985132393</v>
      </c>
      <c r="BS35" s="729"/>
      <c r="BT35" s="729"/>
      <c r="BU35" s="730"/>
      <c r="BV35" s="728">
        <f>+BV34/6.2898</f>
        <v>4.9399708371376789</v>
      </c>
      <c r="BW35" s="729"/>
      <c r="BX35" s="729"/>
      <c r="BY35" s="730"/>
    </row>
  </sheetData>
  <mergeCells count="114">
    <mergeCell ref="BN8:BQ8"/>
    <mergeCell ref="BR8:BU8"/>
    <mergeCell ref="BV8:BY8"/>
    <mergeCell ref="BJ8:BM8"/>
    <mergeCell ref="V8:Y8"/>
    <mergeCell ref="AL8:AO8"/>
    <mergeCell ref="BB8:BE8"/>
    <mergeCell ref="B8:E8"/>
    <mergeCell ref="F8:I8"/>
    <mergeCell ref="J8:M8"/>
    <mergeCell ref="R8:U8"/>
    <mergeCell ref="N8:Q8"/>
    <mergeCell ref="AH8:AK8"/>
    <mergeCell ref="AX8:BA8"/>
    <mergeCell ref="AP8:AS8"/>
    <mergeCell ref="AT8:AW8"/>
    <mergeCell ref="Z8:AC8"/>
    <mergeCell ref="AD8:AG8"/>
    <mergeCell ref="BF8:BI8"/>
    <mergeCell ref="BN9:BQ9"/>
    <mergeCell ref="BR9:BU9"/>
    <mergeCell ref="BV9:BY9"/>
    <mergeCell ref="BJ9:BM9"/>
    <mergeCell ref="V9:Y9"/>
    <mergeCell ref="AL9:AO9"/>
    <mergeCell ref="BB9:BE9"/>
    <mergeCell ref="B9:E9"/>
    <mergeCell ref="F9:I9"/>
    <mergeCell ref="J9:M9"/>
    <mergeCell ref="R9:U9"/>
    <mergeCell ref="N9:Q9"/>
    <mergeCell ref="AH9:AK9"/>
    <mergeCell ref="AX9:BA9"/>
    <mergeCell ref="AP9:AS9"/>
    <mergeCell ref="AT9:AW9"/>
    <mergeCell ref="Z9:AC9"/>
    <mergeCell ref="AD9:AG9"/>
    <mergeCell ref="BF9:BI9"/>
    <mergeCell ref="BN10:BQ10"/>
    <mergeCell ref="BR10:BU10"/>
    <mergeCell ref="BV10:BY10"/>
    <mergeCell ref="BJ10:BM10"/>
    <mergeCell ref="V10:Y10"/>
    <mergeCell ref="AL10:AO10"/>
    <mergeCell ref="BB10:BE10"/>
    <mergeCell ref="B10:E10"/>
    <mergeCell ref="F10:I10"/>
    <mergeCell ref="J10:M10"/>
    <mergeCell ref="R10:U10"/>
    <mergeCell ref="N10:Q10"/>
    <mergeCell ref="AH10:AK10"/>
    <mergeCell ref="AX10:BA10"/>
    <mergeCell ref="AP10:AS10"/>
    <mergeCell ref="AT10:AW10"/>
    <mergeCell ref="Z10:AC10"/>
    <mergeCell ref="AD10:AG10"/>
    <mergeCell ref="BF10:BI10"/>
    <mergeCell ref="BN33:BQ33"/>
    <mergeCell ref="BR33:BU33"/>
    <mergeCell ref="BV33:BY33"/>
    <mergeCell ref="BJ33:BM33"/>
    <mergeCell ref="V33:Y33"/>
    <mergeCell ref="AL33:AO33"/>
    <mergeCell ref="BB33:BE33"/>
    <mergeCell ref="B33:E33"/>
    <mergeCell ref="F33:I33"/>
    <mergeCell ref="J33:M33"/>
    <mergeCell ref="R33:U33"/>
    <mergeCell ref="N33:Q33"/>
    <mergeCell ref="AH33:AK33"/>
    <mergeCell ref="AX33:BA33"/>
    <mergeCell ref="AP33:AS33"/>
    <mergeCell ref="AT33:AW33"/>
    <mergeCell ref="Z33:AC33"/>
    <mergeCell ref="AD33:AG33"/>
    <mergeCell ref="BF33:BI33"/>
    <mergeCell ref="BN34:BQ34"/>
    <mergeCell ref="BR34:BU34"/>
    <mergeCell ref="BV34:BY34"/>
    <mergeCell ref="BJ34:BM34"/>
    <mergeCell ref="V34:Y34"/>
    <mergeCell ref="AL34:AO34"/>
    <mergeCell ref="BB34:BE34"/>
    <mergeCell ref="B34:E34"/>
    <mergeCell ref="F34:I34"/>
    <mergeCell ref="J34:M34"/>
    <mergeCell ref="R34:U34"/>
    <mergeCell ref="N34:Q34"/>
    <mergeCell ref="AH34:AK34"/>
    <mergeCell ref="AX34:BA34"/>
    <mergeCell ref="AP34:AS34"/>
    <mergeCell ref="AT34:AW34"/>
    <mergeCell ref="Z34:AC34"/>
    <mergeCell ref="AD34:AG34"/>
    <mergeCell ref="BF34:BI34"/>
    <mergeCell ref="BN35:BQ35"/>
    <mergeCell ref="BR35:BU35"/>
    <mergeCell ref="BV35:BY35"/>
    <mergeCell ref="BJ35:BM35"/>
    <mergeCell ref="V35:Y35"/>
    <mergeCell ref="AL35:AO35"/>
    <mergeCell ref="BB35:BE35"/>
    <mergeCell ref="B35:E35"/>
    <mergeCell ref="F35:I35"/>
    <mergeCell ref="J35:M35"/>
    <mergeCell ref="R35:U35"/>
    <mergeCell ref="N35:Q35"/>
    <mergeCell ref="AH35:AK35"/>
    <mergeCell ref="AX35:BA35"/>
    <mergeCell ref="AP35:AS35"/>
    <mergeCell ref="AT35:AW35"/>
    <mergeCell ref="Z35:AC35"/>
    <mergeCell ref="AD35:AG35"/>
    <mergeCell ref="BF35:BI3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C35"/>
  <sheetViews>
    <sheetView topLeftCell="W7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41" width="13" customWidth="1"/>
    <col min="42" max="44" width="12" customWidth="1"/>
    <col min="45" max="45" width="15.5546875" customWidth="1"/>
    <col min="46" max="53" width="11.88671875" customWidth="1"/>
    <col min="54" max="60" width="12" customWidth="1"/>
    <col min="61" max="65" width="13" customWidth="1"/>
    <col min="66" max="69" width="15.33203125" customWidth="1"/>
    <col min="70" max="81" width="12" customWidth="1"/>
  </cols>
  <sheetData>
    <row r="4" spans="1:81" ht="15" thickBot="1" x14ac:dyDescent="0.35"/>
    <row r="5" spans="1:81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</row>
    <row r="6" spans="1:81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</row>
    <row r="7" spans="1:81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</row>
    <row r="8" spans="1:81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86" t="s">
        <v>119</v>
      </c>
      <c r="G8" s="787"/>
      <c r="H8" s="787"/>
      <c r="I8" s="788"/>
      <c r="J8" s="766" t="s">
        <v>123</v>
      </c>
      <c r="K8" s="759"/>
      <c r="L8" s="759"/>
      <c r="M8" s="767"/>
      <c r="N8" s="783" t="s">
        <v>4</v>
      </c>
      <c r="O8" s="784"/>
      <c r="P8" s="784"/>
      <c r="Q8" s="785"/>
      <c r="R8" s="731" t="s">
        <v>4</v>
      </c>
      <c r="S8" s="732"/>
      <c r="T8" s="732"/>
      <c r="U8" s="733"/>
      <c r="V8" s="731" t="s">
        <v>197</v>
      </c>
      <c r="W8" s="732"/>
      <c r="X8" s="732"/>
      <c r="Y8" s="733"/>
      <c r="Z8" s="783" t="s">
        <v>118</v>
      </c>
      <c r="AA8" s="784"/>
      <c r="AB8" s="784"/>
      <c r="AC8" s="785"/>
      <c r="AD8" s="783" t="s">
        <v>187</v>
      </c>
      <c r="AE8" s="784"/>
      <c r="AF8" s="784"/>
      <c r="AG8" s="785"/>
      <c r="AH8" s="783" t="s">
        <v>189</v>
      </c>
      <c r="AI8" s="784"/>
      <c r="AJ8" s="784"/>
      <c r="AK8" s="784"/>
      <c r="AL8" s="783" t="s">
        <v>4</v>
      </c>
      <c r="AM8" s="784"/>
      <c r="AN8" s="784"/>
      <c r="AO8" s="784"/>
      <c r="AP8" s="731" t="s">
        <v>4</v>
      </c>
      <c r="AQ8" s="732"/>
      <c r="AR8" s="732"/>
      <c r="AS8" s="732"/>
      <c r="AT8" s="783" t="s">
        <v>182</v>
      </c>
      <c r="AU8" s="784"/>
      <c r="AV8" s="784"/>
      <c r="AW8" s="785"/>
      <c r="AX8" s="783" t="s">
        <v>185</v>
      </c>
      <c r="AY8" s="784"/>
      <c r="AZ8" s="784"/>
      <c r="BA8" s="785"/>
      <c r="BB8" s="783" t="s">
        <v>18</v>
      </c>
      <c r="BC8" s="784"/>
      <c r="BD8" s="784"/>
      <c r="BE8" s="785"/>
      <c r="BF8" s="783" t="s">
        <v>18</v>
      </c>
      <c r="BG8" s="784"/>
      <c r="BH8" s="784"/>
      <c r="BI8" s="785"/>
      <c r="BJ8" s="783" t="s">
        <v>192</v>
      </c>
      <c r="BK8" s="784"/>
      <c r="BL8" s="784"/>
      <c r="BM8" s="785"/>
      <c r="BN8" s="783" t="s">
        <v>96</v>
      </c>
      <c r="BO8" s="784"/>
      <c r="BP8" s="784"/>
      <c r="BQ8" s="784"/>
      <c r="BR8" s="783" t="s">
        <v>115</v>
      </c>
      <c r="BS8" s="784"/>
      <c r="BT8" s="784"/>
      <c r="BU8" s="785"/>
      <c r="BV8" s="731" t="s">
        <v>115</v>
      </c>
      <c r="BW8" s="732"/>
      <c r="BX8" s="732"/>
      <c r="BY8" s="733"/>
      <c r="BZ8" s="783" t="s">
        <v>131</v>
      </c>
      <c r="CA8" s="784"/>
      <c r="CB8" s="784"/>
      <c r="CC8" s="785"/>
    </row>
    <row r="9" spans="1:81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198</v>
      </c>
      <c r="G9" s="739"/>
      <c r="H9" s="739"/>
      <c r="I9" s="740"/>
      <c r="J9" s="731" t="s">
        <v>130</v>
      </c>
      <c r="K9" s="732"/>
      <c r="L9" s="732"/>
      <c r="M9" s="733"/>
      <c r="N9" s="731" t="s">
        <v>178</v>
      </c>
      <c r="O9" s="732"/>
      <c r="P9" s="732"/>
      <c r="Q9" s="733"/>
      <c r="R9" s="731" t="s">
        <v>78</v>
      </c>
      <c r="S9" s="732"/>
      <c r="T9" s="732"/>
      <c r="U9" s="733"/>
      <c r="V9" s="731" t="s">
        <v>193</v>
      </c>
      <c r="W9" s="732"/>
      <c r="X9" s="732"/>
      <c r="Y9" s="733"/>
      <c r="Z9" s="731" t="s">
        <v>117</v>
      </c>
      <c r="AA9" s="732"/>
      <c r="AB9" s="732"/>
      <c r="AC9" s="733"/>
      <c r="AD9" s="731" t="s">
        <v>120</v>
      </c>
      <c r="AE9" s="732"/>
      <c r="AF9" s="732"/>
      <c r="AG9" s="733"/>
      <c r="AH9" s="731" t="s">
        <v>190</v>
      </c>
      <c r="AI9" s="732"/>
      <c r="AJ9" s="732"/>
      <c r="AK9" s="732"/>
      <c r="AL9" s="731" t="s">
        <v>180</v>
      </c>
      <c r="AM9" s="732"/>
      <c r="AN9" s="732"/>
      <c r="AO9" s="732"/>
      <c r="AP9" s="731" t="s">
        <v>160</v>
      </c>
      <c r="AQ9" s="732"/>
      <c r="AR9" s="732"/>
      <c r="AS9" s="732"/>
      <c r="AT9" s="731" t="s">
        <v>183</v>
      </c>
      <c r="AU9" s="732"/>
      <c r="AV9" s="732"/>
      <c r="AW9" s="733"/>
      <c r="AX9" s="731" t="s">
        <v>186</v>
      </c>
      <c r="AY9" s="732"/>
      <c r="AZ9" s="732"/>
      <c r="BA9" s="733"/>
      <c r="BB9" s="731" t="s">
        <v>181</v>
      </c>
      <c r="BC9" s="732"/>
      <c r="BD9" s="732"/>
      <c r="BE9" s="733"/>
      <c r="BF9" s="731" t="s">
        <v>165</v>
      </c>
      <c r="BG9" s="732"/>
      <c r="BH9" s="732"/>
      <c r="BI9" s="733"/>
      <c r="BJ9" s="731" t="s">
        <v>193</v>
      </c>
      <c r="BK9" s="732"/>
      <c r="BL9" s="732"/>
      <c r="BM9" s="733"/>
      <c r="BN9" s="731" t="s">
        <v>155</v>
      </c>
      <c r="BO9" s="732"/>
      <c r="BP9" s="732"/>
      <c r="BQ9" s="732"/>
      <c r="BR9" s="731" t="s">
        <v>175</v>
      </c>
      <c r="BS9" s="732"/>
      <c r="BT9" s="732"/>
      <c r="BU9" s="733"/>
      <c r="BV9" s="731" t="s">
        <v>176</v>
      </c>
      <c r="BW9" s="732"/>
      <c r="BX9" s="732"/>
      <c r="BY9" s="733"/>
      <c r="BZ9" s="731" t="s">
        <v>173</v>
      </c>
      <c r="CA9" s="732"/>
      <c r="CB9" s="732"/>
      <c r="CC9" s="733"/>
    </row>
    <row r="10" spans="1:81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2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68"/>
      <c r="BO10" s="734"/>
      <c r="BP10" s="734"/>
      <c r="BQ10" s="734"/>
      <c r="BR10" s="768"/>
      <c r="BS10" s="734"/>
      <c r="BT10" s="734"/>
      <c r="BU10" s="769"/>
      <c r="BV10" s="768"/>
      <c r="BW10" s="734"/>
      <c r="BX10" s="734"/>
      <c r="BY10" s="769"/>
      <c r="BZ10" s="768"/>
      <c r="CA10" s="734"/>
      <c r="CB10" s="734"/>
      <c r="CC10" s="769"/>
    </row>
    <row r="11" spans="1:81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8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8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</row>
    <row r="12" spans="1:81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44655</v>
      </c>
      <c r="G12" s="19">
        <v>1963</v>
      </c>
      <c r="H12" s="19">
        <v>280</v>
      </c>
      <c r="I12" s="20" t="s">
        <v>170</v>
      </c>
      <c r="J12" s="87">
        <v>44628</v>
      </c>
      <c r="K12" s="54">
        <v>1840</v>
      </c>
      <c r="L12" s="54">
        <v>45</v>
      </c>
      <c r="M12" s="56" t="s">
        <v>164</v>
      </c>
      <c r="N12" s="75">
        <v>44662</v>
      </c>
      <c r="O12" s="66">
        <v>1978</v>
      </c>
      <c r="P12" s="66">
        <v>35</v>
      </c>
      <c r="Q12" s="56" t="s">
        <v>111</v>
      </c>
      <c r="R12" s="75">
        <v>44648</v>
      </c>
      <c r="S12" s="66">
        <v>1913</v>
      </c>
      <c r="T12" s="66">
        <v>45</v>
      </c>
      <c r="U12" s="56" t="s">
        <v>114</v>
      </c>
      <c r="V12" s="75">
        <v>44672</v>
      </c>
      <c r="W12" s="66">
        <v>2020</v>
      </c>
      <c r="X12" s="66">
        <v>90</v>
      </c>
      <c r="Y12" s="56" t="s">
        <v>111</v>
      </c>
      <c r="Z12" s="75">
        <v>44653</v>
      </c>
      <c r="AA12" s="66">
        <v>1959</v>
      </c>
      <c r="AB12" s="66">
        <v>135</v>
      </c>
      <c r="AC12" s="56" t="s">
        <v>179</v>
      </c>
      <c r="AD12" s="75">
        <v>44657</v>
      </c>
      <c r="AE12" s="66">
        <v>1905</v>
      </c>
      <c r="AF12" s="66">
        <v>180</v>
      </c>
      <c r="AG12" s="56" t="s">
        <v>179</v>
      </c>
      <c r="AH12" s="100">
        <v>44655</v>
      </c>
      <c r="AI12" s="66">
        <v>1964</v>
      </c>
      <c r="AJ12" s="66">
        <v>135</v>
      </c>
      <c r="AK12" s="66" t="s">
        <v>179</v>
      </c>
      <c r="AL12" s="75"/>
      <c r="AM12" s="80"/>
      <c r="AN12" s="80"/>
      <c r="AO12" s="59" t="s">
        <v>111</v>
      </c>
      <c r="AP12" s="75">
        <v>44621</v>
      </c>
      <c r="AQ12" s="80">
        <v>1814</v>
      </c>
      <c r="AR12" s="80">
        <v>45</v>
      </c>
      <c r="AS12" s="59" t="s">
        <v>164</v>
      </c>
      <c r="AT12" s="75">
        <v>44652</v>
      </c>
      <c r="AU12" s="66">
        <v>1956</v>
      </c>
      <c r="AV12" s="66">
        <v>90</v>
      </c>
      <c r="AW12" s="56" t="s">
        <v>184</v>
      </c>
      <c r="AX12" s="75">
        <v>44653</v>
      </c>
      <c r="AY12" s="66">
        <v>1928</v>
      </c>
      <c r="AZ12" s="66">
        <v>100</v>
      </c>
      <c r="BA12" s="56" t="s">
        <v>126</v>
      </c>
      <c r="BB12" s="75">
        <v>44653</v>
      </c>
      <c r="BC12" s="66">
        <v>1929</v>
      </c>
      <c r="BD12" s="66">
        <v>120</v>
      </c>
      <c r="BE12" s="56" t="s">
        <v>126</v>
      </c>
      <c r="BF12" s="75">
        <v>44654</v>
      </c>
      <c r="BG12" s="66">
        <v>1960</v>
      </c>
      <c r="BH12" s="66">
        <v>90</v>
      </c>
      <c r="BI12" s="56" t="s">
        <v>164</v>
      </c>
      <c r="BJ12" s="75">
        <v>44659</v>
      </c>
      <c r="BK12" s="66">
        <v>1972</v>
      </c>
      <c r="BL12" s="66">
        <v>1890</v>
      </c>
      <c r="BM12" s="56" t="s">
        <v>164</v>
      </c>
      <c r="BN12" s="70">
        <v>44652</v>
      </c>
      <c r="BO12" s="66">
        <v>2014</v>
      </c>
      <c r="BP12" s="66">
        <v>11340</v>
      </c>
      <c r="BQ12" s="66" t="s">
        <v>111</v>
      </c>
      <c r="BR12" s="100">
        <v>44654</v>
      </c>
      <c r="BS12" s="101">
        <v>1962</v>
      </c>
      <c r="BT12" s="101">
        <v>135</v>
      </c>
      <c r="BU12" s="102" t="s">
        <v>164</v>
      </c>
      <c r="BV12" s="100">
        <v>44624</v>
      </c>
      <c r="BW12" s="101">
        <v>1831</v>
      </c>
      <c r="BX12" s="101">
        <v>135</v>
      </c>
      <c r="BY12" s="102" t="s">
        <v>111</v>
      </c>
      <c r="BZ12" s="100"/>
      <c r="CA12" s="101"/>
      <c r="CB12" s="101"/>
      <c r="CC12" s="102"/>
    </row>
    <row r="13" spans="1:81" x14ac:dyDescent="0.3">
      <c r="B13" s="55">
        <v>44632</v>
      </c>
      <c r="C13" s="18">
        <v>1852</v>
      </c>
      <c r="D13" s="54">
        <v>45</v>
      </c>
      <c r="E13" s="53" t="s">
        <v>126</v>
      </c>
      <c r="F13" s="57">
        <v>44659</v>
      </c>
      <c r="G13" s="6">
        <v>1918</v>
      </c>
      <c r="H13" s="6">
        <v>270</v>
      </c>
      <c r="I13" s="15" t="s">
        <v>170</v>
      </c>
      <c r="J13" s="87">
        <v>44634</v>
      </c>
      <c r="K13" s="6">
        <v>1869</v>
      </c>
      <c r="L13" s="6">
        <v>35</v>
      </c>
      <c r="M13" s="59" t="s">
        <v>126</v>
      </c>
      <c r="N13" s="75">
        <v>44665</v>
      </c>
      <c r="O13" s="66">
        <v>1989</v>
      </c>
      <c r="P13" s="66">
        <v>45</v>
      </c>
      <c r="Q13" s="56" t="s">
        <v>111</v>
      </c>
      <c r="R13" s="75"/>
      <c r="S13" s="66"/>
      <c r="T13" s="66"/>
      <c r="U13" s="56"/>
      <c r="V13" s="75">
        <v>44675</v>
      </c>
      <c r="W13" s="66">
        <v>2028</v>
      </c>
      <c r="X13" s="66">
        <v>80</v>
      </c>
      <c r="Y13" s="56" t="s">
        <v>179</v>
      </c>
      <c r="Z13" s="75">
        <v>44659</v>
      </c>
      <c r="AA13" s="66">
        <v>1971</v>
      </c>
      <c r="AB13" s="66">
        <v>135</v>
      </c>
      <c r="AC13" s="56" t="s">
        <v>179</v>
      </c>
      <c r="AD13" s="75">
        <v>44663</v>
      </c>
      <c r="AE13" s="66">
        <v>1975</v>
      </c>
      <c r="AF13" s="66">
        <v>160</v>
      </c>
      <c r="AG13" s="56" t="s">
        <v>126</v>
      </c>
      <c r="AH13" s="75">
        <v>44659</v>
      </c>
      <c r="AI13" s="66">
        <v>1919</v>
      </c>
      <c r="AJ13" s="66">
        <v>135</v>
      </c>
      <c r="AK13" s="66" t="s">
        <v>179</v>
      </c>
      <c r="AL13" s="75">
        <v>44656</v>
      </c>
      <c r="AM13" s="80">
        <v>1966</v>
      </c>
      <c r="AN13" s="80">
        <v>90</v>
      </c>
      <c r="AO13" s="59" t="s">
        <v>34</v>
      </c>
      <c r="AP13" s="75">
        <v>44624</v>
      </c>
      <c r="AQ13" s="67">
        <v>1827</v>
      </c>
      <c r="AR13" s="67">
        <v>45</v>
      </c>
      <c r="AS13" s="59" t="s">
        <v>111</v>
      </c>
      <c r="AT13" s="75">
        <v>44657</v>
      </c>
      <c r="AU13" s="66">
        <v>1934</v>
      </c>
      <c r="AV13" s="66">
        <v>90</v>
      </c>
      <c r="AW13" s="56" t="s">
        <v>184</v>
      </c>
      <c r="AX13" s="75">
        <v>44656</v>
      </c>
      <c r="AY13" s="66">
        <v>1930</v>
      </c>
      <c r="AZ13" s="66">
        <v>100</v>
      </c>
      <c r="BA13" s="56" t="s">
        <v>126</v>
      </c>
      <c r="BB13" s="60">
        <v>44656</v>
      </c>
      <c r="BC13" s="67">
        <v>1931</v>
      </c>
      <c r="BD13" s="67">
        <v>140</v>
      </c>
      <c r="BE13" s="59" t="s">
        <v>126</v>
      </c>
      <c r="BF13" s="60">
        <v>44656</v>
      </c>
      <c r="BG13" s="67">
        <v>1965</v>
      </c>
      <c r="BH13" s="67">
        <v>90</v>
      </c>
      <c r="BI13" s="59" t="s">
        <v>164</v>
      </c>
      <c r="BJ13" s="60">
        <v>44670</v>
      </c>
      <c r="BK13" s="67">
        <v>2008</v>
      </c>
      <c r="BL13" s="67">
        <v>1890</v>
      </c>
      <c r="BM13" s="59" t="s">
        <v>111</v>
      </c>
      <c r="BN13" s="118">
        <v>44657</v>
      </c>
      <c r="BO13" s="80">
        <v>2016</v>
      </c>
      <c r="BP13" s="80">
        <v>10500</v>
      </c>
      <c r="BQ13" s="80" t="s">
        <v>111</v>
      </c>
      <c r="BR13" s="100">
        <v>44658</v>
      </c>
      <c r="BS13" s="101">
        <v>1970</v>
      </c>
      <c r="BT13" s="101">
        <v>135</v>
      </c>
      <c r="BU13" s="102" t="s">
        <v>164</v>
      </c>
      <c r="BV13" s="100"/>
      <c r="BW13" s="101"/>
      <c r="BX13" s="101"/>
      <c r="BY13" s="102"/>
      <c r="BZ13" s="100">
        <v>44654</v>
      </c>
      <c r="CA13" s="101">
        <v>1961</v>
      </c>
      <c r="CB13" s="101">
        <v>135</v>
      </c>
      <c r="CC13" s="102" t="s">
        <v>164</v>
      </c>
    </row>
    <row r="14" spans="1:81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44662</v>
      </c>
      <c r="G14" s="6">
        <v>1979</v>
      </c>
      <c r="H14" s="6">
        <v>125</v>
      </c>
      <c r="I14" s="15" t="s">
        <v>111</v>
      </c>
      <c r="J14" s="87">
        <v>44641</v>
      </c>
      <c r="K14" s="6">
        <v>1899</v>
      </c>
      <c r="L14" s="6">
        <v>45</v>
      </c>
      <c r="M14" s="59" t="s">
        <v>164</v>
      </c>
      <c r="N14" s="75">
        <v>44668</v>
      </c>
      <c r="O14" s="66">
        <v>2001</v>
      </c>
      <c r="P14" s="66">
        <v>45</v>
      </c>
      <c r="Q14" s="56" t="s">
        <v>111</v>
      </c>
      <c r="R14" s="75"/>
      <c r="S14" s="66"/>
      <c r="T14" s="66"/>
      <c r="U14" s="56"/>
      <c r="V14" s="75">
        <v>44682</v>
      </c>
      <c r="W14" s="66">
        <v>2108</v>
      </c>
      <c r="X14" s="66">
        <v>90</v>
      </c>
      <c r="Y14" s="56" t="s">
        <v>111</v>
      </c>
      <c r="Z14" s="75">
        <v>44661</v>
      </c>
      <c r="AA14" s="66">
        <v>1974</v>
      </c>
      <c r="AB14" s="66">
        <v>125</v>
      </c>
      <c r="AC14" s="56" t="s">
        <v>179</v>
      </c>
      <c r="AD14" s="75">
        <v>44666</v>
      </c>
      <c r="AE14" s="66">
        <v>1976</v>
      </c>
      <c r="AF14" s="66">
        <v>150</v>
      </c>
      <c r="AG14" s="56" t="s">
        <v>126</v>
      </c>
      <c r="AH14" s="75">
        <v>44662</v>
      </c>
      <c r="AI14" s="66">
        <v>1980</v>
      </c>
      <c r="AJ14" s="66">
        <v>90</v>
      </c>
      <c r="AK14" s="66" t="s">
        <v>111</v>
      </c>
      <c r="AL14" s="75">
        <v>44661</v>
      </c>
      <c r="AM14" s="67">
        <v>1973</v>
      </c>
      <c r="AN14" s="67">
        <f>45+35</f>
        <v>80</v>
      </c>
      <c r="AO14" s="59" t="s">
        <v>35</v>
      </c>
      <c r="AP14" s="75">
        <v>44627</v>
      </c>
      <c r="AQ14" s="66">
        <v>1838</v>
      </c>
      <c r="AR14" s="66">
        <v>45</v>
      </c>
      <c r="AS14" s="56" t="s">
        <v>111</v>
      </c>
      <c r="AT14" s="75">
        <v>44664</v>
      </c>
      <c r="AU14" s="66">
        <v>1937</v>
      </c>
      <c r="AV14" s="66">
        <v>90</v>
      </c>
      <c r="AW14" s="56" t="s">
        <v>184</v>
      </c>
      <c r="AX14" s="75">
        <v>44659</v>
      </c>
      <c r="AY14" s="66">
        <v>1932</v>
      </c>
      <c r="AZ14" s="66">
        <v>100</v>
      </c>
      <c r="BA14" s="56" t="s">
        <v>126</v>
      </c>
      <c r="BB14" s="60">
        <v>44659</v>
      </c>
      <c r="BC14" s="67">
        <v>1933</v>
      </c>
      <c r="BD14" s="67">
        <v>150</v>
      </c>
      <c r="BE14" s="59" t="s">
        <v>126</v>
      </c>
      <c r="BF14" s="60">
        <v>44658</v>
      </c>
      <c r="BG14" s="67">
        <v>1967</v>
      </c>
      <c r="BH14" s="67">
        <v>90</v>
      </c>
      <c r="BI14" s="59" t="s">
        <v>111</v>
      </c>
      <c r="BJ14" s="60">
        <v>44676</v>
      </c>
      <c r="BK14" s="67">
        <v>2031</v>
      </c>
      <c r="BL14" s="67">
        <v>1848</v>
      </c>
      <c r="BM14" s="59" t="s">
        <v>164</v>
      </c>
      <c r="BN14" s="60">
        <v>44663</v>
      </c>
      <c r="BO14" s="67">
        <v>2015</v>
      </c>
      <c r="BP14" s="67">
        <v>9870</v>
      </c>
      <c r="BQ14" s="67" t="s">
        <v>111</v>
      </c>
      <c r="BR14" s="75">
        <v>44663</v>
      </c>
      <c r="BS14" s="66">
        <v>1984</v>
      </c>
      <c r="BT14" s="66">
        <v>135</v>
      </c>
      <c r="BU14" s="56" t="s">
        <v>114</v>
      </c>
      <c r="BV14" s="75"/>
      <c r="BW14" s="66"/>
      <c r="BX14" s="66"/>
      <c r="BY14" s="56"/>
      <c r="BZ14" s="75">
        <v>44658</v>
      </c>
      <c r="CA14" s="66">
        <v>1969</v>
      </c>
      <c r="CB14" s="66">
        <v>135</v>
      </c>
      <c r="CC14" s="56" t="s">
        <v>164</v>
      </c>
    </row>
    <row r="15" spans="1:81" x14ac:dyDescent="0.3">
      <c r="B15" s="55"/>
      <c r="C15" s="12"/>
      <c r="D15" s="6"/>
      <c r="E15" s="15" t="s">
        <v>164</v>
      </c>
      <c r="F15" s="57">
        <v>44662</v>
      </c>
      <c r="G15" s="6">
        <v>1983</v>
      </c>
      <c r="H15" s="6">
        <v>135</v>
      </c>
      <c r="I15" s="15" t="s">
        <v>111</v>
      </c>
      <c r="J15" s="87"/>
      <c r="K15" s="6"/>
      <c r="L15" s="6"/>
      <c r="M15" s="59"/>
      <c r="N15" s="60">
        <v>44681</v>
      </c>
      <c r="O15" s="67">
        <v>2100</v>
      </c>
      <c r="P15" s="67">
        <v>45</v>
      </c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60">
        <v>44664</v>
      </c>
      <c r="AA15" s="67">
        <v>1986</v>
      </c>
      <c r="AB15" s="67">
        <v>105</v>
      </c>
      <c r="AC15" s="59" t="s">
        <v>111</v>
      </c>
      <c r="AD15" s="60">
        <v>44671</v>
      </c>
      <c r="AE15" s="67">
        <v>1746</v>
      </c>
      <c r="AF15" s="67">
        <v>180</v>
      </c>
      <c r="AG15" s="59" t="s">
        <v>179</v>
      </c>
      <c r="AH15" s="75">
        <v>44662</v>
      </c>
      <c r="AI15" s="66">
        <v>1982</v>
      </c>
      <c r="AJ15" s="66">
        <v>45</v>
      </c>
      <c r="AK15" s="66" t="s">
        <v>111</v>
      </c>
      <c r="AL15" s="75">
        <v>44666</v>
      </c>
      <c r="AM15" s="66">
        <v>1997</v>
      </c>
      <c r="AN15" s="66">
        <v>90</v>
      </c>
      <c r="AO15" s="56" t="s">
        <v>111</v>
      </c>
      <c r="AP15" s="75">
        <v>44630</v>
      </c>
      <c r="AQ15" s="66">
        <v>1846</v>
      </c>
      <c r="AR15" s="66">
        <v>45</v>
      </c>
      <c r="AS15" s="56" t="s">
        <v>111</v>
      </c>
      <c r="AT15" s="75">
        <v>44670</v>
      </c>
      <c r="AU15" s="66">
        <v>1942</v>
      </c>
      <c r="AV15" s="66">
        <v>90</v>
      </c>
      <c r="AW15" s="56" t="s">
        <v>184</v>
      </c>
      <c r="AX15" s="75">
        <v>44662</v>
      </c>
      <c r="AY15" s="66">
        <v>1935</v>
      </c>
      <c r="AZ15" s="66">
        <v>75</v>
      </c>
      <c r="BA15" s="56" t="s">
        <v>184</v>
      </c>
      <c r="BB15" s="75">
        <v>44662</v>
      </c>
      <c r="BC15" s="66">
        <v>1936</v>
      </c>
      <c r="BD15" s="66">
        <v>160</v>
      </c>
      <c r="BE15" s="56" t="s">
        <v>184</v>
      </c>
      <c r="BF15" s="75">
        <v>44660</v>
      </c>
      <c r="BG15" s="66">
        <v>1920</v>
      </c>
      <c r="BH15" s="66">
        <v>90</v>
      </c>
      <c r="BI15" s="56" t="s">
        <v>164</v>
      </c>
      <c r="BJ15" s="75">
        <v>44676</v>
      </c>
      <c r="BK15" s="66">
        <v>2033</v>
      </c>
      <c r="BL15" s="66">
        <v>1050</v>
      </c>
      <c r="BM15" s="56" t="s">
        <v>164</v>
      </c>
      <c r="BN15" s="70"/>
      <c r="BO15" s="66"/>
      <c r="BP15" s="66"/>
      <c r="BQ15" s="66" t="s">
        <v>164</v>
      </c>
      <c r="BR15" s="75">
        <v>44666</v>
      </c>
      <c r="BS15" s="66">
        <v>1996</v>
      </c>
      <c r="BT15" s="66">
        <v>135</v>
      </c>
      <c r="BU15" s="56" t="s">
        <v>114</v>
      </c>
      <c r="BV15" s="75"/>
      <c r="BW15" s="66"/>
      <c r="BX15" s="66"/>
      <c r="BY15" s="56"/>
      <c r="BZ15" s="75">
        <v>44660</v>
      </c>
      <c r="CA15" s="66">
        <v>1968</v>
      </c>
      <c r="CB15" s="66">
        <v>135</v>
      </c>
      <c r="CC15" s="56" t="s">
        <v>164</v>
      </c>
    </row>
    <row r="16" spans="1:81" x14ac:dyDescent="0.3">
      <c r="B16" s="55"/>
      <c r="C16" s="12"/>
      <c r="D16" s="6"/>
      <c r="E16" s="15"/>
      <c r="F16" s="57">
        <v>44662</v>
      </c>
      <c r="G16" s="6">
        <v>1981</v>
      </c>
      <c r="H16" s="6">
        <v>135</v>
      </c>
      <c r="I16" s="15" t="s">
        <v>111</v>
      </c>
      <c r="J16" s="87"/>
      <c r="K16" s="6"/>
      <c r="L16" s="6"/>
      <c r="M16" s="59"/>
      <c r="N16" s="71">
        <v>44675</v>
      </c>
      <c r="O16" s="67">
        <v>2025</v>
      </c>
      <c r="P16" s="67">
        <v>80</v>
      </c>
      <c r="Q16" s="59" t="s">
        <v>179</v>
      </c>
      <c r="R16" s="71"/>
      <c r="S16" s="67"/>
      <c r="T16" s="67"/>
      <c r="U16" s="59"/>
      <c r="V16" s="71"/>
      <c r="W16" s="67"/>
      <c r="X16" s="67"/>
      <c r="Y16" s="59"/>
      <c r="Z16" s="60">
        <v>44664</v>
      </c>
      <c r="AA16" s="67">
        <v>1988</v>
      </c>
      <c r="AB16" s="67">
        <v>270</v>
      </c>
      <c r="AC16" s="59" t="s">
        <v>111</v>
      </c>
      <c r="AD16" s="60">
        <v>44673</v>
      </c>
      <c r="AE16" s="67">
        <v>1824</v>
      </c>
      <c r="AF16" s="67">
        <v>180</v>
      </c>
      <c r="AG16" s="59" t="s">
        <v>179</v>
      </c>
      <c r="AH16" s="60">
        <v>44665</v>
      </c>
      <c r="AI16" s="67">
        <v>1991</v>
      </c>
      <c r="AJ16" s="67">
        <v>70</v>
      </c>
      <c r="AK16" s="67" t="s">
        <v>111</v>
      </c>
      <c r="AL16" s="75">
        <v>44672</v>
      </c>
      <c r="AM16" s="66">
        <v>2121</v>
      </c>
      <c r="AN16" s="66">
        <v>90</v>
      </c>
      <c r="AO16" s="56" t="s">
        <v>111</v>
      </c>
      <c r="AP16" s="75">
        <v>44633</v>
      </c>
      <c r="AQ16" s="66">
        <v>1861</v>
      </c>
      <c r="AR16" s="66">
        <v>45</v>
      </c>
      <c r="AS16" s="56" t="s">
        <v>111</v>
      </c>
      <c r="AT16" s="75">
        <v>44678</v>
      </c>
      <c r="AU16" s="67">
        <v>2037</v>
      </c>
      <c r="AV16" s="67">
        <v>90</v>
      </c>
      <c r="AW16" s="59" t="s">
        <v>184</v>
      </c>
      <c r="AX16" s="75">
        <v>44665</v>
      </c>
      <c r="AY16" s="67">
        <v>1938</v>
      </c>
      <c r="AZ16" s="67">
        <v>75</v>
      </c>
      <c r="BA16" s="59" t="s">
        <v>184</v>
      </c>
      <c r="BB16" s="60">
        <v>44665</v>
      </c>
      <c r="BC16" s="67">
        <v>1939</v>
      </c>
      <c r="BD16" s="67">
        <v>95</v>
      </c>
      <c r="BE16" s="59" t="s">
        <v>184</v>
      </c>
      <c r="BF16" s="60">
        <v>44662</v>
      </c>
      <c r="BG16" s="67">
        <v>1977</v>
      </c>
      <c r="BH16" s="67">
        <v>70</v>
      </c>
      <c r="BI16" s="59" t="s">
        <v>164</v>
      </c>
      <c r="BJ16" s="60"/>
      <c r="BK16" s="67"/>
      <c r="BL16" s="67"/>
      <c r="BM16" s="59" t="s">
        <v>164</v>
      </c>
      <c r="BN16" s="71"/>
      <c r="BO16" s="67"/>
      <c r="BP16" s="67"/>
      <c r="BQ16" s="67" t="s">
        <v>164</v>
      </c>
      <c r="BR16" s="60">
        <v>44669</v>
      </c>
      <c r="BS16" s="67">
        <v>2006</v>
      </c>
      <c r="BT16" s="67">
        <v>135</v>
      </c>
      <c r="BU16" s="59" t="s">
        <v>114</v>
      </c>
      <c r="BV16" s="60"/>
      <c r="BW16" s="67"/>
      <c r="BX16" s="67"/>
      <c r="BY16" s="59"/>
      <c r="BZ16" s="60">
        <v>44663</v>
      </c>
      <c r="CA16" s="67">
        <v>1985</v>
      </c>
      <c r="CB16" s="67">
        <v>135</v>
      </c>
      <c r="CC16" s="59" t="s">
        <v>114</v>
      </c>
    </row>
    <row r="17" spans="2:81" x14ac:dyDescent="0.3">
      <c r="B17" s="55"/>
      <c r="C17" s="12"/>
      <c r="D17" s="6"/>
      <c r="E17" s="15"/>
      <c r="F17" s="57">
        <v>44665</v>
      </c>
      <c r="G17" s="6">
        <v>1990</v>
      </c>
      <c r="H17" s="6">
        <v>270</v>
      </c>
      <c r="I17" s="15" t="s">
        <v>111</v>
      </c>
      <c r="J17" s="87"/>
      <c r="K17" s="6"/>
      <c r="L17" s="6"/>
      <c r="M17" s="67"/>
      <c r="N17" s="75">
        <v>44677</v>
      </c>
      <c r="O17" s="66">
        <v>2036</v>
      </c>
      <c r="P17" s="66">
        <v>45</v>
      </c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60">
        <v>44667</v>
      </c>
      <c r="AA17" s="67">
        <v>1998</v>
      </c>
      <c r="AB17" s="67">
        <v>135</v>
      </c>
      <c r="AC17" s="59" t="s">
        <v>111</v>
      </c>
      <c r="AD17" s="60">
        <v>44678</v>
      </c>
      <c r="AE17" s="67">
        <v>2070</v>
      </c>
      <c r="AF17" s="67">
        <v>180</v>
      </c>
      <c r="AG17" s="59" t="s">
        <v>179</v>
      </c>
      <c r="AH17" s="60">
        <v>44665</v>
      </c>
      <c r="AI17" s="116">
        <v>1992</v>
      </c>
      <c r="AJ17" s="67">
        <v>45</v>
      </c>
      <c r="AK17" s="67" t="s">
        <v>111</v>
      </c>
      <c r="AL17" s="75">
        <v>44676</v>
      </c>
      <c r="AM17" s="66">
        <v>2030</v>
      </c>
      <c r="AN17" s="66">
        <v>80</v>
      </c>
      <c r="AO17" s="56" t="s">
        <v>164</v>
      </c>
      <c r="AP17" s="75"/>
      <c r="AQ17" s="67"/>
      <c r="AR17" s="67"/>
      <c r="AS17" s="59"/>
      <c r="AT17" s="61"/>
      <c r="AU17" s="67"/>
      <c r="AV17" s="67"/>
      <c r="AW17" s="59"/>
      <c r="AX17" s="60">
        <v>44668</v>
      </c>
      <c r="AY17" s="67">
        <v>1940</v>
      </c>
      <c r="AZ17" s="67">
        <v>50</v>
      </c>
      <c r="BA17" s="59" t="s">
        <v>184</v>
      </c>
      <c r="BB17" s="60">
        <v>44669</v>
      </c>
      <c r="BC17" s="67">
        <v>1941</v>
      </c>
      <c r="BD17" s="67">
        <v>50</v>
      </c>
      <c r="BE17" s="59" t="s">
        <v>184</v>
      </c>
      <c r="BF17" s="60">
        <v>44664</v>
      </c>
      <c r="BG17" s="67">
        <v>1987</v>
      </c>
      <c r="BH17" s="67">
        <v>70</v>
      </c>
      <c r="BI17" s="59" t="s">
        <v>111</v>
      </c>
      <c r="BJ17" s="60"/>
      <c r="BK17" s="67"/>
      <c r="BL17" s="67"/>
      <c r="BM17" s="59" t="s">
        <v>111</v>
      </c>
      <c r="BN17" s="71"/>
      <c r="BO17" s="67"/>
      <c r="BP17" s="67"/>
      <c r="BQ17" s="67" t="s">
        <v>164</v>
      </c>
      <c r="BR17" s="75">
        <v>44672</v>
      </c>
      <c r="BS17" s="66">
        <v>2019</v>
      </c>
      <c r="BT17" s="66">
        <v>135</v>
      </c>
      <c r="BU17" s="59" t="s">
        <v>114</v>
      </c>
      <c r="BV17" s="60"/>
      <c r="BW17" s="67"/>
      <c r="BX17" s="67"/>
      <c r="BY17" s="59"/>
      <c r="BZ17" s="60">
        <v>44666</v>
      </c>
      <c r="CA17" s="67">
        <v>1995</v>
      </c>
      <c r="CB17" s="67">
        <v>135</v>
      </c>
      <c r="CC17" s="59" t="s">
        <v>114</v>
      </c>
    </row>
    <row r="18" spans="2:81" x14ac:dyDescent="0.3">
      <c r="B18" s="55"/>
      <c r="C18" s="12"/>
      <c r="D18" s="6"/>
      <c r="E18" s="15"/>
      <c r="F18" s="57">
        <v>44665</v>
      </c>
      <c r="G18" s="6">
        <v>1993</v>
      </c>
      <c r="H18" s="6">
        <v>180</v>
      </c>
      <c r="I18" s="15" t="s">
        <v>111</v>
      </c>
      <c r="J18" s="87"/>
      <c r="K18" s="6"/>
      <c r="L18" s="6"/>
      <c r="M18" s="59"/>
      <c r="N18" s="60">
        <v>44681</v>
      </c>
      <c r="O18" s="67">
        <v>2103</v>
      </c>
      <c r="P18" s="67">
        <v>45</v>
      </c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60">
        <v>44670</v>
      </c>
      <c r="AA18" s="67">
        <v>2007</v>
      </c>
      <c r="AB18" s="67">
        <v>135</v>
      </c>
      <c r="AC18" s="59" t="s">
        <v>111</v>
      </c>
      <c r="AD18" s="60">
        <v>44680</v>
      </c>
      <c r="AE18" s="67">
        <v>2071</v>
      </c>
      <c r="AF18" s="67">
        <v>180</v>
      </c>
      <c r="AG18" s="59" t="s">
        <v>179</v>
      </c>
      <c r="AH18" s="60">
        <v>44668</v>
      </c>
      <c r="AI18" s="116">
        <v>2003</v>
      </c>
      <c r="AJ18" s="67">
        <v>90</v>
      </c>
      <c r="AK18" s="67" t="s">
        <v>111</v>
      </c>
      <c r="AL18" s="75">
        <v>44682</v>
      </c>
      <c r="AM18" s="80">
        <v>2109</v>
      </c>
      <c r="AN18" s="80">
        <v>90</v>
      </c>
      <c r="AO18" s="59"/>
      <c r="AP18" s="75"/>
      <c r="AQ18" s="67"/>
      <c r="AR18" s="67"/>
      <c r="AS18" s="59"/>
      <c r="AT18" s="61"/>
      <c r="AU18" s="67"/>
      <c r="AV18" s="67"/>
      <c r="AW18" s="59"/>
      <c r="AX18" s="60">
        <v>44671</v>
      </c>
      <c r="AY18" s="67">
        <v>1943</v>
      </c>
      <c r="AZ18" s="67">
        <v>50</v>
      </c>
      <c r="BA18" s="59" t="s">
        <v>184</v>
      </c>
      <c r="BB18" s="60">
        <v>44672</v>
      </c>
      <c r="BC18" s="67">
        <v>1944</v>
      </c>
      <c r="BD18" s="67">
        <v>50</v>
      </c>
      <c r="BE18" s="122" t="s">
        <v>184</v>
      </c>
      <c r="BF18" s="60">
        <v>44666</v>
      </c>
      <c r="BG18" s="67">
        <v>1994</v>
      </c>
      <c r="BH18" s="67">
        <v>90</v>
      </c>
      <c r="BI18" s="122" t="s">
        <v>111</v>
      </c>
      <c r="BJ18" s="60"/>
      <c r="BK18" s="67"/>
      <c r="BL18" s="67"/>
      <c r="BM18" s="122" t="s">
        <v>126</v>
      </c>
      <c r="BN18" s="71"/>
      <c r="BO18" s="67"/>
      <c r="BP18" s="67"/>
      <c r="BQ18" s="67" t="s">
        <v>191</v>
      </c>
      <c r="BR18" s="75">
        <v>44675</v>
      </c>
      <c r="BS18" s="66">
        <v>2026</v>
      </c>
      <c r="BT18" s="66">
        <v>135</v>
      </c>
      <c r="BU18" s="59" t="s">
        <v>164</v>
      </c>
      <c r="BV18" s="60"/>
      <c r="BW18" s="67"/>
      <c r="BX18" s="67"/>
      <c r="BY18" s="59"/>
      <c r="BZ18" s="60">
        <v>44669</v>
      </c>
      <c r="CA18" s="67">
        <v>2005</v>
      </c>
      <c r="CB18" s="67">
        <v>135</v>
      </c>
      <c r="CC18" s="59" t="s">
        <v>114</v>
      </c>
    </row>
    <row r="19" spans="2:81" x14ac:dyDescent="0.3">
      <c r="B19" s="55"/>
      <c r="C19" s="12"/>
      <c r="D19" s="6"/>
      <c r="E19" s="15"/>
      <c r="F19" s="57"/>
      <c r="G19" s="6"/>
      <c r="H19" s="6"/>
      <c r="I19" s="15" t="s">
        <v>170</v>
      </c>
      <c r="J19" s="87"/>
      <c r="K19" s="6"/>
      <c r="L19" s="6"/>
      <c r="M19" s="59"/>
      <c r="N19" s="60"/>
      <c r="O19" s="67"/>
      <c r="P19" s="67"/>
      <c r="Q19" s="59"/>
      <c r="R19" s="60"/>
      <c r="S19" s="67"/>
      <c r="T19" s="67"/>
      <c r="U19" s="59"/>
      <c r="V19" s="60"/>
      <c r="W19" s="67"/>
      <c r="X19" s="67"/>
      <c r="Y19" s="59"/>
      <c r="Z19" s="60">
        <v>44671</v>
      </c>
      <c r="AA19" s="67">
        <v>2010</v>
      </c>
      <c r="AB19" s="67">
        <v>270</v>
      </c>
      <c r="AC19" s="59" t="s">
        <v>111</v>
      </c>
      <c r="AD19" s="60"/>
      <c r="AE19" s="67"/>
      <c r="AF19" s="67"/>
      <c r="AG19" s="59" t="s">
        <v>126</v>
      </c>
      <c r="AH19" s="60">
        <v>44668</v>
      </c>
      <c r="AI19" s="116">
        <v>2004</v>
      </c>
      <c r="AJ19" s="67">
        <v>50</v>
      </c>
      <c r="AK19" s="67" t="s">
        <v>111</v>
      </c>
      <c r="AL19" s="75"/>
      <c r="AM19" s="67"/>
      <c r="AN19" s="67"/>
      <c r="AO19" s="59"/>
      <c r="AP19" s="75"/>
      <c r="AQ19" s="67"/>
      <c r="AR19" s="67"/>
      <c r="AS19" s="59"/>
      <c r="AT19" s="61"/>
      <c r="AU19" s="67"/>
      <c r="AV19" s="67"/>
      <c r="AW19" s="59"/>
      <c r="AX19" s="60">
        <v>44674</v>
      </c>
      <c r="AY19" s="67">
        <v>1945</v>
      </c>
      <c r="AZ19" s="67">
        <v>50</v>
      </c>
      <c r="BA19" s="59" t="s">
        <v>126</v>
      </c>
      <c r="BB19" s="60">
        <v>44675</v>
      </c>
      <c r="BC19" s="67">
        <v>1946</v>
      </c>
      <c r="BD19" s="67">
        <v>55</v>
      </c>
      <c r="BE19" s="59" t="s">
        <v>126</v>
      </c>
      <c r="BF19" s="60">
        <v>44667</v>
      </c>
      <c r="BG19" s="67">
        <v>1999</v>
      </c>
      <c r="BH19" s="67">
        <v>45</v>
      </c>
      <c r="BI19" s="59" t="s">
        <v>111</v>
      </c>
      <c r="BJ19" s="60"/>
      <c r="BK19" s="67"/>
      <c r="BL19" s="67"/>
      <c r="BM19" s="59" t="s">
        <v>164</v>
      </c>
      <c r="BN19" s="71"/>
      <c r="BO19" s="67"/>
      <c r="BP19" s="67"/>
      <c r="BQ19" s="67" t="s">
        <v>164</v>
      </c>
      <c r="BR19" s="60">
        <v>44678</v>
      </c>
      <c r="BS19" s="67">
        <v>2039</v>
      </c>
      <c r="BT19" s="67">
        <v>180</v>
      </c>
      <c r="BU19" s="59" t="s">
        <v>114</v>
      </c>
      <c r="BV19" s="60"/>
      <c r="BW19" s="67"/>
      <c r="BX19" s="67"/>
      <c r="BY19" s="59"/>
      <c r="BZ19" s="60">
        <v>112</v>
      </c>
      <c r="CA19" s="67">
        <v>2018</v>
      </c>
      <c r="CB19" s="67">
        <f>45+45</f>
        <v>90</v>
      </c>
      <c r="CC19" s="59" t="s">
        <v>114</v>
      </c>
    </row>
    <row r="20" spans="2:81" x14ac:dyDescent="0.3">
      <c r="B20" s="55"/>
      <c r="C20" s="12"/>
      <c r="D20" s="6"/>
      <c r="E20" s="15"/>
      <c r="F20" s="57"/>
      <c r="G20" s="6"/>
      <c r="H20" s="6"/>
      <c r="I20" s="15" t="s">
        <v>170</v>
      </c>
      <c r="J20" s="87"/>
      <c r="K20" s="6"/>
      <c r="L20" s="6"/>
      <c r="M20" s="59"/>
      <c r="N20" s="60"/>
      <c r="O20" s="67"/>
      <c r="P20" s="67"/>
      <c r="Q20" s="59"/>
      <c r="R20" s="60"/>
      <c r="S20" s="67"/>
      <c r="T20" s="67"/>
      <c r="U20" s="59"/>
      <c r="V20" s="60"/>
      <c r="W20" s="67"/>
      <c r="X20" s="67"/>
      <c r="Y20" s="59"/>
      <c r="Z20" s="60">
        <v>44673</v>
      </c>
      <c r="AA20" s="67">
        <v>2022</v>
      </c>
      <c r="AB20" s="67">
        <v>135</v>
      </c>
      <c r="AC20" s="59" t="s">
        <v>111</v>
      </c>
      <c r="AD20" s="60"/>
      <c r="AE20" s="67"/>
      <c r="AF20" s="67"/>
      <c r="AG20" s="59" t="s">
        <v>179</v>
      </c>
      <c r="AH20" s="60">
        <v>44671</v>
      </c>
      <c r="AI20" s="67">
        <v>2012</v>
      </c>
      <c r="AJ20" s="67">
        <v>90</v>
      </c>
      <c r="AK20" s="67" t="s">
        <v>111</v>
      </c>
      <c r="AL20" s="75"/>
      <c r="AM20" s="67"/>
      <c r="AN20" s="67"/>
      <c r="AO20" s="59"/>
      <c r="AP20" s="75"/>
      <c r="AQ20" s="67"/>
      <c r="AR20" s="67"/>
      <c r="AS20" s="59"/>
      <c r="AT20" s="61"/>
      <c r="AU20" s="67"/>
      <c r="AV20" s="67"/>
      <c r="AW20" s="59"/>
      <c r="AX20" s="60">
        <v>44677</v>
      </c>
      <c r="AY20" s="67">
        <v>1947</v>
      </c>
      <c r="AZ20" s="67">
        <v>80</v>
      </c>
      <c r="BA20" s="59" t="s">
        <v>126</v>
      </c>
      <c r="BB20" s="60">
        <v>44678</v>
      </c>
      <c r="BC20" s="67">
        <v>1948</v>
      </c>
      <c r="BD20" s="67">
        <v>55</v>
      </c>
      <c r="BE20" s="59" t="s">
        <v>126</v>
      </c>
      <c r="BF20" s="60">
        <v>44668</v>
      </c>
      <c r="BG20" s="67">
        <v>2000</v>
      </c>
      <c r="BH20" s="67">
        <v>90</v>
      </c>
      <c r="BI20" s="59" t="s">
        <v>111</v>
      </c>
      <c r="BJ20" s="60"/>
      <c r="BK20" s="67"/>
      <c r="BL20" s="67"/>
      <c r="BM20" s="59" t="s">
        <v>164</v>
      </c>
      <c r="BN20" s="67"/>
      <c r="BO20" s="67"/>
      <c r="BP20" s="67"/>
      <c r="BQ20" s="67"/>
      <c r="BR20" s="75"/>
      <c r="BS20" s="66"/>
      <c r="BT20" s="66"/>
      <c r="BU20" s="59"/>
      <c r="BV20" s="61"/>
      <c r="BW20" s="67"/>
      <c r="BX20" s="67"/>
      <c r="BY20" s="59"/>
      <c r="BZ20" s="60">
        <v>44675</v>
      </c>
      <c r="CA20" s="67">
        <v>2027</v>
      </c>
      <c r="CB20" s="67">
        <v>135</v>
      </c>
      <c r="CC20" s="59" t="s">
        <v>164</v>
      </c>
    </row>
    <row r="21" spans="2:81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61"/>
      <c r="O21" s="67"/>
      <c r="P21" s="67"/>
      <c r="Q21" s="59"/>
      <c r="R21" s="61"/>
      <c r="S21" s="67"/>
      <c r="T21" s="67"/>
      <c r="U21" s="59"/>
      <c r="V21" s="61"/>
      <c r="W21" s="67"/>
      <c r="X21" s="67"/>
      <c r="Y21" s="59"/>
      <c r="Z21" s="60">
        <v>44679</v>
      </c>
      <c r="AA21" s="67">
        <v>2101</v>
      </c>
      <c r="AB21" s="67">
        <v>135</v>
      </c>
      <c r="AC21" s="59" t="s">
        <v>111</v>
      </c>
      <c r="AD21" s="60"/>
      <c r="AE21" s="67"/>
      <c r="AF21" s="67"/>
      <c r="AG21" s="59"/>
      <c r="AH21" s="60">
        <v>44671</v>
      </c>
      <c r="AI21" s="67">
        <v>2013</v>
      </c>
      <c r="AJ21" s="67">
        <v>50</v>
      </c>
      <c r="AK21" s="67" t="s">
        <v>111</v>
      </c>
      <c r="AL21" s="61"/>
      <c r="AM21" s="67"/>
      <c r="AN21" s="67"/>
      <c r="AO21" s="59"/>
      <c r="AP21" s="61"/>
      <c r="AQ21" s="67"/>
      <c r="AR21" s="67"/>
      <c r="AS21" s="59"/>
      <c r="AT21" s="61"/>
      <c r="AU21" s="67"/>
      <c r="AV21" s="67"/>
      <c r="AW21" s="59"/>
      <c r="AX21" s="60">
        <v>44680</v>
      </c>
      <c r="AY21" s="67">
        <v>1950</v>
      </c>
      <c r="AZ21" s="67">
        <v>75</v>
      </c>
      <c r="BA21" s="59" t="s">
        <v>184</v>
      </c>
      <c r="BB21" s="60"/>
      <c r="BC21" s="67"/>
      <c r="BD21" s="67"/>
      <c r="BE21" s="59"/>
      <c r="BF21" s="60">
        <v>44670</v>
      </c>
      <c r="BG21" s="67">
        <v>2009</v>
      </c>
      <c r="BH21" s="67">
        <v>90</v>
      </c>
      <c r="BI21" s="59" t="s">
        <v>111</v>
      </c>
      <c r="BJ21" s="60"/>
      <c r="BK21" s="67"/>
      <c r="BL21" s="67"/>
      <c r="BM21" s="59" t="s">
        <v>164</v>
      </c>
      <c r="BN21" s="67"/>
      <c r="BO21" s="67"/>
      <c r="BP21" s="67"/>
      <c r="BQ21" s="67"/>
      <c r="BR21" s="60"/>
      <c r="BS21" s="67"/>
      <c r="BT21" s="67"/>
      <c r="BU21" s="59"/>
      <c r="BV21" s="61"/>
      <c r="BW21" s="67"/>
      <c r="BX21" s="67"/>
      <c r="BY21" s="59"/>
      <c r="BZ21" s="60">
        <v>44678</v>
      </c>
      <c r="CA21" s="67">
        <v>2040</v>
      </c>
      <c r="CB21" s="67">
        <v>135</v>
      </c>
      <c r="CC21" s="59" t="s">
        <v>114</v>
      </c>
    </row>
    <row r="22" spans="2:81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>
        <v>44681</v>
      </c>
      <c r="AA22" s="67">
        <v>2106</v>
      </c>
      <c r="AB22" s="67">
        <v>270</v>
      </c>
      <c r="AC22" s="59" t="s">
        <v>111</v>
      </c>
      <c r="AD22" s="60"/>
      <c r="AE22" s="67"/>
      <c r="AF22" s="67"/>
      <c r="AG22" s="59"/>
      <c r="AH22" s="60">
        <v>44674</v>
      </c>
      <c r="AI22" s="67">
        <v>2024</v>
      </c>
      <c r="AJ22" s="67">
        <v>180</v>
      </c>
      <c r="AK22" s="67" t="s">
        <v>179</v>
      </c>
      <c r="AL22" s="61"/>
      <c r="AM22" s="67"/>
      <c r="AN22" s="67"/>
      <c r="AO22" s="59"/>
      <c r="AP22" s="61"/>
      <c r="AQ22" s="67"/>
      <c r="AR22" s="67"/>
      <c r="AS22" s="59"/>
      <c r="AT22" s="61"/>
      <c r="AU22" s="67"/>
      <c r="AV22" s="67"/>
      <c r="AW22" s="59"/>
      <c r="AX22" s="61"/>
      <c r="AY22" s="67"/>
      <c r="AZ22" s="67"/>
      <c r="BA22" s="59"/>
      <c r="BB22" s="60"/>
      <c r="BC22" s="67"/>
      <c r="BD22" s="67"/>
      <c r="BE22" s="59"/>
      <c r="BF22" s="60">
        <v>44672</v>
      </c>
      <c r="BG22" s="67">
        <v>2017</v>
      </c>
      <c r="BH22" s="67">
        <v>90</v>
      </c>
      <c r="BI22" s="59" t="s">
        <v>111</v>
      </c>
      <c r="BJ22" s="60"/>
      <c r="BK22" s="67"/>
      <c r="BL22" s="67"/>
      <c r="BM22" s="59" t="s">
        <v>164</v>
      </c>
      <c r="BN22" s="67"/>
      <c r="BO22" s="67"/>
      <c r="BP22" s="67"/>
      <c r="BQ22" s="67"/>
      <c r="BR22" s="61"/>
      <c r="BS22" s="67"/>
      <c r="BT22" s="67"/>
      <c r="BU22" s="59"/>
      <c r="BV22" s="61"/>
      <c r="BW22" s="67"/>
      <c r="BX22" s="67"/>
      <c r="BY22" s="59"/>
      <c r="BZ22" s="60">
        <v>44651</v>
      </c>
      <c r="CA22" s="67">
        <v>1916</v>
      </c>
      <c r="CB22" s="67">
        <v>135</v>
      </c>
      <c r="CC22" s="59" t="s">
        <v>164</v>
      </c>
    </row>
    <row r="23" spans="2:81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59"/>
      <c r="AD23" s="60"/>
      <c r="AE23" s="67"/>
      <c r="AF23" s="67"/>
      <c r="AG23" s="59"/>
      <c r="AH23" s="60">
        <v>44677</v>
      </c>
      <c r="AI23" s="67">
        <v>2035</v>
      </c>
      <c r="AJ23" s="67">
        <v>90</v>
      </c>
      <c r="AK23" s="67" t="s">
        <v>111</v>
      </c>
      <c r="AL23" s="61"/>
      <c r="AM23" s="67"/>
      <c r="AN23" s="67"/>
      <c r="AO23" s="59"/>
      <c r="AP23" s="61"/>
      <c r="AQ23" s="67"/>
      <c r="AR23" s="67"/>
      <c r="AS23" s="59"/>
      <c r="AT23" s="61"/>
      <c r="AU23" s="67"/>
      <c r="AV23" s="67"/>
      <c r="AW23" s="59"/>
      <c r="AX23" s="61"/>
      <c r="AY23" s="67"/>
      <c r="AZ23" s="67"/>
      <c r="BA23" s="59"/>
      <c r="BB23" s="60"/>
      <c r="BC23" s="67"/>
      <c r="BD23" s="67"/>
      <c r="BE23" s="59"/>
      <c r="BF23" s="60">
        <v>44674</v>
      </c>
      <c r="BG23" s="67">
        <v>2023</v>
      </c>
      <c r="BH23" s="67">
        <v>80</v>
      </c>
      <c r="BI23" s="59" t="s">
        <v>164</v>
      </c>
      <c r="BJ23" s="60"/>
      <c r="BK23" s="67"/>
      <c r="BL23" s="67"/>
      <c r="BM23" s="59" t="s">
        <v>164</v>
      </c>
      <c r="BN23" s="67"/>
      <c r="BO23" s="67"/>
      <c r="BP23" s="67"/>
      <c r="BQ23" s="67"/>
      <c r="BR23" s="61"/>
      <c r="BS23" s="67"/>
      <c r="BT23" s="67"/>
      <c r="BU23" s="59"/>
      <c r="BV23" s="61"/>
      <c r="BW23" s="67"/>
      <c r="BX23" s="67"/>
      <c r="BY23" s="59"/>
      <c r="BZ23" s="60"/>
      <c r="CA23" s="67"/>
      <c r="CB23" s="67"/>
      <c r="CC23" s="59"/>
    </row>
    <row r="24" spans="2:81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59"/>
      <c r="AD24" s="60"/>
      <c r="AE24" s="67"/>
      <c r="AF24" s="67"/>
      <c r="AG24" s="59"/>
      <c r="AH24" s="60">
        <v>44677</v>
      </c>
      <c r="AI24" s="67">
        <v>2034</v>
      </c>
      <c r="AJ24" s="67">
        <v>90</v>
      </c>
      <c r="AK24" s="67" t="s">
        <v>111</v>
      </c>
      <c r="AL24" s="75"/>
      <c r="AM24" s="80"/>
      <c r="AN24" s="80"/>
      <c r="AO24" s="59"/>
      <c r="AP24" s="61"/>
      <c r="AQ24" s="67"/>
      <c r="AR24" s="67"/>
      <c r="AS24" s="59"/>
      <c r="AT24" s="61"/>
      <c r="AU24" s="67"/>
      <c r="AV24" s="67"/>
      <c r="AW24" s="59"/>
      <c r="AX24" s="61"/>
      <c r="AY24" s="67"/>
      <c r="AZ24" s="67"/>
      <c r="BA24" s="59"/>
      <c r="BB24" s="60"/>
      <c r="BC24" s="67"/>
      <c r="BD24" s="67"/>
      <c r="BE24" s="59"/>
      <c r="BF24" s="60">
        <v>44676</v>
      </c>
      <c r="BG24" s="67">
        <v>2029</v>
      </c>
      <c r="BH24" s="67">
        <v>80</v>
      </c>
      <c r="BI24" s="59" t="s">
        <v>164</v>
      </c>
      <c r="BJ24" s="60"/>
      <c r="BK24" s="67"/>
      <c r="BL24" s="67"/>
      <c r="BM24" s="59" t="s">
        <v>164</v>
      </c>
      <c r="BN24" s="67"/>
      <c r="BO24" s="67"/>
      <c r="BP24" s="67"/>
      <c r="BQ24" s="67"/>
      <c r="BR24" s="61"/>
      <c r="BS24" s="67"/>
      <c r="BT24" s="67"/>
      <c r="BU24" s="59"/>
      <c r="BV24" s="61"/>
      <c r="BW24" s="67"/>
      <c r="BX24" s="67"/>
      <c r="BY24" s="59"/>
      <c r="BZ24" s="60"/>
      <c r="CA24" s="67"/>
      <c r="CB24" s="67"/>
      <c r="CC24" s="59"/>
    </row>
    <row r="25" spans="2:81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59"/>
      <c r="AD25" s="60"/>
      <c r="AE25" s="67"/>
      <c r="AF25" s="67"/>
      <c r="AG25" s="59"/>
      <c r="AH25" s="60">
        <v>44681</v>
      </c>
      <c r="AI25" s="67">
        <v>2104</v>
      </c>
      <c r="AJ25" s="67">
        <v>90</v>
      </c>
      <c r="AK25" s="67" t="s">
        <v>111</v>
      </c>
      <c r="AL25" s="75"/>
      <c r="AM25" s="67"/>
      <c r="AN25" s="67"/>
      <c r="AO25" s="59"/>
      <c r="AP25" s="61"/>
      <c r="AQ25" s="67"/>
      <c r="AR25" s="67"/>
      <c r="AS25" s="59"/>
      <c r="AT25" s="61"/>
      <c r="AU25" s="67"/>
      <c r="AV25" s="67"/>
      <c r="AW25" s="59"/>
      <c r="AX25" s="61"/>
      <c r="AY25" s="67"/>
      <c r="AZ25" s="67"/>
      <c r="BA25" s="59"/>
      <c r="BB25" s="61"/>
      <c r="BC25" s="67"/>
      <c r="BD25" s="67"/>
      <c r="BE25" s="59"/>
      <c r="BF25" s="60">
        <v>44678</v>
      </c>
      <c r="BG25" s="67">
        <v>2038</v>
      </c>
      <c r="BH25" s="67">
        <v>80</v>
      </c>
      <c r="BI25" s="59" t="s">
        <v>126</v>
      </c>
      <c r="BJ25" s="61"/>
      <c r="BK25" s="67"/>
      <c r="BL25" s="67"/>
      <c r="BM25" s="59"/>
      <c r="BN25" s="67"/>
      <c r="BO25" s="67"/>
      <c r="BP25" s="67"/>
      <c r="BQ25" s="67"/>
      <c r="BR25" s="61"/>
      <c r="BS25" s="67"/>
      <c r="BT25" s="67"/>
      <c r="BU25" s="59"/>
      <c r="BV25" s="61"/>
      <c r="BW25" s="67"/>
      <c r="BX25" s="67"/>
      <c r="BY25" s="59"/>
      <c r="BZ25" s="61"/>
      <c r="CA25" s="67"/>
      <c r="CB25" s="67"/>
      <c r="CC25" s="59"/>
    </row>
    <row r="26" spans="2:81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59"/>
      <c r="AD26" s="60"/>
      <c r="AE26" s="67"/>
      <c r="AF26" s="67"/>
      <c r="AG26" s="59"/>
      <c r="AH26" s="60">
        <v>44681</v>
      </c>
      <c r="AI26" s="67">
        <v>2105</v>
      </c>
      <c r="AJ26" s="67">
        <v>90</v>
      </c>
      <c r="AK26" s="67" t="s">
        <v>111</v>
      </c>
      <c r="AL26" s="75"/>
      <c r="AM26" s="66"/>
      <c r="AN26" s="66"/>
      <c r="AO26" s="56"/>
      <c r="AP26" s="61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60">
        <v>44680</v>
      </c>
      <c r="BG26" s="67">
        <v>2102</v>
      </c>
      <c r="BH26" s="67">
        <v>90</v>
      </c>
      <c r="BI26" s="59" t="s">
        <v>111</v>
      </c>
      <c r="BJ26" s="61"/>
      <c r="BK26" s="67"/>
      <c r="BL26" s="67"/>
      <c r="BM26" s="59"/>
      <c r="BN26" s="67"/>
      <c r="BO26" s="67"/>
      <c r="BP26" s="67"/>
      <c r="BQ26" s="67"/>
      <c r="BR26" s="61"/>
      <c r="BS26" s="67"/>
      <c r="BT26" s="67"/>
      <c r="BU26" s="59"/>
      <c r="BV26" s="61"/>
      <c r="BW26" s="67"/>
      <c r="BX26" s="67"/>
      <c r="BY26" s="59"/>
      <c r="BZ26" s="61"/>
      <c r="CA26" s="67"/>
      <c r="CB26" s="67"/>
      <c r="CC26" s="59"/>
    </row>
    <row r="27" spans="2:81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1"/>
      <c r="AE27" s="67"/>
      <c r="AF27" s="67"/>
      <c r="AG27" s="59"/>
      <c r="AH27" s="61"/>
      <c r="AI27" s="67"/>
      <c r="AJ27" s="67"/>
      <c r="AK27" s="67"/>
      <c r="AL27" s="75"/>
      <c r="AM27" s="66"/>
      <c r="AN27" s="66"/>
      <c r="AO27" s="56"/>
      <c r="AP27" s="61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1"/>
      <c r="BK27" s="67"/>
      <c r="BL27" s="67"/>
      <c r="BM27" s="59"/>
      <c r="BN27" s="67"/>
      <c r="BO27" s="67"/>
      <c r="BP27" s="67"/>
      <c r="BQ27" s="67"/>
      <c r="BR27" s="61"/>
      <c r="BS27" s="67"/>
      <c r="BT27" s="67"/>
      <c r="BU27" s="59"/>
      <c r="BV27" s="61"/>
      <c r="BW27" s="67"/>
      <c r="BX27" s="124"/>
      <c r="BY27" s="59"/>
      <c r="BZ27" s="61"/>
      <c r="CA27" s="67"/>
      <c r="CB27" s="67"/>
      <c r="CC27" s="59"/>
    </row>
    <row r="28" spans="2:81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1"/>
      <c r="AE28" s="67"/>
      <c r="AF28" s="67"/>
      <c r="AG28" s="59"/>
      <c r="AH28" s="61"/>
      <c r="AI28" s="67"/>
      <c r="AJ28" s="67"/>
      <c r="AK28" s="67"/>
      <c r="AL28" s="61"/>
      <c r="AM28" s="67"/>
      <c r="AN28" s="67"/>
      <c r="AO28" s="59"/>
      <c r="AP28" s="61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1"/>
      <c r="BK28" s="67"/>
      <c r="BL28" s="67"/>
      <c r="BM28" s="59"/>
      <c r="BN28" s="67"/>
      <c r="BO28" s="67"/>
      <c r="BP28" s="67"/>
      <c r="BQ28" s="67"/>
      <c r="BR28" s="61"/>
      <c r="BS28" s="67"/>
      <c r="BT28" s="67"/>
      <c r="BU28" s="59"/>
      <c r="BV28" s="61"/>
      <c r="BW28" s="67"/>
      <c r="BX28" s="67"/>
      <c r="BY28" s="59"/>
      <c r="BZ28" s="61"/>
      <c r="CA28" s="67"/>
      <c r="CB28" s="67"/>
      <c r="CC28" s="59"/>
    </row>
    <row r="29" spans="2:81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1"/>
      <c r="AE29" s="67"/>
      <c r="AF29" s="67"/>
      <c r="AG29" s="59"/>
      <c r="AH29" s="61"/>
      <c r="AI29" s="67"/>
      <c r="AJ29" s="67"/>
      <c r="AK29" s="67"/>
      <c r="AL29" s="61"/>
      <c r="AM29" s="67"/>
      <c r="AN29" s="67"/>
      <c r="AO29" s="59"/>
      <c r="AP29" s="61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1"/>
      <c r="BK29" s="67"/>
      <c r="BL29" s="67"/>
      <c r="BM29" s="59"/>
      <c r="BN29" s="67"/>
      <c r="BO29" s="67"/>
      <c r="BP29" s="67"/>
      <c r="BQ29" s="67"/>
      <c r="BR29" s="61"/>
      <c r="BS29" s="67"/>
      <c r="BT29" s="67"/>
      <c r="BU29" s="59"/>
      <c r="BV29" s="61"/>
      <c r="BW29" s="67"/>
      <c r="BX29" s="67"/>
      <c r="BY29" s="59"/>
      <c r="BZ29" s="61"/>
      <c r="CA29" s="67"/>
      <c r="CB29" s="67"/>
      <c r="CC29" s="59"/>
    </row>
    <row r="30" spans="2:81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25"/>
      <c r="AE30" s="68"/>
      <c r="AF30" s="68"/>
      <c r="AG30" s="24"/>
      <c r="AH30" s="25"/>
      <c r="AI30" s="68"/>
      <c r="AJ30" s="68"/>
      <c r="AK30" s="68"/>
      <c r="AL30" s="25"/>
      <c r="AM30" s="68"/>
      <c r="AN30" s="68"/>
      <c r="AO30" s="24"/>
      <c r="AP30" s="25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N30" s="68"/>
      <c r="BO30" s="68"/>
      <c r="BP30" s="68"/>
      <c r="BQ30" s="68"/>
      <c r="BR30" s="25"/>
      <c r="BS30" s="68"/>
      <c r="BT30" s="68"/>
      <c r="BU30" s="24"/>
      <c r="BV30" s="25"/>
      <c r="BW30" s="68"/>
      <c r="BX30" s="68"/>
      <c r="BY30" s="24"/>
      <c r="BZ30" s="25"/>
      <c r="CA30" s="68"/>
      <c r="CB30" s="68"/>
      <c r="CC30" s="24"/>
    </row>
    <row r="31" spans="2:81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25"/>
      <c r="AE31" s="68"/>
      <c r="AF31" s="68"/>
      <c r="AG31" s="24"/>
      <c r="AH31" s="25"/>
      <c r="AI31" s="68"/>
      <c r="AJ31" s="68"/>
      <c r="AK31" s="68"/>
      <c r="AL31" s="25"/>
      <c r="AM31" s="68"/>
      <c r="AN31" s="68"/>
      <c r="AO31" s="24"/>
      <c r="AP31" s="25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N31" s="68"/>
      <c r="BO31" s="68"/>
      <c r="BP31" s="68"/>
      <c r="BQ31" s="68"/>
      <c r="BR31" s="25"/>
      <c r="BS31" s="68"/>
      <c r="BT31" s="68"/>
      <c r="BU31" s="24"/>
      <c r="BV31" s="25"/>
      <c r="BW31" s="68"/>
      <c r="BX31" s="68"/>
      <c r="BY31" s="24"/>
      <c r="BZ31" s="25"/>
      <c r="CA31" s="68"/>
      <c r="CB31" s="68"/>
      <c r="CC31" s="24"/>
    </row>
    <row r="32" spans="2:81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7"/>
      <c r="AE32" s="72"/>
      <c r="AF32" s="72"/>
      <c r="AG32" s="78"/>
      <c r="AH32" s="77"/>
      <c r="AI32" s="72"/>
      <c r="AJ32" s="72"/>
      <c r="AK32" s="72"/>
      <c r="AL32" s="77"/>
      <c r="AM32" s="72"/>
      <c r="AN32" s="72"/>
      <c r="AO32" s="78"/>
      <c r="AP32" s="77"/>
      <c r="AQ32" s="72"/>
      <c r="AR32" s="72"/>
      <c r="AS32" s="78"/>
      <c r="AT32" s="77"/>
      <c r="AU32" s="72"/>
      <c r="AV32" s="72"/>
      <c r="AW32" s="78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77"/>
      <c r="BK32" s="72"/>
      <c r="BL32" s="72"/>
      <c r="BM32" s="78"/>
      <c r="BN32" s="72"/>
      <c r="BO32" s="72"/>
      <c r="BP32" s="72"/>
      <c r="BQ32" s="72"/>
      <c r="BR32" s="77"/>
      <c r="BS32" s="72"/>
      <c r="BT32" s="72"/>
      <c r="BU32" s="78"/>
      <c r="BV32" s="77"/>
      <c r="BW32" s="72"/>
      <c r="BX32" s="72"/>
      <c r="BY32" s="78"/>
      <c r="BZ32" s="77"/>
      <c r="CA32" s="72"/>
      <c r="CB32" s="72"/>
      <c r="CC32" s="78"/>
    </row>
    <row r="33" spans="1:81" s="7" customFormat="1" ht="18.600000000000001" thickBot="1" x14ac:dyDescent="0.35">
      <c r="A33" s="64" t="s">
        <v>6</v>
      </c>
      <c r="B33" s="773">
        <f>SUM(D12:D32)</f>
        <v>135</v>
      </c>
      <c r="C33" s="774"/>
      <c r="D33" s="774"/>
      <c r="E33" s="775"/>
      <c r="F33" s="773">
        <f>SUM(H12:H32)</f>
        <v>1395</v>
      </c>
      <c r="G33" s="774"/>
      <c r="H33" s="774"/>
      <c r="I33" s="775"/>
      <c r="J33" s="760">
        <f>SUM(L12:L32)</f>
        <v>125</v>
      </c>
      <c r="K33" s="761"/>
      <c r="L33" s="761"/>
      <c r="M33" s="762"/>
      <c r="N33" s="722">
        <f>SUM(P12:P32)</f>
        <v>340</v>
      </c>
      <c r="O33" s="723"/>
      <c r="P33" s="723"/>
      <c r="Q33" s="724"/>
      <c r="R33" s="722">
        <f>SUM(T12:T32)</f>
        <v>45</v>
      </c>
      <c r="S33" s="723"/>
      <c r="T33" s="723"/>
      <c r="U33" s="724"/>
      <c r="V33" s="722">
        <f>SUM(X12:X32)</f>
        <v>350</v>
      </c>
      <c r="W33" s="723"/>
      <c r="X33" s="723"/>
      <c r="Y33" s="724"/>
      <c r="Z33" s="722">
        <f>SUM(AB12:AB32)</f>
        <v>1850</v>
      </c>
      <c r="AA33" s="723"/>
      <c r="AB33" s="723"/>
      <c r="AC33" s="724"/>
      <c r="AD33" s="722">
        <f>SUM(AF12:AF32)</f>
        <v>1210</v>
      </c>
      <c r="AE33" s="723"/>
      <c r="AF33" s="723"/>
      <c r="AG33" s="724"/>
      <c r="AH33" s="722">
        <f>SUM(AJ12:AJ32)</f>
        <v>1340</v>
      </c>
      <c r="AI33" s="723"/>
      <c r="AJ33" s="723"/>
      <c r="AK33" s="723"/>
      <c r="AL33" s="722">
        <f>SUM(AN12:AN32)</f>
        <v>520</v>
      </c>
      <c r="AM33" s="723"/>
      <c r="AN33" s="723"/>
      <c r="AO33" s="724"/>
      <c r="AP33" s="722">
        <f>SUM(AR12:AR32)</f>
        <v>225</v>
      </c>
      <c r="AQ33" s="723"/>
      <c r="AR33" s="723"/>
      <c r="AS33" s="724"/>
      <c r="AT33" s="722">
        <f>SUM(AV12:AV32)</f>
        <v>450</v>
      </c>
      <c r="AU33" s="723"/>
      <c r="AV33" s="723"/>
      <c r="AW33" s="723"/>
      <c r="AX33" s="722">
        <f>SUM(AZ12:AZ32)</f>
        <v>755</v>
      </c>
      <c r="AY33" s="723"/>
      <c r="AZ33" s="723"/>
      <c r="BA33" s="723"/>
      <c r="BB33" s="722">
        <f>SUM(BD12:BD32)</f>
        <v>875</v>
      </c>
      <c r="BC33" s="723"/>
      <c r="BD33" s="723"/>
      <c r="BE33" s="723"/>
      <c r="BF33" s="722">
        <f>SUM(BH12:BH32)</f>
        <v>1235</v>
      </c>
      <c r="BG33" s="723"/>
      <c r="BH33" s="723"/>
      <c r="BI33" s="723"/>
      <c r="BJ33" s="722">
        <f>SUM(BL12:BL32)</f>
        <v>6678</v>
      </c>
      <c r="BK33" s="723"/>
      <c r="BL33" s="723"/>
      <c r="BM33" s="723"/>
      <c r="BN33" s="722">
        <f>SUM(BP12:BP32)</f>
        <v>31710</v>
      </c>
      <c r="BO33" s="723"/>
      <c r="BP33" s="723"/>
      <c r="BQ33" s="723"/>
      <c r="BR33" s="722">
        <f>SUM(BT12:BT32)</f>
        <v>1125</v>
      </c>
      <c r="BS33" s="723"/>
      <c r="BT33" s="723"/>
      <c r="BU33" s="724"/>
      <c r="BV33" s="722">
        <f>SUM(BX12:BX32)</f>
        <v>135</v>
      </c>
      <c r="BW33" s="723"/>
      <c r="BX33" s="723"/>
      <c r="BY33" s="724"/>
      <c r="BZ33" s="722">
        <f>SUM(CB12:CB32)</f>
        <v>1305</v>
      </c>
      <c r="CA33" s="723"/>
      <c r="CB33" s="723"/>
      <c r="CC33" s="724"/>
    </row>
    <row r="34" spans="1:81" s="7" customFormat="1" ht="18.600000000000001" thickBot="1" x14ac:dyDescent="0.35">
      <c r="A34" s="64" t="s">
        <v>7</v>
      </c>
      <c r="B34" s="776">
        <f>+B33/42</f>
        <v>3.2142857142857144</v>
      </c>
      <c r="C34" s="777"/>
      <c r="D34" s="777"/>
      <c r="E34" s="778"/>
      <c r="F34" s="776">
        <f>+F33/42</f>
        <v>33.214285714285715</v>
      </c>
      <c r="G34" s="777"/>
      <c r="H34" s="777"/>
      <c r="I34" s="778"/>
      <c r="J34" s="763">
        <f>+J33/42</f>
        <v>2.9761904761904763</v>
      </c>
      <c r="K34" s="764"/>
      <c r="L34" s="764"/>
      <c r="M34" s="765"/>
      <c r="N34" s="725">
        <f>+N33/42</f>
        <v>8.0952380952380949</v>
      </c>
      <c r="O34" s="726"/>
      <c r="P34" s="726"/>
      <c r="Q34" s="727"/>
      <c r="R34" s="725">
        <f>+R33/42</f>
        <v>1.0714285714285714</v>
      </c>
      <c r="S34" s="726"/>
      <c r="T34" s="726"/>
      <c r="U34" s="727"/>
      <c r="V34" s="725">
        <f>+V33/42</f>
        <v>8.3333333333333339</v>
      </c>
      <c r="W34" s="726"/>
      <c r="X34" s="726"/>
      <c r="Y34" s="727"/>
      <c r="Z34" s="725">
        <f>+Z33/42</f>
        <v>44.047619047619051</v>
      </c>
      <c r="AA34" s="726"/>
      <c r="AB34" s="726"/>
      <c r="AC34" s="727"/>
      <c r="AD34" s="725">
        <f>+AD33/42</f>
        <v>28.80952380952381</v>
      </c>
      <c r="AE34" s="726"/>
      <c r="AF34" s="726"/>
      <c r="AG34" s="727"/>
      <c r="AH34" s="725">
        <f>+AH33/42</f>
        <v>31.904761904761905</v>
      </c>
      <c r="AI34" s="726"/>
      <c r="AJ34" s="726"/>
      <c r="AK34" s="726"/>
      <c r="AL34" s="725">
        <f>+AL33/42</f>
        <v>12.380952380952381</v>
      </c>
      <c r="AM34" s="726"/>
      <c r="AN34" s="726"/>
      <c r="AO34" s="727"/>
      <c r="AP34" s="725">
        <f>+AP33/42</f>
        <v>5.3571428571428568</v>
      </c>
      <c r="AQ34" s="726"/>
      <c r="AR34" s="726"/>
      <c r="AS34" s="727"/>
      <c r="AT34" s="725">
        <f>+AT33/42</f>
        <v>10.714285714285714</v>
      </c>
      <c r="AU34" s="726"/>
      <c r="AV34" s="726"/>
      <c r="AW34" s="726"/>
      <c r="AX34" s="725">
        <f>+AX33/42</f>
        <v>17.976190476190474</v>
      </c>
      <c r="AY34" s="726"/>
      <c r="AZ34" s="726"/>
      <c r="BA34" s="726"/>
      <c r="BB34" s="725">
        <f>+BB33/42</f>
        <v>20.833333333333332</v>
      </c>
      <c r="BC34" s="726"/>
      <c r="BD34" s="726"/>
      <c r="BE34" s="726"/>
      <c r="BF34" s="725">
        <f>+BF33/42</f>
        <v>29.404761904761905</v>
      </c>
      <c r="BG34" s="726"/>
      <c r="BH34" s="726"/>
      <c r="BI34" s="726"/>
      <c r="BJ34" s="725">
        <f>+BJ33/42</f>
        <v>159</v>
      </c>
      <c r="BK34" s="726"/>
      <c r="BL34" s="726"/>
      <c r="BM34" s="726"/>
      <c r="BN34" s="725">
        <f>+BN33/42</f>
        <v>755</v>
      </c>
      <c r="BO34" s="726"/>
      <c r="BP34" s="726"/>
      <c r="BQ34" s="726"/>
      <c r="BR34" s="725">
        <f>+BR33/42</f>
        <v>26.785714285714285</v>
      </c>
      <c r="BS34" s="726"/>
      <c r="BT34" s="726"/>
      <c r="BU34" s="727"/>
      <c r="BV34" s="725">
        <f>+BV33/42</f>
        <v>3.2142857142857144</v>
      </c>
      <c r="BW34" s="726"/>
      <c r="BX34" s="726"/>
      <c r="BY34" s="727"/>
      <c r="BZ34" s="725">
        <f>+BZ33/42</f>
        <v>31.071428571428573</v>
      </c>
      <c r="CA34" s="726"/>
      <c r="CB34" s="726"/>
      <c r="CC34" s="727"/>
    </row>
    <row r="35" spans="1:81" s="7" customFormat="1" ht="18.600000000000001" thickBot="1" x14ac:dyDescent="0.35">
      <c r="A35" s="64" t="s">
        <v>8</v>
      </c>
      <c r="B35" s="728">
        <f>+B34/6.2898</f>
        <v>0.5110314659107944</v>
      </c>
      <c r="C35" s="729"/>
      <c r="D35" s="729"/>
      <c r="E35" s="730"/>
      <c r="F35" s="728">
        <f>+F34/6.2898</f>
        <v>5.2806584810782091</v>
      </c>
      <c r="G35" s="729"/>
      <c r="H35" s="729"/>
      <c r="I35" s="730"/>
      <c r="J35" s="728">
        <f>+J34/6.2898</f>
        <v>0.47317728325073555</v>
      </c>
      <c r="K35" s="729"/>
      <c r="L35" s="729"/>
      <c r="M35" s="730"/>
      <c r="N35" s="728">
        <f>+N34/6.2898</f>
        <v>1.2870422104420005</v>
      </c>
      <c r="O35" s="729"/>
      <c r="P35" s="729"/>
      <c r="Q35" s="730"/>
      <c r="R35" s="728">
        <f>+R34/6.2898</f>
        <v>0.17034382197026479</v>
      </c>
      <c r="S35" s="729"/>
      <c r="T35" s="729"/>
      <c r="U35" s="730"/>
      <c r="V35" s="728">
        <f>+V34/6.2898</f>
        <v>1.3248963931020596</v>
      </c>
      <c r="W35" s="729"/>
      <c r="X35" s="729"/>
      <c r="Y35" s="730"/>
      <c r="Z35" s="728">
        <f>+Z34/6.2898</f>
        <v>7.0030237921108869</v>
      </c>
      <c r="AA35" s="729"/>
      <c r="AB35" s="729"/>
      <c r="AC35" s="730"/>
      <c r="AD35" s="728">
        <f>+AD34/6.2898</f>
        <v>4.5803561018671202</v>
      </c>
      <c r="AE35" s="729"/>
      <c r="AF35" s="729"/>
      <c r="AG35" s="730"/>
      <c r="AH35" s="728">
        <f>+AH34/6.2898</f>
        <v>5.0724604764478851</v>
      </c>
      <c r="AI35" s="729"/>
      <c r="AJ35" s="729"/>
      <c r="AK35" s="729"/>
      <c r="AL35" s="728">
        <f>+AL34/6.2898</f>
        <v>1.9684174983230598</v>
      </c>
      <c r="AM35" s="729"/>
      <c r="AN35" s="729"/>
      <c r="AO35" s="730"/>
      <c r="AP35" s="728">
        <f>+AP34/6.2898</f>
        <v>0.85171910985132393</v>
      </c>
      <c r="AQ35" s="729"/>
      <c r="AR35" s="729"/>
      <c r="AS35" s="730"/>
      <c r="AT35" s="728">
        <f>+AT34/6.2898</f>
        <v>1.7034382197026479</v>
      </c>
      <c r="AU35" s="729"/>
      <c r="AV35" s="729"/>
      <c r="AW35" s="729"/>
      <c r="AX35" s="728">
        <f>+AX34/6.2898</f>
        <v>2.8579907908344424</v>
      </c>
      <c r="AY35" s="729"/>
      <c r="AZ35" s="729"/>
      <c r="BA35" s="729"/>
      <c r="BB35" s="728">
        <f>+BB34/6.2898</f>
        <v>3.3122409827551484</v>
      </c>
      <c r="BC35" s="729"/>
      <c r="BD35" s="729"/>
      <c r="BE35" s="729"/>
      <c r="BF35" s="728">
        <f>+BF34/6.2898</f>
        <v>4.6749915585172674</v>
      </c>
      <c r="BG35" s="729"/>
      <c r="BH35" s="729"/>
      <c r="BI35" s="729"/>
      <c r="BJ35" s="728">
        <f>+BJ34/6.2898</f>
        <v>25.279023180387295</v>
      </c>
      <c r="BK35" s="729"/>
      <c r="BL35" s="729"/>
      <c r="BM35" s="729"/>
      <c r="BN35" s="728">
        <f>+BN34/6.2898</f>
        <v>120.0356132150466</v>
      </c>
      <c r="BO35" s="729"/>
      <c r="BP35" s="729"/>
      <c r="BQ35" s="729"/>
      <c r="BR35" s="728">
        <f>+BR34/6.2898</f>
        <v>4.2585955492566194</v>
      </c>
      <c r="BS35" s="729"/>
      <c r="BT35" s="729"/>
      <c r="BU35" s="730"/>
      <c r="BV35" s="728">
        <f>+BV34/6.2898</f>
        <v>0.5110314659107944</v>
      </c>
      <c r="BW35" s="729"/>
      <c r="BX35" s="729"/>
      <c r="BY35" s="730"/>
      <c r="BZ35" s="728">
        <f>+BZ34/6.2898</f>
        <v>4.9399708371376789</v>
      </c>
      <c r="CA35" s="729"/>
      <c r="CB35" s="729"/>
      <c r="CC35" s="730"/>
    </row>
  </sheetData>
  <mergeCells count="120">
    <mergeCell ref="V8:Y8"/>
    <mergeCell ref="V9:Y9"/>
    <mergeCell ref="V10:Y10"/>
    <mergeCell ref="V33:Y33"/>
    <mergeCell ref="V34:Y34"/>
    <mergeCell ref="V35:Y35"/>
    <mergeCell ref="AH34:AK34"/>
    <mergeCell ref="AL34:AO34"/>
    <mergeCell ref="AP34:AS34"/>
    <mergeCell ref="AT34:AW34"/>
    <mergeCell ref="AX34:BA34"/>
    <mergeCell ref="BN35:BQ35"/>
    <mergeCell ref="BR35:BU35"/>
    <mergeCell ref="BV35:BY35"/>
    <mergeCell ref="BZ35:CC35"/>
    <mergeCell ref="AP35:AS35"/>
    <mergeCell ref="AT35:AW35"/>
    <mergeCell ref="AX35:BA35"/>
    <mergeCell ref="BB35:BE35"/>
    <mergeCell ref="BF35:BI35"/>
    <mergeCell ref="BJ35:BM35"/>
    <mergeCell ref="B35:E35"/>
    <mergeCell ref="F35:I35"/>
    <mergeCell ref="J35:M35"/>
    <mergeCell ref="N35:Q35"/>
    <mergeCell ref="R35:U35"/>
    <mergeCell ref="Z35:AC35"/>
    <mergeCell ref="AD35:AG35"/>
    <mergeCell ref="AH35:AK35"/>
    <mergeCell ref="AL35:AO35"/>
    <mergeCell ref="BN33:BQ33"/>
    <mergeCell ref="BR33:BU33"/>
    <mergeCell ref="BV33:BY33"/>
    <mergeCell ref="BZ33:CC33"/>
    <mergeCell ref="B34:E34"/>
    <mergeCell ref="F34:I34"/>
    <mergeCell ref="J34:M34"/>
    <mergeCell ref="N34:Q34"/>
    <mergeCell ref="R34:U34"/>
    <mergeCell ref="Z34:AC34"/>
    <mergeCell ref="AP33:AS33"/>
    <mergeCell ref="AT33:AW33"/>
    <mergeCell ref="AX33:BA33"/>
    <mergeCell ref="BB33:BE33"/>
    <mergeCell ref="BF33:BI33"/>
    <mergeCell ref="BJ33:BM33"/>
    <mergeCell ref="BZ34:CC34"/>
    <mergeCell ref="BB34:BE34"/>
    <mergeCell ref="BF34:BI34"/>
    <mergeCell ref="BJ34:BM34"/>
    <mergeCell ref="BN34:BQ34"/>
    <mergeCell ref="BR34:BU34"/>
    <mergeCell ref="BV34:BY34"/>
    <mergeCell ref="AD34:AG34"/>
    <mergeCell ref="BN10:BQ10"/>
    <mergeCell ref="BR10:BU10"/>
    <mergeCell ref="BV10:BY10"/>
    <mergeCell ref="AD10:AG10"/>
    <mergeCell ref="AH10:AK10"/>
    <mergeCell ref="AL10:AO10"/>
    <mergeCell ref="AP10:AS10"/>
    <mergeCell ref="AT10:AW10"/>
    <mergeCell ref="AX10:BA10"/>
    <mergeCell ref="B33:E33"/>
    <mergeCell ref="F33:I33"/>
    <mergeCell ref="J33:M33"/>
    <mergeCell ref="N33:Q33"/>
    <mergeCell ref="R33:U33"/>
    <mergeCell ref="Z33:AC33"/>
    <mergeCell ref="AD33:AG33"/>
    <mergeCell ref="AH33:AK33"/>
    <mergeCell ref="AL33:AO33"/>
    <mergeCell ref="AT8:AW8"/>
    <mergeCell ref="AX8:BA8"/>
    <mergeCell ref="B8:E8"/>
    <mergeCell ref="F8:I8"/>
    <mergeCell ref="BN9:BQ9"/>
    <mergeCell ref="BR9:BU9"/>
    <mergeCell ref="BV9:BY9"/>
    <mergeCell ref="BZ9:CC9"/>
    <mergeCell ref="B10:E10"/>
    <mergeCell ref="F10:I10"/>
    <mergeCell ref="J10:M10"/>
    <mergeCell ref="N10:Q10"/>
    <mergeCell ref="R10:U10"/>
    <mergeCell ref="Z10:AC10"/>
    <mergeCell ref="AP9:AS9"/>
    <mergeCell ref="AT9:AW9"/>
    <mergeCell ref="AX9:BA9"/>
    <mergeCell ref="BB9:BE9"/>
    <mergeCell ref="BF9:BI9"/>
    <mergeCell ref="BJ9:BM9"/>
    <mergeCell ref="BZ10:CC10"/>
    <mergeCell ref="BB10:BE10"/>
    <mergeCell ref="BF10:BI10"/>
    <mergeCell ref="BJ10:BM10"/>
    <mergeCell ref="J8:M8"/>
    <mergeCell ref="N8:Q8"/>
    <mergeCell ref="R8:U8"/>
    <mergeCell ref="Z8:AC8"/>
    <mergeCell ref="BZ8:CC8"/>
    <mergeCell ref="B9:E9"/>
    <mergeCell ref="F9:I9"/>
    <mergeCell ref="J9:M9"/>
    <mergeCell ref="N9:Q9"/>
    <mergeCell ref="R9:U9"/>
    <mergeCell ref="Z9:AC9"/>
    <mergeCell ref="AD9:AG9"/>
    <mergeCell ref="AH9:AK9"/>
    <mergeCell ref="AL9:AO9"/>
    <mergeCell ref="BB8:BE8"/>
    <mergeCell ref="BF8:BI8"/>
    <mergeCell ref="BJ8:BM8"/>
    <mergeCell ref="BN8:BQ8"/>
    <mergeCell ref="BR8:BU8"/>
    <mergeCell ref="BV8:BY8"/>
    <mergeCell ref="AD8:AG8"/>
    <mergeCell ref="AH8:AK8"/>
    <mergeCell ref="AL8:AO8"/>
    <mergeCell ref="AP8:AS8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K35"/>
  <sheetViews>
    <sheetView topLeftCell="W8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41" width="13" customWidth="1"/>
    <col min="42" max="44" width="12" customWidth="1"/>
    <col min="45" max="45" width="15.5546875" customWidth="1"/>
    <col min="46" max="53" width="11.88671875" customWidth="1"/>
    <col min="54" max="64" width="12" customWidth="1"/>
    <col min="65" max="69" width="13" customWidth="1"/>
    <col min="70" max="73" width="15.33203125" customWidth="1"/>
    <col min="74" max="85" width="12" customWidth="1"/>
  </cols>
  <sheetData>
    <row r="4" spans="1:89" ht="15" thickBot="1" x14ac:dyDescent="0.35"/>
    <row r="5" spans="1:89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</row>
    <row r="6" spans="1:89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</row>
    <row r="7" spans="1:89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 t="s">
        <v>200</v>
      </c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</row>
    <row r="8" spans="1:89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31" t="s">
        <v>4</v>
      </c>
      <c r="O8" s="732"/>
      <c r="P8" s="732"/>
      <c r="Q8" s="733"/>
      <c r="R8" s="731" t="s">
        <v>202</v>
      </c>
      <c r="S8" s="732"/>
      <c r="T8" s="732"/>
      <c r="U8" s="733"/>
      <c r="V8" s="731" t="s">
        <v>197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187</v>
      </c>
      <c r="AE8" s="732"/>
      <c r="AF8" s="732"/>
      <c r="AG8" s="733"/>
      <c r="AH8" s="731" t="s">
        <v>189</v>
      </c>
      <c r="AI8" s="732"/>
      <c r="AJ8" s="732"/>
      <c r="AK8" s="732"/>
      <c r="AL8" s="731" t="s">
        <v>4</v>
      </c>
      <c r="AM8" s="732"/>
      <c r="AN8" s="732"/>
      <c r="AO8" s="732"/>
      <c r="AP8" s="731" t="s">
        <v>4</v>
      </c>
      <c r="AQ8" s="732"/>
      <c r="AR8" s="732"/>
      <c r="AS8" s="732"/>
      <c r="AT8" s="731" t="s">
        <v>182</v>
      </c>
      <c r="AU8" s="732"/>
      <c r="AV8" s="732"/>
      <c r="AW8" s="733"/>
      <c r="AX8" s="731" t="s">
        <v>185</v>
      </c>
      <c r="AY8" s="732"/>
      <c r="AZ8" s="732"/>
      <c r="BA8" s="733"/>
      <c r="BB8" s="731" t="s">
        <v>18</v>
      </c>
      <c r="BC8" s="732"/>
      <c r="BD8" s="732"/>
      <c r="BE8" s="733"/>
      <c r="BF8" s="731" t="s">
        <v>18</v>
      </c>
      <c r="BG8" s="732"/>
      <c r="BH8" s="732"/>
      <c r="BI8" s="733"/>
      <c r="BJ8" s="731" t="s">
        <v>18</v>
      </c>
      <c r="BK8" s="732"/>
      <c r="BL8" s="732"/>
      <c r="BM8" s="733"/>
      <c r="BN8" s="731" t="s">
        <v>192</v>
      </c>
      <c r="BO8" s="732"/>
      <c r="BP8" s="732"/>
      <c r="BQ8" s="733"/>
      <c r="BR8" s="731" t="s">
        <v>96</v>
      </c>
      <c r="BS8" s="732"/>
      <c r="BT8" s="732"/>
      <c r="BU8" s="732"/>
      <c r="BV8" s="731" t="s">
        <v>115</v>
      </c>
      <c r="BW8" s="732"/>
      <c r="BX8" s="732"/>
      <c r="BY8" s="733"/>
      <c r="BZ8" s="731" t="s">
        <v>115</v>
      </c>
      <c r="CA8" s="732"/>
      <c r="CB8" s="732"/>
      <c r="CC8" s="733"/>
      <c r="CD8" s="731" t="s">
        <v>131</v>
      </c>
      <c r="CE8" s="732"/>
      <c r="CF8" s="732"/>
      <c r="CG8" s="733"/>
      <c r="CH8" s="731" t="s">
        <v>177</v>
      </c>
      <c r="CI8" s="732"/>
      <c r="CJ8" s="732"/>
      <c r="CK8" s="733"/>
    </row>
    <row r="9" spans="1:89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198</v>
      </c>
      <c r="G9" s="739"/>
      <c r="H9" s="739"/>
      <c r="I9" s="740"/>
      <c r="J9" s="783" t="s">
        <v>120</v>
      </c>
      <c r="K9" s="784"/>
      <c r="L9" s="784"/>
      <c r="M9" s="785"/>
      <c r="N9" s="783" t="s">
        <v>178</v>
      </c>
      <c r="O9" s="784"/>
      <c r="P9" s="784"/>
      <c r="Q9" s="785"/>
      <c r="R9" s="783" t="s">
        <v>203</v>
      </c>
      <c r="S9" s="784"/>
      <c r="T9" s="784"/>
      <c r="U9" s="785"/>
      <c r="V9" s="731" t="s">
        <v>193</v>
      </c>
      <c r="W9" s="732"/>
      <c r="X9" s="732"/>
      <c r="Y9" s="733"/>
      <c r="Z9" s="783" t="s">
        <v>117</v>
      </c>
      <c r="AA9" s="784"/>
      <c r="AB9" s="784"/>
      <c r="AC9" s="785"/>
      <c r="AD9" s="783" t="s">
        <v>120</v>
      </c>
      <c r="AE9" s="784"/>
      <c r="AF9" s="784"/>
      <c r="AG9" s="785"/>
      <c r="AH9" s="783" t="s">
        <v>190</v>
      </c>
      <c r="AI9" s="784"/>
      <c r="AJ9" s="784"/>
      <c r="AK9" s="784"/>
      <c r="AL9" s="731" t="s">
        <v>180</v>
      </c>
      <c r="AM9" s="732"/>
      <c r="AN9" s="732"/>
      <c r="AO9" s="732"/>
      <c r="AP9" s="783" t="s">
        <v>159</v>
      </c>
      <c r="AQ9" s="784"/>
      <c r="AR9" s="784"/>
      <c r="AS9" s="784"/>
      <c r="AT9" s="783" t="s">
        <v>183</v>
      </c>
      <c r="AU9" s="784"/>
      <c r="AV9" s="784"/>
      <c r="AW9" s="785"/>
      <c r="AX9" s="783" t="s">
        <v>186</v>
      </c>
      <c r="AY9" s="784"/>
      <c r="AZ9" s="784"/>
      <c r="BA9" s="785"/>
      <c r="BB9" s="783" t="s">
        <v>181</v>
      </c>
      <c r="BC9" s="784"/>
      <c r="BD9" s="784"/>
      <c r="BE9" s="785"/>
      <c r="BF9" s="783" t="s">
        <v>186</v>
      </c>
      <c r="BG9" s="784"/>
      <c r="BH9" s="784"/>
      <c r="BI9" s="785"/>
      <c r="BJ9" s="783" t="s">
        <v>165</v>
      </c>
      <c r="BK9" s="784"/>
      <c r="BL9" s="784"/>
      <c r="BM9" s="785"/>
      <c r="BN9" s="731" t="s">
        <v>193</v>
      </c>
      <c r="BO9" s="732"/>
      <c r="BP9" s="732"/>
      <c r="BQ9" s="733"/>
      <c r="BR9" s="731" t="s">
        <v>155</v>
      </c>
      <c r="BS9" s="732"/>
      <c r="BT9" s="732"/>
      <c r="BU9" s="732"/>
      <c r="BV9" s="783" t="s">
        <v>199</v>
      </c>
      <c r="BW9" s="784"/>
      <c r="BX9" s="784"/>
      <c r="BY9" s="785"/>
      <c r="BZ9" s="731" t="s">
        <v>176</v>
      </c>
      <c r="CA9" s="732"/>
      <c r="CB9" s="732"/>
      <c r="CC9" s="733"/>
      <c r="CD9" s="783" t="s">
        <v>173</v>
      </c>
      <c r="CE9" s="784"/>
      <c r="CF9" s="784"/>
      <c r="CG9" s="785"/>
      <c r="CH9" s="783" t="s">
        <v>201</v>
      </c>
      <c r="CI9" s="784"/>
      <c r="CJ9" s="784"/>
      <c r="CK9" s="785"/>
    </row>
    <row r="10" spans="1:89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2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68"/>
      <c r="BS10" s="734"/>
      <c r="BT10" s="734"/>
      <c r="BU10" s="734"/>
      <c r="BV10" s="768"/>
      <c r="BW10" s="734"/>
      <c r="BX10" s="734"/>
      <c r="BY10" s="769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</row>
    <row r="11" spans="1:89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8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8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</row>
    <row r="12" spans="1:89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44655</v>
      </c>
      <c r="G12" s="19">
        <v>1963</v>
      </c>
      <c r="H12" s="19">
        <v>280</v>
      </c>
      <c r="I12" s="20" t="s">
        <v>170</v>
      </c>
      <c r="J12" s="87">
        <v>44685</v>
      </c>
      <c r="K12" s="54">
        <v>2072</v>
      </c>
      <c r="L12" s="54">
        <v>135</v>
      </c>
      <c r="M12" s="56" t="s">
        <v>164</v>
      </c>
      <c r="N12" s="75">
        <v>44683</v>
      </c>
      <c r="O12" s="66">
        <v>2110</v>
      </c>
      <c r="P12" s="66">
        <v>45</v>
      </c>
      <c r="Q12" s="56" t="s">
        <v>111</v>
      </c>
      <c r="R12" s="75">
        <v>44695</v>
      </c>
      <c r="S12" s="66">
        <v>2095</v>
      </c>
      <c r="T12" s="66">
        <v>90</v>
      </c>
      <c r="U12" s="56" t="s">
        <v>179</v>
      </c>
      <c r="V12" s="75">
        <v>44672</v>
      </c>
      <c r="W12" s="66">
        <v>2020</v>
      </c>
      <c r="X12" s="66">
        <v>90</v>
      </c>
      <c r="Y12" s="56" t="s">
        <v>111</v>
      </c>
      <c r="Z12" s="75">
        <v>44684</v>
      </c>
      <c r="AA12" s="66">
        <v>2122</v>
      </c>
      <c r="AB12" s="66">
        <v>135</v>
      </c>
      <c r="AC12" s="56" t="s">
        <v>111</v>
      </c>
      <c r="AD12" s="75">
        <v>44684</v>
      </c>
      <c r="AE12" s="66">
        <v>2113</v>
      </c>
      <c r="AF12" s="66">
        <v>135</v>
      </c>
      <c r="AG12" s="56" t="s">
        <v>179</v>
      </c>
      <c r="AH12" s="100">
        <v>44683</v>
      </c>
      <c r="AI12" s="66">
        <v>2111</v>
      </c>
      <c r="AJ12" s="66">
        <v>135</v>
      </c>
      <c r="AK12" s="66" t="s">
        <v>179</v>
      </c>
      <c r="AL12" s="75"/>
      <c r="AM12" s="80"/>
      <c r="AN12" s="80"/>
      <c r="AO12" s="59" t="s">
        <v>111</v>
      </c>
      <c r="AP12" s="75">
        <v>44684</v>
      </c>
      <c r="AQ12" s="80">
        <v>2118</v>
      </c>
      <c r="AR12" s="80">
        <v>45</v>
      </c>
      <c r="AS12" s="59" t="s">
        <v>111</v>
      </c>
      <c r="AT12" s="75">
        <v>44688</v>
      </c>
      <c r="AU12" s="66">
        <v>2130</v>
      </c>
      <c r="AV12" s="66">
        <v>135</v>
      </c>
      <c r="AW12" s="56" t="s">
        <v>111</v>
      </c>
      <c r="AX12" s="75">
        <v>44683</v>
      </c>
      <c r="AY12" s="66">
        <v>2042</v>
      </c>
      <c r="AZ12" s="66">
        <v>80</v>
      </c>
      <c r="BA12" s="56" t="s">
        <v>126</v>
      </c>
      <c r="BB12" s="75">
        <v>44682</v>
      </c>
      <c r="BC12" s="66">
        <v>2041</v>
      </c>
      <c r="BD12" s="66">
        <v>100</v>
      </c>
      <c r="BE12" s="56" t="s">
        <v>126</v>
      </c>
      <c r="BF12" s="75">
        <v>44699</v>
      </c>
      <c r="BG12" s="66">
        <v>2056</v>
      </c>
      <c r="BH12" s="66">
        <f>35+35+15</f>
        <v>85</v>
      </c>
      <c r="BI12" s="56" t="s">
        <v>184</v>
      </c>
      <c r="BJ12" s="75">
        <v>44688</v>
      </c>
      <c r="BK12" s="66">
        <v>2131</v>
      </c>
      <c r="BL12" s="66">
        <v>90</v>
      </c>
      <c r="BM12" s="56" t="s">
        <v>111</v>
      </c>
      <c r="BN12" s="75">
        <v>44659</v>
      </c>
      <c r="BO12" s="66">
        <v>1972</v>
      </c>
      <c r="BP12" s="66">
        <v>1890</v>
      </c>
      <c r="BQ12" s="56" t="s">
        <v>164</v>
      </c>
      <c r="BR12" s="70">
        <v>44652</v>
      </c>
      <c r="BS12" s="66">
        <v>2014</v>
      </c>
      <c r="BT12" s="66">
        <v>11340</v>
      </c>
      <c r="BU12" s="66" t="s">
        <v>111</v>
      </c>
      <c r="BV12" s="100">
        <v>44687</v>
      </c>
      <c r="BW12" s="101">
        <v>2128</v>
      </c>
      <c r="BX12" s="101">
        <v>180</v>
      </c>
      <c r="BY12" s="102" t="s">
        <v>114</v>
      </c>
      <c r="BZ12" s="100">
        <v>44624</v>
      </c>
      <c r="CA12" s="101">
        <v>1831</v>
      </c>
      <c r="CB12" s="101">
        <v>135</v>
      </c>
      <c r="CC12" s="102" t="s">
        <v>111</v>
      </c>
      <c r="CD12" s="100">
        <v>44682</v>
      </c>
      <c r="CE12" s="101">
        <v>2107</v>
      </c>
      <c r="CF12" s="101">
        <v>135</v>
      </c>
      <c r="CG12" s="102" t="s">
        <v>114</v>
      </c>
      <c r="CH12" s="100">
        <v>44685</v>
      </c>
      <c r="CI12" s="101">
        <v>2123</v>
      </c>
      <c r="CJ12" s="101">
        <v>45</v>
      </c>
      <c r="CK12" s="102" t="s">
        <v>114</v>
      </c>
    </row>
    <row r="13" spans="1:89" x14ac:dyDescent="0.3">
      <c r="B13" s="55">
        <v>44632</v>
      </c>
      <c r="C13" s="18">
        <v>1852</v>
      </c>
      <c r="D13" s="54">
        <v>45</v>
      </c>
      <c r="E13" s="53" t="s">
        <v>126</v>
      </c>
      <c r="F13" s="57">
        <v>44659</v>
      </c>
      <c r="G13" s="6">
        <v>1918</v>
      </c>
      <c r="H13" s="6">
        <v>270</v>
      </c>
      <c r="I13" s="15" t="s">
        <v>170</v>
      </c>
      <c r="J13" s="87">
        <v>44692</v>
      </c>
      <c r="K13" s="6">
        <v>2080</v>
      </c>
      <c r="L13" s="6">
        <v>135</v>
      </c>
      <c r="M13" s="59" t="s">
        <v>111</v>
      </c>
      <c r="N13" s="75">
        <v>44686</v>
      </c>
      <c r="O13" s="66">
        <v>2124</v>
      </c>
      <c r="P13" s="66">
        <v>45</v>
      </c>
      <c r="Q13" s="56" t="s">
        <v>111</v>
      </c>
      <c r="R13" s="75">
        <v>44704</v>
      </c>
      <c r="S13" s="66">
        <v>2210</v>
      </c>
      <c r="T13" s="66">
        <v>135</v>
      </c>
      <c r="U13" s="56" t="s">
        <v>179</v>
      </c>
      <c r="V13" s="75">
        <v>44675</v>
      </c>
      <c r="W13" s="66">
        <v>2028</v>
      </c>
      <c r="X13" s="66">
        <v>80</v>
      </c>
      <c r="Y13" s="56" t="s">
        <v>179</v>
      </c>
      <c r="Z13" s="75">
        <v>44687</v>
      </c>
      <c r="AA13" s="66">
        <v>2127</v>
      </c>
      <c r="AB13" s="66">
        <v>270</v>
      </c>
      <c r="AC13" s="56" t="s">
        <v>111</v>
      </c>
      <c r="AD13" s="75">
        <v>44687</v>
      </c>
      <c r="AE13" s="66">
        <v>2112</v>
      </c>
      <c r="AF13" s="66">
        <v>135</v>
      </c>
      <c r="AG13" s="56" t="s">
        <v>179</v>
      </c>
      <c r="AH13" s="75">
        <v>44686</v>
      </c>
      <c r="AI13" s="66">
        <v>2126</v>
      </c>
      <c r="AJ13" s="66">
        <v>90</v>
      </c>
      <c r="AK13" s="66" t="s">
        <v>111</v>
      </c>
      <c r="AL13" s="75">
        <v>44656</v>
      </c>
      <c r="AM13" s="80">
        <v>1966</v>
      </c>
      <c r="AN13" s="80">
        <v>90</v>
      </c>
      <c r="AO13" s="59" t="s">
        <v>34</v>
      </c>
      <c r="AP13" s="75">
        <v>44688</v>
      </c>
      <c r="AQ13" s="67">
        <v>2073</v>
      </c>
      <c r="AR13" s="67">
        <v>45</v>
      </c>
      <c r="AS13" s="59" t="s">
        <v>111</v>
      </c>
      <c r="AT13" s="75">
        <v>44691</v>
      </c>
      <c r="AU13" s="66">
        <v>2085</v>
      </c>
      <c r="AV13" s="66">
        <v>135</v>
      </c>
      <c r="AW13" s="56" t="s">
        <v>179</v>
      </c>
      <c r="AX13" s="75">
        <v>44686</v>
      </c>
      <c r="AY13" s="66">
        <v>2045</v>
      </c>
      <c r="AZ13" s="66">
        <v>100</v>
      </c>
      <c r="BA13" s="56" t="s">
        <v>126</v>
      </c>
      <c r="BB13" s="60">
        <v>44685</v>
      </c>
      <c r="BC13" s="67">
        <v>2044</v>
      </c>
      <c r="BD13" s="67">
        <v>130</v>
      </c>
      <c r="BE13" s="59" t="s">
        <v>126</v>
      </c>
      <c r="BF13" s="60">
        <v>44701</v>
      </c>
      <c r="BG13" s="67">
        <v>2059</v>
      </c>
      <c r="BH13" s="67">
        <v>125</v>
      </c>
      <c r="BI13" s="59" t="s">
        <v>184</v>
      </c>
      <c r="BJ13" s="60">
        <v>44690</v>
      </c>
      <c r="BK13" s="67">
        <v>2076</v>
      </c>
      <c r="BL13" s="67">
        <v>80</v>
      </c>
      <c r="BM13" s="59" t="s">
        <v>164</v>
      </c>
      <c r="BN13" s="60">
        <v>44670</v>
      </c>
      <c r="BO13" s="67">
        <v>2008</v>
      </c>
      <c r="BP13" s="67">
        <v>1890</v>
      </c>
      <c r="BQ13" s="59" t="s">
        <v>111</v>
      </c>
      <c r="BR13" s="118">
        <v>44657</v>
      </c>
      <c r="BS13" s="80">
        <v>2016</v>
      </c>
      <c r="BT13" s="80">
        <v>10500</v>
      </c>
      <c r="BU13" s="80" t="s">
        <v>111</v>
      </c>
      <c r="BV13" s="100">
        <v>44690</v>
      </c>
      <c r="BW13" s="101">
        <v>2078</v>
      </c>
      <c r="BX13" s="101">
        <v>80</v>
      </c>
      <c r="BY13" s="102" t="s">
        <v>164</v>
      </c>
      <c r="BZ13" s="100"/>
      <c r="CA13" s="101"/>
      <c r="CB13" s="101"/>
      <c r="CC13" s="102"/>
      <c r="CD13" s="100">
        <v>44684</v>
      </c>
      <c r="CE13" s="101">
        <v>2120</v>
      </c>
      <c r="CF13" s="101">
        <v>135</v>
      </c>
      <c r="CG13" s="102" t="s">
        <v>114</v>
      </c>
      <c r="CH13" s="100">
        <v>44692</v>
      </c>
      <c r="CI13" s="101">
        <v>2087</v>
      </c>
      <c r="CJ13" s="101">
        <v>45</v>
      </c>
      <c r="CK13" s="102" t="s">
        <v>179</v>
      </c>
    </row>
    <row r="14" spans="1:89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44662</v>
      </c>
      <c r="G14" s="6">
        <v>1979</v>
      </c>
      <c r="H14" s="6">
        <v>125</v>
      </c>
      <c r="I14" s="15" t="s">
        <v>111</v>
      </c>
      <c r="J14" s="87"/>
      <c r="K14" s="6"/>
      <c r="L14" s="6"/>
      <c r="M14" s="59" t="s">
        <v>164</v>
      </c>
      <c r="N14" s="75">
        <v>44704</v>
      </c>
      <c r="O14" s="66">
        <v>2208</v>
      </c>
      <c r="P14" s="66">
        <v>45</v>
      </c>
      <c r="Q14" s="56" t="s">
        <v>179</v>
      </c>
      <c r="R14" s="75">
        <v>44710</v>
      </c>
      <c r="S14" s="66">
        <v>2223</v>
      </c>
      <c r="T14" s="66">
        <v>135</v>
      </c>
      <c r="U14" s="56" t="s">
        <v>179</v>
      </c>
      <c r="V14" s="75">
        <v>44682</v>
      </c>
      <c r="W14" s="66">
        <v>2108</v>
      </c>
      <c r="X14" s="66">
        <v>90</v>
      </c>
      <c r="Y14" s="56" t="s">
        <v>111</v>
      </c>
      <c r="Z14" s="75">
        <v>44691</v>
      </c>
      <c r="AA14" s="66">
        <v>2086</v>
      </c>
      <c r="AB14" s="66">
        <v>280</v>
      </c>
      <c r="AC14" s="56" t="s">
        <v>179</v>
      </c>
      <c r="AD14" s="75">
        <v>44691</v>
      </c>
      <c r="AE14" s="66">
        <v>2079</v>
      </c>
      <c r="AF14" s="66">
        <v>180</v>
      </c>
      <c r="AG14" s="56" t="s">
        <v>111</v>
      </c>
      <c r="AH14" s="75">
        <v>44686</v>
      </c>
      <c r="AI14" s="66">
        <v>2125</v>
      </c>
      <c r="AJ14" s="66">
        <v>90</v>
      </c>
      <c r="AK14" s="66" t="s">
        <v>111</v>
      </c>
      <c r="AL14" s="75">
        <v>44661</v>
      </c>
      <c r="AM14" s="67">
        <v>1973</v>
      </c>
      <c r="AN14" s="67">
        <f>45+35</f>
        <v>80</v>
      </c>
      <c r="AO14" s="59" t="s">
        <v>35</v>
      </c>
      <c r="AP14" s="75">
        <v>44692</v>
      </c>
      <c r="AQ14" s="66">
        <v>2088</v>
      </c>
      <c r="AR14" s="66">
        <v>45</v>
      </c>
      <c r="AS14" s="56" t="s">
        <v>164</v>
      </c>
      <c r="AT14" s="75">
        <v>44694</v>
      </c>
      <c r="AU14" s="66">
        <v>2092</v>
      </c>
      <c r="AV14" s="66">
        <v>180</v>
      </c>
      <c r="AW14" s="56" t="s">
        <v>179</v>
      </c>
      <c r="AX14" s="75">
        <v>44689</v>
      </c>
      <c r="AY14" s="66">
        <v>2047</v>
      </c>
      <c r="AZ14" s="66">
        <v>100</v>
      </c>
      <c r="BA14" s="56" t="s">
        <v>126</v>
      </c>
      <c r="BB14" s="60">
        <v>44688</v>
      </c>
      <c r="BC14" s="67">
        <v>2046</v>
      </c>
      <c r="BD14" s="67">
        <v>100</v>
      </c>
      <c r="BE14" s="59" t="s">
        <v>126</v>
      </c>
      <c r="BF14" s="60">
        <v>44704</v>
      </c>
      <c r="BG14" s="67">
        <v>2062</v>
      </c>
      <c r="BH14" s="67">
        <v>125</v>
      </c>
      <c r="BI14" s="59" t="s">
        <v>126</v>
      </c>
      <c r="BJ14" s="60">
        <v>44692</v>
      </c>
      <c r="BK14" s="67">
        <v>2089</v>
      </c>
      <c r="BL14" s="67">
        <v>85</v>
      </c>
      <c r="BM14" s="59" t="s">
        <v>164</v>
      </c>
      <c r="BN14" s="60">
        <v>44676</v>
      </c>
      <c r="BO14" s="67">
        <v>2031</v>
      </c>
      <c r="BP14" s="67">
        <v>1848</v>
      </c>
      <c r="BQ14" s="59" t="s">
        <v>164</v>
      </c>
      <c r="BR14" s="60">
        <v>44663</v>
      </c>
      <c r="BS14" s="67">
        <v>2015</v>
      </c>
      <c r="BT14" s="67">
        <v>9870</v>
      </c>
      <c r="BU14" s="67" t="s">
        <v>111</v>
      </c>
      <c r="BV14" s="75">
        <v>44693</v>
      </c>
      <c r="BW14" s="66">
        <v>2091</v>
      </c>
      <c r="BX14" s="66">
        <v>135</v>
      </c>
      <c r="BY14" s="56" t="s">
        <v>164</v>
      </c>
      <c r="BZ14" s="75"/>
      <c r="CA14" s="66"/>
      <c r="CB14" s="66"/>
      <c r="CC14" s="56"/>
      <c r="CD14" s="75">
        <v>44687</v>
      </c>
      <c r="CE14" s="66">
        <v>2129</v>
      </c>
      <c r="CF14" s="66">
        <v>135</v>
      </c>
      <c r="CG14" s="56" t="s">
        <v>114</v>
      </c>
      <c r="CH14" s="75">
        <v>44695</v>
      </c>
      <c r="CI14" s="66">
        <v>2137</v>
      </c>
      <c r="CJ14" s="66">
        <v>45</v>
      </c>
      <c r="CK14" s="56" t="s">
        <v>179</v>
      </c>
    </row>
    <row r="15" spans="1:89" x14ac:dyDescent="0.3">
      <c r="B15" s="55"/>
      <c r="C15" s="12"/>
      <c r="D15" s="6"/>
      <c r="E15" s="15" t="s">
        <v>164</v>
      </c>
      <c r="F15" s="57">
        <v>44662</v>
      </c>
      <c r="G15" s="6">
        <v>1983</v>
      </c>
      <c r="H15" s="6">
        <v>135</v>
      </c>
      <c r="I15" s="15" t="s">
        <v>111</v>
      </c>
      <c r="J15" s="87"/>
      <c r="K15" s="6"/>
      <c r="L15" s="6"/>
      <c r="M15" s="59"/>
      <c r="N15" s="60">
        <v>44707</v>
      </c>
      <c r="O15" s="67">
        <v>2145</v>
      </c>
      <c r="P15" s="67">
        <v>45</v>
      </c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60">
        <v>44694</v>
      </c>
      <c r="AA15" s="67">
        <v>2094</v>
      </c>
      <c r="AB15" s="67">
        <v>135</v>
      </c>
      <c r="AC15" s="59" t="s">
        <v>179</v>
      </c>
      <c r="AD15" s="60">
        <v>44694</v>
      </c>
      <c r="AE15" s="67">
        <v>2082</v>
      </c>
      <c r="AF15" s="67">
        <v>180</v>
      </c>
      <c r="AG15" s="59" t="s">
        <v>111</v>
      </c>
      <c r="AH15" s="75">
        <v>44689</v>
      </c>
      <c r="AI15" s="66">
        <v>2075</v>
      </c>
      <c r="AJ15" s="66">
        <v>135</v>
      </c>
      <c r="AK15" s="66" t="s">
        <v>111</v>
      </c>
      <c r="AL15" s="75">
        <v>44666</v>
      </c>
      <c r="AM15" s="66">
        <v>1997</v>
      </c>
      <c r="AN15" s="66">
        <v>90</v>
      </c>
      <c r="AO15" s="56" t="s">
        <v>111</v>
      </c>
      <c r="AP15" s="75"/>
      <c r="AQ15" s="66"/>
      <c r="AR15" s="66"/>
      <c r="AS15" s="56"/>
      <c r="AT15" s="75">
        <v>44699</v>
      </c>
      <c r="AU15" s="66">
        <v>2135</v>
      </c>
      <c r="AV15" s="66">
        <v>180</v>
      </c>
      <c r="AW15" s="56" t="s">
        <v>179</v>
      </c>
      <c r="AX15" s="75">
        <v>44692</v>
      </c>
      <c r="AY15" s="66">
        <v>2049</v>
      </c>
      <c r="AZ15" s="66">
        <v>120</v>
      </c>
      <c r="BA15" s="56" t="s">
        <v>126</v>
      </c>
      <c r="BB15" s="75">
        <v>44691</v>
      </c>
      <c r="BC15" s="66">
        <v>2048</v>
      </c>
      <c r="BD15" s="66">
        <v>100</v>
      </c>
      <c r="BE15" s="56" t="s">
        <v>126</v>
      </c>
      <c r="BF15" s="75">
        <v>44706</v>
      </c>
      <c r="BG15" s="66">
        <v>2067</v>
      </c>
      <c r="BH15" s="66">
        <v>105</v>
      </c>
      <c r="BI15" s="56" t="s">
        <v>126</v>
      </c>
      <c r="BJ15" s="75">
        <v>44694</v>
      </c>
      <c r="BK15" s="66">
        <v>2093</v>
      </c>
      <c r="BL15" s="66">
        <v>90</v>
      </c>
      <c r="BM15" s="56" t="s">
        <v>164</v>
      </c>
      <c r="BN15" s="75">
        <v>44676</v>
      </c>
      <c r="BO15" s="66">
        <v>2033</v>
      </c>
      <c r="BP15" s="66">
        <v>1050</v>
      </c>
      <c r="BQ15" s="56" t="s">
        <v>164</v>
      </c>
      <c r="BR15" s="70"/>
      <c r="BS15" s="66"/>
      <c r="BT15" s="66"/>
      <c r="BU15" s="66" t="s">
        <v>164</v>
      </c>
      <c r="BV15" s="75">
        <v>44696</v>
      </c>
      <c r="BW15" s="66">
        <v>2097</v>
      </c>
      <c r="BX15" s="66">
        <v>95</v>
      </c>
      <c r="BY15" s="56" t="s">
        <v>164</v>
      </c>
      <c r="BZ15" s="75"/>
      <c r="CA15" s="66"/>
      <c r="CB15" s="66"/>
      <c r="CC15" s="56"/>
      <c r="CD15" s="75">
        <v>44690</v>
      </c>
      <c r="CE15" s="66">
        <v>2077</v>
      </c>
      <c r="CF15" s="66">
        <v>135</v>
      </c>
      <c r="CG15" s="56" t="s">
        <v>164</v>
      </c>
      <c r="CH15" s="75">
        <v>44699</v>
      </c>
      <c r="CI15" s="66">
        <v>2136</v>
      </c>
      <c r="CJ15" s="66">
        <v>45</v>
      </c>
      <c r="CK15" s="56" t="s">
        <v>179</v>
      </c>
    </row>
    <row r="16" spans="1:89" x14ac:dyDescent="0.3">
      <c r="B16" s="55"/>
      <c r="C16" s="12"/>
      <c r="D16" s="6"/>
      <c r="E16" s="15"/>
      <c r="F16" s="57">
        <v>44662</v>
      </c>
      <c r="G16" s="6">
        <v>1981</v>
      </c>
      <c r="H16" s="6">
        <v>135</v>
      </c>
      <c r="I16" s="15" t="s">
        <v>111</v>
      </c>
      <c r="J16" s="87"/>
      <c r="K16" s="6"/>
      <c r="L16" s="6"/>
      <c r="M16" s="59"/>
      <c r="N16" s="71"/>
      <c r="O16" s="67"/>
      <c r="P16" s="67"/>
      <c r="Q16" s="59" t="s">
        <v>179</v>
      </c>
      <c r="R16" s="71"/>
      <c r="S16" s="67"/>
      <c r="T16" s="67"/>
      <c r="U16" s="59"/>
      <c r="V16" s="71"/>
      <c r="W16" s="67"/>
      <c r="X16" s="67"/>
      <c r="Y16" s="59"/>
      <c r="Z16" s="60">
        <v>44697</v>
      </c>
      <c r="AA16" s="67">
        <v>2100</v>
      </c>
      <c r="AB16" s="67">
        <v>135</v>
      </c>
      <c r="AC16" s="59" t="s">
        <v>179</v>
      </c>
      <c r="AD16" s="60">
        <v>44699</v>
      </c>
      <c r="AE16" s="67">
        <v>2081</v>
      </c>
      <c r="AF16" s="67">
        <v>180</v>
      </c>
      <c r="AG16" s="59" t="s">
        <v>111</v>
      </c>
      <c r="AH16" s="60">
        <v>44689</v>
      </c>
      <c r="AI16" s="67">
        <v>2074</v>
      </c>
      <c r="AJ16" s="67">
        <v>90</v>
      </c>
      <c r="AK16" s="67" t="s">
        <v>111</v>
      </c>
      <c r="AL16" s="75">
        <v>44672</v>
      </c>
      <c r="AM16" s="66">
        <v>2121</v>
      </c>
      <c r="AN16" s="66">
        <v>90</v>
      </c>
      <c r="AO16" s="56" t="s">
        <v>111</v>
      </c>
      <c r="AP16" s="75"/>
      <c r="AQ16" s="66"/>
      <c r="AR16" s="66"/>
      <c r="AS16" s="56"/>
      <c r="AT16" s="75">
        <v>44701</v>
      </c>
      <c r="AU16" s="67">
        <v>2201</v>
      </c>
      <c r="AV16" s="67">
        <v>180</v>
      </c>
      <c r="AW16" s="59" t="s">
        <v>179</v>
      </c>
      <c r="AX16" s="75">
        <v>44694</v>
      </c>
      <c r="AY16" s="67">
        <v>2050</v>
      </c>
      <c r="AZ16" s="67">
        <v>150</v>
      </c>
      <c r="BA16" s="59" t="s">
        <v>126</v>
      </c>
      <c r="BB16" s="60">
        <v>44694</v>
      </c>
      <c r="BC16" s="67">
        <v>2051</v>
      </c>
      <c r="BD16" s="67">
        <v>120</v>
      </c>
      <c r="BE16" s="59" t="s">
        <v>126</v>
      </c>
      <c r="BF16" s="60">
        <v>44708</v>
      </c>
      <c r="BG16" s="67">
        <v>2066</v>
      </c>
      <c r="BH16" s="67">
        <v>105</v>
      </c>
      <c r="BI16" s="59" t="s">
        <v>126</v>
      </c>
      <c r="BJ16" s="60">
        <v>44696</v>
      </c>
      <c r="BK16" s="67">
        <v>2098</v>
      </c>
      <c r="BL16" s="67">
        <v>90</v>
      </c>
      <c r="BM16" s="59" t="s">
        <v>164</v>
      </c>
      <c r="BN16" s="60"/>
      <c r="BO16" s="67"/>
      <c r="BP16" s="67"/>
      <c r="BQ16" s="59" t="s">
        <v>164</v>
      </c>
      <c r="BR16" s="71"/>
      <c r="BS16" s="67"/>
      <c r="BT16" s="67"/>
      <c r="BU16" s="67" t="s">
        <v>164</v>
      </c>
      <c r="BV16" s="60">
        <v>44699</v>
      </c>
      <c r="BW16" s="67">
        <v>2139</v>
      </c>
      <c r="BX16" s="67">
        <v>135</v>
      </c>
      <c r="BY16" s="59" t="s">
        <v>164</v>
      </c>
      <c r="BZ16" s="60"/>
      <c r="CA16" s="67"/>
      <c r="CB16" s="67"/>
      <c r="CC16" s="59"/>
      <c r="CD16" s="60">
        <v>44693</v>
      </c>
      <c r="CE16" s="67">
        <v>2090</v>
      </c>
      <c r="CF16" s="67">
        <v>135</v>
      </c>
      <c r="CG16" s="59" t="s">
        <v>164</v>
      </c>
      <c r="CH16" s="60">
        <v>44706</v>
      </c>
      <c r="CI16" s="67">
        <v>2213</v>
      </c>
      <c r="CJ16" s="67">
        <v>45</v>
      </c>
      <c r="CK16" s="59" t="s">
        <v>179</v>
      </c>
    </row>
    <row r="17" spans="2:89" x14ac:dyDescent="0.3">
      <c r="B17" s="55"/>
      <c r="C17" s="12"/>
      <c r="D17" s="6"/>
      <c r="E17" s="15"/>
      <c r="F17" s="57">
        <v>44665</v>
      </c>
      <c r="G17" s="6">
        <v>1990</v>
      </c>
      <c r="H17" s="6">
        <v>270</v>
      </c>
      <c r="I17" s="15" t="s">
        <v>111</v>
      </c>
      <c r="J17" s="87"/>
      <c r="K17" s="6"/>
      <c r="L17" s="6"/>
      <c r="M17" s="67"/>
      <c r="N17" s="75"/>
      <c r="O17" s="66"/>
      <c r="P17" s="66"/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60">
        <v>44700</v>
      </c>
      <c r="AA17" s="67">
        <v>2141</v>
      </c>
      <c r="AB17" s="67">
        <v>135</v>
      </c>
      <c r="AC17" s="59" t="s">
        <v>179</v>
      </c>
      <c r="AD17" s="60">
        <v>44705</v>
      </c>
      <c r="AE17" s="67">
        <v>2083</v>
      </c>
      <c r="AF17" s="67">
        <v>180</v>
      </c>
      <c r="AG17" s="59" t="s">
        <v>111</v>
      </c>
      <c r="AH17" s="60">
        <v>44695</v>
      </c>
      <c r="AI17" s="116">
        <v>2133</v>
      </c>
      <c r="AJ17" s="67">
        <f>45*5</f>
        <v>225</v>
      </c>
      <c r="AK17" s="67" t="s">
        <v>179</v>
      </c>
      <c r="AL17" s="75">
        <v>44676</v>
      </c>
      <c r="AM17" s="66">
        <v>2030</v>
      </c>
      <c r="AN17" s="66">
        <v>80</v>
      </c>
      <c r="AO17" s="56" t="s">
        <v>164</v>
      </c>
      <c r="AP17" s="75"/>
      <c r="AQ17" s="67"/>
      <c r="AR17" s="67"/>
      <c r="AS17" s="59"/>
      <c r="AT17" s="60">
        <v>44705</v>
      </c>
      <c r="AU17" s="67">
        <v>2211</v>
      </c>
      <c r="AV17" s="67">
        <v>180</v>
      </c>
      <c r="AW17" s="59" t="s">
        <v>179</v>
      </c>
      <c r="AX17" s="60">
        <v>44696</v>
      </c>
      <c r="AY17" s="67">
        <v>2052</v>
      </c>
      <c r="AZ17" s="67">
        <v>15</v>
      </c>
      <c r="BA17" s="59" t="s">
        <v>184</v>
      </c>
      <c r="BB17" s="60">
        <v>44697</v>
      </c>
      <c r="BC17" s="67">
        <v>2054</v>
      </c>
      <c r="BD17" s="67">
        <v>120</v>
      </c>
      <c r="BE17" s="59" t="s">
        <v>184</v>
      </c>
      <c r="BF17" s="60">
        <v>44710</v>
      </c>
      <c r="BG17" s="67">
        <v>2147</v>
      </c>
      <c r="BH17" s="67">
        <v>105</v>
      </c>
      <c r="BI17" s="59" t="s">
        <v>126</v>
      </c>
      <c r="BJ17" s="60">
        <v>44698</v>
      </c>
      <c r="BK17" s="67">
        <v>2132</v>
      </c>
      <c r="BL17" s="67">
        <v>90</v>
      </c>
      <c r="BM17" s="59" t="s">
        <v>164</v>
      </c>
      <c r="BN17" s="60"/>
      <c r="BO17" s="67"/>
      <c r="BP17" s="67"/>
      <c r="BQ17" s="59" t="s">
        <v>111</v>
      </c>
      <c r="BR17" s="71"/>
      <c r="BS17" s="67"/>
      <c r="BT17" s="67"/>
      <c r="BU17" s="67" t="s">
        <v>164</v>
      </c>
      <c r="BV17" s="75">
        <v>44702</v>
      </c>
      <c r="BW17" s="66">
        <v>2205</v>
      </c>
      <c r="BX17" s="66">
        <v>90</v>
      </c>
      <c r="BY17" s="59" t="s">
        <v>164</v>
      </c>
      <c r="BZ17" s="60"/>
      <c r="CA17" s="67"/>
      <c r="CB17" s="67"/>
      <c r="CC17" s="59"/>
      <c r="CD17" s="60">
        <v>44696</v>
      </c>
      <c r="CE17" s="67">
        <v>2096</v>
      </c>
      <c r="CF17" s="67">
        <v>135</v>
      </c>
      <c r="CG17" s="59" t="s">
        <v>164</v>
      </c>
      <c r="CH17" s="60">
        <v>44711</v>
      </c>
      <c r="CI17" s="67">
        <v>2224</v>
      </c>
      <c r="CJ17" s="67">
        <v>45</v>
      </c>
      <c r="CK17" s="59" t="s">
        <v>179</v>
      </c>
    </row>
    <row r="18" spans="2:89" x14ac:dyDescent="0.3">
      <c r="B18" s="55"/>
      <c r="C18" s="12"/>
      <c r="D18" s="6"/>
      <c r="E18" s="15"/>
      <c r="F18" s="57">
        <v>44665</v>
      </c>
      <c r="G18" s="6">
        <v>1993</v>
      </c>
      <c r="H18" s="6">
        <v>180</v>
      </c>
      <c r="I18" s="15" t="s">
        <v>111</v>
      </c>
      <c r="J18" s="87"/>
      <c r="K18" s="6"/>
      <c r="L18" s="6"/>
      <c r="M18" s="59"/>
      <c r="N18" s="60"/>
      <c r="O18" s="67"/>
      <c r="P18" s="67"/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60">
        <v>44703</v>
      </c>
      <c r="AA18" s="67">
        <v>2206</v>
      </c>
      <c r="AB18" s="67">
        <v>135</v>
      </c>
      <c r="AC18" s="59" t="s">
        <v>179</v>
      </c>
      <c r="AD18" s="60">
        <v>44708</v>
      </c>
      <c r="AE18" s="67">
        <v>2114</v>
      </c>
      <c r="AF18" s="67">
        <v>180</v>
      </c>
      <c r="AG18" s="59" t="s">
        <v>111</v>
      </c>
      <c r="AH18" s="60">
        <v>44698</v>
      </c>
      <c r="AI18" s="116">
        <v>2134</v>
      </c>
      <c r="AJ18" s="67">
        <v>225</v>
      </c>
      <c r="AK18" s="67" t="s">
        <v>179</v>
      </c>
      <c r="AL18" s="75">
        <v>44682</v>
      </c>
      <c r="AM18" s="80">
        <v>2109</v>
      </c>
      <c r="AN18" s="80">
        <v>90</v>
      </c>
      <c r="AO18" s="59"/>
      <c r="AP18" s="75"/>
      <c r="AQ18" s="67"/>
      <c r="AR18" s="67"/>
      <c r="AS18" s="59"/>
      <c r="AT18" s="60">
        <v>44707</v>
      </c>
      <c r="AU18" s="67">
        <v>2216</v>
      </c>
      <c r="AV18" s="67">
        <v>180</v>
      </c>
      <c r="AW18" s="59" t="s">
        <v>179</v>
      </c>
      <c r="AX18" s="60">
        <v>44696</v>
      </c>
      <c r="AY18" s="67">
        <v>2053</v>
      </c>
      <c r="AZ18" s="67">
        <v>80</v>
      </c>
      <c r="BA18" s="59" t="s">
        <v>184</v>
      </c>
      <c r="BB18" s="60">
        <v>44700</v>
      </c>
      <c r="BC18" s="67">
        <v>2058</v>
      </c>
      <c r="BD18" s="67">
        <v>180</v>
      </c>
      <c r="BE18" s="122" t="s">
        <v>184</v>
      </c>
      <c r="BF18" s="60">
        <v>44712</v>
      </c>
      <c r="BG18" s="67">
        <v>2148</v>
      </c>
      <c r="BH18" s="67">
        <v>150</v>
      </c>
      <c r="BI18" s="122" t="s">
        <v>184</v>
      </c>
      <c r="BJ18" s="60">
        <v>44700</v>
      </c>
      <c r="BK18" s="67">
        <v>2142</v>
      </c>
      <c r="BL18" s="67">
        <v>90</v>
      </c>
      <c r="BM18" s="122" t="s">
        <v>164</v>
      </c>
      <c r="BN18" s="60"/>
      <c r="BO18" s="67"/>
      <c r="BP18" s="67"/>
      <c r="BQ18" s="122" t="s">
        <v>126</v>
      </c>
      <c r="BR18" s="71"/>
      <c r="BS18" s="67"/>
      <c r="BT18" s="67"/>
      <c r="BU18" s="67" t="s">
        <v>191</v>
      </c>
      <c r="BV18" s="75">
        <v>44708</v>
      </c>
      <c r="BW18" s="66">
        <v>2218</v>
      </c>
      <c r="BX18" s="66">
        <v>90</v>
      </c>
      <c r="BY18" s="59" t="s">
        <v>164</v>
      </c>
      <c r="BZ18" s="60"/>
      <c r="CA18" s="67"/>
      <c r="CB18" s="67"/>
      <c r="CC18" s="59"/>
      <c r="CD18" s="60">
        <v>44699</v>
      </c>
      <c r="CE18" s="67">
        <v>2138</v>
      </c>
      <c r="CF18" s="67">
        <v>135</v>
      </c>
      <c r="CG18" s="59" t="s">
        <v>164</v>
      </c>
      <c r="CH18" s="60"/>
      <c r="CI18" s="67"/>
      <c r="CJ18" s="67"/>
      <c r="CK18" s="59"/>
    </row>
    <row r="19" spans="2:89" x14ac:dyDescent="0.3">
      <c r="B19" s="55"/>
      <c r="C19" s="12"/>
      <c r="D19" s="6"/>
      <c r="E19" s="15"/>
      <c r="F19" s="57"/>
      <c r="G19" s="6"/>
      <c r="H19" s="6"/>
      <c r="I19" s="15" t="s">
        <v>170</v>
      </c>
      <c r="J19" s="87"/>
      <c r="K19" s="6"/>
      <c r="L19" s="6"/>
      <c r="M19" s="59"/>
      <c r="N19" s="60"/>
      <c r="O19" s="67"/>
      <c r="P19" s="67"/>
      <c r="Q19" s="59"/>
      <c r="R19" s="60"/>
      <c r="S19" s="67"/>
      <c r="T19" s="67"/>
      <c r="U19" s="59"/>
      <c r="V19" s="60"/>
      <c r="W19" s="67"/>
      <c r="X19" s="67"/>
      <c r="Y19" s="59"/>
      <c r="Z19" s="60">
        <v>44706</v>
      </c>
      <c r="AA19" s="67">
        <v>2214</v>
      </c>
      <c r="AB19" s="67">
        <v>135</v>
      </c>
      <c r="AC19" s="59" t="s">
        <v>179</v>
      </c>
      <c r="AD19" s="60">
        <v>44712</v>
      </c>
      <c r="AE19" s="67">
        <v>2232</v>
      </c>
      <c r="AF19" s="67">
        <v>160</v>
      </c>
      <c r="AG19" s="59" t="s">
        <v>126</v>
      </c>
      <c r="AH19" s="60">
        <v>44701</v>
      </c>
      <c r="AI19" s="116">
        <v>2202</v>
      </c>
      <c r="AJ19" s="67">
        <v>225</v>
      </c>
      <c r="AK19" s="67" t="s">
        <v>179</v>
      </c>
      <c r="AL19" s="75"/>
      <c r="AM19" s="67"/>
      <c r="AN19" s="67"/>
      <c r="AO19" s="59"/>
      <c r="AP19" s="75"/>
      <c r="AQ19" s="67"/>
      <c r="AR19" s="67"/>
      <c r="AS19" s="59"/>
      <c r="AT19" s="60">
        <v>44712</v>
      </c>
      <c r="AU19" s="67">
        <v>2226</v>
      </c>
      <c r="AV19" s="67">
        <v>180</v>
      </c>
      <c r="AW19" s="59" t="s">
        <v>111</v>
      </c>
      <c r="AX19" s="60">
        <v>44698</v>
      </c>
      <c r="AY19" s="67">
        <v>2055</v>
      </c>
      <c r="AZ19" s="67">
        <v>170</v>
      </c>
      <c r="BA19" s="59" t="s">
        <v>126</v>
      </c>
      <c r="BB19" s="60">
        <v>44703</v>
      </c>
      <c r="BC19" s="67">
        <v>2061</v>
      </c>
      <c r="BD19" s="67">
        <v>140</v>
      </c>
      <c r="BE19" s="59" t="s">
        <v>126</v>
      </c>
      <c r="BF19" s="60"/>
      <c r="BG19" s="67"/>
      <c r="BH19" s="67"/>
      <c r="BI19" s="59" t="s">
        <v>126</v>
      </c>
      <c r="BJ19" s="60">
        <v>44702</v>
      </c>
      <c r="BK19" s="67">
        <v>2203</v>
      </c>
      <c r="BL19" s="67">
        <v>90</v>
      </c>
      <c r="BM19" s="59" t="s">
        <v>164</v>
      </c>
      <c r="BN19" s="60"/>
      <c r="BO19" s="67"/>
      <c r="BP19" s="67"/>
      <c r="BQ19" s="59" t="s">
        <v>164</v>
      </c>
      <c r="BR19" s="71"/>
      <c r="BS19" s="67"/>
      <c r="BT19" s="67"/>
      <c r="BU19" s="67" t="s">
        <v>164</v>
      </c>
      <c r="BV19" s="60">
        <v>44711</v>
      </c>
      <c r="BW19" s="67">
        <v>2143</v>
      </c>
      <c r="BX19" s="67">
        <v>90</v>
      </c>
      <c r="BY19" s="59" t="s">
        <v>164</v>
      </c>
      <c r="BZ19" s="60"/>
      <c r="CA19" s="67"/>
      <c r="CB19" s="67"/>
      <c r="CC19" s="59"/>
      <c r="CD19" s="60">
        <v>44702</v>
      </c>
      <c r="CE19" s="67">
        <v>2204</v>
      </c>
      <c r="CF19" s="67">
        <v>135</v>
      </c>
      <c r="CG19" s="59" t="s">
        <v>164</v>
      </c>
      <c r="CH19" s="61"/>
      <c r="CI19" s="67"/>
      <c r="CJ19" s="67"/>
      <c r="CK19" s="59"/>
    </row>
    <row r="20" spans="2:89" x14ac:dyDescent="0.3">
      <c r="B20" s="55"/>
      <c r="C20" s="12"/>
      <c r="D20" s="6"/>
      <c r="E20" s="15"/>
      <c r="F20" s="57"/>
      <c r="G20" s="6"/>
      <c r="H20" s="6"/>
      <c r="I20" s="15" t="s">
        <v>170</v>
      </c>
      <c r="J20" s="87"/>
      <c r="K20" s="6"/>
      <c r="L20" s="6"/>
      <c r="M20" s="59"/>
      <c r="N20" s="60"/>
      <c r="O20" s="67"/>
      <c r="P20" s="67"/>
      <c r="Q20" s="59"/>
      <c r="R20" s="60"/>
      <c r="S20" s="67"/>
      <c r="T20" s="67"/>
      <c r="U20" s="59"/>
      <c r="V20" s="60"/>
      <c r="W20" s="67"/>
      <c r="X20" s="67"/>
      <c r="Y20" s="59"/>
      <c r="Z20" s="60">
        <v>44709</v>
      </c>
      <c r="AA20" s="67">
        <v>2220</v>
      </c>
      <c r="AB20" s="67">
        <v>135</v>
      </c>
      <c r="AC20" s="59" t="s">
        <v>179</v>
      </c>
      <c r="AD20" s="60"/>
      <c r="AE20" s="67"/>
      <c r="AF20" s="67"/>
      <c r="AG20" s="59" t="s">
        <v>179</v>
      </c>
      <c r="AH20" s="60">
        <v>44704</v>
      </c>
      <c r="AI20" s="67">
        <v>2209</v>
      </c>
      <c r="AJ20" s="67">
        <v>225</v>
      </c>
      <c r="AK20" s="67" t="s">
        <v>179</v>
      </c>
      <c r="AL20" s="75"/>
      <c r="AM20" s="67"/>
      <c r="AN20" s="67"/>
      <c r="AO20" s="59"/>
      <c r="AP20" s="75"/>
      <c r="AQ20" s="67"/>
      <c r="AR20" s="67"/>
      <c r="AS20" s="59"/>
      <c r="AT20" s="61"/>
      <c r="AU20" s="67"/>
      <c r="AV20" s="67"/>
      <c r="AW20" s="59"/>
      <c r="AX20" s="60">
        <v>44700</v>
      </c>
      <c r="AY20" s="67">
        <v>2057</v>
      </c>
      <c r="AZ20" s="67">
        <v>240</v>
      </c>
      <c r="BA20" s="59" t="s">
        <v>184</v>
      </c>
      <c r="BB20" s="60">
        <v>44706</v>
      </c>
      <c r="BC20" s="67">
        <v>2064</v>
      </c>
      <c r="BD20" s="67">
        <v>140</v>
      </c>
      <c r="BE20" s="59" t="s">
        <v>126</v>
      </c>
      <c r="BF20" s="60"/>
      <c r="BG20" s="67"/>
      <c r="BH20" s="67"/>
      <c r="BI20" s="59" t="s">
        <v>126</v>
      </c>
      <c r="BJ20" s="60">
        <v>44704</v>
      </c>
      <c r="BK20" s="67">
        <v>2207</v>
      </c>
      <c r="BL20" s="67">
        <v>90</v>
      </c>
      <c r="BM20" s="59" t="s">
        <v>164</v>
      </c>
      <c r="BN20" s="60"/>
      <c r="BO20" s="67"/>
      <c r="BP20" s="67"/>
      <c r="BQ20" s="59" t="s">
        <v>164</v>
      </c>
      <c r="BR20" s="67"/>
      <c r="BS20" s="67"/>
      <c r="BT20" s="67"/>
      <c r="BU20" s="67"/>
      <c r="BV20" s="75"/>
      <c r="BW20" s="66"/>
      <c r="BX20" s="66"/>
      <c r="BY20" s="59"/>
      <c r="BZ20" s="61"/>
      <c r="CA20" s="67"/>
      <c r="CB20" s="67"/>
      <c r="CC20" s="59"/>
      <c r="CD20" s="60">
        <v>44708</v>
      </c>
      <c r="CE20" s="67">
        <v>2217</v>
      </c>
      <c r="CF20" s="67">
        <v>135</v>
      </c>
      <c r="CG20" s="59" t="s">
        <v>164</v>
      </c>
      <c r="CH20" s="61"/>
      <c r="CI20" s="67"/>
      <c r="CJ20" s="67"/>
      <c r="CK20" s="59"/>
    </row>
    <row r="21" spans="2:89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61"/>
      <c r="O21" s="67"/>
      <c r="P21" s="67"/>
      <c r="Q21" s="59"/>
      <c r="R21" s="61"/>
      <c r="S21" s="67"/>
      <c r="T21" s="67"/>
      <c r="U21" s="59"/>
      <c r="V21" s="61"/>
      <c r="W21" s="67"/>
      <c r="X21" s="67"/>
      <c r="Y21" s="59"/>
      <c r="Z21" s="60"/>
      <c r="AA21" s="67"/>
      <c r="AB21" s="67"/>
      <c r="AC21" s="59" t="s">
        <v>111</v>
      </c>
      <c r="AD21" s="60"/>
      <c r="AE21" s="67"/>
      <c r="AF21" s="67"/>
      <c r="AG21" s="59"/>
      <c r="AH21" s="60">
        <v>44707</v>
      </c>
      <c r="AI21" s="67">
        <v>2215</v>
      </c>
      <c r="AJ21" s="67">
        <v>225</v>
      </c>
      <c r="AK21" s="67" t="s">
        <v>179</v>
      </c>
      <c r="AL21" s="61"/>
      <c r="AM21" s="67"/>
      <c r="AN21" s="67"/>
      <c r="AO21" s="59"/>
      <c r="AP21" s="61"/>
      <c r="AQ21" s="67"/>
      <c r="AR21" s="67"/>
      <c r="AS21" s="59"/>
      <c r="AT21" s="61"/>
      <c r="AU21" s="67"/>
      <c r="AV21" s="67"/>
      <c r="AW21" s="59"/>
      <c r="AX21" s="60">
        <v>44702</v>
      </c>
      <c r="AY21" s="67">
        <v>2060</v>
      </c>
      <c r="AZ21" s="67">
        <v>180</v>
      </c>
      <c r="BA21" s="59" t="s">
        <v>184</v>
      </c>
      <c r="BB21" s="60">
        <v>44709</v>
      </c>
      <c r="BC21" s="67">
        <v>2146</v>
      </c>
      <c r="BD21" s="67">
        <v>150</v>
      </c>
      <c r="BE21" s="59" t="s">
        <v>126</v>
      </c>
      <c r="BF21" s="60"/>
      <c r="BG21" s="67"/>
      <c r="BH21" s="67"/>
      <c r="BI21" s="59" t="s">
        <v>126</v>
      </c>
      <c r="BJ21" s="60">
        <v>44706</v>
      </c>
      <c r="BK21" s="67">
        <v>2212</v>
      </c>
      <c r="BL21" s="67">
        <v>90</v>
      </c>
      <c r="BM21" s="59" t="s">
        <v>164</v>
      </c>
      <c r="BN21" s="60"/>
      <c r="BO21" s="67"/>
      <c r="BP21" s="67"/>
      <c r="BQ21" s="59" t="s">
        <v>164</v>
      </c>
      <c r="BR21" s="67"/>
      <c r="BS21" s="67"/>
      <c r="BT21" s="67"/>
      <c r="BU21" s="67"/>
      <c r="BV21" s="60"/>
      <c r="BW21" s="67"/>
      <c r="BX21" s="67"/>
      <c r="BY21" s="59"/>
      <c r="BZ21" s="61"/>
      <c r="CA21" s="67"/>
      <c r="CB21" s="67"/>
      <c r="CC21" s="59"/>
      <c r="CD21" s="60">
        <v>44711</v>
      </c>
      <c r="CE21" s="67">
        <v>2144</v>
      </c>
      <c r="CF21" s="67">
        <v>135</v>
      </c>
      <c r="CG21" s="59" t="s">
        <v>164</v>
      </c>
      <c r="CH21" s="61"/>
      <c r="CI21" s="67"/>
      <c r="CJ21" s="67"/>
      <c r="CK21" s="59"/>
    </row>
    <row r="22" spans="2:89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/>
      <c r="AA22" s="67"/>
      <c r="AB22" s="67"/>
      <c r="AC22" s="59" t="s">
        <v>111</v>
      </c>
      <c r="AD22" s="60"/>
      <c r="AE22" s="67"/>
      <c r="AF22" s="67"/>
      <c r="AG22" s="59"/>
      <c r="AH22" s="60">
        <v>44710</v>
      </c>
      <c r="AI22" s="67">
        <v>2222</v>
      </c>
      <c r="AJ22" s="67">
        <v>225</v>
      </c>
      <c r="AK22" s="67" t="s">
        <v>179</v>
      </c>
      <c r="AL22" s="61"/>
      <c r="AM22" s="67"/>
      <c r="AN22" s="67"/>
      <c r="AO22" s="59"/>
      <c r="AP22" s="61"/>
      <c r="AQ22" s="67"/>
      <c r="AR22" s="67"/>
      <c r="AS22" s="59"/>
      <c r="AT22" s="61"/>
      <c r="AU22" s="67"/>
      <c r="AV22" s="67"/>
      <c r="AW22" s="59"/>
      <c r="AX22" s="60">
        <v>44705</v>
      </c>
      <c r="AY22" s="67">
        <v>2063</v>
      </c>
      <c r="AZ22" s="67">
        <v>180</v>
      </c>
      <c r="BA22" s="59" t="s">
        <v>126</v>
      </c>
      <c r="BB22" s="60"/>
      <c r="BC22" s="67"/>
      <c r="BD22" s="67"/>
      <c r="BE22" s="59"/>
      <c r="BF22" s="60"/>
      <c r="BG22" s="67"/>
      <c r="BH22" s="67"/>
      <c r="BI22" s="59"/>
      <c r="BJ22" s="60">
        <v>44708</v>
      </c>
      <c r="BK22" s="67">
        <v>2219</v>
      </c>
      <c r="BL22" s="67">
        <v>90</v>
      </c>
      <c r="BM22" s="59" t="s">
        <v>164</v>
      </c>
      <c r="BN22" s="60"/>
      <c r="BO22" s="67"/>
      <c r="BP22" s="67"/>
      <c r="BQ22" s="59" t="s">
        <v>164</v>
      </c>
      <c r="BR22" s="67"/>
      <c r="BS22" s="67"/>
      <c r="BT22" s="67"/>
      <c r="BU22" s="67"/>
      <c r="BV22" s="61"/>
      <c r="BW22" s="67"/>
      <c r="BX22" s="67"/>
      <c r="BY22" s="59"/>
      <c r="BZ22" s="61"/>
      <c r="CA22" s="67"/>
      <c r="CB22" s="67"/>
      <c r="CC22" s="59"/>
      <c r="CD22" s="60"/>
      <c r="CE22" s="67"/>
      <c r="CF22" s="67"/>
      <c r="CG22" s="59" t="s">
        <v>164</v>
      </c>
      <c r="CH22" s="61"/>
      <c r="CI22" s="67"/>
      <c r="CJ22" s="67"/>
      <c r="CK22" s="59"/>
    </row>
    <row r="23" spans="2:89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59"/>
      <c r="AD23" s="60"/>
      <c r="AE23" s="67"/>
      <c r="AF23" s="67"/>
      <c r="AG23" s="59"/>
      <c r="AH23" s="60"/>
      <c r="AI23" s="67"/>
      <c r="AJ23" s="67"/>
      <c r="AK23" s="67" t="s">
        <v>111</v>
      </c>
      <c r="AL23" s="61"/>
      <c r="AM23" s="67"/>
      <c r="AN23" s="67"/>
      <c r="AO23" s="59"/>
      <c r="AP23" s="61"/>
      <c r="AQ23" s="67"/>
      <c r="AR23" s="67"/>
      <c r="AS23" s="59"/>
      <c r="AT23" s="61"/>
      <c r="AU23" s="67"/>
      <c r="AV23" s="67"/>
      <c r="AW23" s="59"/>
      <c r="AX23" s="60">
        <v>44707</v>
      </c>
      <c r="AY23" s="67">
        <v>2065</v>
      </c>
      <c r="AZ23" s="67">
        <v>180</v>
      </c>
      <c r="BA23" s="59" t="s">
        <v>126</v>
      </c>
      <c r="BB23" s="60"/>
      <c r="BC23" s="67"/>
      <c r="BD23" s="67"/>
      <c r="BE23" s="59"/>
      <c r="BF23" s="60"/>
      <c r="BG23" s="67"/>
      <c r="BH23" s="67"/>
      <c r="BI23" s="59"/>
      <c r="BJ23" s="60">
        <v>44710</v>
      </c>
      <c r="BK23" s="67">
        <v>2221</v>
      </c>
      <c r="BL23" s="67">
        <v>90</v>
      </c>
      <c r="BM23" s="59" t="s">
        <v>164</v>
      </c>
      <c r="BN23" s="60"/>
      <c r="BO23" s="67"/>
      <c r="BP23" s="67"/>
      <c r="BQ23" s="59" t="s">
        <v>164</v>
      </c>
      <c r="BR23" s="67"/>
      <c r="BS23" s="67"/>
      <c r="BT23" s="67"/>
      <c r="BU23" s="67"/>
      <c r="BV23" s="61"/>
      <c r="BW23" s="67"/>
      <c r="BX23" s="67"/>
      <c r="BY23" s="59"/>
      <c r="BZ23" s="61"/>
      <c r="CA23" s="67"/>
      <c r="CB23" s="67"/>
      <c r="CC23" s="59"/>
      <c r="CD23" s="60"/>
      <c r="CE23" s="67"/>
      <c r="CF23" s="67"/>
      <c r="CG23" s="59"/>
      <c r="CH23" s="61"/>
      <c r="CI23" s="67"/>
      <c r="CJ23" s="67"/>
      <c r="CK23" s="59"/>
    </row>
    <row r="24" spans="2:89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59"/>
      <c r="AD24" s="60"/>
      <c r="AE24" s="67"/>
      <c r="AF24" s="67"/>
      <c r="AG24" s="59"/>
      <c r="AH24" s="60"/>
      <c r="AI24" s="67"/>
      <c r="AJ24" s="67"/>
      <c r="AK24" s="67" t="s">
        <v>111</v>
      </c>
      <c r="AL24" s="75"/>
      <c r="AM24" s="80"/>
      <c r="AN24" s="80"/>
      <c r="AO24" s="59"/>
      <c r="AP24" s="61"/>
      <c r="AQ24" s="67"/>
      <c r="AR24" s="67"/>
      <c r="AS24" s="59"/>
      <c r="AT24" s="61"/>
      <c r="AU24" s="67"/>
      <c r="AV24" s="67"/>
      <c r="AW24" s="59"/>
      <c r="AX24" s="60">
        <v>44709</v>
      </c>
      <c r="AY24" s="67">
        <v>2068</v>
      </c>
      <c r="AZ24" s="67">
        <v>180</v>
      </c>
      <c r="BA24" s="59" t="s">
        <v>126</v>
      </c>
      <c r="BB24" s="60"/>
      <c r="BC24" s="67"/>
      <c r="BD24" s="67"/>
      <c r="BE24" s="59"/>
      <c r="BF24" s="60"/>
      <c r="BG24" s="67"/>
      <c r="BH24" s="67"/>
      <c r="BI24" s="59"/>
      <c r="BJ24" s="60">
        <v>44712</v>
      </c>
      <c r="BK24" s="67">
        <v>2225</v>
      </c>
      <c r="BL24" s="67">
        <v>90</v>
      </c>
      <c r="BM24" s="59" t="s">
        <v>111</v>
      </c>
      <c r="BN24" s="60"/>
      <c r="BO24" s="67"/>
      <c r="BP24" s="67"/>
      <c r="BQ24" s="59" t="s">
        <v>164</v>
      </c>
      <c r="BR24" s="67"/>
      <c r="BS24" s="67"/>
      <c r="BT24" s="67"/>
      <c r="BU24" s="67"/>
      <c r="BV24" s="61"/>
      <c r="BW24" s="67"/>
      <c r="BX24" s="67"/>
      <c r="BY24" s="59"/>
      <c r="BZ24" s="61"/>
      <c r="CA24" s="67"/>
      <c r="CB24" s="67"/>
      <c r="CC24" s="59"/>
      <c r="CD24" s="60"/>
      <c r="CE24" s="67"/>
      <c r="CF24" s="67"/>
      <c r="CG24" s="59"/>
      <c r="CH24" s="61"/>
      <c r="CI24" s="67"/>
      <c r="CJ24" s="67"/>
      <c r="CK24" s="59"/>
    </row>
    <row r="25" spans="2:89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59"/>
      <c r="AD25" s="60"/>
      <c r="AE25" s="67"/>
      <c r="AF25" s="67"/>
      <c r="AG25" s="59"/>
      <c r="AH25" s="60"/>
      <c r="AI25" s="67"/>
      <c r="AJ25" s="67"/>
      <c r="AK25" s="67" t="s">
        <v>111</v>
      </c>
      <c r="AL25" s="75"/>
      <c r="AM25" s="67"/>
      <c r="AN25" s="67"/>
      <c r="AO25" s="59"/>
      <c r="AP25" s="61"/>
      <c r="AQ25" s="67"/>
      <c r="AR25" s="67"/>
      <c r="AS25" s="59"/>
      <c r="AT25" s="61"/>
      <c r="AU25" s="67"/>
      <c r="AV25" s="67"/>
      <c r="AW25" s="59"/>
      <c r="AX25" s="60">
        <v>44711</v>
      </c>
      <c r="AY25" s="67">
        <v>2149</v>
      </c>
      <c r="AZ25" s="67">
        <v>200</v>
      </c>
      <c r="BA25" s="59" t="s">
        <v>126</v>
      </c>
      <c r="BB25" s="61"/>
      <c r="BC25" s="67"/>
      <c r="BD25" s="67"/>
      <c r="BE25" s="59"/>
      <c r="BF25" s="61"/>
      <c r="BG25" s="67"/>
      <c r="BH25" s="67"/>
      <c r="BI25" s="59"/>
      <c r="BJ25" s="60"/>
      <c r="BK25" s="67"/>
      <c r="BL25" s="67"/>
      <c r="BM25" s="59" t="s">
        <v>126</v>
      </c>
      <c r="BN25" s="61"/>
      <c r="BO25" s="67"/>
      <c r="BP25" s="67"/>
      <c r="BQ25" s="59"/>
      <c r="BR25" s="67"/>
      <c r="BS25" s="67"/>
      <c r="BT25" s="67"/>
      <c r="BU25" s="67"/>
      <c r="BV25" s="61"/>
      <c r="BW25" s="67"/>
      <c r="BX25" s="67"/>
      <c r="BY25" s="59"/>
      <c r="BZ25" s="61"/>
      <c r="CA25" s="67"/>
      <c r="CB25" s="67"/>
      <c r="CC25" s="59"/>
      <c r="CD25" s="61"/>
      <c r="CE25" s="67"/>
      <c r="CF25" s="67"/>
      <c r="CG25" s="59"/>
      <c r="CH25" s="61"/>
      <c r="CI25" s="67"/>
      <c r="CJ25" s="67"/>
      <c r="CK25" s="59"/>
    </row>
    <row r="26" spans="2:89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59"/>
      <c r="AD26" s="60"/>
      <c r="AE26" s="67"/>
      <c r="AF26" s="67"/>
      <c r="AG26" s="59"/>
      <c r="AH26" s="60"/>
      <c r="AI26" s="67"/>
      <c r="AJ26" s="67"/>
      <c r="AK26" s="67" t="s">
        <v>111</v>
      </c>
      <c r="AL26" s="75"/>
      <c r="AM26" s="66"/>
      <c r="AN26" s="66"/>
      <c r="AO26" s="56"/>
      <c r="AP26" s="61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60"/>
      <c r="BK26" s="67"/>
      <c r="BL26" s="67"/>
      <c r="BM26" s="59" t="s">
        <v>111</v>
      </c>
      <c r="BN26" s="61"/>
      <c r="BO26" s="67"/>
      <c r="BP26" s="67"/>
      <c r="BQ26" s="59"/>
      <c r="BR26" s="67"/>
      <c r="BS26" s="67"/>
      <c r="BT26" s="67"/>
      <c r="BU26" s="67"/>
      <c r="BV26" s="61"/>
      <c r="BW26" s="67"/>
      <c r="BX26" s="67"/>
      <c r="BY26" s="59"/>
      <c r="BZ26" s="61"/>
      <c r="CA26" s="67"/>
      <c r="CB26" s="67"/>
      <c r="CC26" s="59"/>
      <c r="CD26" s="61"/>
      <c r="CE26" s="67"/>
      <c r="CF26" s="67"/>
      <c r="CG26" s="59"/>
      <c r="CH26" s="61"/>
      <c r="CI26" s="67"/>
      <c r="CJ26" s="67"/>
      <c r="CK26" s="59"/>
    </row>
    <row r="27" spans="2:89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1"/>
      <c r="AE27" s="67"/>
      <c r="AF27" s="67"/>
      <c r="AG27" s="59"/>
      <c r="AH27" s="61"/>
      <c r="AI27" s="67"/>
      <c r="AJ27" s="67"/>
      <c r="AK27" s="67"/>
      <c r="AL27" s="75"/>
      <c r="AM27" s="66"/>
      <c r="AN27" s="66"/>
      <c r="AO27" s="56"/>
      <c r="AP27" s="61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1"/>
      <c r="BK27" s="67"/>
      <c r="BL27" s="67"/>
      <c r="BM27" s="59"/>
      <c r="BN27" s="61"/>
      <c r="BO27" s="67"/>
      <c r="BP27" s="67"/>
      <c r="BQ27" s="59"/>
      <c r="BR27" s="67"/>
      <c r="BS27" s="67"/>
      <c r="BT27" s="67"/>
      <c r="BU27" s="67"/>
      <c r="BV27" s="61"/>
      <c r="BW27" s="67"/>
      <c r="BX27" s="67"/>
      <c r="BY27" s="59"/>
      <c r="BZ27" s="61"/>
      <c r="CA27" s="67"/>
      <c r="CB27" s="124"/>
      <c r="CC27" s="59"/>
      <c r="CD27" s="61"/>
      <c r="CE27" s="67"/>
      <c r="CF27" s="67"/>
      <c r="CG27" s="59"/>
      <c r="CH27" s="61"/>
      <c r="CI27" s="67"/>
      <c r="CJ27" s="67"/>
      <c r="CK27" s="59"/>
    </row>
    <row r="28" spans="2:89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1"/>
      <c r="AE28" s="67"/>
      <c r="AF28" s="67"/>
      <c r="AG28" s="59"/>
      <c r="AH28" s="61"/>
      <c r="AI28" s="67"/>
      <c r="AJ28" s="67"/>
      <c r="AK28" s="67"/>
      <c r="AL28" s="61"/>
      <c r="AM28" s="67"/>
      <c r="AN28" s="67"/>
      <c r="AO28" s="59"/>
      <c r="AP28" s="61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1"/>
      <c r="BK28" s="67"/>
      <c r="BL28" s="67"/>
      <c r="BM28" s="59"/>
      <c r="BN28" s="61"/>
      <c r="BO28" s="67"/>
      <c r="BP28" s="67"/>
      <c r="BQ28" s="59"/>
      <c r="BR28" s="67"/>
      <c r="BS28" s="67"/>
      <c r="BT28" s="67"/>
      <c r="BU28" s="67"/>
      <c r="BV28" s="61"/>
      <c r="BW28" s="67"/>
      <c r="BX28" s="67"/>
      <c r="BY28" s="59"/>
      <c r="BZ28" s="61"/>
      <c r="CA28" s="67"/>
      <c r="CB28" s="67"/>
      <c r="CC28" s="59"/>
      <c r="CD28" s="61"/>
      <c r="CE28" s="67"/>
      <c r="CF28" s="67"/>
      <c r="CG28" s="59"/>
      <c r="CH28" s="61"/>
      <c r="CI28" s="67"/>
      <c r="CJ28" s="67"/>
      <c r="CK28" s="59"/>
    </row>
    <row r="29" spans="2:89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1"/>
      <c r="AE29" s="67"/>
      <c r="AF29" s="67"/>
      <c r="AG29" s="59"/>
      <c r="AH29" s="61"/>
      <c r="AI29" s="67"/>
      <c r="AJ29" s="67"/>
      <c r="AK29" s="67"/>
      <c r="AL29" s="61"/>
      <c r="AM29" s="67"/>
      <c r="AN29" s="67"/>
      <c r="AO29" s="59"/>
      <c r="AP29" s="61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1"/>
      <c r="BK29" s="67"/>
      <c r="BL29" s="67"/>
      <c r="BM29" s="59"/>
      <c r="BN29" s="61"/>
      <c r="BO29" s="67"/>
      <c r="BP29" s="67"/>
      <c r="BQ29" s="59"/>
      <c r="BR29" s="67"/>
      <c r="BS29" s="67"/>
      <c r="BT29" s="67"/>
      <c r="BU29" s="67"/>
      <c r="BV29" s="61"/>
      <c r="BW29" s="67"/>
      <c r="BX29" s="67"/>
      <c r="BY29" s="59"/>
      <c r="BZ29" s="61"/>
      <c r="CA29" s="67"/>
      <c r="CB29" s="67"/>
      <c r="CC29" s="59"/>
      <c r="CD29" s="61"/>
      <c r="CE29" s="67"/>
      <c r="CF29" s="67"/>
      <c r="CG29" s="59"/>
      <c r="CH29" s="61"/>
      <c r="CI29" s="67"/>
      <c r="CJ29" s="67"/>
      <c r="CK29" s="59"/>
    </row>
    <row r="30" spans="2:89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25"/>
      <c r="AE30" s="68"/>
      <c r="AF30" s="68"/>
      <c r="AG30" s="24"/>
      <c r="AH30" s="25"/>
      <c r="AI30" s="68"/>
      <c r="AJ30" s="68"/>
      <c r="AK30" s="68"/>
      <c r="AL30" s="25"/>
      <c r="AM30" s="68"/>
      <c r="AN30" s="68"/>
      <c r="AO30" s="24"/>
      <c r="AP30" s="25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N30" s="25"/>
      <c r="BO30" s="68"/>
      <c r="BP30" s="68"/>
      <c r="BQ30" s="24"/>
      <c r="BR30" s="68"/>
      <c r="BS30" s="68"/>
      <c r="BT30" s="68"/>
      <c r="BU30" s="68"/>
      <c r="BV30" s="25"/>
      <c r="BW30" s="68"/>
      <c r="BX30" s="68"/>
      <c r="BY30" s="24"/>
      <c r="BZ30" s="25"/>
      <c r="CA30" s="68"/>
      <c r="CB30" s="68"/>
      <c r="CC30" s="24"/>
      <c r="CD30" s="25"/>
      <c r="CE30" s="68"/>
      <c r="CF30" s="68"/>
      <c r="CG30" s="24"/>
      <c r="CH30" s="25"/>
      <c r="CI30" s="68"/>
      <c r="CJ30" s="68"/>
      <c r="CK30" s="24"/>
    </row>
    <row r="31" spans="2:89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25"/>
      <c r="AE31" s="68"/>
      <c r="AF31" s="68"/>
      <c r="AG31" s="24"/>
      <c r="AH31" s="25"/>
      <c r="AI31" s="68"/>
      <c r="AJ31" s="68"/>
      <c r="AK31" s="68"/>
      <c r="AL31" s="25"/>
      <c r="AM31" s="68"/>
      <c r="AN31" s="68"/>
      <c r="AO31" s="24"/>
      <c r="AP31" s="25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N31" s="25"/>
      <c r="BO31" s="68"/>
      <c r="BP31" s="68"/>
      <c r="BQ31" s="24"/>
      <c r="BR31" s="68"/>
      <c r="BS31" s="68"/>
      <c r="BT31" s="68"/>
      <c r="BU31" s="68"/>
      <c r="BV31" s="25"/>
      <c r="BW31" s="68"/>
      <c r="BX31" s="68"/>
      <c r="BY31" s="24"/>
      <c r="BZ31" s="25"/>
      <c r="CA31" s="68"/>
      <c r="CB31" s="68"/>
      <c r="CC31" s="24"/>
      <c r="CD31" s="25"/>
      <c r="CE31" s="68"/>
      <c r="CF31" s="68"/>
      <c r="CG31" s="24"/>
      <c r="CH31" s="25"/>
      <c r="CI31" s="68"/>
      <c r="CJ31" s="68"/>
      <c r="CK31" s="24"/>
    </row>
    <row r="32" spans="2:89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7"/>
      <c r="AE32" s="72"/>
      <c r="AF32" s="72"/>
      <c r="AG32" s="78"/>
      <c r="AH32" s="77"/>
      <c r="AI32" s="72"/>
      <c r="AJ32" s="72"/>
      <c r="AK32" s="72"/>
      <c r="AL32" s="77"/>
      <c r="AM32" s="72"/>
      <c r="AN32" s="72"/>
      <c r="AO32" s="78"/>
      <c r="AP32" s="77"/>
      <c r="AQ32" s="72"/>
      <c r="AR32" s="72"/>
      <c r="AS32" s="78"/>
      <c r="AT32" s="77"/>
      <c r="AU32" s="72"/>
      <c r="AV32" s="72"/>
      <c r="AW32" s="78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77"/>
      <c r="BK32" s="72"/>
      <c r="BL32" s="72"/>
      <c r="BM32" s="78"/>
      <c r="BN32" s="77"/>
      <c r="BO32" s="72"/>
      <c r="BP32" s="72"/>
      <c r="BQ32" s="78"/>
      <c r="BR32" s="72"/>
      <c r="BS32" s="72"/>
      <c r="BT32" s="72"/>
      <c r="BU32" s="72"/>
      <c r="BV32" s="77"/>
      <c r="BW32" s="72"/>
      <c r="BX32" s="72"/>
      <c r="BY32" s="78"/>
      <c r="BZ32" s="77"/>
      <c r="CA32" s="72"/>
      <c r="CB32" s="72"/>
      <c r="CC32" s="78"/>
      <c r="CD32" s="77"/>
      <c r="CE32" s="72"/>
      <c r="CF32" s="72"/>
      <c r="CG32" s="78"/>
      <c r="CH32" s="77"/>
      <c r="CI32" s="72"/>
      <c r="CJ32" s="72"/>
      <c r="CK32" s="78"/>
    </row>
    <row r="33" spans="1:89" s="7" customFormat="1" ht="18.600000000000001" thickBot="1" x14ac:dyDescent="0.35">
      <c r="A33" s="64" t="s">
        <v>6</v>
      </c>
      <c r="B33" s="773">
        <f>SUM(D12:D32)</f>
        <v>135</v>
      </c>
      <c r="C33" s="774"/>
      <c r="D33" s="774"/>
      <c r="E33" s="775"/>
      <c r="F33" s="773">
        <f>SUM(H12:H32)</f>
        <v>1395</v>
      </c>
      <c r="G33" s="774"/>
      <c r="H33" s="774"/>
      <c r="I33" s="775"/>
      <c r="J33" s="760">
        <f>SUM(L12:L32)</f>
        <v>270</v>
      </c>
      <c r="K33" s="761"/>
      <c r="L33" s="761"/>
      <c r="M33" s="762"/>
      <c r="N33" s="722">
        <f>SUM(P12:P32)</f>
        <v>180</v>
      </c>
      <c r="O33" s="723"/>
      <c r="P33" s="723"/>
      <c r="Q33" s="724"/>
      <c r="R33" s="722">
        <f>SUM(T12:T32)</f>
        <v>360</v>
      </c>
      <c r="S33" s="723"/>
      <c r="T33" s="723"/>
      <c r="U33" s="724"/>
      <c r="V33" s="722">
        <f>SUM(X12:X32)</f>
        <v>350</v>
      </c>
      <c r="W33" s="723"/>
      <c r="X33" s="723"/>
      <c r="Y33" s="724"/>
      <c r="Z33" s="722">
        <f>SUM(AB12:AB32)</f>
        <v>1495</v>
      </c>
      <c r="AA33" s="723"/>
      <c r="AB33" s="723"/>
      <c r="AC33" s="724"/>
      <c r="AD33" s="722">
        <f>SUM(AF12:AF32)</f>
        <v>1330</v>
      </c>
      <c r="AE33" s="723"/>
      <c r="AF33" s="723"/>
      <c r="AG33" s="724"/>
      <c r="AH33" s="722">
        <f>SUM(AJ12:AJ32)</f>
        <v>1890</v>
      </c>
      <c r="AI33" s="723"/>
      <c r="AJ33" s="723"/>
      <c r="AK33" s="723"/>
      <c r="AL33" s="722">
        <f>SUM(AN12:AN32)</f>
        <v>520</v>
      </c>
      <c r="AM33" s="723"/>
      <c r="AN33" s="723"/>
      <c r="AO33" s="724"/>
      <c r="AP33" s="722">
        <f>SUM(AR12:AR32)</f>
        <v>135</v>
      </c>
      <c r="AQ33" s="723"/>
      <c r="AR33" s="723"/>
      <c r="AS33" s="724"/>
      <c r="AT33" s="722">
        <f>SUM(AV12:AV32)</f>
        <v>1350</v>
      </c>
      <c r="AU33" s="723"/>
      <c r="AV33" s="723"/>
      <c r="AW33" s="723"/>
      <c r="AX33" s="722">
        <f>SUM(AZ12:AZ32)</f>
        <v>1975</v>
      </c>
      <c r="AY33" s="723"/>
      <c r="AZ33" s="723"/>
      <c r="BA33" s="723"/>
      <c r="BB33" s="722">
        <f>SUM(BD12:BD32)</f>
        <v>1280</v>
      </c>
      <c r="BC33" s="723"/>
      <c r="BD33" s="723"/>
      <c r="BE33" s="723"/>
      <c r="BF33" s="722">
        <f>SUM(BH12:BH32)</f>
        <v>800</v>
      </c>
      <c r="BG33" s="723"/>
      <c r="BH33" s="723"/>
      <c r="BI33" s="723"/>
      <c r="BJ33" s="722">
        <f>SUM(BL12:BL32)</f>
        <v>1155</v>
      </c>
      <c r="BK33" s="723"/>
      <c r="BL33" s="723"/>
      <c r="BM33" s="723"/>
      <c r="BN33" s="722">
        <f>SUM(BP12:BP32)</f>
        <v>6678</v>
      </c>
      <c r="BO33" s="723"/>
      <c r="BP33" s="723"/>
      <c r="BQ33" s="723"/>
      <c r="BR33" s="722">
        <f>SUM(BT12:BT32)</f>
        <v>31710</v>
      </c>
      <c r="BS33" s="723"/>
      <c r="BT33" s="723"/>
      <c r="BU33" s="723"/>
      <c r="BV33" s="722">
        <f>SUM(BX12:BX32)</f>
        <v>895</v>
      </c>
      <c r="BW33" s="723"/>
      <c r="BX33" s="723"/>
      <c r="BY33" s="724"/>
      <c r="BZ33" s="722">
        <f>SUM(CB12:CB32)</f>
        <v>135</v>
      </c>
      <c r="CA33" s="723"/>
      <c r="CB33" s="723"/>
      <c r="CC33" s="724"/>
      <c r="CD33" s="722">
        <f>SUM(CF12:CF32)</f>
        <v>1350</v>
      </c>
      <c r="CE33" s="723"/>
      <c r="CF33" s="723"/>
      <c r="CG33" s="724"/>
      <c r="CH33" s="722">
        <f>SUM(CJ12:CJ32)</f>
        <v>270</v>
      </c>
      <c r="CI33" s="723"/>
      <c r="CJ33" s="723"/>
      <c r="CK33" s="724"/>
    </row>
    <row r="34" spans="1:89" s="7" customFormat="1" ht="18.600000000000001" thickBot="1" x14ac:dyDescent="0.35">
      <c r="A34" s="64" t="s">
        <v>7</v>
      </c>
      <c r="B34" s="776">
        <f>+B33/42</f>
        <v>3.2142857142857144</v>
      </c>
      <c r="C34" s="777"/>
      <c r="D34" s="777"/>
      <c r="E34" s="778"/>
      <c r="F34" s="776">
        <f>+F33/42</f>
        <v>33.214285714285715</v>
      </c>
      <c r="G34" s="777"/>
      <c r="H34" s="777"/>
      <c r="I34" s="778"/>
      <c r="J34" s="763">
        <f>+J33/42</f>
        <v>6.4285714285714288</v>
      </c>
      <c r="K34" s="764"/>
      <c r="L34" s="764"/>
      <c r="M34" s="765"/>
      <c r="N34" s="725">
        <f>+N33/42</f>
        <v>4.2857142857142856</v>
      </c>
      <c r="O34" s="726"/>
      <c r="P34" s="726"/>
      <c r="Q34" s="727"/>
      <c r="R34" s="725">
        <f>+R33/42</f>
        <v>8.5714285714285712</v>
      </c>
      <c r="S34" s="726"/>
      <c r="T34" s="726"/>
      <c r="U34" s="727"/>
      <c r="V34" s="725">
        <f>+V33/42</f>
        <v>8.3333333333333339</v>
      </c>
      <c r="W34" s="726"/>
      <c r="X34" s="726"/>
      <c r="Y34" s="727"/>
      <c r="Z34" s="725">
        <f>+Z33/42</f>
        <v>35.595238095238095</v>
      </c>
      <c r="AA34" s="726"/>
      <c r="AB34" s="726"/>
      <c r="AC34" s="727"/>
      <c r="AD34" s="725">
        <f>+AD33/42</f>
        <v>31.666666666666668</v>
      </c>
      <c r="AE34" s="726"/>
      <c r="AF34" s="726"/>
      <c r="AG34" s="727"/>
      <c r="AH34" s="725">
        <f>+AH33/42</f>
        <v>45</v>
      </c>
      <c r="AI34" s="726"/>
      <c r="AJ34" s="726"/>
      <c r="AK34" s="726"/>
      <c r="AL34" s="725">
        <f>+AL33/42</f>
        <v>12.380952380952381</v>
      </c>
      <c r="AM34" s="726"/>
      <c r="AN34" s="726"/>
      <c r="AO34" s="727"/>
      <c r="AP34" s="725">
        <f>+AP33/42</f>
        <v>3.2142857142857144</v>
      </c>
      <c r="AQ34" s="726"/>
      <c r="AR34" s="726"/>
      <c r="AS34" s="727"/>
      <c r="AT34" s="725">
        <f>+AT33/42</f>
        <v>32.142857142857146</v>
      </c>
      <c r="AU34" s="726"/>
      <c r="AV34" s="726"/>
      <c r="AW34" s="726"/>
      <c r="AX34" s="725">
        <f>+AX33/42</f>
        <v>47.023809523809526</v>
      </c>
      <c r="AY34" s="726"/>
      <c r="AZ34" s="726"/>
      <c r="BA34" s="726"/>
      <c r="BB34" s="725">
        <f>+BB33/42</f>
        <v>30.476190476190474</v>
      </c>
      <c r="BC34" s="726"/>
      <c r="BD34" s="726"/>
      <c r="BE34" s="726"/>
      <c r="BF34" s="725">
        <f>+BF33/42</f>
        <v>19.047619047619047</v>
      </c>
      <c r="BG34" s="726"/>
      <c r="BH34" s="726"/>
      <c r="BI34" s="726"/>
      <c r="BJ34" s="725">
        <f>+BJ33/42</f>
        <v>27.5</v>
      </c>
      <c r="BK34" s="726"/>
      <c r="BL34" s="726"/>
      <c r="BM34" s="726"/>
      <c r="BN34" s="725">
        <f>+BN33/42</f>
        <v>159</v>
      </c>
      <c r="BO34" s="726"/>
      <c r="BP34" s="726"/>
      <c r="BQ34" s="726"/>
      <c r="BR34" s="725">
        <f>+BR33/42</f>
        <v>755</v>
      </c>
      <c r="BS34" s="726"/>
      <c r="BT34" s="726"/>
      <c r="BU34" s="726"/>
      <c r="BV34" s="725">
        <f>+BV33/42</f>
        <v>21.30952380952381</v>
      </c>
      <c r="BW34" s="726"/>
      <c r="BX34" s="726"/>
      <c r="BY34" s="727"/>
      <c r="BZ34" s="725">
        <f>+BZ33/42</f>
        <v>3.2142857142857144</v>
      </c>
      <c r="CA34" s="726"/>
      <c r="CB34" s="726"/>
      <c r="CC34" s="727"/>
      <c r="CD34" s="725">
        <f>+CD33/42</f>
        <v>32.142857142857146</v>
      </c>
      <c r="CE34" s="726"/>
      <c r="CF34" s="726"/>
      <c r="CG34" s="727"/>
      <c r="CH34" s="725">
        <f>+CH33/42</f>
        <v>6.4285714285714288</v>
      </c>
      <c r="CI34" s="726"/>
      <c r="CJ34" s="726"/>
      <c r="CK34" s="727"/>
    </row>
    <row r="35" spans="1:89" s="7" customFormat="1" ht="18.600000000000001" thickBot="1" x14ac:dyDescent="0.35">
      <c r="A35" s="64" t="s">
        <v>8</v>
      </c>
      <c r="B35" s="728">
        <f>+B34/6.2898</f>
        <v>0.5110314659107944</v>
      </c>
      <c r="C35" s="729"/>
      <c r="D35" s="729"/>
      <c r="E35" s="730"/>
      <c r="F35" s="728">
        <f>+F34/6.2898</f>
        <v>5.2806584810782091</v>
      </c>
      <c r="G35" s="729"/>
      <c r="H35" s="729"/>
      <c r="I35" s="730"/>
      <c r="J35" s="728">
        <f>+J34/6.2898</f>
        <v>1.0220629318215888</v>
      </c>
      <c r="K35" s="729"/>
      <c r="L35" s="729"/>
      <c r="M35" s="730"/>
      <c r="N35" s="728">
        <f>+N34/6.2898</f>
        <v>0.68137528788105917</v>
      </c>
      <c r="O35" s="729"/>
      <c r="P35" s="729"/>
      <c r="Q35" s="730"/>
      <c r="R35" s="728">
        <f>+R34/6.2898</f>
        <v>1.3627505757621183</v>
      </c>
      <c r="S35" s="729"/>
      <c r="T35" s="729"/>
      <c r="U35" s="730"/>
      <c r="V35" s="728">
        <f>+V34/6.2898</f>
        <v>1.3248963931020596</v>
      </c>
      <c r="W35" s="729"/>
      <c r="X35" s="729"/>
      <c r="Y35" s="730"/>
      <c r="Z35" s="728">
        <f>+Z34/6.2898</f>
        <v>5.6592003076787973</v>
      </c>
      <c r="AA35" s="729"/>
      <c r="AB35" s="729"/>
      <c r="AC35" s="730"/>
      <c r="AD35" s="728">
        <f>+AD34/6.2898</f>
        <v>5.0346062937878262</v>
      </c>
      <c r="AE35" s="729"/>
      <c r="AF35" s="729"/>
      <c r="AG35" s="730"/>
      <c r="AH35" s="728">
        <f>+AH34/6.2898</f>
        <v>7.1544405227511216</v>
      </c>
      <c r="AI35" s="729"/>
      <c r="AJ35" s="729"/>
      <c r="AK35" s="729"/>
      <c r="AL35" s="728">
        <f>+AL34/6.2898</f>
        <v>1.9684174983230598</v>
      </c>
      <c r="AM35" s="729"/>
      <c r="AN35" s="729"/>
      <c r="AO35" s="730"/>
      <c r="AP35" s="728">
        <f>+AP34/6.2898</f>
        <v>0.5110314659107944</v>
      </c>
      <c r="AQ35" s="729"/>
      <c r="AR35" s="729"/>
      <c r="AS35" s="730"/>
      <c r="AT35" s="728">
        <f>+AT34/6.2898</f>
        <v>5.110314659107944</v>
      </c>
      <c r="AU35" s="729"/>
      <c r="AV35" s="729"/>
      <c r="AW35" s="729"/>
      <c r="AX35" s="728">
        <f>+AX34/6.2898</f>
        <v>7.4762010753616215</v>
      </c>
      <c r="AY35" s="729"/>
      <c r="AZ35" s="729"/>
      <c r="BA35" s="729"/>
      <c r="BB35" s="728">
        <f>+BB34/6.2898</f>
        <v>4.8453353804875317</v>
      </c>
      <c r="BC35" s="729"/>
      <c r="BD35" s="729"/>
      <c r="BE35" s="729"/>
      <c r="BF35" s="728">
        <f>+BF34/6.2898</f>
        <v>3.0283346128047075</v>
      </c>
      <c r="BG35" s="729"/>
      <c r="BH35" s="729"/>
      <c r="BI35" s="729"/>
      <c r="BJ35" s="728">
        <f>+BJ34/6.2898</f>
        <v>4.3721580972367962</v>
      </c>
      <c r="BK35" s="729"/>
      <c r="BL35" s="729"/>
      <c r="BM35" s="729"/>
      <c r="BN35" s="728">
        <f>+BN34/6.2898</f>
        <v>25.279023180387295</v>
      </c>
      <c r="BO35" s="729"/>
      <c r="BP35" s="729"/>
      <c r="BQ35" s="729"/>
      <c r="BR35" s="728">
        <f>+BR34/6.2898</f>
        <v>120.0356132150466</v>
      </c>
      <c r="BS35" s="729"/>
      <c r="BT35" s="729"/>
      <c r="BU35" s="729"/>
      <c r="BV35" s="728">
        <f>+BV34/6.2898</f>
        <v>3.3879493480752667</v>
      </c>
      <c r="BW35" s="729"/>
      <c r="BX35" s="729"/>
      <c r="BY35" s="730"/>
      <c r="BZ35" s="728">
        <f>+BZ34/6.2898</f>
        <v>0.5110314659107944</v>
      </c>
      <c r="CA35" s="729"/>
      <c r="CB35" s="729"/>
      <c r="CC35" s="730"/>
      <c r="CD35" s="728">
        <f>+CD34/6.2898</f>
        <v>5.110314659107944</v>
      </c>
      <c r="CE35" s="729"/>
      <c r="CF35" s="729"/>
      <c r="CG35" s="730"/>
      <c r="CH35" s="728">
        <f>+CH34/6.2898</f>
        <v>1.0220629318215888</v>
      </c>
      <c r="CI35" s="729"/>
      <c r="CJ35" s="729"/>
      <c r="CK35" s="730"/>
    </row>
  </sheetData>
  <mergeCells count="132">
    <mergeCell ref="B9:E9"/>
    <mergeCell ref="F9:I9"/>
    <mergeCell ref="J9:M9"/>
    <mergeCell ref="N9:Q9"/>
    <mergeCell ref="R9:U9"/>
    <mergeCell ref="V9:Y9"/>
    <mergeCell ref="Z9:AC9"/>
    <mergeCell ref="AD9:AG9"/>
    <mergeCell ref="AX8:BA8"/>
    <mergeCell ref="Z8:AC8"/>
    <mergeCell ref="AD8:AG8"/>
    <mergeCell ref="AH8:AK8"/>
    <mergeCell ref="AL8:AO8"/>
    <mergeCell ref="AP8:AS8"/>
    <mergeCell ref="AT8:AW8"/>
    <mergeCell ref="B8:E8"/>
    <mergeCell ref="F8:I8"/>
    <mergeCell ref="J8:M8"/>
    <mergeCell ref="N8:Q8"/>
    <mergeCell ref="R8:U8"/>
    <mergeCell ref="V8:Y8"/>
    <mergeCell ref="BZ9:CC9"/>
    <mergeCell ref="CD9:CG9"/>
    <mergeCell ref="AH9:AK9"/>
    <mergeCell ref="AL9:AO9"/>
    <mergeCell ref="AP9:AS9"/>
    <mergeCell ref="AT9:AW9"/>
    <mergeCell ref="AX9:BA9"/>
    <mergeCell ref="BB9:BE9"/>
    <mergeCell ref="BZ8:CC8"/>
    <mergeCell ref="CD8:CG8"/>
    <mergeCell ref="BB8:BE8"/>
    <mergeCell ref="BJ8:BM8"/>
    <mergeCell ref="BN8:BQ8"/>
    <mergeCell ref="BR8:BU8"/>
    <mergeCell ref="BV8:BY8"/>
    <mergeCell ref="BF8:BI8"/>
    <mergeCell ref="BF9:BI9"/>
    <mergeCell ref="BJ9:BM9"/>
    <mergeCell ref="BN9:BQ9"/>
    <mergeCell ref="BR9:BU9"/>
    <mergeCell ref="BV9:BY9"/>
    <mergeCell ref="B33:E33"/>
    <mergeCell ref="F33:I33"/>
    <mergeCell ref="J33:M33"/>
    <mergeCell ref="N33:Q33"/>
    <mergeCell ref="R33:U33"/>
    <mergeCell ref="V33:Y33"/>
    <mergeCell ref="Z33:AC33"/>
    <mergeCell ref="AD33:AG33"/>
    <mergeCell ref="AX10:BA10"/>
    <mergeCell ref="Z10:AC10"/>
    <mergeCell ref="AD10:AG10"/>
    <mergeCell ref="AH10:AK10"/>
    <mergeCell ref="AL10:AO10"/>
    <mergeCell ref="AP10:AS10"/>
    <mergeCell ref="AT10:AW10"/>
    <mergeCell ref="B10:E10"/>
    <mergeCell ref="F10:I10"/>
    <mergeCell ref="J10:M10"/>
    <mergeCell ref="N10:Q10"/>
    <mergeCell ref="R10:U10"/>
    <mergeCell ref="V10:Y10"/>
    <mergeCell ref="BZ33:CC33"/>
    <mergeCell ref="CD33:CG33"/>
    <mergeCell ref="AH33:AK33"/>
    <mergeCell ref="AL33:AO33"/>
    <mergeCell ref="AP33:AS33"/>
    <mergeCell ref="AT33:AW33"/>
    <mergeCell ref="AX33:BA33"/>
    <mergeCell ref="BB33:BE33"/>
    <mergeCell ref="BZ10:CC10"/>
    <mergeCell ref="CD10:CG10"/>
    <mergeCell ref="BB10:BE10"/>
    <mergeCell ref="BJ10:BM10"/>
    <mergeCell ref="BN10:BQ10"/>
    <mergeCell ref="BR10:BU10"/>
    <mergeCell ref="BV10:BY10"/>
    <mergeCell ref="BF10:BI10"/>
    <mergeCell ref="BF33:BI33"/>
    <mergeCell ref="BJ33:BM33"/>
    <mergeCell ref="BN33:BQ33"/>
    <mergeCell ref="BR33:BU33"/>
    <mergeCell ref="BV33:BY33"/>
    <mergeCell ref="AX34:BA34"/>
    <mergeCell ref="Z34:AC34"/>
    <mergeCell ref="AD34:AG34"/>
    <mergeCell ref="AH34:AK34"/>
    <mergeCell ref="AL34:AO34"/>
    <mergeCell ref="AP34:AS34"/>
    <mergeCell ref="AT34:AW34"/>
    <mergeCell ref="B34:E34"/>
    <mergeCell ref="F34:I34"/>
    <mergeCell ref="J34:M34"/>
    <mergeCell ref="N34:Q34"/>
    <mergeCell ref="R34:U34"/>
    <mergeCell ref="V34:Y34"/>
    <mergeCell ref="BN35:BQ35"/>
    <mergeCell ref="BR35:BU35"/>
    <mergeCell ref="BV35:BY35"/>
    <mergeCell ref="B35:E35"/>
    <mergeCell ref="F35:I35"/>
    <mergeCell ref="J35:M35"/>
    <mergeCell ref="N35:Q35"/>
    <mergeCell ref="R35:U35"/>
    <mergeCell ref="V35:Y35"/>
    <mergeCell ref="Z35:AC35"/>
    <mergeCell ref="AD35:AG35"/>
    <mergeCell ref="CH8:CK8"/>
    <mergeCell ref="CH9:CK9"/>
    <mergeCell ref="CH10:CK10"/>
    <mergeCell ref="CH33:CK33"/>
    <mergeCell ref="CH34:CK34"/>
    <mergeCell ref="CH35:CK35"/>
    <mergeCell ref="BZ35:CC35"/>
    <mergeCell ref="CD35:CG35"/>
    <mergeCell ref="AH35:AK35"/>
    <mergeCell ref="AL35:AO35"/>
    <mergeCell ref="AP35:AS35"/>
    <mergeCell ref="AT35:AW35"/>
    <mergeCell ref="AX35:BA35"/>
    <mergeCell ref="BB35:BE35"/>
    <mergeCell ref="BZ34:CC34"/>
    <mergeCell ref="CD34:CG34"/>
    <mergeCell ref="BB34:BE34"/>
    <mergeCell ref="BJ34:BM34"/>
    <mergeCell ref="BN34:BQ34"/>
    <mergeCell ref="BR34:BU34"/>
    <mergeCell ref="BV34:BY34"/>
    <mergeCell ref="BF34:BI34"/>
    <mergeCell ref="BF35:BI35"/>
    <mergeCell ref="BJ35:BM3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O35"/>
  <sheetViews>
    <sheetView topLeftCell="W8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45" width="13" customWidth="1"/>
    <col min="46" max="48" width="12" customWidth="1"/>
    <col min="49" max="49" width="15.5546875" customWidth="1"/>
    <col min="50" max="57" width="11.88671875" customWidth="1"/>
    <col min="58" max="68" width="12" customWidth="1"/>
    <col min="69" max="73" width="13" customWidth="1"/>
    <col min="74" max="77" width="15.33203125" customWidth="1"/>
    <col min="78" max="89" width="12" customWidth="1"/>
  </cols>
  <sheetData>
    <row r="4" spans="1:93" ht="15" thickBot="1" x14ac:dyDescent="0.35"/>
    <row r="5" spans="1:93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</row>
    <row r="6" spans="1:93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</row>
    <row r="7" spans="1:93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 t="s">
        <v>200</v>
      </c>
      <c r="CA7" s="95"/>
      <c r="CB7" s="95"/>
      <c r="CC7" s="95"/>
      <c r="CD7" s="95"/>
      <c r="CE7" s="95"/>
      <c r="CF7" s="95"/>
      <c r="CG7" s="95"/>
      <c r="CH7" s="95"/>
      <c r="CI7" s="95"/>
      <c r="CJ7" s="95"/>
      <c r="CK7" s="95"/>
    </row>
    <row r="8" spans="1:93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66" t="s">
        <v>123</v>
      </c>
      <c r="K8" s="759"/>
      <c r="L8" s="759"/>
      <c r="M8" s="767"/>
      <c r="N8" s="731" t="s">
        <v>4</v>
      </c>
      <c r="O8" s="732"/>
      <c r="P8" s="732"/>
      <c r="Q8" s="733"/>
      <c r="R8" s="731" t="s">
        <v>204</v>
      </c>
      <c r="S8" s="732"/>
      <c r="T8" s="732"/>
      <c r="U8" s="733"/>
      <c r="V8" s="731" t="s">
        <v>197</v>
      </c>
      <c r="W8" s="732"/>
      <c r="X8" s="732"/>
      <c r="Y8" s="733"/>
      <c r="Z8" s="731" t="s">
        <v>118</v>
      </c>
      <c r="AA8" s="732"/>
      <c r="AB8" s="732"/>
      <c r="AC8" s="733"/>
      <c r="AD8" s="731" t="s">
        <v>187</v>
      </c>
      <c r="AE8" s="732"/>
      <c r="AF8" s="732"/>
      <c r="AG8" s="733"/>
      <c r="AH8" s="731" t="s">
        <v>189</v>
      </c>
      <c r="AI8" s="732"/>
      <c r="AJ8" s="732"/>
      <c r="AK8" s="732"/>
      <c r="AL8" s="731" t="s">
        <v>4</v>
      </c>
      <c r="AM8" s="732"/>
      <c r="AN8" s="732"/>
      <c r="AO8" s="732"/>
      <c r="AP8" s="731" t="s">
        <v>182</v>
      </c>
      <c r="AQ8" s="732"/>
      <c r="AR8" s="732"/>
      <c r="AS8" s="733"/>
      <c r="AT8" s="731" t="s">
        <v>4</v>
      </c>
      <c r="AU8" s="732"/>
      <c r="AV8" s="732"/>
      <c r="AW8" s="732"/>
      <c r="AX8" s="731" t="s">
        <v>182</v>
      </c>
      <c r="AY8" s="732"/>
      <c r="AZ8" s="732"/>
      <c r="BA8" s="733"/>
      <c r="BB8" s="731" t="s">
        <v>185</v>
      </c>
      <c r="BC8" s="732"/>
      <c r="BD8" s="732"/>
      <c r="BE8" s="733"/>
      <c r="BF8" s="731" t="s">
        <v>18</v>
      </c>
      <c r="BG8" s="732"/>
      <c r="BH8" s="732"/>
      <c r="BI8" s="733"/>
      <c r="BJ8" s="731" t="s">
        <v>18</v>
      </c>
      <c r="BK8" s="732"/>
      <c r="BL8" s="732"/>
      <c r="BM8" s="733"/>
      <c r="BN8" s="731" t="s">
        <v>18</v>
      </c>
      <c r="BO8" s="732"/>
      <c r="BP8" s="732"/>
      <c r="BQ8" s="733"/>
      <c r="BR8" s="731" t="s">
        <v>192</v>
      </c>
      <c r="BS8" s="732"/>
      <c r="BT8" s="732"/>
      <c r="BU8" s="733"/>
      <c r="BV8" s="731" t="s">
        <v>96</v>
      </c>
      <c r="BW8" s="732"/>
      <c r="BX8" s="732"/>
      <c r="BY8" s="732"/>
      <c r="BZ8" s="731" t="s">
        <v>115</v>
      </c>
      <c r="CA8" s="732"/>
      <c r="CB8" s="732"/>
      <c r="CC8" s="733"/>
      <c r="CD8" s="731" t="s">
        <v>115</v>
      </c>
      <c r="CE8" s="732"/>
      <c r="CF8" s="732"/>
      <c r="CG8" s="733"/>
      <c r="CH8" s="731" t="s">
        <v>131</v>
      </c>
      <c r="CI8" s="732"/>
      <c r="CJ8" s="732"/>
      <c r="CK8" s="733"/>
      <c r="CL8" s="731" t="s">
        <v>177</v>
      </c>
      <c r="CM8" s="732"/>
      <c r="CN8" s="732"/>
      <c r="CO8" s="733"/>
    </row>
    <row r="9" spans="1:93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198</v>
      </c>
      <c r="G9" s="739"/>
      <c r="H9" s="739"/>
      <c r="I9" s="740"/>
      <c r="J9" s="783" t="s">
        <v>120</v>
      </c>
      <c r="K9" s="784"/>
      <c r="L9" s="784"/>
      <c r="M9" s="785"/>
      <c r="N9" s="783" t="s">
        <v>178</v>
      </c>
      <c r="O9" s="784"/>
      <c r="P9" s="784"/>
      <c r="Q9" s="785"/>
      <c r="R9" s="783" t="s">
        <v>203</v>
      </c>
      <c r="S9" s="784"/>
      <c r="T9" s="784"/>
      <c r="U9" s="785"/>
      <c r="V9" s="731" t="s">
        <v>193</v>
      </c>
      <c r="W9" s="732"/>
      <c r="X9" s="732"/>
      <c r="Y9" s="733"/>
      <c r="Z9" s="783" t="s">
        <v>106</v>
      </c>
      <c r="AA9" s="784"/>
      <c r="AB9" s="784"/>
      <c r="AC9" s="785"/>
      <c r="AD9" s="783" t="s">
        <v>120</v>
      </c>
      <c r="AE9" s="784"/>
      <c r="AF9" s="784"/>
      <c r="AG9" s="785"/>
      <c r="AH9" s="783" t="s">
        <v>190</v>
      </c>
      <c r="AI9" s="784"/>
      <c r="AJ9" s="784"/>
      <c r="AK9" s="784"/>
      <c r="AL9" s="731" t="s">
        <v>180</v>
      </c>
      <c r="AM9" s="732"/>
      <c r="AN9" s="732"/>
      <c r="AO9" s="732"/>
      <c r="AP9" s="783" t="s">
        <v>205</v>
      </c>
      <c r="AQ9" s="784"/>
      <c r="AR9" s="784"/>
      <c r="AS9" s="785"/>
      <c r="AT9" s="783" t="s">
        <v>159</v>
      </c>
      <c r="AU9" s="784"/>
      <c r="AV9" s="784"/>
      <c r="AW9" s="784"/>
      <c r="AX9" s="783" t="s">
        <v>183</v>
      </c>
      <c r="AY9" s="784"/>
      <c r="AZ9" s="784"/>
      <c r="BA9" s="785"/>
      <c r="BB9" s="783" t="s">
        <v>186</v>
      </c>
      <c r="BC9" s="784"/>
      <c r="BD9" s="784"/>
      <c r="BE9" s="785"/>
      <c r="BF9" s="783" t="s">
        <v>181</v>
      </c>
      <c r="BG9" s="784"/>
      <c r="BH9" s="784"/>
      <c r="BI9" s="785"/>
      <c r="BJ9" s="783" t="s">
        <v>186</v>
      </c>
      <c r="BK9" s="784"/>
      <c r="BL9" s="784"/>
      <c r="BM9" s="785"/>
      <c r="BN9" s="783" t="s">
        <v>165</v>
      </c>
      <c r="BO9" s="784"/>
      <c r="BP9" s="784"/>
      <c r="BQ9" s="785"/>
      <c r="BR9" s="783" t="s">
        <v>193</v>
      </c>
      <c r="BS9" s="784"/>
      <c r="BT9" s="784"/>
      <c r="BU9" s="785"/>
      <c r="BV9" s="731" t="s">
        <v>155</v>
      </c>
      <c r="BW9" s="732"/>
      <c r="BX9" s="732"/>
      <c r="BY9" s="732"/>
      <c r="BZ9" s="783" t="s">
        <v>199</v>
      </c>
      <c r="CA9" s="784"/>
      <c r="CB9" s="784"/>
      <c r="CC9" s="785"/>
      <c r="CD9" s="731" t="s">
        <v>176</v>
      </c>
      <c r="CE9" s="732"/>
      <c r="CF9" s="732"/>
      <c r="CG9" s="733"/>
      <c r="CH9" s="783" t="s">
        <v>173</v>
      </c>
      <c r="CI9" s="784"/>
      <c r="CJ9" s="784"/>
      <c r="CK9" s="785"/>
      <c r="CL9" s="783" t="s">
        <v>201</v>
      </c>
      <c r="CM9" s="784"/>
      <c r="CN9" s="784"/>
      <c r="CO9" s="785"/>
    </row>
    <row r="10" spans="1:93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3"/>
      <c r="AT10" s="731"/>
      <c r="AU10" s="732"/>
      <c r="AV10" s="732"/>
      <c r="AW10" s="732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68"/>
      <c r="BW10" s="734"/>
      <c r="BX10" s="734"/>
      <c r="BY10" s="734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  <c r="CL10" s="768"/>
      <c r="CM10" s="734"/>
      <c r="CN10" s="734"/>
      <c r="CO10" s="769"/>
    </row>
    <row r="11" spans="1:93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8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</row>
    <row r="12" spans="1:93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44655</v>
      </c>
      <c r="G12" s="19">
        <v>1963</v>
      </c>
      <c r="H12" s="19">
        <v>280</v>
      </c>
      <c r="I12" s="20" t="s">
        <v>170</v>
      </c>
      <c r="J12" s="87">
        <v>44720</v>
      </c>
      <c r="K12" s="54">
        <v>2116</v>
      </c>
      <c r="L12" s="54">
        <v>49</v>
      </c>
      <c r="M12" s="56" t="s">
        <v>126</v>
      </c>
      <c r="N12" s="75">
        <v>44713</v>
      </c>
      <c r="O12" s="66">
        <v>2254</v>
      </c>
      <c r="P12" s="66">
        <v>10</v>
      </c>
      <c r="Q12" s="56" t="s">
        <v>111</v>
      </c>
      <c r="R12" s="75">
        <v>44716</v>
      </c>
      <c r="S12" s="66">
        <v>2243</v>
      </c>
      <c r="T12" s="66">
        <v>105</v>
      </c>
      <c r="U12" s="56" t="s">
        <v>35</v>
      </c>
      <c r="V12" s="75">
        <v>44672</v>
      </c>
      <c r="W12" s="66">
        <v>2020</v>
      </c>
      <c r="X12" s="66">
        <v>90</v>
      </c>
      <c r="Y12" s="56" t="s">
        <v>111</v>
      </c>
      <c r="Z12" s="75">
        <v>44715</v>
      </c>
      <c r="AA12" s="66">
        <v>2227</v>
      </c>
      <c r="AB12" s="66">
        <v>135</v>
      </c>
      <c r="AC12" s="56" t="s">
        <v>111</v>
      </c>
      <c r="AD12" s="75">
        <v>44715</v>
      </c>
      <c r="AE12" s="66">
        <v>2233</v>
      </c>
      <c r="AF12" s="66">
        <v>150</v>
      </c>
      <c r="AG12" s="56" t="s">
        <v>126</v>
      </c>
      <c r="AH12" s="100">
        <v>44713</v>
      </c>
      <c r="AI12" s="66">
        <v>2229</v>
      </c>
      <c r="AJ12" s="66">
        <v>135</v>
      </c>
      <c r="AK12" s="66" t="s">
        <v>111</v>
      </c>
      <c r="AL12" s="75"/>
      <c r="AM12" s="80"/>
      <c r="AN12" s="80"/>
      <c r="AO12" s="59" t="s">
        <v>111</v>
      </c>
      <c r="AP12" s="75">
        <v>44720</v>
      </c>
      <c r="AQ12" s="66">
        <v>2158</v>
      </c>
      <c r="AR12" s="66">
        <v>45</v>
      </c>
      <c r="AS12" s="56" t="s">
        <v>184</v>
      </c>
      <c r="AT12" s="75">
        <v>44721</v>
      </c>
      <c r="AU12" s="80">
        <v>2258</v>
      </c>
      <c r="AV12" s="80">
        <v>45</v>
      </c>
      <c r="AW12" s="59" t="s">
        <v>111</v>
      </c>
      <c r="AX12" s="75">
        <v>44715</v>
      </c>
      <c r="AY12" s="66">
        <v>2239</v>
      </c>
      <c r="AZ12" s="66">
        <v>180</v>
      </c>
      <c r="BA12" s="56" t="s">
        <v>111</v>
      </c>
      <c r="BB12" s="75">
        <v>44713</v>
      </c>
      <c r="BC12" s="66">
        <v>2151</v>
      </c>
      <c r="BD12" s="66">
        <f>45+45+45+35+30</f>
        <v>200</v>
      </c>
      <c r="BE12" s="56" t="s">
        <v>184</v>
      </c>
      <c r="BF12" s="75">
        <v>44713</v>
      </c>
      <c r="BG12" s="66">
        <v>2150</v>
      </c>
      <c r="BH12" s="66">
        <f>90+15</f>
        <v>105</v>
      </c>
      <c r="BI12" s="56" t="s">
        <v>184</v>
      </c>
      <c r="BJ12" s="75">
        <v>44715</v>
      </c>
      <c r="BK12" s="66">
        <v>2152</v>
      </c>
      <c r="BL12" s="66">
        <v>150</v>
      </c>
      <c r="BM12" s="56" t="s">
        <v>184</v>
      </c>
      <c r="BN12" s="75">
        <v>44714</v>
      </c>
      <c r="BO12" s="66">
        <v>2238</v>
      </c>
      <c r="BP12" s="66">
        <v>90</v>
      </c>
      <c r="BQ12" s="56" t="s">
        <v>111</v>
      </c>
      <c r="BR12" s="75">
        <v>44714</v>
      </c>
      <c r="BS12" s="66">
        <v>2237</v>
      </c>
      <c r="BT12" s="66">
        <v>45</v>
      </c>
      <c r="BU12" s="56" t="s">
        <v>111</v>
      </c>
      <c r="BV12" s="70">
        <v>44652</v>
      </c>
      <c r="BW12" s="66">
        <v>2014</v>
      </c>
      <c r="BX12" s="66">
        <v>11340</v>
      </c>
      <c r="BY12" s="66" t="s">
        <v>111</v>
      </c>
      <c r="BZ12" s="100">
        <v>44714</v>
      </c>
      <c r="CA12" s="101">
        <v>2231</v>
      </c>
      <c r="CB12" s="101">
        <v>90</v>
      </c>
      <c r="CC12" s="102" t="s">
        <v>114</v>
      </c>
      <c r="CD12" s="100">
        <v>44624</v>
      </c>
      <c r="CE12" s="101">
        <v>1831</v>
      </c>
      <c r="CF12" s="101">
        <v>135</v>
      </c>
      <c r="CG12" s="102" t="s">
        <v>111</v>
      </c>
      <c r="CH12" s="100">
        <v>44714</v>
      </c>
      <c r="CI12" s="101">
        <v>2230</v>
      </c>
      <c r="CJ12" s="101">
        <v>135</v>
      </c>
      <c r="CK12" s="102" t="s">
        <v>114</v>
      </c>
      <c r="CL12" s="100">
        <v>44717</v>
      </c>
      <c r="CM12" s="101">
        <v>2246</v>
      </c>
      <c r="CN12" s="101">
        <v>45</v>
      </c>
      <c r="CO12" s="102" t="s">
        <v>126</v>
      </c>
    </row>
    <row r="13" spans="1:93" x14ac:dyDescent="0.3">
      <c r="B13" s="55">
        <v>44632</v>
      </c>
      <c r="C13" s="18">
        <v>1852</v>
      </c>
      <c r="D13" s="54">
        <v>45</v>
      </c>
      <c r="E13" s="53" t="s">
        <v>126</v>
      </c>
      <c r="F13" s="57">
        <v>44659</v>
      </c>
      <c r="G13" s="6">
        <v>1918</v>
      </c>
      <c r="H13" s="6">
        <v>270</v>
      </c>
      <c r="I13" s="15" t="s">
        <v>170</v>
      </c>
      <c r="J13" s="87"/>
      <c r="K13" s="6"/>
      <c r="L13" s="6"/>
      <c r="M13" s="59" t="s">
        <v>111</v>
      </c>
      <c r="N13" s="75">
        <v>44716</v>
      </c>
      <c r="O13" s="66">
        <v>2235</v>
      </c>
      <c r="P13" s="66">
        <v>35</v>
      </c>
      <c r="Q13" s="56" t="s">
        <v>126</v>
      </c>
      <c r="R13" s="75">
        <v>44722</v>
      </c>
      <c r="S13" s="66">
        <v>2296</v>
      </c>
      <c r="T13" s="66">
        <v>135</v>
      </c>
      <c r="U13" s="56" t="s">
        <v>111</v>
      </c>
      <c r="V13" s="75">
        <v>44675</v>
      </c>
      <c r="W13" s="66">
        <v>2028</v>
      </c>
      <c r="X13" s="66">
        <v>80</v>
      </c>
      <c r="Y13" s="56" t="s">
        <v>179</v>
      </c>
      <c r="Z13" s="75">
        <v>44718</v>
      </c>
      <c r="AA13" s="66">
        <v>2248</v>
      </c>
      <c r="AB13" s="66">
        <v>85</v>
      </c>
      <c r="AC13" s="56" t="s">
        <v>126</v>
      </c>
      <c r="AD13" s="75">
        <v>44719</v>
      </c>
      <c r="AE13" s="66">
        <v>2115</v>
      </c>
      <c r="AF13" s="66">
        <v>140</v>
      </c>
      <c r="AG13" s="56" t="s">
        <v>126</v>
      </c>
      <c r="AH13" s="75">
        <v>44713</v>
      </c>
      <c r="AI13" s="66">
        <v>2228</v>
      </c>
      <c r="AJ13" s="66">
        <v>90</v>
      </c>
      <c r="AK13" s="66" t="s">
        <v>111</v>
      </c>
      <c r="AL13" s="75">
        <v>44656</v>
      </c>
      <c r="AM13" s="80">
        <v>1966</v>
      </c>
      <c r="AN13" s="80">
        <v>90</v>
      </c>
      <c r="AO13" s="59" t="s">
        <v>34</v>
      </c>
      <c r="AP13" s="75">
        <v>44726</v>
      </c>
      <c r="AQ13" s="66">
        <v>2272</v>
      </c>
      <c r="AR13" s="66">
        <v>90</v>
      </c>
      <c r="AS13" s="56" t="s">
        <v>184</v>
      </c>
      <c r="AT13" s="75">
        <v>44724</v>
      </c>
      <c r="AU13" s="67">
        <v>2266</v>
      </c>
      <c r="AV13" s="67">
        <v>45</v>
      </c>
      <c r="AW13" s="59" t="s">
        <v>126</v>
      </c>
      <c r="AX13" s="75">
        <v>44719</v>
      </c>
      <c r="AY13" s="66">
        <v>2250</v>
      </c>
      <c r="AZ13" s="66">
        <v>225</v>
      </c>
      <c r="BA13" s="56" t="s">
        <v>111</v>
      </c>
      <c r="BB13" s="75">
        <v>44715</v>
      </c>
      <c r="BC13" s="66">
        <v>2153</v>
      </c>
      <c r="BD13" s="66">
        <v>210</v>
      </c>
      <c r="BE13" s="56" t="s">
        <v>184</v>
      </c>
      <c r="BF13" s="60">
        <v>44716</v>
      </c>
      <c r="BG13" s="67">
        <v>2154</v>
      </c>
      <c r="BH13" s="67">
        <v>115</v>
      </c>
      <c r="BI13" s="59" t="s">
        <v>184</v>
      </c>
      <c r="BJ13" s="60">
        <v>44718</v>
      </c>
      <c r="BK13" s="67">
        <v>2156</v>
      </c>
      <c r="BL13" s="67">
        <v>140</v>
      </c>
      <c r="BM13" s="59" t="s">
        <v>184</v>
      </c>
      <c r="BN13" s="60">
        <v>44717</v>
      </c>
      <c r="BO13" s="67">
        <v>2247</v>
      </c>
      <c r="BP13" s="67">
        <v>70</v>
      </c>
      <c r="BQ13" s="59" t="s">
        <v>126</v>
      </c>
      <c r="BR13" s="60">
        <v>44723</v>
      </c>
      <c r="BS13" s="67">
        <v>2263</v>
      </c>
      <c r="BT13" s="67">
        <v>45</v>
      </c>
      <c r="BU13" s="59" t="s">
        <v>126</v>
      </c>
      <c r="BV13" s="118">
        <v>44657</v>
      </c>
      <c r="BW13" s="80">
        <v>2016</v>
      </c>
      <c r="BX13" s="80">
        <v>10500</v>
      </c>
      <c r="BY13" s="80" t="s">
        <v>111</v>
      </c>
      <c r="BZ13" s="100">
        <v>44717</v>
      </c>
      <c r="CA13" s="101">
        <v>2245</v>
      </c>
      <c r="CB13" s="101">
        <v>45</v>
      </c>
      <c r="CC13" s="102" t="s">
        <v>126</v>
      </c>
      <c r="CD13" s="100"/>
      <c r="CE13" s="101"/>
      <c r="CF13" s="101"/>
      <c r="CG13" s="102"/>
      <c r="CH13" s="100">
        <v>44717</v>
      </c>
      <c r="CI13" s="101">
        <v>2244</v>
      </c>
      <c r="CJ13" s="101">
        <v>105</v>
      </c>
      <c r="CK13" s="102" t="s">
        <v>126</v>
      </c>
      <c r="CL13" s="100">
        <v>44723</v>
      </c>
      <c r="CM13" s="101">
        <v>2260</v>
      </c>
      <c r="CN13" s="101">
        <v>10</v>
      </c>
      <c r="CO13" s="102" t="s">
        <v>126</v>
      </c>
    </row>
    <row r="14" spans="1:93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44662</v>
      </c>
      <c r="G14" s="6">
        <v>1979</v>
      </c>
      <c r="H14" s="6">
        <v>125</v>
      </c>
      <c r="I14" s="15" t="s">
        <v>111</v>
      </c>
      <c r="J14" s="87"/>
      <c r="K14" s="6"/>
      <c r="L14" s="6"/>
      <c r="M14" s="59" t="s">
        <v>164</v>
      </c>
      <c r="N14" s="75">
        <v>44719</v>
      </c>
      <c r="O14" s="66">
        <v>2253</v>
      </c>
      <c r="P14" s="66">
        <v>45</v>
      </c>
      <c r="Q14" s="56" t="s">
        <v>111</v>
      </c>
      <c r="R14" s="75"/>
      <c r="S14" s="66"/>
      <c r="T14" s="66"/>
      <c r="U14" s="56" t="s">
        <v>179</v>
      </c>
      <c r="V14" s="75">
        <v>44682</v>
      </c>
      <c r="W14" s="66">
        <v>2108</v>
      </c>
      <c r="X14" s="66">
        <v>90</v>
      </c>
      <c r="Y14" s="56" t="s">
        <v>111</v>
      </c>
      <c r="Z14" s="75">
        <v>44721</v>
      </c>
      <c r="AA14" s="66">
        <v>2259</v>
      </c>
      <c r="AB14" s="66">
        <v>135</v>
      </c>
      <c r="AC14" s="56" t="s">
        <v>111</v>
      </c>
      <c r="AD14" s="75">
        <v>44722</v>
      </c>
      <c r="AE14" s="66">
        <v>2117</v>
      </c>
      <c r="AF14" s="66">
        <v>140</v>
      </c>
      <c r="AG14" s="56" t="s">
        <v>126</v>
      </c>
      <c r="AH14" s="75">
        <v>44716</v>
      </c>
      <c r="AI14" s="66">
        <v>2236</v>
      </c>
      <c r="AJ14" s="66">
        <v>35</v>
      </c>
      <c r="AK14" s="66" t="s">
        <v>126</v>
      </c>
      <c r="AL14" s="75">
        <v>44661</v>
      </c>
      <c r="AM14" s="67">
        <v>1973</v>
      </c>
      <c r="AN14" s="67">
        <f>45+35</f>
        <v>80</v>
      </c>
      <c r="AO14" s="59" t="s">
        <v>35</v>
      </c>
      <c r="AP14" s="75"/>
      <c r="AQ14" s="66"/>
      <c r="AR14" s="66"/>
      <c r="AS14" s="56" t="s">
        <v>111</v>
      </c>
      <c r="AT14" s="75">
        <v>44727</v>
      </c>
      <c r="AU14" s="66">
        <v>2278</v>
      </c>
      <c r="AV14" s="66">
        <v>45</v>
      </c>
      <c r="AW14" s="56" t="s">
        <v>111</v>
      </c>
      <c r="AX14" s="75">
        <v>44722</v>
      </c>
      <c r="AY14" s="66">
        <v>2273</v>
      </c>
      <c r="AZ14" s="66">
        <v>225</v>
      </c>
      <c r="BA14" s="56" t="s">
        <v>111</v>
      </c>
      <c r="BB14" s="75">
        <v>44718</v>
      </c>
      <c r="BC14" s="66">
        <v>2155</v>
      </c>
      <c r="BD14" s="66">
        <v>200</v>
      </c>
      <c r="BE14" s="56" t="s">
        <v>184</v>
      </c>
      <c r="BF14" s="60">
        <v>44720</v>
      </c>
      <c r="BG14" s="67">
        <v>2157</v>
      </c>
      <c r="BH14" s="67">
        <v>105</v>
      </c>
      <c r="BI14" s="59" t="s">
        <v>184</v>
      </c>
      <c r="BJ14" s="60">
        <v>44721</v>
      </c>
      <c r="BK14" s="67">
        <v>2159</v>
      </c>
      <c r="BL14" s="67">
        <v>120</v>
      </c>
      <c r="BM14" s="59" t="s">
        <v>184</v>
      </c>
      <c r="BN14" s="60">
        <v>44718</v>
      </c>
      <c r="BO14" s="67">
        <v>2249</v>
      </c>
      <c r="BP14" s="67">
        <v>30</v>
      </c>
      <c r="BQ14" s="59" t="s">
        <v>126</v>
      </c>
      <c r="BR14" s="60">
        <v>44724</v>
      </c>
      <c r="BS14" s="67">
        <v>2264</v>
      </c>
      <c r="BT14" s="67">
        <v>45</v>
      </c>
      <c r="BU14" s="59" t="s">
        <v>126</v>
      </c>
      <c r="BV14" s="60">
        <v>44663</v>
      </c>
      <c r="BW14" s="67">
        <v>2015</v>
      </c>
      <c r="BX14" s="67">
        <v>9870</v>
      </c>
      <c r="BY14" s="67" t="s">
        <v>111</v>
      </c>
      <c r="BZ14" s="75">
        <v>44720</v>
      </c>
      <c r="CA14" s="66">
        <v>2255</v>
      </c>
      <c r="CB14" s="66">
        <v>90</v>
      </c>
      <c r="CC14" s="56" t="s">
        <v>114</v>
      </c>
      <c r="CD14" s="75"/>
      <c r="CE14" s="66"/>
      <c r="CF14" s="66"/>
      <c r="CG14" s="56"/>
      <c r="CH14" s="75">
        <v>44720</v>
      </c>
      <c r="CI14" s="66">
        <v>2256</v>
      </c>
      <c r="CJ14" s="66">
        <v>135</v>
      </c>
      <c r="CK14" s="56" t="s">
        <v>114</v>
      </c>
      <c r="CL14" s="75">
        <v>44729</v>
      </c>
      <c r="CM14" s="66">
        <v>2285</v>
      </c>
      <c r="CN14" s="66">
        <v>10</v>
      </c>
      <c r="CO14" s="56" t="s">
        <v>111</v>
      </c>
    </row>
    <row r="15" spans="1:93" x14ac:dyDescent="0.3">
      <c r="B15" s="55"/>
      <c r="C15" s="12"/>
      <c r="D15" s="6"/>
      <c r="E15" s="15" t="s">
        <v>164</v>
      </c>
      <c r="F15" s="57">
        <v>44662</v>
      </c>
      <c r="G15" s="6">
        <v>1983</v>
      </c>
      <c r="H15" s="6">
        <v>135</v>
      </c>
      <c r="I15" s="15" t="s">
        <v>111</v>
      </c>
      <c r="J15" s="87"/>
      <c r="K15" s="6"/>
      <c r="L15" s="6"/>
      <c r="M15" s="59"/>
      <c r="N15" s="60">
        <v>44722</v>
      </c>
      <c r="O15" s="67">
        <v>2269</v>
      </c>
      <c r="P15" s="67">
        <v>45</v>
      </c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60">
        <v>44724</v>
      </c>
      <c r="AA15" s="67">
        <v>2267</v>
      </c>
      <c r="AB15" s="67">
        <v>230</v>
      </c>
      <c r="AC15" s="59" t="s">
        <v>126</v>
      </c>
      <c r="AD15" s="60">
        <v>44731</v>
      </c>
      <c r="AE15" s="67">
        <v>2329</v>
      </c>
      <c r="AF15" s="67">
        <v>180</v>
      </c>
      <c r="AG15" s="59" t="s">
        <v>179</v>
      </c>
      <c r="AH15" s="75">
        <v>44716</v>
      </c>
      <c r="AI15" s="66">
        <v>2242</v>
      </c>
      <c r="AJ15" s="66">
        <v>35</v>
      </c>
      <c r="AK15" s="66" t="s">
        <v>126</v>
      </c>
      <c r="AL15" s="75">
        <v>44666</v>
      </c>
      <c r="AM15" s="66">
        <v>1997</v>
      </c>
      <c r="AN15" s="66">
        <v>90</v>
      </c>
      <c r="AO15" s="56" t="s">
        <v>111</v>
      </c>
      <c r="AP15" s="75"/>
      <c r="AQ15" s="67"/>
      <c r="AR15" s="67"/>
      <c r="AS15" s="59" t="s">
        <v>111</v>
      </c>
      <c r="AT15" s="75">
        <v>44730</v>
      </c>
      <c r="AU15" s="66">
        <v>2288</v>
      </c>
      <c r="AV15" s="66">
        <v>45</v>
      </c>
      <c r="AW15" s="56" t="s">
        <v>111</v>
      </c>
      <c r="AX15" s="75">
        <v>44726</v>
      </c>
      <c r="AY15" s="67">
        <v>2274</v>
      </c>
      <c r="AZ15" s="67">
        <v>225</v>
      </c>
      <c r="BA15" s="59" t="s">
        <v>111</v>
      </c>
      <c r="BB15" s="75">
        <v>44720</v>
      </c>
      <c r="BC15" s="66">
        <v>2161</v>
      </c>
      <c r="BD15" s="66">
        <v>200</v>
      </c>
      <c r="BE15" s="56" t="s">
        <v>184</v>
      </c>
      <c r="BF15" s="75">
        <v>44723</v>
      </c>
      <c r="BG15" s="66">
        <v>2162</v>
      </c>
      <c r="BH15" s="66">
        <v>125</v>
      </c>
      <c r="BI15" s="56" t="s">
        <v>184</v>
      </c>
      <c r="BJ15" s="75">
        <v>44724</v>
      </c>
      <c r="BK15" s="66">
        <v>2164</v>
      </c>
      <c r="BL15" s="66">
        <v>150</v>
      </c>
      <c r="BM15" s="56" t="s">
        <v>184</v>
      </c>
      <c r="BN15" s="75">
        <v>44720</v>
      </c>
      <c r="BO15" s="66">
        <v>2257</v>
      </c>
      <c r="BP15" s="66">
        <v>90</v>
      </c>
      <c r="BQ15" s="56" t="s">
        <v>111</v>
      </c>
      <c r="BR15" s="75">
        <v>44727</v>
      </c>
      <c r="BS15" s="66">
        <v>2280</v>
      </c>
      <c r="BT15" s="66">
        <v>45</v>
      </c>
      <c r="BU15" s="56" t="s">
        <v>111</v>
      </c>
      <c r="BV15" s="70"/>
      <c r="BW15" s="66"/>
      <c r="BX15" s="66"/>
      <c r="BY15" s="66" t="s">
        <v>164</v>
      </c>
      <c r="BZ15" s="75">
        <v>44723</v>
      </c>
      <c r="CA15" s="66">
        <v>2262</v>
      </c>
      <c r="CB15" s="66">
        <v>45</v>
      </c>
      <c r="CC15" s="56" t="s">
        <v>126</v>
      </c>
      <c r="CD15" s="75"/>
      <c r="CE15" s="66"/>
      <c r="CF15" s="66"/>
      <c r="CG15" s="56"/>
      <c r="CH15" s="75">
        <v>44723</v>
      </c>
      <c r="CI15" s="66">
        <v>2261</v>
      </c>
      <c r="CJ15" s="66">
        <v>105</v>
      </c>
      <c r="CK15" s="56" t="s">
        <v>126</v>
      </c>
      <c r="CL15" s="75"/>
      <c r="CM15" s="66"/>
      <c r="CN15" s="66"/>
      <c r="CO15" s="56" t="s">
        <v>179</v>
      </c>
    </row>
    <row r="16" spans="1:93" x14ac:dyDescent="0.3">
      <c r="B16" s="55"/>
      <c r="C16" s="12"/>
      <c r="D16" s="6"/>
      <c r="E16" s="15"/>
      <c r="F16" s="57">
        <v>44662</v>
      </c>
      <c r="G16" s="6">
        <v>1981</v>
      </c>
      <c r="H16" s="6">
        <v>135</v>
      </c>
      <c r="I16" s="15" t="s">
        <v>111</v>
      </c>
      <c r="J16" s="87"/>
      <c r="K16" s="6"/>
      <c r="L16" s="6"/>
      <c r="M16" s="59"/>
      <c r="N16" s="71">
        <v>44725</v>
      </c>
      <c r="O16" s="67">
        <v>2268</v>
      </c>
      <c r="P16" s="67">
        <v>45</v>
      </c>
      <c r="Q16" s="59" t="s">
        <v>111</v>
      </c>
      <c r="R16" s="71"/>
      <c r="S16" s="67"/>
      <c r="T16" s="67"/>
      <c r="U16" s="59"/>
      <c r="V16" s="71"/>
      <c r="W16" s="67"/>
      <c r="X16" s="67"/>
      <c r="Y16" s="59"/>
      <c r="Z16" s="60">
        <v>44727</v>
      </c>
      <c r="AA16" s="67">
        <v>2279</v>
      </c>
      <c r="AB16" s="67">
        <v>270</v>
      </c>
      <c r="AC16" s="59" t="s">
        <v>111</v>
      </c>
      <c r="AD16" s="60">
        <v>44734</v>
      </c>
      <c r="AE16" s="67">
        <v>2330</v>
      </c>
      <c r="AF16" s="67">
        <v>180</v>
      </c>
      <c r="AG16" s="59" t="s">
        <v>179</v>
      </c>
      <c r="AH16" s="60">
        <v>44716</v>
      </c>
      <c r="AI16" s="67">
        <v>2241</v>
      </c>
      <c r="AJ16" s="67">
        <v>90</v>
      </c>
      <c r="AK16" s="67" t="s">
        <v>126</v>
      </c>
      <c r="AL16" s="75">
        <v>44672</v>
      </c>
      <c r="AM16" s="66">
        <v>2121</v>
      </c>
      <c r="AN16" s="66">
        <v>90</v>
      </c>
      <c r="AO16" s="56" t="s">
        <v>111</v>
      </c>
      <c r="AP16" s="60"/>
      <c r="AQ16" s="67"/>
      <c r="AR16" s="67"/>
      <c r="AS16" s="59" t="s">
        <v>111</v>
      </c>
      <c r="AT16" s="75">
        <v>44733</v>
      </c>
      <c r="AU16" s="66">
        <v>2291</v>
      </c>
      <c r="AV16" s="66">
        <v>45</v>
      </c>
      <c r="AW16" s="56" t="s">
        <v>111</v>
      </c>
      <c r="AX16" s="60">
        <v>44729</v>
      </c>
      <c r="AY16" s="67">
        <v>2284</v>
      </c>
      <c r="AZ16" s="67">
        <v>225</v>
      </c>
      <c r="BA16" s="59" t="s">
        <v>111</v>
      </c>
      <c r="BB16" s="75">
        <v>44722</v>
      </c>
      <c r="BC16" s="67">
        <v>2160</v>
      </c>
      <c r="BD16" s="67">
        <v>210</v>
      </c>
      <c r="BE16" s="59" t="s">
        <v>184</v>
      </c>
      <c r="BF16" s="60">
        <v>44726</v>
      </c>
      <c r="BG16" s="67">
        <v>2165</v>
      </c>
      <c r="BH16" s="67">
        <f>90+15</f>
        <v>105</v>
      </c>
      <c r="BI16" s="59" t="s">
        <v>184</v>
      </c>
      <c r="BJ16" s="60">
        <v>44727</v>
      </c>
      <c r="BK16" s="67">
        <v>2167</v>
      </c>
      <c r="BL16" s="67">
        <v>150</v>
      </c>
      <c r="BM16" s="59" t="s">
        <v>184</v>
      </c>
      <c r="BN16" s="60">
        <v>44724</v>
      </c>
      <c r="BO16" s="67">
        <v>2265</v>
      </c>
      <c r="BP16" s="67">
        <v>70</v>
      </c>
      <c r="BQ16" s="59" t="s">
        <v>126</v>
      </c>
      <c r="BR16" s="60"/>
      <c r="BS16" s="67"/>
      <c r="BT16" s="67"/>
      <c r="BU16" s="59" t="s">
        <v>164</v>
      </c>
      <c r="BV16" s="71"/>
      <c r="BW16" s="67"/>
      <c r="BX16" s="67"/>
      <c r="BY16" s="67" t="s">
        <v>164</v>
      </c>
      <c r="BZ16" s="60">
        <v>44726</v>
      </c>
      <c r="CA16" s="67">
        <v>2275</v>
      </c>
      <c r="CB16" s="67">
        <v>90</v>
      </c>
      <c r="CC16" s="59" t="s">
        <v>114</v>
      </c>
      <c r="CD16" s="60"/>
      <c r="CE16" s="67"/>
      <c r="CF16" s="67"/>
      <c r="CG16" s="59"/>
      <c r="CH16" s="60">
        <v>44726</v>
      </c>
      <c r="CI16" s="67">
        <v>2276</v>
      </c>
      <c r="CJ16" s="67">
        <v>135</v>
      </c>
      <c r="CK16" s="59" t="s">
        <v>114</v>
      </c>
      <c r="CL16" s="60"/>
      <c r="CM16" s="67"/>
      <c r="CN16" s="67"/>
      <c r="CO16" s="59" t="s">
        <v>179</v>
      </c>
    </row>
    <row r="17" spans="2:93" x14ac:dyDescent="0.3">
      <c r="B17" s="55"/>
      <c r="C17" s="12"/>
      <c r="D17" s="6"/>
      <c r="E17" s="15"/>
      <c r="F17" s="57">
        <v>44665</v>
      </c>
      <c r="G17" s="6">
        <v>1990</v>
      </c>
      <c r="H17" s="6">
        <v>270</v>
      </c>
      <c r="I17" s="15" t="s">
        <v>111</v>
      </c>
      <c r="J17" s="87"/>
      <c r="K17" s="6"/>
      <c r="L17" s="6"/>
      <c r="M17" s="67"/>
      <c r="N17" s="75"/>
      <c r="O17" s="66"/>
      <c r="P17" s="66"/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60">
        <v>44730</v>
      </c>
      <c r="AA17" s="67">
        <v>2289</v>
      </c>
      <c r="AB17" s="67">
        <v>270</v>
      </c>
      <c r="AC17" s="59" t="s">
        <v>111</v>
      </c>
      <c r="AD17" s="60"/>
      <c r="AE17" s="67"/>
      <c r="AF17" s="67"/>
      <c r="AG17" s="59" t="s">
        <v>111</v>
      </c>
      <c r="AH17" s="60">
        <v>44716</v>
      </c>
      <c r="AI17" s="116">
        <v>2240</v>
      </c>
      <c r="AJ17" s="67">
        <v>35</v>
      </c>
      <c r="AK17" s="67" t="s">
        <v>126</v>
      </c>
      <c r="AL17" s="75">
        <v>44676</v>
      </c>
      <c r="AM17" s="66">
        <v>2030</v>
      </c>
      <c r="AN17" s="66">
        <v>80</v>
      </c>
      <c r="AO17" s="56" t="s">
        <v>164</v>
      </c>
      <c r="AP17" s="60"/>
      <c r="AQ17" s="67"/>
      <c r="AR17" s="67"/>
      <c r="AS17" s="59" t="s">
        <v>111</v>
      </c>
      <c r="AT17" s="75">
        <v>44736</v>
      </c>
      <c r="AU17" s="67">
        <v>2295</v>
      </c>
      <c r="AV17" s="67">
        <v>45</v>
      </c>
      <c r="AW17" s="59" t="s">
        <v>111</v>
      </c>
      <c r="AX17" s="60"/>
      <c r="AY17" s="67"/>
      <c r="AZ17" s="67"/>
      <c r="BA17" s="59" t="s">
        <v>111</v>
      </c>
      <c r="BB17" s="60">
        <v>44724</v>
      </c>
      <c r="BC17" s="67">
        <v>2163</v>
      </c>
      <c r="BD17" s="67">
        <v>190</v>
      </c>
      <c r="BE17" s="59" t="s">
        <v>184</v>
      </c>
      <c r="BF17" s="60">
        <v>44729</v>
      </c>
      <c r="BG17" s="67">
        <v>2169</v>
      </c>
      <c r="BH17" s="67">
        <v>105</v>
      </c>
      <c r="BI17" s="59" t="s">
        <v>184</v>
      </c>
      <c r="BJ17" s="60">
        <v>44730</v>
      </c>
      <c r="BK17" s="67">
        <v>2170</v>
      </c>
      <c r="BL17" s="67">
        <v>150</v>
      </c>
      <c r="BM17" s="59" t="s">
        <v>126</v>
      </c>
      <c r="BN17" s="60">
        <v>44726</v>
      </c>
      <c r="BO17" s="67">
        <v>2277</v>
      </c>
      <c r="BP17" s="67">
        <v>90</v>
      </c>
      <c r="BQ17" s="59" t="s">
        <v>111</v>
      </c>
      <c r="BR17" s="60"/>
      <c r="BS17" s="67"/>
      <c r="BT17" s="67"/>
      <c r="BU17" s="59" t="s">
        <v>111</v>
      </c>
      <c r="BV17" s="71"/>
      <c r="BW17" s="67"/>
      <c r="BX17" s="67"/>
      <c r="BY17" s="67" t="s">
        <v>164</v>
      </c>
      <c r="BZ17" s="75"/>
      <c r="CA17" s="66"/>
      <c r="CB17" s="66"/>
      <c r="CC17" s="59" t="s">
        <v>164</v>
      </c>
      <c r="CD17" s="60"/>
      <c r="CE17" s="67"/>
      <c r="CF17" s="67"/>
      <c r="CG17" s="59"/>
      <c r="CH17" s="60">
        <v>44729</v>
      </c>
      <c r="CI17" s="67">
        <v>2286</v>
      </c>
      <c r="CJ17" s="67">
        <v>135</v>
      </c>
      <c r="CK17" s="59" t="s">
        <v>114</v>
      </c>
      <c r="CL17" s="60"/>
      <c r="CM17" s="67"/>
      <c r="CN17" s="67"/>
      <c r="CO17" s="59" t="s">
        <v>179</v>
      </c>
    </row>
    <row r="18" spans="2:93" x14ac:dyDescent="0.3">
      <c r="B18" s="55"/>
      <c r="C18" s="12"/>
      <c r="D18" s="6"/>
      <c r="E18" s="15"/>
      <c r="F18" s="57">
        <v>44665</v>
      </c>
      <c r="G18" s="6">
        <v>1993</v>
      </c>
      <c r="H18" s="6">
        <v>180</v>
      </c>
      <c r="I18" s="15" t="s">
        <v>111</v>
      </c>
      <c r="J18" s="87"/>
      <c r="K18" s="6"/>
      <c r="L18" s="6"/>
      <c r="M18" s="59"/>
      <c r="N18" s="60"/>
      <c r="O18" s="67"/>
      <c r="P18" s="67"/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60"/>
      <c r="AA18" s="67"/>
      <c r="AB18" s="67"/>
      <c r="AC18" s="59" t="s">
        <v>179</v>
      </c>
      <c r="AD18" s="60"/>
      <c r="AE18" s="67"/>
      <c r="AF18" s="67"/>
      <c r="AG18" s="59" t="s">
        <v>111</v>
      </c>
      <c r="AH18" s="60">
        <v>44719</v>
      </c>
      <c r="AI18" s="116">
        <v>2251</v>
      </c>
      <c r="AJ18" s="67">
        <v>55</v>
      </c>
      <c r="AK18" s="67" t="s">
        <v>111</v>
      </c>
      <c r="AL18" s="75">
        <v>44682</v>
      </c>
      <c r="AM18" s="80">
        <v>2109</v>
      </c>
      <c r="AN18" s="80">
        <v>90</v>
      </c>
      <c r="AO18" s="59"/>
      <c r="AP18" s="60"/>
      <c r="AQ18" s="67"/>
      <c r="AR18" s="67"/>
      <c r="AS18" s="59"/>
      <c r="AT18" s="75"/>
      <c r="AU18" s="67"/>
      <c r="AV18" s="67"/>
      <c r="AW18" s="59"/>
      <c r="AX18" s="60"/>
      <c r="AY18" s="67"/>
      <c r="AZ18" s="67"/>
      <c r="BA18" s="59"/>
      <c r="BB18" s="60">
        <v>44726</v>
      </c>
      <c r="BC18" s="67">
        <v>2166</v>
      </c>
      <c r="BD18" s="67">
        <v>200</v>
      </c>
      <c r="BE18" s="59" t="s">
        <v>184</v>
      </c>
      <c r="BF18" s="60"/>
      <c r="BG18" s="67"/>
      <c r="BH18" s="67"/>
      <c r="BI18" s="122" t="s">
        <v>184</v>
      </c>
      <c r="BJ18" s="60"/>
      <c r="BK18" s="67"/>
      <c r="BL18" s="67"/>
      <c r="BM18" s="122" t="s">
        <v>184</v>
      </c>
      <c r="BN18" s="60">
        <v>44728</v>
      </c>
      <c r="BO18" s="67">
        <v>2283</v>
      </c>
      <c r="BP18" s="67">
        <v>90</v>
      </c>
      <c r="BQ18" s="122" t="s">
        <v>111</v>
      </c>
      <c r="BR18" s="60"/>
      <c r="BS18" s="67"/>
      <c r="BT18" s="67"/>
      <c r="BU18" s="122" t="s">
        <v>126</v>
      </c>
      <c r="BV18" s="71"/>
      <c r="BW18" s="67"/>
      <c r="BX18" s="67"/>
      <c r="BY18" s="67" t="s">
        <v>191</v>
      </c>
      <c r="BZ18" s="75"/>
      <c r="CA18" s="66"/>
      <c r="CB18" s="66"/>
      <c r="CC18" s="59" t="s">
        <v>164</v>
      </c>
      <c r="CD18" s="60"/>
      <c r="CE18" s="67"/>
      <c r="CF18" s="67"/>
      <c r="CG18" s="59"/>
      <c r="CH18" s="60"/>
      <c r="CI18" s="67"/>
      <c r="CJ18" s="67"/>
      <c r="CK18" s="59" t="s">
        <v>164</v>
      </c>
      <c r="CL18" s="60"/>
      <c r="CM18" s="67"/>
      <c r="CN18" s="67"/>
      <c r="CO18" s="59"/>
    </row>
    <row r="19" spans="2:93" x14ac:dyDescent="0.3">
      <c r="B19" s="55"/>
      <c r="C19" s="12"/>
      <c r="D19" s="6"/>
      <c r="E19" s="15"/>
      <c r="F19" s="57"/>
      <c r="G19" s="6"/>
      <c r="H19" s="6"/>
      <c r="I19" s="15" t="s">
        <v>170</v>
      </c>
      <c r="J19" s="87"/>
      <c r="K19" s="6"/>
      <c r="L19" s="6"/>
      <c r="M19" s="59"/>
      <c r="N19" s="60"/>
      <c r="O19" s="67"/>
      <c r="P19" s="67"/>
      <c r="Q19" s="59"/>
      <c r="R19" s="60"/>
      <c r="S19" s="67"/>
      <c r="T19" s="67"/>
      <c r="U19" s="59"/>
      <c r="V19" s="60"/>
      <c r="W19" s="67"/>
      <c r="X19" s="67"/>
      <c r="Y19" s="59"/>
      <c r="Z19" s="60"/>
      <c r="AA19" s="67"/>
      <c r="AB19" s="67"/>
      <c r="AC19" s="59" t="s">
        <v>179</v>
      </c>
      <c r="AD19" s="60"/>
      <c r="AE19" s="67"/>
      <c r="AF19" s="67"/>
      <c r="AG19" s="59" t="s">
        <v>126</v>
      </c>
      <c r="AH19" s="60">
        <v>44719</v>
      </c>
      <c r="AI19" s="116">
        <v>2252</v>
      </c>
      <c r="AJ19" s="67">
        <v>135</v>
      </c>
      <c r="AK19" s="67" t="s">
        <v>111</v>
      </c>
      <c r="AL19" s="75"/>
      <c r="AM19" s="67"/>
      <c r="AN19" s="67"/>
      <c r="AO19" s="59"/>
      <c r="AP19" s="60"/>
      <c r="AQ19" s="67"/>
      <c r="AR19" s="67"/>
      <c r="AS19" s="59"/>
      <c r="AT19" s="75"/>
      <c r="AU19" s="67"/>
      <c r="AV19" s="67"/>
      <c r="AW19" s="59"/>
      <c r="AX19" s="60"/>
      <c r="AY19" s="67"/>
      <c r="AZ19" s="67"/>
      <c r="BA19" s="59"/>
      <c r="BB19" s="60">
        <v>44728</v>
      </c>
      <c r="BC19" s="67">
        <v>2168</v>
      </c>
      <c r="BD19" s="67">
        <v>210</v>
      </c>
      <c r="BE19" s="59" t="s">
        <v>184</v>
      </c>
      <c r="BF19" s="60"/>
      <c r="BG19" s="67"/>
      <c r="BH19" s="67"/>
      <c r="BI19" s="59" t="s">
        <v>184</v>
      </c>
      <c r="BJ19" s="60"/>
      <c r="BK19" s="67"/>
      <c r="BL19" s="67"/>
      <c r="BM19" s="59" t="s">
        <v>126</v>
      </c>
      <c r="BN19" s="60">
        <v>44730</v>
      </c>
      <c r="BO19" s="67">
        <v>2287</v>
      </c>
      <c r="BP19" s="67">
        <v>90</v>
      </c>
      <c r="BQ19" s="59" t="s">
        <v>111</v>
      </c>
      <c r="BR19" s="60"/>
      <c r="BS19" s="67"/>
      <c r="BT19" s="67"/>
      <c r="BU19" s="59" t="s">
        <v>164</v>
      </c>
      <c r="BV19" s="71"/>
      <c r="BW19" s="67"/>
      <c r="BX19" s="67"/>
      <c r="BY19" s="67" t="s">
        <v>164</v>
      </c>
      <c r="BZ19" s="60"/>
      <c r="CA19" s="67"/>
      <c r="CB19" s="67"/>
      <c r="CC19" s="59" t="s">
        <v>164</v>
      </c>
      <c r="CD19" s="60"/>
      <c r="CE19" s="67"/>
      <c r="CF19" s="67"/>
      <c r="CG19" s="59"/>
      <c r="CH19" s="60"/>
      <c r="CI19" s="67"/>
      <c r="CJ19" s="67"/>
      <c r="CK19" s="59" t="s">
        <v>164</v>
      </c>
      <c r="CL19" s="61"/>
      <c r="CM19" s="67"/>
      <c r="CN19" s="67"/>
      <c r="CO19" s="59"/>
    </row>
    <row r="20" spans="2:93" x14ac:dyDescent="0.3">
      <c r="B20" s="55"/>
      <c r="C20" s="12"/>
      <c r="D20" s="6"/>
      <c r="E20" s="15"/>
      <c r="F20" s="57"/>
      <c r="G20" s="6"/>
      <c r="H20" s="6"/>
      <c r="I20" s="15" t="s">
        <v>170</v>
      </c>
      <c r="J20" s="87"/>
      <c r="K20" s="6"/>
      <c r="L20" s="6"/>
      <c r="M20" s="59"/>
      <c r="N20" s="60"/>
      <c r="O20" s="67"/>
      <c r="P20" s="67"/>
      <c r="Q20" s="59"/>
      <c r="R20" s="60"/>
      <c r="S20" s="67"/>
      <c r="T20" s="67"/>
      <c r="U20" s="59"/>
      <c r="V20" s="60"/>
      <c r="W20" s="67"/>
      <c r="X20" s="67"/>
      <c r="Y20" s="59"/>
      <c r="Z20" s="60"/>
      <c r="AA20" s="67"/>
      <c r="AB20" s="67"/>
      <c r="AC20" s="59" t="s">
        <v>179</v>
      </c>
      <c r="AD20" s="60"/>
      <c r="AE20" s="67"/>
      <c r="AF20" s="67"/>
      <c r="AG20" s="59" t="s">
        <v>179</v>
      </c>
      <c r="AH20" s="60">
        <v>44722</v>
      </c>
      <c r="AI20" s="67">
        <v>2270</v>
      </c>
      <c r="AJ20" s="67">
        <v>135</v>
      </c>
      <c r="AK20" s="67" t="s">
        <v>111</v>
      </c>
      <c r="AL20" s="75"/>
      <c r="AM20" s="67"/>
      <c r="AN20" s="67"/>
      <c r="AO20" s="59"/>
      <c r="AP20" s="61"/>
      <c r="AQ20" s="67"/>
      <c r="AR20" s="67"/>
      <c r="AS20" s="59"/>
      <c r="AT20" s="75"/>
      <c r="AU20" s="67"/>
      <c r="AV20" s="67"/>
      <c r="AW20" s="59"/>
      <c r="AX20" s="61"/>
      <c r="AY20" s="67"/>
      <c r="AZ20" s="67"/>
      <c r="BA20" s="59"/>
      <c r="BB20" s="60">
        <v>44730</v>
      </c>
      <c r="BC20" s="67">
        <v>2171</v>
      </c>
      <c r="BD20" s="67">
        <v>200</v>
      </c>
      <c r="BE20" s="59" t="s">
        <v>184</v>
      </c>
      <c r="BF20" s="60"/>
      <c r="BG20" s="67"/>
      <c r="BH20" s="67"/>
      <c r="BI20" s="59" t="s">
        <v>184</v>
      </c>
      <c r="BJ20" s="60"/>
      <c r="BK20" s="67"/>
      <c r="BL20" s="67"/>
      <c r="BM20" s="59" t="s">
        <v>126</v>
      </c>
      <c r="BN20" s="60">
        <v>44732</v>
      </c>
      <c r="BO20" s="67">
        <v>2290</v>
      </c>
      <c r="BP20" s="67">
        <v>90</v>
      </c>
      <c r="BQ20" s="59" t="s">
        <v>111</v>
      </c>
      <c r="BR20" s="60"/>
      <c r="BS20" s="67"/>
      <c r="BT20" s="67"/>
      <c r="BU20" s="59" t="s">
        <v>164</v>
      </c>
      <c r="BV20" s="67"/>
      <c r="BW20" s="67"/>
      <c r="BX20" s="67"/>
      <c r="BY20" s="67"/>
      <c r="BZ20" s="75"/>
      <c r="CA20" s="66"/>
      <c r="CB20" s="66"/>
      <c r="CC20" s="59"/>
      <c r="CD20" s="61"/>
      <c r="CE20" s="67"/>
      <c r="CF20" s="67"/>
      <c r="CG20" s="59"/>
      <c r="CH20" s="60"/>
      <c r="CI20" s="67"/>
      <c r="CJ20" s="67"/>
      <c r="CK20" s="59" t="s">
        <v>164</v>
      </c>
      <c r="CL20" s="61"/>
      <c r="CM20" s="67"/>
      <c r="CN20" s="67"/>
      <c r="CO20" s="59"/>
    </row>
    <row r="21" spans="2:93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61"/>
      <c r="O21" s="67"/>
      <c r="P21" s="67"/>
      <c r="Q21" s="59"/>
      <c r="R21" s="61"/>
      <c r="S21" s="67"/>
      <c r="T21" s="67"/>
      <c r="U21" s="59"/>
      <c r="V21" s="61"/>
      <c r="W21" s="67"/>
      <c r="X21" s="67"/>
      <c r="Y21" s="59"/>
      <c r="Z21" s="60"/>
      <c r="AA21" s="67"/>
      <c r="AB21" s="67"/>
      <c r="AC21" s="59" t="s">
        <v>111</v>
      </c>
      <c r="AD21" s="60"/>
      <c r="AE21" s="67"/>
      <c r="AF21" s="67"/>
      <c r="AG21" s="59"/>
      <c r="AH21" s="60">
        <v>44725</v>
      </c>
      <c r="AI21" s="67">
        <v>2271</v>
      </c>
      <c r="AJ21" s="67">
        <v>135</v>
      </c>
      <c r="AK21" s="67" t="s">
        <v>111</v>
      </c>
      <c r="AL21" s="61"/>
      <c r="AM21" s="67"/>
      <c r="AN21" s="67"/>
      <c r="AO21" s="59"/>
      <c r="AP21" s="61"/>
      <c r="AQ21" s="67"/>
      <c r="AR21" s="67"/>
      <c r="AS21" s="59"/>
      <c r="AT21" s="61"/>
      <c r="AU21" s="67"/>
      <c r="AV21" s="67"/>
      <c r="AW21" s="59"/>
      <c r="AX21" s="61"/>
      <c r="AY21" s="67"/>
      <c r="AZ21" s="67"/>
      <c r="BA21" s="59"/>
      <c r="BB21" s="60"/>
      <c r="BC21" s="67"/>
      <c r="BD21" s="67"/>
      <c r="BE21" s="59" t="s">
        <v>184</v>
      </c>
      <c r="BF21" s="60"/>
      <c r="BG21" s="67"/>
      <c r="BH21" s="67"/>
      <c r="BI21" s="59" t="s">
        <v>184</v>
      </c>
      <c r="BJ21" s="60"/>
      <c r="BK21" s="67"/>
      <c r="BL21" s="67"/>
      <c r="BM21" s="59" t="s">
        <v>126</v>
      </c>
      <c r="BN21" s="60">
        <v>44734</v>
      </c>
      <c r="BO21" s="67">
        <v>2292</v>
      </c>
      <c r="BP21" s="67">
        <v>90</v>
      </c>
      <c r="BQ21" s="59" t="s">
        <v>111</v>
      </c>
      <c r="BR21" s="60"/>
      <c r="BS21" s="67"/>
      <c r="BT21" s="67"/>
      <c r="BU21" s="59" t="s">
        <v>164</v>
      </c>
      <c r="BV21" s="67"/>
      <c r="BW21" s="67"/>
      <c r="BX21" s="67"/>
      <c r="BY21" s="67"/>
      <c r="BZ21" s="60"/>
      <c r="CA21" s="67"/>
      <c r="CB21" s="67"/>
      <c r="CC21" s="59"/>
      <c r="CD21" s="61"/>
      <c r="CE21" s="67"/>
      <c r="CF21" s="67"/>
      <c r="CG21" s="59"/>
      <c r="CH21" s="60"/>
      <c r="CI21" s="67"/>
      <c r="CJ21" s="67"/>
      <c r="CK21" s="59" t="s">
        <v>164</v>
      </c>
      <c r="CL21" s="61"/>
      <c r="CM21" s="67"/>
      <c r="CN21" s="67"/>
      <c r="CO21" s="59"/>
    </row>
    <row r="22" spans="2:93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/>
      <c r="AA22" s="67"/>
      <c r="AB22" s="67"/>
      <c r="AC22" s="59" t="s">
        <v>111</v>
      </c>
      <c r="AD22" s="60"/>
      <c r="AE22" s="67"/>
      <c r="AF22" s="67"/>
      <c r="AG22" s="59"/>
      <c r="AH22" s="60"/>
      <c r="AI22" s="67"/>
      <c r="AJ22" s="67"/>
      <c r="AK22" s="67" t="s">
        <v>179</v>
      </c>
      <c r="AL22" s="61"/>
      <c r="AM22" s="67"/>
      <c r="AN22" s="67"/>
      <c r="AO22" s="59"/>
      <c r="AP22" s="61"/>
      <c r="AQ22" s="67"/>
      <c r="AR22" s="67"/>
      <c r="AS22" s="59"/>
      <c r="AT22" s="61"/>
      <c r="AU22" s="67"/>
      <c r="AV22" s="67"/>
      <c r="AW22" s="59"/>
      <c r="AX22" s="61"/>
      <c r="AY22" s="67"/>
      <c r="AZ22" s="67"/>
      <c r="BA22" s="59"/>
      <c r="BB22" s="60"/>
      <c r="BC22" s="67"/>
      <c r="BD22" s="67"/>
      <c r="BE22" s="59" t="s">
        <v>126</v>
      </c>
      <c r="BF22" s="60"/>
      <c r="BG22" s="67"/>
      <c r="BH22" s="67"/>
      <c r="BI22" s="59"/>
      <c r="BJ22" s="60"/>
      <c r="BK22" s="67"/>
      <c r="BL22" s="67"/>
      <c r="BM22" s="59"/>
      <c r="BN22" s="60">
        <v>44736</v>
      </c>
      <c r="BO22" s="67">
        <v>2293</v>
      </c>
      <c r="BP22" s="67">
        <v>90</v>
      </c>
      <c r="BQ22" s="59" t="s">
        <v>111</v>
      </c>
      <c r="BR22" s="60"/>
      <c r="BS22" s="67"/>
      <c r="BT22" s="67"/>
      <c r="BU22" s="59" t="s">
        <v>164</v>
      </c>
      <c r="BV22" s="67"/>
      <c r="BW22" s="67"/>
      <c r="BX22" s="67"/>
      <c r="BY22" s="67"/>
      <c r="BZ22" s="61"/>
      <c r="CA22" s="67"/>
      <c r="CB22" s="67"/>
      <c r="CC22" s="59"/>
      <c r="CD22" s="61"/>
      <c r="CE22" s="67"/>
      <c r="CF22" s="67"/>
      <c r="CG22" s="59"/>
      <c r="CH22" s="60"/>
      <c r="CI22" s="67"/>
      <c r="CJ22" s="67"/>
      <c r="CK22" s="59" t="s">
        <v>164</v>
      </c>
      <c r="CL22" s="61"/>
      <c r="CM22" s="67"/>
      <c r="CN22" s="67"/>
      <c r="CO22" s="59"/>
    </row>
    <row r="23" spans="2:93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59"/>
      <c r="AD23" s="60"/>
      <c r="AE23" s="67"/>
      <c r="AF23" s="67"/>
      <c r="AG23" s="59"/>
      <c r="AH23" s="60"/>
      <c r="AI23" s="67"/>
      <c r="AJ23" s="67"/>
      <c r="AK23" s="67" t="s">
        <v>111</v>
      </c>
      <c r="AL23" s="61"/>
      <c r="AM23" s="67"/>
      <c r="AN23" s="67"/>
      <c r="AO23" s="59"/>
      <c r="AP23" s="61"/>
      <c r="AQ23" s="67"/>
      <c r="AR23" s="67"/>
      <c r="AS23" s="59"/>
      <c r="AT23" s="61"/>
      <c r="AU23" s="67"/>
      <c r="AV23" s="67"/>
      <c r="AW23" s="59"/>
      <c r="AX23" s="61"/>
      <c r="AY23" s="67"/>
      <c r="AZ23" s="67"/>
      <c r="BA23" s="59"/>
      <c r="BB23" s="60"/>
      <c r="BC23" s="67"/>
      <c r="BD23" s="67"/>
      <c r="BE23" s="59" t="s">
        <v>126</v>
      </c>
      <c r="BF23" s="60"/>
      <c r="BG23" s="67"/>
      <c r="BH23" s="67"/>
      <c r="BI23" s="59"/>
      <c r="BJ23" s="60"/>
      <c r="BK23" s="67"/>
      <c r="BL23" s="67"/>
      <c r="BM23" s="59"/>
      <c r="BN23" s="60">
        <v>44738</v>
      </c>
      <c r="BO23" s="67">
        <v>2294</v>
      </c>
      <c r="BP23" s="67">
        <v>90</v>
      </c>
      <c r="BQ23" s="59" t="s">
        <v>164</v>
      </c>
      <c r="BR23" s="60"/>
      <c r="BS23" s="67"/>
      <c r="BT23" s="67"/>
      <c r="BU23" s="59" t="s">
        <v>164</v>
      </c>
      <c r="BV23" s="67"/>
      <c r="BW23" s="67"/>
      <c r="BX23" s="67"/>
      <c r="BY23" s="67"/>
      <c r="BZ23" s="61"/>
      <c r="CA23" s="67"/>
      <c r="CB23" s="67"/>
      <c r="CC23" s="59"/>
      <c r="CD23" s="61"/>
      <c r="CE23" s="67"/>
      <c r="CF23" s="67"/>
      <c r="CG23" s="59"/>
      <c r="CH23" s="60"/>
      <c r="CI23" s="67"/>
      <c r="CJ23" s="67"/>
      <c r="CK23" s="59"/>
      <c r="CL23" s="61"/>
      <c r="CM23" s="67"/>
      <c r="CN23" s="67"/>
      <c r="CO23" s="59"/>
    </row>
    <row r="24" spans="2:93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59"/>
      <c r="AD24" s="60"/>
      <c r="AE24" s="67"/>
      <c r="AF24" s="67"/>
      <c r="AG24" s="59"/>
      <c r="AH24" s="60"/>
      <c r="AI24" s="67"/>
      <c r="AJ24" s="67"/>
      <c r="AK24" s="67" t="s">
        <v>111</v>
      </c>
      <c r="AL24" s="75"/>
      <c r="AM24" s="80"/>
      <c r="AN24" s="80"/>
      <c r="AO24" s="59"/>
      <c r="AP24" s="61"/>
      <c r="AQ24" s="67"/>
      <c r="AR24" s="67"/>
      <c r="AS24" s="59"/>
      <c r="AT24" s="61"/>
      <c r="AU24" s="67"/>
      <c r="AV24" s="67"/>
      <c r="AW24" s="59"/>
      <c r="AX24" s="61"/>
      <c r="AY24" s="67"/>
      <c r="AZ24" s="67"/>
      <c r="BA24" s="59"/>
      <c r="BB24" s="60"/>
      <c r="BC24" s="67"/>
      <c r="BD24" s="67"/>
      <c r="BE24" s="59" t="s">
        <v>126</v>
      </c>
      <c r="BF24" s="60"/>
      <c r="BG24" s="67"/>
      <c r="BH24" s="67"/>
      <c r="BI24" s="59"/>
      <c r="BJ24" s="60"/>
      <c r="BK24" s="67"/>
      <c r="BL24" s="67"/>
      <c r="BM24" s="59"/>
      <c r="BN24" s="60"/>
      <c r="BO24" s="67"/>
      <c r="BP24" s="67"/>
      <c r="BQ24" s="59" t="s">
        <v>111</v>
      </c>
      <c r="BR24" s="60"/>
      <c r="BS24" s="67"/>
      <c r="BT24" s="67"/>
      <c r="BU24" s="59" t="s">
        <v>164</v>
      </c>
      <c r="BV24" s="67"/>
      <c r="BW24" s="67"/>
      <c r="BX24" s="67"/>
      <c r="BY24" s="67"/>
      <c r="BZ24" s="61"/>
      <c r="CA24" s="67"/>
      <c r="CB24" s="67"/>
      <c r="CC24" s="59"/>
      <c r="CD24" s="61"/>
      <c r="CE24" s="67"/>
      <c r="CF24" s="67"/>
      <c r="CG24" s="59"/>
      <c r="CH24" s="60"/>
      <c r="CI24" s="67"/>
      <c r="CJ24" s="67"/>
      <c r="CK24" s="59"/>
      <c r="CL24" s="61"/>
      <c r="CM24" s="67"/>
      <c r="CN24" s="67"/>
      <c r="CO24" s="59"/>
    </row>
    <row r="25" spans="2:93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59"/>
      <c r="AD25" s="60"/>
      <c r="AE25" s="67"/>
      <c r="AF25" s="67"/>
      <c r="AG25" s="59"/>
      <c r="AH25" s="60"/>
      <c r="AI25" s="67"/>
      <c r="AJ25" s="67"/>
      <c r="AK25" s="67" t="s">
        <v>111</v>
      </c>
      <c r="AL25" s="75"/>
      <c r="AM25" s="67"/>
      <c r="AN25" s="67"/>
      <c r="AO25" s="59"/>
      <c r="AP25" s="61"/>
      <c r="AQ25" s="67"/>
      <c r="AR25" s="67"/>
      <c r="AS25" s="59"/>
      <c r="AT25" s="61"/>
      <c r="AU25" s="67"/>
      <c r="AV25" s="67"/>
      <c r="AW25" s="59"/>
      <c r="AX25" s="61"/>
      <c r="AY25" s="67"/>
      <c r="AZ25" s="67"/>
      <c r="BA25" s="59"/>
      <c r="BB25" s="60"/>
      <c r="BC25" s="67"/>
      <c r="BD25" s="67"/>
      <c r="BE25" s="59" t="s">
        <v>126</v>
      </c>
      <c r="BF25" s="61"/>
      <c r="BG25" s="67"/>
      <c r="BH25" s="67"/>
      <c r="BI25" s="59"/>
      <c r="BJ25" s="61"/>
      <c r="BK25" s="67"/>
      <c r="BL25" s="67"/>
      <c r="BM25" s="59"/>
      <c r="BN25" s="60"/>
      <c r="BO25" s="67"/>
      <c r="BP25" s="67"/>
      <c r="BQ25" s="59" t="s">
        <v>126</v>
      </c>
      <c r="BR25" s="61"/>
      <c r="BS25" s="67"/>
      <c r="BT25" s="67"/>
      <c r="BU25" s="59"/>
      <c r="BV25" s="67"/>
      <c r="BW25" s="67"/>
      <c r="BX25" s="67"/>
      <c r="BY25" s="67"/>
      <c r="BZ25" s="61"/>
      <c r="CA25" s="67"/>
      <c r="CB25" s="67"/>
      <c r="CC25" s="59"/>
      <c r="CD25" s="61"/>
      <c r="CE25" s="67"/>
      <c r="CF25" s="67"/>
      <c r="CG25" s="59"/>
      <c r="CH25" s="61"/>
      <c r="CI25" s="67"/>
      <c r="CJ25" s="67"/>
      <c r="CK25" s="59"/>
      <c r="CL25" s="61"/>
      <c r="CM25" s="67"/>
      <c r="CN25" s="67"/>
      <c r="CO25" s="59"/>
    </row>
    <row r="26" spans="2:93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59"/>
      <c r="AD26" s="60"/>
      <c r="AE26" s="67"/>
      <c r="AF26" s="67"/>
      <c r="AG26" s="59"/>
      <c r="AH26" s="60"/>
      <c r="AI26" s="67"/>
      <c r="AJ26" s="67"/>
      <c r="AK26" s="67" t="s">
        <v>111</v>
      </c>
      <c r="AL26" s="75"/>
      <c r="AM26" s="66"/>
      <c r="AN26" s="66"/>
      <c r="AO26" s="56"/>
      <c r="AP26" s="61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61"/>
      <c r="BK26" s="67"/>
      <c r="BL26" s="67"/>
      <c r="BM26" s="59"/>
      <c r="BN26" s="60"/>
      <c r="BO26" s="67"/>
      <c r="BP26" s="67"/>
      <c r="BQ26" s="59" t="s">
        <v>111</v>
      </c>
      <c r="BR26" s="61"/>
      <c r="BS26" s="67"/>
      <c r="BT26" s="67"/>
      <c r="BU26" s="59"/>
      <c r="BV26" s="67"/>
      <c r="BW26" s="67"/>
      <c r="BX26" s="67"/>
      <c r="BY26" s="67"/>
      <c r="BZ26" s="61"/>
      <c r="CA26" s="67"/>
      <c r="CB26" s="67"/>
      <c r="CC26" s="59"/>
      <c r="CD26" s="61"/>
      <c r="CE26" s="67"/>
      <c r="CF26" s="67"/>
      <c r="CG26" s="59"/>
      <c r="CH26" s="61"/>
      <c r="CI26" s="67"/>
      <c r="CJ26" s="67"/>
      <c r="CK26" s="59"/>
      <c r="CL26" s="61"/>
      <c r="CM26" s="67"/>
      <c r="CN26" s="67"/>
      <c r="CO26" s="59"/>
    </row>
    <row r="27" spans="2:93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1"/>
      <c r="AE27" s="67"/>
      <c r="AF27" s="67"/>
      <c r="AG27" s="59"/>
      <c r="AH27" s="61"/>
      <c r="AI27" s="67"/>
      <c r="AJ27" s="67"/>
      <c r="AK27" s="67"/>
      <c r="AL27" s="75"/>
      <c r="AM27" s="66"/>
      <c r="AN27" s="66"/>
      <c r="AO27" s="56"/>
      <c r="AP27" s="61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1"/>
      <c r="BK27" s="67"/>
      <c r="BL27" s="67"/>
      <c r="BM27" s="59"/>
      <c r="BN27" s="61"/>
      <c r="BO27" s="67"/>
      <c r="BP27" s="67"/>
      <c r="BQ27" s="59"/>
      <c r="BR27" s="61"/>
      <c r="BS27" s="67"/>
      <c r="BT27" s="67"/>
      <c r="BU27" s="59"/>
      <c r="BV27" s="67"/>
      <c r="BW27" s="67"/>
      <c r="BX27" s="67"/>
      <c r="BY27" s="67"/>
      <c r="BZ27" s="61"/>
      <c r="CA27" s="67"/>
      <c r="CB27" s="67"/>
      <c r="CC27" s="59"/>
      <c r="CD27" s="61"/>
      <c r="CE27" s="67"/>
      <c r="CF27" s="124"/>
      <c r="CG27" s="59"/>
      <c r="CH27" s="61"/>
      <c r="CI27" s="67"/>
      <c r="CJ27" s="67"/>
      <c r="CK27" s="59"/>
      <c r="CL27" s="61"/>
      <c r="CM27" s="67"/>
      <c r="CN27" s="67"/>
      <c r="CO27" s="59"/>
    </row>
    <row r="28" spans="2:93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1"/>
      <c r="AE28" s="67"/>
      <c r="AF28" s="67"/>
      <c r="AG28" s="59"/>
      <c r="AH28" s="61"/>
      <c r="AI28" s="67"/>
      <c r="AJ28" s="67"/>
      <c r="AK28" s="67"/>
      <c r="AL28" s="61"/>
      <c r="AM28" s="67"/>
      <c r="AN28" s="67"/>
      <c r="AO28" s="59"/>
      <c r="AP28" s="61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1"/>
      <c r="BK28" s="67"/>
      <c r="BL28" s="67"/>
      <c r="BM28" s="59"/>
      <c r="BN28" s="61"/>
      <c r="BO28" s="67"/>
      <c r="BP28" s="67"/>
      <c r="BQ28" s="59"/>
      <c r="BR28" s="61"/>
      <c r="BS28" s="67"/>
      <c r="BT28" s="67"/>
      <c r="BU28" s="59"/>
      <c r="BV28" s="67"/>
      <c r="BW28" s="67"/>
      <c r="BX28" s="67"/>
      <c r="BY28" s="67"/>
      <c r="BZ28" s="61"/>
      <c r="CA28" s="67"/>
      <c r="CB28" s="67"/>
      <c r="CC28" s="59"/>
      <c r="CD28" s="61"/>
      <c r="CE28" s="67"/>
      <c r="CF28" s="67"/>
      <c r="CG28" s="59"/>
      <c r="CH28" s="61"/>
      <c r="CI28" s="67"/>
      <c r="CJ28" s="67"/>
      <c r="CK28" s="59"/>
      <c r="CL28" s="61"/>
      <c r="CM28" s="67"/>
      <c r="CN28" s="67"/>
      <c r="CO28" s="59"/>
    </row>
    <row r="29" spans="2:93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1"/>
      <c r="AE29" s="67"/>
      <c r="AF29" s="67"/>
      <c r="AG29" s="59"/>
      <c r="AH29" s="61"/>
      <c r="AI29" s="67"/>
      <c r="AJ29" s="67"/>
      <c r="AK29" s="67"/>
      <c r="AL29" s="61"/>
      <c r="AM29" s="67"/>
      <c r="AN29" s="67"/>
      <c r="AO29" s="59"/>
      <c r="AP29" s="61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1"/>
      <c r="BK29" s="67"/>
      <c r="BL29" s="67"/>
      <c r="BM29" s="59"/>
      <c r="BN29" s="61"/>
      <c r="BO29" s="67"/>
      <c r="BP29" s="67"/>
      <c r="BQ29" s="59"/>
      <c r="BR29" s="61"/>
      <c r="BS29" s="67"/>
      <c r="BT29" s="67"/>
      <c r="BU29" s="59"/>
      <c r="BV29" s="67"/>
      <c r="BW29" s="67"/>
      <c r="BX29" s="67"/>
      <c r="BY29" s="67"/>
      <c r="BZ29" s="61"/>
      <c r="CA29" s="67"/>
      <c r="CB29" s="67"/>
      <c r="CC29" s="59"/>
      <c r="CD29" s="61"/>
      <c r="CE29" s="67"/>
      <c r="CF29" s="67"/>
      <c r="CG29" s="59"/>
      <c r="CH29" s="61"/>
      <c r="CI29" s="67"/>
      <c r="CJ29" s="67"/>
      <c r="CK29" s="59"/>
      <c r="CL29" s="61"/>
      <c r="CM29" s="67"/>
      <c r="CN29" s="67"/>
      <c r="CO29" s="59"/>
    </row>
    <row r="30" spans="2:93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25"/>
      <c r="AE30" s="68"/>
      <c r="AF30" s="68"/>
      <c r="AG30" s="24"/>
      <c r="AH30" s="25"/>
      <c r="AI30" s="68"/>
      <c r="AJ30" s="68"/>
      <c r="AK30" s="68"/>
      <c r="AL30" s="25"/>
      <c r="AM30" s="68"/>
      <c r="AN30" s="68"/>
      <c r="AO30" s="24"/>
      <c r="AP30" s="25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N30" s="25"/>
      <c r="BO30" s="68"/>
      <c r="BP30" s="68"/>
      <c r="BQ30" s="24"/>
      <c r="BR30" s="25"/>
      <c r="BS30" s="68"/>
      <c r="BT30" s="68"/>
      <c r="BU30" s="24"/>
      <c r="BV30" s="68"/>
      <c r="BW30" s="68"/>
      <c r="BX30" s="68"/>
      <c r="BY30" s="68"/>
      <c r="BZ30" s="25"/>
      <c r="CA30" s="68"/>
      <c r="CB30" s="68"/>
      <c r="CC30" s="24"/>
      <c r="CD30" s="25"/>
      <c r="CE30" s="68"/>
      <c r="CF30" s="68"/>
      <c r="CG30" s="24"/>
      <c r="CH30" s="25"/>
      <c r="CI30" s="68"/>
      <c r="CJ30" s="68"/>
      <c r="CK30" s="24"/>
      <c r="CL30" s="25"/>
      <c r="CM30" s="68"/>
      <c r="CN30" s="68"/>
      <c r="CO30" s="24"/>
    </row>
    <row r="31" spans="2:93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25"/>
      <c r="AE31" s="68"/>
      <c r="AF31" s="68"/>
      <c r="AG31" s="24"/>
      <c r="AH31" s="25"/>
      <c r="AI31" s="68"/>
      <c r="AJ31" s="68"/>
      <c r="AK31" s="68"/>
      <c r="AL31" s="25"/>
      <c r="AM31" s="68"/>
      <c r="AN31" s="68"/>
      <c r="AO31" s="24"/>
      <c r="AP31" s="25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N31" s="25"/>
      <c r="BO31" s="68"/>
      <c r="BP31" s="68"/>
      <c r="BQ31" s="24"/>
      <c r="BR31" s="25"/>
      <c r="BS31" s="68"/>
      <c r="BT31" s="68"/>
      <c r="BU31" s="24"/>
      <c r="BV31" s="68"/>
      <c r="BW31" s="68"/>
      <c r="BX31" s="68"/>
      <c r="BY31" s="68"/>
      <c r="BZ31" s="25"/>
      <c r="CA31" s="68"/>
      <c r="CB31" s="68"/>
      <c r="CC31" s="24"/>
      <c r="CD31" s="25"/>
      <c r="CE31" s="68"/>
      <c r="CF31" s="68"/>
      <c r="CG31" s="24"/>
      <c r="CH31" s="25"/>
      <c r="CI31" s="68"/>
      <c r="CJ31" s="68"/>
      <c r="CK31" s="24"/>
      <c r="CL31" s="25"/>
      <c r="CM31" s="68"/>
      <c r="CN31" s="68"/>
      <c r="CO31" s="24"/>
    </row>
    <row r="32" spans="2:93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7"/>
      <c r="AE32" s="72"/>
      <c r="AF32" s="72"/>
      <c r="AG32" s="78"/>
      <c r="AH32" s="77"/>
      <c r="AI32" s="72"/>
      <c r="AJ32" s="72"/>
      <c r="AK32" s="72"/>
      <c r="AL32" s="77"/>
      <c r="AM32" s="72"/>
      <c r="AN32" s="72"/>
      <c r="AO32" s="78"/>
      <c r="AP32" s="77"/>
      <c r="AQ32" s="72"/>
      <c r="AR32" s="72"/>
      <c r="AS32" s="78"/>
      <c r="AT32" s="77"/>
      <c r="AU32" s="72"/>
      <c r="AV32" s="72"/>
      <c r="AW32" s="78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77"/>
      <c r="BK32" s="72"/>
      <c r="BL32" s="72"/>
      <c r="BM32" s="78"/>
      <c r="BN32" s="77"/>
      <c r="BO32" s="72"/>
      <c r="BP32" s="72"/>
      <c r="BQ32" s="78"/>
      <c r="BR32" s="77"/>
      <c r="BS32" s="72"/>
      <c r="BT32" s="72"/>
      <c r="BU32" s="78"/>
      <c r="BV32" s="72"/>
      <c r="BW32" s="72"/>
      <c r="BX32" s="72"/>
      <c r="BY32" s="72"/>
      <c r="BZ32" s="77"/>
      <c r="CA32" s="72"/>
      <c r="CB32" s="72"/>
      <c r="CC32" s="78"/>
      <c r="CD32" s="77"/>
      <c r="CE32" s="72"/>
      <c r="CF32" s="72"/>
      <c r="CG32" s="78"/>
      <c r="CH32" s="77"/>
      <c r="CI32" s="72"/>
      <c r="CJ32" s="72"/>
      <c r="CK32" s="78"/>
      <c r="CL32" s="77"/>
      <c r="CM32" s="72"/>
      <c r="CN32" s="72"/>
      <c r="CO32" s="78"/>
    </row>
    <row r="33" spans="1:93" s="7" customFormat="1" ht="18.600000000000001" thickBot="1" x14ac:dyDescent="0.35">
      <c r="A33" s="64" t="s">
        <v>6</v>
      </c>
      <c r="B33" s="773">
        <f>SUM(D12:D32)</f>
        <v>135</v>
      </c>
      <c r="C33" s="774"/>
      <c r="D33" s="774"/>
      <c r="E33" s="775"/>
      <c r="F33" s="773">
        <f>SUM(H12:H32)</f>
        <v>1395</v>
      </c>
      <c r="G33" s="774"/>
      <c r="H33" s="774"/>
      <c r="I33" s="775"/>
      <c r="J33" s="760">
        <f>SUM(L12:L32)</f>
        <v>49</v>
      </c>
      <c r="K33" s="761"/>
      <c r="L33" s="761"/>
      <c r="M33" s="762"/>
      <c r="N33" s="722">
        <f>SUM(P12:P32)</f>
        <v>180</v>
      </c>
      <c r="O33" s="723"/>
      <c r="P33" s="723"/>
      <c r="Q33" s="724"/>
      <c r="R33" s="722">
        <f>SUM(T12:T32)</f>
        <v>240</v>
      </c>
      <c r="S33" s="723"/>
      <c r="T33" s="723"/>
      <c r="U33" s="724"/>
      <c r="V33" s="722">
        <f>SUM(X12:X32)</f>
        <v>350</v>
      </c>
      <c r="W33" s="723"/>
      <c r="X33" s="723"/>
      <c r="Y33" s="724"/>
      <c r="Z33" s="722">
        <f>SUM(AB12:AB32)</f>
        <v>1125</v>
      </c>
      <c r="AA33" s="723"/>
      <c r="AB33" s="723"/>
      <c r="AC33" s="724"/>
      <c r="AD33" s="722">
        <f>SUM(AF12:AF32)</f>
        <v>790</v>
      </c>
      <c r="AE33" s="723"/>
      <c r="AF33" s="723"/>
      <c r="AG33" s="724"/>
      <c r="AH33" s="722">
        <f>SUM(AJ12:AJ32)</f>
        <v>880</v>
      </c>
      <c r="AI33" s="723"/>
      <c r="AJ33" s="723"/>
      <c r="AK33" s="723"/>
      <c r="AL33" s="722">
        <f>SUM(AN12:AN32)</f>
        <v>520</v>
      </c>
      <c r="AM33" s="723"/>
      <c r="AN33" s="723"/>
      <c r="AO33" s="724"/>
      <c r="AP33" s="722">
        <f>SUM(AR12:AR32)</f>
        <v>135</v>
      </c>
      <c r="AQ33" s="723"/>
      <c r="AR33" s="723"/>
      <c r="AS33" s="723"/>
      <c r="AT33" s="722">
        <f>SUM(AV12:AV32)</f>
        <v>270</v>
      </c>
      <c r="AU33" s="723"/>
      <c r="AV33" s="723"/>
      <c r="AW33" s="724"/>
      <c r="AX33" s="722">
        <f>SUM(AZ12:AZ32)</f>
        <v>1080</v>
      </c>
      <c r="AY33" s="723"/>
      <c r="AZ33" s="723"/>
      <c r="BA33" s="723"/>
      <c r="BB33" s="722">
        <f>SUM(BD12:BD32)</f>
        <v>1820</v>
      </c>
      <c r="BC33" s="723"/>
      <c r="BD33" s="723"/>
      <c r="BE33" s="723"/>
      <c r="BF33" s="722">
        <f>SUM(BH12:BH32)</f>
        <v>660</v>
      </c>
      <c r="BG33" s="723"/>
      <c r="BH33" s="723"/>
      <c r="BI33" s="723"/>
      <c r="BJ33" s="722">
        <f>SUM(BL12:BL32)</f>
        <v>860</v>
      </c>
      <c r="BK33" s="723"/>
      <c r="BL33" s="723"/>
      <c r="BM33" s="723"/>
      <c r="BN33" s="722">
        <f>SUM(BP12:BP32)</f>
        <v>980</v>
      </c>
      <c r="BO33" s="723"/>
      <c r="BP33" s="723"/>
      <c r="BQ33" s="723"/>
      <c r="BR33" s="722">
        <f>SUM(BT12:BT32)</f>
        <v>180</v>
      </c>
      <c r="BS33" s="723"/>
      <c r="BT33" s="723"/>
      <c r="BU33" s="723"/>
      <c r="BV33" s="722">
        <f>SUM(BX12:BX32)</f>
        <v>31710</v>
      </c>
      <c r="BW33" s="723"/>
      <c r="BX33" s="723"/>
      <c r="BY33" s="723"/>
      <c r="BZ33" s="722">
        <f>SUM(CB12:CB32)</f>
        <v>360</v>
      </c>
      <c r="CA33" s="723"/>
      <c r="CB33" s="723"/>
      <c r="CC33" s="724"/>
      <c r="CD33" s="722">
        <f>SUM(CF12:CF32)</f>
        <v>135</v>
      </c>
      <c r="CE33" s="723"/>
      <c r="CF33" s="723"/>
      <c r="CG33" s="724"/>
      <c r="CH33" s="722">
        <f>SUM(CJ12:CJ32)</f>
        <v>750</v>
      </c>
      <c r="CI33" s="723"/>
      <c r="CJ33" s="723"/>
      <c r="CK33" s="724"/>
      <c r="CL33" s="722">
        <f>SUM(CN12:CN32)</f>
        <v>65</v>
      </c>
      <c r="CM33" s="723"/>
      <c r="CN33" s="723"/>
      <c r="CO33" s="724"/>
    </row>
    <row r="34" spans="1:93" s="7" customFormat="1" ht="18.600000000000001" thickBot="1" x14ac:dyDescent="0.35">
      <c r="A34" s="64" t="s">
        <v>7</v>
      </c>
      <c r="B34" s="776">
        <f>+B33/42</f>
        <v>3.2142857142857144</v>
      </c>
      <c r="C34" s="777"/>
      <c r="D34" s="777"/>
      <c r="E34" s="778"/>
      <c r="F34" s="776">
        <f>+F33/42</f>
        <v>33.214285714285715</v>
      </c>
      <c r="G34" s="777"/>
      <c r="H34" s="777"/>
      <c r="I34" s="778"/>
      <c r="J34" s="763">
        <f>+J33/42</f>
        <v>1.1666666666666667</v>
      </c>
      <c r="K34" s="764"/>
      <c r="L34" s="764"/>
      <c r="M34" s="765"/>
      <c r="N34" s="725">
        <f>+N33/42</f>
        <v>4.2857142857142856</v>
      </c>
      <c r="O34" s="726"/>
      <c r="P34" s="726"/>
      <c r="Q34" s="727"/>
      <c r="R34" s="725">
        <f>+R33/42</f>
        <v>5.7142857142857144</v>
      </c>
      <c r="S34" s="726"/>
      <c r="T34" s="726"/>
      <c r="U34" s="727"/>
      <c r="V34" s="725">
        <f>+V33/42</f>
        <v>8.3333333333333339</v>
      </c>
      <c r="W34" s="726"/>
      <c r="X34" s="726"/>
      <c r="Y34" s="727"/>
      <c r="Z34" s="725">
        <f>+Z33/42</f>
        <v>26.785714285714285</v>
      </c>
      <c r="AA34" s="726"/>
      <c r="AB34" s="726"/>
      <c r="AC34" s="727"/>
      <c r="AD34" s="725">
        <f>+AD33/42</f>
        <v>18.80952380952381</v>
      </c>
      <c r="AE34" s="726"/>
      <c r="AF34" s="726"/>
      <c r="AG34" s="727"/>
      <c r="AH34" s="725">
        <f>+AH33/42</f>
        <v>20.952380952380953</v>
      </c>
      <c r="AI34" s="726"/>
      <c r="AJ34" s="726"/>
      <c r="AK34" s="726"/>
      <c r="AL34" s="725">
        <f>+AL33/42</f>
        <v>12.380952380952381</v>
      </c>
      <c r="AM34" s="726"/>
      <c r="AN34" s="726"/>
      <c r="AO34" s="727"/>
      <c r="AP34" s="725">
        <f>+AP33/42</f>
        <v>3.2142857142857144</v>
      </c>
      <c r="AQ34" s="726"/>
      <c r="AR34" s="726"/>
      <c r="AS34" s="726"/>
      <c r="AT34" s="725">
        <f>+AT33/42</f>
        <v>6.4285714285714288</v>
      </c>
      <c r="AU34" s="726"/>
      <c r="AV34" s="726"/>
      <c r="AW34" s="727"/>
      <c r="AX34" s="725">
        <f>+AX33/42</f>
        <v>25.714285714285715</v>
      </c>
      <c r="AY34" s="726"/>
      <c r="AZ34" s="726"/>
      <c r="BA34" s="726"/>
      <c r="BB34" s="725">
        <f>+BB33/42</f>
        <v>43.333333333333336</v>
      </c>
      <c r="BC34" s="726"/>
      <c r="BD34" s="726"/>
      <c r="BE34" s="726"/>
      <c r="BF34" s="725">
        <f>+BF33/42</f>
        <v>15.714285714285714</v>
      </c>
      <c r="BG34" s="726"/>
      <c r="BH34" s="726"/>
      <c r="BI34" s="726"/>
      <c r="BJ34" s="725">
        <f>+BJ33/42</f>
        <v>20.476190476190474</v>
      </c>
      <c r="BK34" s="726"/>
      <c r="BL34" s="726"/>
      <c r="BM34" s="726"/>
      <c r="BN34" s="725">
        <f>+BN33/42</f>
        <v>23.333333333333332</v>
      </c>
      <c r="BO34" s="726"/>
      <c r="BP34" s="726"/>
      <c r="BQ34" s="726"/>
      <c r="BR34" s="725">
        <f>+BR33/42</f>
        <v>4.2857142857142856</v>
      </c>
      <c r="BS34" s="726"/>
      <c r="BT34" s="726"/>
      <c r="BU34" s="726"/>
      <c r="BV34" s="725">
        <f>+BV33/42</f>
        <v>755</v>
      </c>
      <c r="BW34" s="726"/>
      <c r="BX34" s="726"/>
      <c r="BY34" s="726"/>
      <c r="BZ34" s="725">
        <f>+BZ33/42</f>
        <v>8.5714285714285712</v>
      </c>
      <c r="CA34" s="726"/>
      <c r="CB34" s="726"/>
      <c r="CC34" s="727"/>
      <c r="CD34" s="725">
        <f>+CD33/42</f>
        <v>3.2142857142857144</v>
      </c>
      <c r="CE34" s="726"/>
      <c r="CF34" s="726"/>
      <c r="CG34" s="727"/>
      <c r="CH34" s="725">
        <f>+CH33/42</f>
        <v>17.857142857142858</v>
      </c>
      <c r="CI34" s="726"/>
      <c r="CJ34" s="726"/>
      <c r="CK34" s="727"/>
      <c r="CL34" s="725">
        <f>+CL33/42</f>
        <v>1.5476190476190477</v>
      </c>
      <c r="CM34" s="726"/>
      <c r="CN34" s="726"/>
      <c r="CO34" s="727"/>
    </row>
    <row r="35" spans="1:93" s="7" customFormat="1" ht="18.600000000000001" thickBot="1" x14ac:dyDescent="0.35">
      <c r="A35" s="64" t="s">
        <v>8</v>
      </c>
      <c r="B35" s="728">
        <f>+B34/6.2898</f>
        <v>0.5110314659107944</v>
      </c>
      <c r="C35" s="729"/>
      <c r="D35" s="729"/>
      <c r="E35" s="730"/>
      <c r="F35" s="728">
        <f>+F34/6.2898</f>
        <v>5.2806584810782091</v>
      </c>
      <c r="G35" s="729"/>
      <c r="H35" s="729"/>
      <c r="I35" s="730"/>
      <c r="J35" s="728">
        <f>+J34/6.2898</f>
        <v>0.18548549503428835</v>
      </c>
      <c r="K35" s="729"/>
      <c r="L35" s="729"/>
      <c r="M35" s="730"/>
      <c r="N35" s="728">
        <f>+N34/6.2898</f>
        <v>0.68137528788105917</v>
      </c>
      <c r="O35" s="729"/>
      <c r="P35" s="729"/>
      <c r="Q35" s="730"/>
      <c r="R35" s="728">
        <f>+R34/6.2898</f>
        <v>0.9085003838414123</v>
      </c>
      <c r="S35" s="729"/>
      <c r="T35" s="729"/>
      <c r="U35" s="730"/>
      <c r="V35" s="728">
        <f>+V34/6.2898</f>
        <v>1.3248963931020596</v>
      </c>
      <c r="W35" s="729"/>
      <c r="X35" s="729"/>
      <c r="Y35" s="730"/>
      <c r="Z35" s="728">
        <f>+Z34/6.2898</f>
        <v>4.2585955492566194</v>
      </c>
      <c r="AA35" s="729"/>
      <c r="AB35" s="729"/>
      <c r="AC35" s="730"/>
      <c r="AD35" s="728">
        <f>+AD34/6.2898</f>
        <v>2.9904804301446486</v>
      </c>
      <c r="AE35" s="729"/>
      <c r="AF35" s="729"/>
      <c r="AG35" s="730"/>
      <c r="AH35" s="728">
        <f>+AH34/6.2898</f>
        <v>3.3311680740851783</v>
      </c>
      <c r="AI35" s="729"/>
      <c r="AJ35" s="729"/>
      <c r="AK35" s="729"/>
      <c r="AL35" s="728">
        <f>+AL34/6.2898</f>
        <v>1.9684174983230598</v>
      </c>
      <c r="AM35" s="729"/>
      <c r="AN35" s="729"/>
      <c r="AO35" s="730"/>
      <c r="AP35" s="728">
        <f>+AP34/6.2898</f>
        <v>0.5110314659107944</v>
      </c>
      <c r="AQ35" s="729"/>
      <c r="AR35" s="729"/>
      <c r="AS35" s="729"/>
      <c r="AT35" s="728">
        <f>+AT34/6.2898</f>
        <v>1.0220629318215888</v>
      </c>
      <c r="AU35" s="729"/>
      <c r="AV35" s="729"/>
      <c r="AW35" s="730"/>
      <c r="AX35" s="728">
        <f>+AX34/6.2898</f>
        <v>4.0882517272863552</v>
      </c>
      <c r="AY35" s="729"/>
      <c r="AZ35" s="729"/>
      <c r="BA35" s="729"/>
      <c r="BB35" s="728">
        <f>+BB34/6.2898</f>
        <v>6.8894612441307101</v>
      </c>
      <c r="BC35" s="729"/>
      <c r="BD35" s="729"/>
      <c r="BE35" s="729"/>
      <c r="BF35" s="728">
        <f>+BF34/6.2898</f>
        <v>2.4983760555638836</v>
      </c>
      <c r="BG35" s="729"/>
      <c r="BH35" s="729"/>
      <c r="BI35" s="729"/>
      <c r="BJ35" s="728">
        <f>+BJ34/6.2898</f>
        <v>3.2554597087650601</v>
      </c>
      <c r="BK35" s="729"/>
      <c r="BL35" s="729"/>
      <c r="BM35" s="729"/>
      <c r="BN35" s="728">
        <f>+BN34/6.2898</f>
        <v>3.7097099006857666</v>
      </c>
      <c r="BO35" s="729"/>
      <c r="BP35" s="729"/>
      <c r="BQ35" s="729"/>
      <c r="BR35" s="728">
        <f>+BR34/6.2898</f>
        <v>0.68137528788105917</v>
      </c>
      <c r="BS35" s="729"/>
      <c r="BT35" s="729"/>
      <c r="BU35" s="729"/>
      <c r="BV35" s="728">
        <f>+BV34/6.2898</f>
        <v>120.0356132150466</v>
      </c>
      <c r="BW35" s="729"/>
      <c r="BX35" s="729"/>
      <c r="BY35" s="729"/>
      <c r="BZ35" s="728">
        <f>+BZ34/6.2898</f>
        <v>1.3627505757621183</v>
      </c>
      <c r="CA35" s="729"/>
      <c r="CB35" s="729"/>
      <c r="CC35" s="730"/>
      <c r="CD35" s="728">
        <f>+CD34/6.2898</f>
        <v>0.5110314659107944</v>
      </c>
      <c r="CE35" s="729"/>
      <c r="CF35" s="729"/>
      <c r="CG35" s="730"/>
      <c r="CH35" s="728">
        <f>+CH34/6.2898</f>
        <v>2.8390636995044134</v>
      </c>
      <c r="CI35" s="729"/>
      <c r="CJ35" s="729"/>
      <c r="CK35" s="730"/>
      <c r="CL35" s="728">
        <f>+CL34/6.2898</f>
        <v>0.24605218729038247</v>
      </c>
      <c r="CM35" s="729"/>
      <c r="CN35" s="729"/>
      <c r="CO35" s="730"/>
    </row>
  </sheetData>
  <mergeCells count="138">
    <mergeCell ref="J8:M8"/>
    <mergeCell ref="N8:Q8"/>
    <mergeCell ref="R8:U8"/>
    <mergeCell ref="V8:Y8"/>
    <mergeCell ref="AP8:AS8"/>
    <mergeCell ref="AP9:AS9"/>
    <mergeCell ref="AP10:AS10"/>
    <mergeCell ref="AP33:AS33"/>
    <mergeCell ref="AP34:AS34"/>
    <mergeCell ref="R34:U34"/>
    <mergeCell ref="V34:Y34"/>
    <mergeCell ref="Z33:AC33"/>
    <mergeCell ref="AD33:AG33"/>
    <mergeCell ref="AH33:AK33"/>
    <mergeCell ref="AL33:AO33"/>
    <mergeCell ref="BZ8:CC8"/>
    <mergeCell ref="CD8:CG8"/>
    <mergeCell ref="CH8:CK8"/>
    <mergeCell ref="CL8:CO8"/>
    <mergeCell ref="B9:E9"/>
    <mergeCell ref="F9:I9"/>
    <mergeCell ref="J9:M9"/>
    <mergeCell ref="N9:Q9"/>
    <mergeCell ref="R9:U9"/>
    <mergeCell ref="V9:Y9"/>
    <mergeCell ref="BB8:BE8"/>
    <mergeCell ref="BF8:BI8"/>
    <mergeCell ref="BJ8:BM8"/>
    <mergeCell ref="BN8:BQ8"/>
    <mergeCell ref="BR8:BU8"/>
    <mergeCell ref="BV8:BY8"/>
    <mergeCell ref="Z8:AC8"/>
    <mergeCell ref="AD8:AG8"/>
    <mergeCell ref="AH8:AK8"/>
    <mergeCell ref="AL8:AO8"/>
    <mergeCell ref="AT8:AW8"/>
    <mergeCell ref="AX8:BA8"/>
    <mergeCell ref="B8:E8"/>
    <mergeCell ref="F8:I8"/>
    <mergeCell ref="B10:E10"/>
    <mergeCell ref="F10:I10"/>
    <mergeCell ref="J10:M10"/>
    <mergeCell ref="N10:Q10"/>
    <mergeCell ref="R10:U10"/>
    <mergeCell ref="V10:Y10"/>
    <mergeCell ref="BB9:BE9"/>
    <mergeCell ref="BF9:BI9"/>
    <mergeCell ref="BJ9:BM9"/>
    <mergeCell ref="Z9:AC9"/>
    <mergeCell ref="AD9:AG9"/>
    <mergeCell ref="AH9:AK9"/>
    <mergeCell ref="AL9:AO9"/>
    <mergeCell ref="AT9:AW9"/>
    <mergeCell ref="AX9:BA9"/>
    <mergeCell ref="AX10:BA10"/>
    <mergeCell ref="CD33:CG33"/>
    <mergeCell ref="CH33:CK33"/>
    <mergeCell ref="CL33:CO33"/>
    <mergeCell ref="BZ9:CC9"/>
    <mergeCell ref="CD9:CG9"/>
    <mergeCell ref="CH9:CK9"/>
    <mergeCell ref="CL9:CO9"/>
    <mergeCell ref="BN9:BQ9"/>
    <mergeCell ref="BR9:BU9"/>
    <mergeCell ref="BV9:BY9"/>
    <mergeCell ref="BZ10:CC10"/>
    <mergeCell ref="CD10:CG10"/>
    <mergeCell ref="BV33:BY33"/>
    <mergeCell ref="BF33:BI33"/>
    <mergeCell ref="BJ33:BM33"/>
    <mergeCell ref="CH10:CK10"/>
    <mergeCell ref="CL10:CO10"/>
    <mergeCell ref="B33:E33"/>
    <mergeCell ref="F33:I33"/>
    <mergeCell ref="J33:M33"/>
    <mergeCell ref="N33:Q33"/>
    <mergeCell ref="R33:U33"/>
    <mergeCell ref="V33:Y33"/>
    <mergeCell ref="BB10:BE10"/>
    <mergeCell ref="BF10:BI10"/>
    <mergeCell ref="BJ10:BM10"/>
    <mergeCell ref="BN10:BQ10"/>
    <mergeCell ref="BR10:BU10"/>
    <mergeCell ref="BV10:BY10"/>
    <mergeCell ref="Z10:AC10"/>
    <mergeCell ref="AD10:AG10"/>
    <mergeCell ref="AH10:AK10"/>
    <mergeCell ref="AL10:AO10"/>
    <mergeCell ref="AT10:AW10"/>
    <mergeCell ref="BN33:BQ33"/>
    <mergeCell ref="BR33:BU33"/>
    <mergeCell ref="BZ33:CC33"/>
    <mergeCell ref="AT33:AW33"/>
    <mergeCell ref="AX33:BA33"/>
    <mergeCell ref="B35:E35"/>
    <mergeCell ref="F35:I35"/>
    <mergeCell ref="J35:M35"/>
    <mergeCell ref="N35:Q35"/>
    <mergeCell ref="R35:U35"/>
    <mergeCell ref="V35:Y35"/>
    <mergeCell ref="BB34:BE34"/>
    <mergeCell ref="B34:E34"/>
    <mergeCell ref="F34:I34"/>
    <mergeCell ref="J34:M34"/>
    <mergeCell ref="N34:Q34"/>
    <mergeCell ref="BB33:BE33"/>
    <mergeCell ref="Z34:AC34"/>
    <mergeCell ref="AD34:AG34"/>
    <mergeCell ref="AH34:AK34"/>
    <mergeCell ref="AL34:AO34"/>
    <mergeCell ref="AT34:AW34"/>
    <mergeCell ref="AX34:BA34"/>
    <mergeCell ref="AP35:AS35"/>
    <mergeCell ref="Z35:AC35"/>
    <mergeCell ref="AD35:AG35"/>
    <mergeCell ref="AH35:AK35"/>
    <mergeCell ref="AL35:AO35"/>
    <mergeCell ref="AT35:AW35"/>
    <mergeCell ref="AX35:BA35"/>
    <mergeCell ref="BZ34:CC34"/>
    <mergeCell ref="CD34:CG34"/>
    <mergeCell ref="CH34:CK34"/>
    <mergeCell ref="BZ35:CC35"/>
    <mergeCell ref="CD35:CG35"/>
    <mergeCell ref="CH35:CK35"/>
    <mergeCell ref="CL35:CO35"/>
    <mergeCell ref="BB35:BE35"/>
    <mergeCell ref="BF35:BI35"/>
    <mergeCell ref="BJ35:BM35"/>
    <mergeCell ref="BN35:BQ35"/>
    <mergeCell ref="BR35:BU35"/>
    <mergeCell ref="BV35:BY35"/>
    <mergeCell ref="CL34:CO34"/>
    <mergeCell ref="BN34:BQ34"/>
    <mergeCell ref="BR34:BU34"/>
    <mergeCell ref="BV34:BY34"/>
    <mergeCell ref="BF34:BI34"/>
    <mergeCell ref="BJ34:BM3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W35"/>
  <sheetViews>
    <sheetView topLeftCell="S8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49" width="13" customWidth="1"/>
    <col min="50" max="52" width="12" customWidth="1"/>
    <col min="53" max="53" width="15.5546875" customWidth="1"/>
    <col min="54" max="61" width="11.88671875" customWidth="1"/>
    <col min="62" max="72" width="12" customWidth="1"/>
    <col min="73" max="77" width="13" customWidth="1"/>
    <col min="78" max="81" width="15.33203125" customWidth="1"/>
    <col min="82" max="97" width="12" customWidth="1"/>
  </cols>
  <sheetData>
    <row r="4" spans="1:101" ht="15" thickBot="1" x14ac:dyDescent="0.35"/>
    <row r="5" spans="1:101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</row>
    <row r="6" spans="1:101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  <c r="CL6" s="92"/>
      <c r="CM6" s="92"/>
      <c r="CN6" s="92"/>
      <c r="CO6" s="92"/>
      <c r="CP6" s="92"/>
      <c r="CQ6" s="92"/>
      <c r="CR6" s="92"/>
      <c r="CS6" s="92"/>
    </row>
    <row r="7" spans="1:101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 t="s">
        <v>200</v>
      </c>
      <c r="CE7" s="95"/>
      <c r="CF7" s="95"/>
      <c r="CG7" s="95"/>
      <c r="CH7" s="95"/>
      <c r="CI7" s="95"/>
      <c r="CJ7" s="95"/>
      <c r="CK7" s="95"/>
      <c r="CL7" s="95"/>
      <c r="CM7" s="95"/>
      <c r="CN7" s="95"/>
      <c r="CO7" s="95"/>
      <c r="CP7" s="95"/>
      <c r="CQ7" s="95"/>
      <c r="CR7" s="95"/>
      <c r="CS7" s="95"/>
    </row>
    <row r="8" spans="1:101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89" t="s">
        <v>123</v>
      </c>
      <c r="K8" s="790"/>
      <c r="L8" s="790"/>
      <c r="M8" s="791"/>
      <c r="N8" s="783" t="s">
        <v>4</v>
      </c>
      <c r="O8" s="784"/>
      <c r="P8" s="784"/>
      <c r="Q8" s="785"/>
      <c r="R8" s="783" t="s">
        <v>204</v>
      </c>
      <c r="S8" s="784"/>
      <c r="T8" s="784"/>
      <c r="U8" s="785"/>
      <c r="V8" s="731" t="s">
        <v>197</v>
      </c>
      <c r="W8" s="732"/>
      <c r="X8" s="732"/>
      <c r="Y8" s="733"/>
      <c r="Z8" s="783" t="s">
        <v>118</v>
      </c>
      <c r="AA8" s="784"/>
      <c r="AB8" s="784"/>
      <c r="AC8" s="785"/>
      <c r="AD8" s="783" t="s">
        <v>187</v>
      </c>
      <c r="AE8" s="784"/>
      <c r="AF8" s="784"/>
      <c r="AG8" s="785"/>
      <c r="AH8" s="783" t="s">
        <v>189</v>
      </c>
      <c r="AI8" s="784"/>
      <c r="AJ8" s="784"/>
      <c r="AK8" s="784"/>
      <c r="AL8" s="783" t="s">
        <v>4</v>
      </c>
      <c r="AM8" s="784"/>
      <c r="AN8" s="784"/>
      <c r="AO8" s="784"/>
      <c r="AP8" s="783" t="s">
        <v>182</v>
      </c>
      <c r="AQ8" s="784"/>
      <c r="AR8" s="784"/>
      <c r="AS8" s="785"/>
      <c r="AT8" s="783" t="s">
        <v>182</v>
      </c>
      <c r="AU8" s="784"/>
      <c r="AV8" s="784"/>
      <c r="AW8" s="785"/>
      <c r="AX8" s="783" t="s">
        <v>4</v>
      </c>
      <c r="AY8" s="784"/>
      <c r="AZ8" s="784"/>
      <c r="BA8" s="784"/>
      <c r="BB8" s="783" t="s">
        <v>182</v>
      </c>
      <c r="BC8" s="784"/>
      <c r="BD8" s="784"/>
      <c r="BE8" s="785"/>
      <c r="BF8" s="783" t="s">
        <v>185</v>
      </c>
      <c r="BG8" s="784"/>
      <c r="BH8" s="784"/>
      <c r="BI8" s="785"/>
      <c r="BJ8" s="783" t="s">
        <v>18</v>
      </c>
      <c r="BK8" s="784"/>
      <c r="BL8" s="784"/>
      <c r="BM8" s="785"/>
      <c r="BN8" s="783" t="s">
        <v>18</v>
      </c>
      <c r="BO8" s="784"/>
      <c r="BP8" s="784"/>
      <c r="BQ8" s="785"/>
      <c r="BR8" s="783" t="s">
        <v>18</v>
      </c>
      <c r="BS8" s="784"/>
      <c r="BT8" s="784"/>
      <c r="BU8" s="785"/>
      <c r="BV8" s="783" t="s">
        <v>192</v>
      </c>
      <c r="BW8" s="784"/>
      <c r="BX8" s="784"/>
      <c r="BY8" s="785"/>
      <c r="BZ8" s="731" t="s">
        <v>96</v>
      </c>
      <c r="CA8" s="732"/>
      <c r="CB8" s="732"/>
      <c r="CC8" s="732"/>
      <c r="CD8" s="783" t="s">
        <v>115</v>
      </c>
      <c r="CE8" s="784"/>
      <c r="CF8" s="784"/>
      <c r="CG8" s="785"/>
      <c r="CH8" s="783" t="s">
        <v>208</v>
      </c>
      <c r="CI8" s="784"/>
      <c r="CJ8" s="784"/>
      <c r="CK8" s="785"/>
      <c r="CL8" s="731" t="s">
        <v>115</v>
      </c>
      <c r="CM8" s="732"/>
      <c r="CN8" s="732"/>
      <c r="CO8" s="733"/>
      <c r="CP8" s="783" t="s">
        <v>131</v>
      </c>
      <c r="CQ8" s="784"/>
      <c r="CR8" s="784"/>
      <c r="CS8" s="785"/>
      <c r="CT8" s="783" t="s">
        <v>177</v>
      </c>
      <c r="CU8" s="784"/>
      <c r="CV8" s="784"/>
      <c r="CW8" s="785"/>
    </row>
    <row r="9" spans="1:101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198</v>
      </c>
      <c r="G9" s="739"/>
      <c r="H9" s="739"/>
      <c r="I9" s="740"/>
      <c r="J9" s="731" t="s">
        <v>120</v>
      </c>
      <c r="K9" s="732"/>
      <c r="L9" s="732"/>
      <c r="M9" s="733"/>
      <c r="N9" s="731" t="s">
        <v>178</v>
      </c>
      <c r="O9" s="732"/>
      <c r="P9" s="732"/>
      <c r="Q9" s="733"/>
      <c r="R9" s="731" t="s">
        <v>203</v>
      </c>
      <c r="S9" s="732"/>
      <c r="T9" s="732"/>
      <c r="U9" s="733"/>
      <c r="V9" s="731" t="s">
        <v>193</v>
      </c>
      <c r="W9" s="732"/>
      <c r="X9" s="732"/>
      <c r="Y9" s="733"/>
      <c r="Z9" s="731" t="s">
        <v>106</v>
      </c>
      <c r="AA9" s="732"/>
      <c r="AB9" s="732"/>
      <c r="AC9" s="733"/>
      <c r="AD9" s="731" t="s">
        <v>120</v>
      </c>
      <c r="AE9" s="732"/>
      <c r="AF9" s="732"/>
      <c r="AG9" s="733"/>
      <c r="AH9" s="731" t="s">
        <v>190</v>
      </c>
      <c r="AI9" s="732"/>
      <c r="AJ9" s="732"/>
      <c r="AK9" s="732"/>
      <c r="AL9" s="731" t="s">
        <v>210</v>
      </c>
      <c r="AM9" s="732"/>
      <c r="AN9" s="732"/>
      <c r="AO9" s="732"/>
      <c r="AP9" s="731" t="s">
        <v>205</v>
      </c>
      <c r="AQ9" s="732"/>
      <c r="AR9" s="732"/>
      <c r="AS9" s="733"/>
      <c r="AT9" s="731" t="s">
        <v>207</v>
      </c>
      <c r="AU9" s="732"/>
      <c r="AV9" s="732"/>
      <c r="AW9" s="733"/>
      <c r="AX9" s="731" t="s">
        <v>159</v>
      </c>
      <c r="AY9" s="732"/>
      <c r="AZ9" s="732"/>
      <c r="BA9" s="732"/>
      <c r="BB9" s="731" t="s">
        <v>183</v>
      </c>
      <c r="BC9" s="732"/>
      <c r="BD9" s="732"/>
      <c r="BE9" s="733"/>
      <c r="BF9" s="731" t="s">
        <v>186</v>
      </c>
      <c r="BG9" s="732"/>
      <c r="BH9" s="732"/>
      <c r="BI9" s="733"/>
      <c r="BJ9" s="731" t="s">
        <v>181</v>
      </c>
      <c r="BK9" s="732"/>
      <c r="BL9" s="732"/>
      <c r="BM9" s="733"/>
      <c r="BN9" s="731" t="s">
        <v>186</v>
      </c>
      <c r="BO9" s="732"/>
      <c r="BP9" s="732"/>
      <c r="BQ9" s="733"/>
      <c r="BR9" s="731" t="s">
        <v>165</v>
      </c>
      <c r="BS9" s="732"/>
      <c r="BT9" s="732"/>
      <c r="BU9" s="733"/>
      <c r="BV9" s="731" t="s">
        <v>193</v>
      </c>
      <c r="BW9" s="732"/>
      <c r="BX9" s="732"/>
      <c r="BY9" s="733"/>
      <c r="BZ9" s="731" t="s">
        <v>155</v>
      </c>
      <c r="CA9" s="732"/>
      <c r="CB9" s="732"/>
      <c r="CC9" s="732"/>
      <c r="CD9" s="731" t="s">
        <v>199</v>
      </c>
      <c r="CE9" s="732"/>
      <c r="CF9" s="732"/>
      <c r="CG9" s="733"/>
      <c r="CH9" s="731" t="s">
        <v>209</v>
      </c>
      <c r="CI9" s="732"/>
      <c r="CJ9" s="732"/>
      <c r="CK9" s="733"/>
      <c r="CL9" s="731" t="s">
        <v>176</v>
      </c>
      <c r="CM9" s="732"/>
      <c r="CN9" s="732"/>
      <c r="CO9" s="733"/>
      <c r="CP9" s="731" t="s">
        <v>173</v>
      </c>
      <c r="CQ9" s="732"/>
      <c r="CR9" s="732"/>
      <c r="CS9" s="733"/>
      <c r="CT9" s="731" t="s">
        <v>201</v>
      </c>
      <c r="CU9" s="732"/>
      <c r="CV9" s="732"/>
      <c r="CW9" s="733"/>
    </row>
    <row r="10" spans="1:101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2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68"/>
      <c r="CA10" s="734"/>
      <c r="CB10" s="734"/>
      <c r="CC10" s="734"/>
      <c r="CD10" s="768"/>
      <c r="CE10" s="734"/>
      <c r="CF10" s="734"/>
      <c r="CG10" s="769"/>
      <c r="CH10" s="768"/>
      <c r="CI10" s="734"/>
      <c r="CJ10" s="734"/>
      <c r="CK10" s="769"/>
      <c r="CL10" s="768"/>
      <c r="CM10" s="734"/>
      <c r="CN10" s="734"/>
      <c r="CO10" s="769"/>
      <c r="CP10" s="768"/>
      <c r="CQ10" s="734"/>
      <c r="CR10" s="734"/>
      <c r="CS10" s="769"/>
      <c r="CT10" s="768"/>
      <c r="CU10" s="734"/>
      <c r="CV10" s="734"/>
      <c r="CW10" s="769"/>
    </row>
    <row r="11" spans="1:101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8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8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</row>
    <row r="12" spans="1:101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44655</v>
      </c>
      <c r="G12" s="19">
        <v>1963</v>
      </c>
      <c r="H12" s="19">
        <v>280</v>
      </c>
      <c r="I12" s="20" t="s">
        <v>170</v>
      </c>
      <c r="J12" s="87">
        <v>44755</v>
      </c>
      <c r="K12" s="54">
        <v>2334</v>
      </c>
      <c r="L12" s="54">
        <v>90</v>
      </c>
      <c r="M12" s="56" t="s">
        <v>164</v>
      </c>
      <c r="N12" s="75">
        <v>44743</v>
      </c>
      <c r="O12" s="66">
        <v>2324</v>
      </c>
      <c r="P12" s="66">
        <v>45</v>
      </c>
      <c r="Q12" s="56" t="s">
        <v>111</v>
      </c>
      <c r="R12" s="75">
        <v>44743</v>
      </c>
      <c r="S12" s="66">
        <v>2299</v>
      </c>
      <c r="T12" s="66">
        <v>135</v>
      </c>
      <c r="U12" s="56" t="s">
        <v>111</v>
      </c>
      <c r="V12" s="75">
        <v>44672</v>
      </c>
      <c r="W12" s="66">
        <v>2020</v>
      </c>
      <c r="X12" s="66">
        <v>90</v>
      </c>
      <c r="Y12" s="56" t="s">
        <v>111</v>
      </c>
      <c r="Z12" s="75">
        <v>44743</v>
      </c>
      <c r="AA12" s="66">
        <v>2313</v>
      </c>
      <c r="AB12" s="66">
        <v>270</v>
      </c>
      <c r="AC12" s="56" t="s">
        <v>111</v>
      </c>
      <c r="AD12" s="75">
        <v>44745</v>
      </c>
      <c r="AE12" s="66">
        <v>2331</v>
      </c>
      <c r="AF12" s="66">
        <v>180</v>
      </c>
      <c r="AG12" s="56" t="s">
        <v>179</v>
      </c>
      <c r="AH12" s="100">
        <v>44743</v>
      </c>
      <c r="AI12" s="66">
        <v>2298</v>
      </c>
      <c r="AJ12" s="66">
        <v>135</v>
      </c>
      <c r="AK12" s="66" t="s">
        <v>111</v>
      </c>
      <c r="AL12" s="125">
        <v>44771</v>
      </c>
      <c r="AM12" s="126">
        <v>2408</v>
      </c>
      <c r="AN12" s="126">
        <v>90</v>
      </c>
      <c r="AO12" s="127" t="s">
        <v>111</v>
      </c>
      <c r="AP12" s="70">
        <v>44743</v>
      </c>
      <c r="AQ12" s="66">
        <v>2314</v>
      </c>
      <c r="AR12" s="66">
        <v>90</v>
      </c>
      <c r="AS12" s="56" t="s">
        <v>111</v>
      </c>
      <c r="AT12" s="75">
        <v>44771</v>
      </c>
      <c r="AU12" s="66">
        <v>2196</v>
      </c>
      <c r="AV12" s="66">
        <v>105</v>
      </c>
      <c r="AW12" s="56" t="s">
        <v>184</v>
      </c>
      <c r="AX12" s="75">
        <v>44744</v>
      </c>
      <c r="AY12" s="80">
        <v>2300</v>
      </c>
      <c r="AZ12" s="80">
        <v>45</v>
      </c>
      <c r="BA12" s="59" t="s">
        <v>179</v>
      </c>
      <c r="BB12" s="75">
        <v>44743</v>
      </c>
      <c r="BC12" s="66">
        <v>2315</v>
      </c>
      <c r="BD12" s="66">
        <v>225</v>
      </c>
      <c r="BE12" s="56" t="s">
        <v>111</v>
      </c>
      <c r="BF12" s="75">
        <v>44753</v>
      </c>
      <c r="BG12" s="66">
        <v>2172</v>
      </c>
      <c r="BH12" s="66">
        <v>210</v>
      </c>
      <c r="BI12" s="56" t="s">
        <v>184</v>
      </c>
      <c r="BJ12" s="75">
        <v>44746</v>
      </c>
      <c r="BK12" s="66">
        <v>2175</v>
      </c>
      <c r="BL12" s="66">
        <v>105</v>
      </c>
      <c r="BM12" s="56" t="s">
        <v>126</v>
      </c>
      <c r="BN12" s="75">
        <v>44746</v>
      </c>
      <c r="BO12" s="66">
        <v>2174</v>
      </c>
      <c r="BP12" s="66">
        <v>120</v>
      </c>
      <c r="BQ12" s="56" t="s">
        <v>126</v>
      </c>
      <c r="BR12" s="75">
        <v>44744</v>
      </c>
      <c r="BS12" s="66">
        <v>2316</v>
      </c>
      <c r="BT12" s="66">
        <v>90</v>
      </c>
      <c r="BU12" s="56" t="s">
        <v>164</v>
      </c>
      <c r="BV12" s="75">
        <v>44744</v>
      </c>
      <c r="BW12" s="66">
        <v>2319</v>
      </c>
      <c r="BX12" s="66">
        <v>40</v>
      </c>
      <c r="BY12" s="56" t="s">
        <v>111</v>
      </c>
      <c r="BZ12" s="70">
        <v>44652</v>
      </c>
      <c r="CA12" s="66">
        <v>2014</v>
      </c>
      <c r="CB12" s="66">
        <v>11340</v>
      </c>
      <c r="CC12" s="66" t="s">
        <v>111</v>
      </c>
      <c r="CD12" s="100">
        <v>44744</v>
      </c>
      <c r="CE12" s="101">
        <v>2318</v>
      </c>
      <c r="CF12" s="101">
        <v>90</v>
      </c>
      <c r="CG12" s="102" t="s">
        <v>164</v>
      </c>
      <c r="CH12" s="100">
        <v>44762</v>
      </c>
      <c r="CI12" s="101">
        <v>2386</v>
      </c>
      <c r="CJ12" s="101">
        <v>90</v>
      </c>
      <c r="CK12" s="102" t="s">
        <v>111</v>
      </c>
      <c r="CL12" s="100">
        <v>44624</v>
      </c>
      <c r="CM12" s="101">
        <v>1831</v>
      </c>
      <c r="CN12" s="101">
        <v>135</v>
      </c>
      <c r="CO12" s="102" t="s">
        <v>111</v>
      </c>
      <c r="CP12" s="100">
        <v>44744</v>
      </c>
      <c r="CQ12" s="101">
        <v>2317</v>
      </c>
      <c r="CR12" s="101">
        <v>135</v>
      </c>
      <c r="CS12" s="102" t="s">
        <v>164</v>
      </c>
      <c r="CT12" s="100">
        <v>44753</v>
      </c>
      <c r="CU12" s="101">
        <v>2395</v>
      </c>
      <c r="CV12" s="101">
        <v>45</v>
      </c>
      <c r="CW12" s="102" t="s">
        <v>111</v>
      </c>
    </row>
    <row r="13" spans="1:101" x14ac:dyDescent="0.3">
      <c r="B13" s="55">
        <v>44632</v>
      </c>
      <c r="C13" s="18">
        <v>1852</v>
      </c>
      <c r="D13" s="54">
        <v>45</v>
      </c>
      <c r="E13" s="53" t="s">
        <v>126</v>
      </c>
      <c r="F13" s="57">
        <v>44659</v>
      </c>
      <c r="G13" s="6">
        <v>1918</v>
      </c>
      <c r="H13" s="6">
        <v>270</v>
      </c>
      <c r="I13" s="15" t="s">
        <v>170</v>
      </c>
      <c r="J13" s="87">
        <v>44773</v>
      </c>
      <c r="K13" s="6">
        <v>2339</v>
      </c>
      <c r="L13" s="6">
        <v>90</v>
      </c>
      <c r="M13" s="59" t="s">
        <v>164</v>
      </c>
      <c r="N13" s="75">
        <v>44746</v>
      </c>
      <c r="O13" s="66">
        <v>2323</v>
      </c>
      <c r="P13" s="66">
        <v>45</v>
      </c>
      <c r="Q13" s="56" t="s">
        <v>111</v>
      </c>
      <c r="R13" s="75">
        <v>44752</v>
      </c>
      <c r="S13" s="66">
        <v>2361</v>
      </c>
      <c r="T13" s="66">
        <v>135</v>
      </c>
      <c r="U13" s="56" t="s">
        <v>111</v>
      </c>
      <c r="V13" s="75">
        <v>44675</v>
      </c>
      <c r="W13" s="66">
        <v>2028</v>
      </c>
      <c r="X13" s="66">
        <v>80</v>
      </c>
      <c r="Y13" s="56" t="s">
        <v>179</v>
      </c>
      <c r="Z13" s="75">
        <v>44743</v>
      </c>
      <c r="AA13" s="66">
        <v>2297</v>
      </c>
      <c r="AB13" s="66">
        <v>90</v>
      </c>
      <c r="AC13" s="56" t="s">
        <v>111</v>
      </c>
      <c r="AD13" s="75">
        <v>44747</v>
      </c>
      <c r="AE13" s="66">
        <v>2332</v>
      </c>
      <c r="AF13" s="66">
        <v>180</v>
      </c>
      <c r="AG13" s="56" t="s">
        <v>179</v>
      </c>
      <c r="AH13" s="75">
        <v>44746</v>
      </c>
      <c r="AI13" s="66">
        <v>2325</v>
      </c>
      <c r="AJ13" s="66">
        <v>135</v>
      </c>
      <c r="AK13" s="66" t="s">
        <v>111</v>
      </c>
      <c r="AL13" s="58"/>
      <c r="AM13" s="6"/>
      <c r="AN13" s="6"/>
      <c r="AO13" s="15" t="s">
        <v>34</v>
      </c>
      <c r="AP13" s="70">
        <v>44750</v>
      </c>
      <c r="AQ13" s="66">
        <v>2350</v>
      </c>
      <c r="AR13" s="66">
        <v>135</v>
      </c>
      <c r="AS13" s="56" t="s">
        <v>111</v>
      </c>
      <c r="AT13" s="75"/>
      <c r="AU13" s="66"/>
      <c r="AV13" s="66"/>
      <c r="AW13" s="56" t="s">
        <v>111</v>
      </c>
      <c r="AX13" s="75">
        <v>44748</v>
      </c>
      <c r="AY13" s="67">
        <v>2327</v>
      </c>
      <c r="AZ13" s="67">
        <v>45</v>
      </c>
      <c r="BA13" s="59" t="s">
        <v>111</v>
      </c>
      <c r="BB13" s="75">
        <v>44747</v>
      </c>
      <c r="BC13" s="66">
        <v>2326</v>
      </c>
      <c r="BD13" s="66">
        <v>225</v>
      </c>
      <c r="BE13" s="56" t="s">
        <v>111</v>
      </c>
      <c r="BF13" s="75">
        <v>44755</v>
      </c>
      <c r="BG13" s="66">
        <v>2180</v>
      </c>
      <c r="BH13" s="66">
        <v>135</v>
      </c>
      <c r="BI13" s="56" t="s">
        <v>126</v>
      </c>
      <c r="BJ13" s="60">
        <v>44749</v>
      </c>
      <c r="BK13" s="67">
        <v>2173</v>
      </c>
      <c r="BL13" s="67">
        <v>95</v>
      </c>
      <c r="BM13" s="59" t="s">
        <v>184</v>
      </c>
      <c r="BN13" s="60">
        <v>44749</v>
      </c>
      <c r="BO13" s="67">
        <v>2176</v>
      </c>
      <c r="BP13" s="67">
        <v>120</v>
      </c>
      <c r="BQ13" s="59" t="s">
        <v>126</v>
      </c>
      <c r="BR13" s="60">
        <v>44746</v>
      </c>
      <c r="BS13" s="67">
        <v>2322</v>
      </c>
      <c r="BT13" s="67">
        <v>90</v>
      </c>
      <c r="BU13" s="59" t="s">
        <v>111</v>
      </c>
      <c r="BV13" s="60">
        <v>44750</v>
      </c>
      <c r="BW13" s="67">
        <v>2351</v>
      </c>
      <c r="BX13" s="67">
        <v>45</v>
      </c>
      <c r="BY13" s="59" t="s">
        <v>111</v>
      </c>
      <c r="BZ13" s="118">
        <v>44657</v>
      </c>
      <c r="CA13" s="80">
        <v>2016</v>
      </c>
      <c r="CB13" s="80">
        <v>10500</v>
      </c>
      <c r="CC13" s="80" t="s">
        <v>111</v>
      </c>
      <c r="CD13" s="100">
        <v>44751</v>
      </c>
      <c r="CE13" s="101">
        <v>2353</v>
      </c>
      <c r="CF13" s="101">
        <v>90</v>
      </c>
      <c r="CG13" s="102" t="s">
        <v>164</v>
      </c>
      <c r="CH13" s="100">
        <v>44768</v>
      </c>
      <c r="CI13" s="101">
        <v>2403</v>
      </c>
      <c r="CJ13" s="101">
        <v>90</v>
      </c>
      <c r="CK13" s="102" t="s">
        <v>111</v>
      </c>
      <c r="CL13" s="100"/>
      <c r="CM13" s="101"/>
      <c r="CN13" s="101"/>
      <c r="CO13" s="102"/>
      <c r="CP13" s="100">
        <v>44751</v>
      </c>
      <c r="CQ13" s="101">
        <v>2352</v>
      </c>
      <c r="CR13" s="101">
        <v>135</v>
      </c>
      <c r="CS13" s="102" t="s">
        <v>164</v>
      </c>
      <c r="CT13" s="100">
        <v>44765</v>
      </c>
      <c r="CU13" s="101">
        <v>2394</v>
      </c>
      <c r="CV13" s="101">
        <v>45</v>
      </c>
      <c r="CW13" s="102" t="s">
        <v>111</v>
      </c>
    </row>
    <row r="14" spans="1:101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44662</v>
      </c>
      <c r="G14" s="6">
        <v>1979</v>
      </c>
      <c r="H14" s="6">
        <v>125</v>
      </c>
      <c r="I14" s="15" t="s">
        <v>111</v>
      </c>
      <c r="J14" s="87"/>
      <c r="K14" s="6"/>
      <c r="L14" s="6"/>
      <c r="M14" s="59" t="s">
        <v>164</v>
      </c>
      <c r="N14" s="75">
        <v>44748</v>
      </c>
      <c r="O14" s="66">
        <v>2358</v>
      </c>
      <c r="P14" s="66">
        <v>45</v>
      </c>
      <c r="Q14" s="56" t="s">
        <v>111</v>
      </c>
      <c r="R14" s="75"/>
      <c r="S14" s="66"/>
      <c r="T14" s="66"/>
      <c r="U14" s="56" t="s">
        <v>179</v>
      </c>
      <c r="V14" s="75">
        <v>44682</v>
      </c>
      <c r="W14" s="66">
        <v>2108</v>
      </c>
      <c r="X14" s="66">
        <v>90</v>
      </c>
      <c r="Y14" s="56" t="s">
        <v>111</v>
      </c>
      <c r="Z14" s="60">
        <v>44745</v>
      </c>
      <c r="AA14" s="67">
        <v>2320</v>
      </c>
      <c r="AB14" s="67">
        <v>90</v>
      </c>
      <c r="AC14" s="59" t="s">
        <v>111</v>
      </c>
      <c r="AD14" s="75">
        <v>44749</v>
      </c>
      <c r="AE14" s="66">
        <v>2333</v>
      </c>
      <c r="AF14" s="66">
        <v>180</v>
      </c>
      <c r="AG14" s="56" t="s">
        <v>126</v>
      </c>
      <c r="AH14" s="75">
        <v>44749</v>
      </c>
      <c r="AI14" s="66">
        <v>2348</v>
      </c>
      <c r="AJ14" s="66">
        <v>135</v>
      </c>
      <c r="AK14" s="66" t="s">
        <v>111</v>
      </c>
      <c r="AL14" s="58"/>
      <c r="AM14" s="6"/>
      <c r="AN14" s="6"/>
      <c r="AO14" s="15" t="s">
        <v>35</v>
      </c>
      <c r="AP14" s="70">
        <v>44757</v>
      </c>
      <c r="AQ14" s="66">
        <v>2375</v>
      </c>
      <c r="AR14" s="66">
        <v>135</v>
      </c>
      <c r="AS14" s="56" t="s">
        <v>111</v>
      </c>
      <c r="AT14" s="75"/>
      <c r="AU14" s="66"/>
      <c r="AV14" s="66"/>
      <c r="AW14" s="56" t="s">
        <v>111</v>
      </c>
      <c r="AX14" s="75">
        <v>44754</v>
      </c>
      <c r="AY14" s="66">
        <v>2368</v>
      </c>
      <c r="AZ14" s="66">
        <v>45</v>
      </c>
      <c r="BA14" s="56" t="s">
        <v>111</v>
      </c>
      <c r="BB14" s="75">
        <v>44752</v>
      </c>
      <c r="BC14" s="66">
        <v>2357</v>
      </c>
      <c r="BD14" s="66">
        <v>288</v>
      </c>
      <c r="BE14" s="56" t="s">
        <v>179</v>
      </c>
      <c r="BF14" s="75">
        <v>44757</v>
      </c>
      <c r="BG14" s="66">
        <v>2182</v>
      </c>
      <c r="BH14" s="66">
        <v>130</v>
      </c>
      <c r="BI14" s="56" t="s">
        <v>126</v>
      </c>
      <c r="BJ14" s="60">
        <v>44752</v>
      </c>
      <c r="BK14" s="67">
        <v>2178</v>
      </c>
      <c r="BL14" s="67">
        <v>95</v>
      </c>
      <c r="BM14" s="59" t="s">
        <v>126</v>
      </c>
      <c r="BN14" s="60">
        <v>44752</v>
      </c>
      <c r="BO14" s="67">
        <v>2177</v>
      </c>
      <c r="BP14" s="67">
        <v>130</v>
      </c>
      <c r="BQ14" s="59" t="s">
        <v>126</v>
      </c>
      <c r="BR14" s="60">
        <v>44748</v>
      </c>
      <c r="BS14" s="67">
        <v>2328</v>
      </c>
      <c r="BT14" s="67">
        <v>90</v>
      </c>
      <c r="BU14" s="59" t="s">
        <v>111</v>
      </c>
      <c r="BV14" s="60">
        <v>44762</v>
      </c>
      <c r="BW14" s="67">
        <v>2387</v>
      </c>
      <c r="BX14" s="67">
        <v>45</v>
      </c>
      <c r="BY14" s="59" t="s">
        <v>111</v>
      </c>
      <c r="BZ14" s="60">
        <v>44663</v>
      </c>
      <c r="CA14" s="67">
        <v>2015</v>
      </c>
      <c r="CB14" s="67">
        <v>9870</v>
      </c>
      <c r="CC14" s="67" t="s">
        <v>111</v>
      </c>
      <c r="CD14" s="75">
        <v>44773</v>
      </c>
      <c r="CE14" s="66">
        <v>2466</v>
      </c>
      <c r="CF14" s="66">
        <v>90</v>
      </c>
      <c r="CG14" s="56" t="s">
        <v>114</v>
      </c>
      <c r="CH14" s="75"/>
      <c r="CI14" s="66"/>
      <c r="CJ14" s="66"/>
      <c r="CK14" s="56"/>
      <c r="CL14" s="75"/>
      <c r="CM14" s="66"/>
      <c r="CN14" s="66"/>
      <c r="CO14" s="56"/>
      <c r="CP14" s="75">
        <v>44753</v>
      </c>
      <c r="CQ14" s="66">
        <v>2363</v>
      </c>
      <c r="CR14" s="66">
        <v>135</v>
      </c>
      <c r="CS14" s="56" t="s">
        <v>164</v>
      </c>
      <c r="CT14" s="75">
        <v>44771</v>
      </c>
      <c r="CU14" s="66">
        <v>2442</v>
      </c>
      <c r="CV14" s="66">
        <v>10</v>
      </c>
      <c r="CW14" s="56" t="s">
        <v>111</v>
      </c>
    </row>
    <row r="15" spans="1:101" x14ac:dyDescent="0.3">
      <c r="B15" s="55"/>
      <c r="C15" s="12"/>
      <c r="D15" s="6"/>
      <c r="E15" s="15" t="s">
        <v>164</v>
      </c>
      <c r="F15" s="57">
        <v>44662</v>
      </c>
      <c r="G15" s="6">
        <v>1983</v>
      </c>
      <c r="H15" s="6">
        <v>135</v>
      </c>
      <c r="I15" s="15" t="s">
        <v>111</v>
      </c>
      <c r="J15" s="87"/>
      <c r="K15" s="6"/>
      <c r="L15" s="6"/>
      <c r="M15" s="59"/>
      <c r="N15" s="60">
        <v>44752</v>
      </c>
      <c r="O15" s="67">
        <v>2359</v>
      </c>
      <c r="P15" s="67">
        <v>45</v>
      </c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60">
        <v>44745</v>
      </c>
      <c r="AA15" s="67">
        <v>2321</v>
      </c>
      <c r="AB15" s="67">
        <f>45*6</f>
        <v>270</v>
      </c>
      <c r="AC15" s="59" t="s">
        <v>111</v>
      </c>
      <c r="AD15" s="60">
        <v>44754</v>
      </c>
      <c r="AE15" s="67">
        <v>2336</v>
      </c>
      <c r="AF15" s="67">
        <f>45*4</f>
        <v>180</v>
      </c>
      <c r="AG15" s="59" t="s">
        <v>179</v>
      </c>
      <c r="AH15" s="75">
        <v>44752</v>
      </c>
      <c r="AI15" s="66">
        <v>2360</v>
      </c>
      <c r="AJ15" s="66">
        <v>135</v>
      </c>
      <c r="AK15" s="66" t="s">
        <v>179</v>
      </c>
      <c r="AL15" s="58"/>
      <c r="AM15" s="6"/>
      <c r="AN15" s="6"/>
      <c r="AO15" s="15" t="s">
        <v>111</v>
      </c>
      <c r="AP15" s="70">
        <v>44761</v>
      </c>
      <c r="AQ15" s="67">
        <v>2381</v>
      </c>
      <c r="AR15" s="67">
        <v>45</v>
      </c>
      <c r="AS15" s="59" t="s">
        <v>111</v>
      </c>
      <c r="AT15" s="75"/>
      <c r="AU15" s="67"/>
      <c r="AV15" s="67"/>
      <c r="AW15" s="59" t="s">
        <v>111</v>
      </c>
      <c r="AX15" s="75"/>
      <c r="AY15" s="66"/>
      <c r="AZ15" s="66"/>
      <c r="BA15" s="56" t="s">
        <v>111</v>
      </c>
      <c r="BB15" s="75">
        <v>44754</v>
      </c>
      <c r="BC15" s="67">
        <v>2369</v>
      </c>
      <c r="BD15" s="67">
        <v>225</v>
      </c>
      <c r="BE15" s="59" t="s">
        <v>111</v>
      </c>
      <c r="BF15" s="75">
        <v>44759</v>
      </c>
      <c r="BG15" s="66">
        <v>2185</v>
      </c>
      <c r="BH15" s="66">
        <v>130</v>
      </c>
      <c r="BI15" s="56" t="s">
        <v>126</v>
      </c>
      <c r="BJ15" s="75">
        <v>44755</v>
      </c>
      <c r="BK15" s="66">
        <v>2181</v>
      </c>
      <c r="BL15" s="66">
        <v>105</v>
      </c>
      <c r="BM15" s="56" t="s">
        <v>126</v>
      </c>
      <c r="BN15" s="75">
        <v>44755</v>
      </c>
      <c r="BO15" s="66">
        <v>2179</v>
      </c>
      <c r="BP15" s="66">
        <v>140</v>
      </c>
      <c r="BQ15" s="56" t="s">
        <v>126</v>
      </c>
      <c r="BR15" s="75">
        <v>44750</v>
      </c>
      <c r="BS15" s="66">
        <v>2354</v>
      </c>
      <c r="BT15" s="66">
        <v>90</v>
      </c>
      <c r="BU15" s="56" t="s">
        <v>164</v>
      </c>
      <c r="BV15" s="75"/>
      <c r="BW15" s="66"/>
      <c r="BX15" s="66"/>
      <c r="BY15" s="56" t="s">
        <v>111</v>
      </c>
      <c r="BZ15" s="70"/>
      <c r="CA15" s="66"/>
      <c r="CB15" s="66"/>
      <c r="CC15" s="66" t="s">
        <v>164</v>
      </c>
      <c r="CD15" s="75"/>
      <c r="CE15" s="66"/>
      <c r="CF15" s="66"/>
      <c r="CG15" s="56" t="s">
        <v>126</v>
      </c>
      <c r="CH15" s="75"/>
      <c r="CI15" s="66"/>
      <c r="CJ15" s="66"/>
      <c r="CK15" s="56"/>
      <c r="CL15" s="75"/>
      <c r="CM15" s="66"/>
      <c r="CN15" s="66"/>
      <c r="CO15" s="56"/>
      <c r="CP15" s="75">
        <v>44756</v>
      </c>
      <c r="CQ15" s="66">
        <v>2373</v>
      </c>
      <c r="CR15" s="66">
        <v>135</v>
      </c>
      <c r="CS15" s="56" t="s">
        <v>114</v>
      </c>
      <c r="CT15" s="75"/>
      <c r="CU15" s="66"/>
      <c r="CV15" s="66"/>
      <c r="CW15" s="56" t="s">
        <v>179</v>
      </c>
    </row>
    <row r="16" spans="1:101" x14ac:dyDescent="0.3">
      <c r="B16" s="55"/>
      <c r="C16" s="12"/>
      <c r="D16" s="6"/>
      <c r="E16" s="15"/>
      <c r="F16" s="57">
        <v>44662</v>
      </c>
      <c r="G16" s="6">
        <v>1981</v>
      </c>
      <c r="H16" s="6">
        <v>135</v>
      </c>
      <c r="I16" s="15" t="s">
        <v>111</v>
      </c>
      <c r="J16" s="87"/>
      <c r="K16" s="6"/>
      <c r="L16" s="6"/>
      <c r="M16" s="59"/>
      <c r="N16" s="71">
        <v>44755</v>
      </c>
      <c r="O16" s="67">
        <v>2370</v>
      </c>
      <c r="P16" s="67">
        <v>45</v>
      </c>
      <c r="Q16" s="59" t="s">
        <v>111</v>
      </c>
      <c r="R16" s="71"/>
      <c r="S16" s="67"/>
      <c r="T16" s="67"/>
      <c r="U16" s="59"/>
      <c r="V16" s="71"/>
      <c r="W16" s="67"/>
      <c r="X16" s="67"/>
      <c r="Y16" s="59"/>
      <c r="Z16" s="60">
        <v>44748</v>
      </c>
      <c r="AA16" s="67">
        <v>2347</v>
      </c>
      <c r="AB16" s="67">
        <v>90</v>
      </c>
      <c r="AC16" s="59" t="s">
        <v>111</v>
      </c>
      <c r="AD16" s="60">
        <v>44756</v>
      </c>
      <c r="AE16" s="67">
        <v>2335</v>
      </c>
      <c r="AF16" s="67">
        <v>180</v>
      </c>
      <c r="AG16" s="59" t="s">
        <v>179</v>
      </c>
      <c r="AH16" s="60">
        <v>44755</v>
      </c>
      <c r="AI16" s="67">
        <v>2371</v>
      </c>
      <c r="AJ16" s="67">
        <v>135</v>
      </c>
      <c r="AK16" s="67" t="s">
        <v>111</v>
      </c>
      <c r="AL16" s="58"/>
      <c r="AM16" s="6"/>
      <c r="AN16" s="6"/>
      <c r="AO16" s="15" t="s">
        <v>111</v>
      </c>
      <c r="AP16" s="71">
        <v>44764</v>
      </c>
      <c r="AQ16" s="67">
        <v>2388</v>
      </c>
      <c r="AR16" s="67">
        <v>135</v>
      </c>
      <c r="AS16" s="59" t="s">
        <v>111</v>
      </c>
      <c r="AT16" s="60"/>
      <c r="AU16" s="67"/>
      <c r="AV16" s="67"/>
      <c r="AW16" s="59" t="s">
        <v>111</v>
      </c>
      <c r="AX16" s="75"/>
      <c r="AY16" s="66"/>
      <c r="AZ16" s="66"/>
      <c r="BA16" s="56" t="s">
        <v>111</v>
      </c>
      <c r="BB16" s="60">
        <v>44757</v>
      </c>
      <c r="BC16" s="67">
        <v>2374</v>
      </c>
      <c r="BD16" s="67">
        <v>225</v>
      </c>
      <c r="BE16" s="59" t="s">
        <v>111</v>
      </c>
      <c r="BF16" s="75">
        <v>44761</v>
      </c>
      <c r="BG16" s="67">
        <v>2186</v>
      </c>
      <c r="BH16" s="67">
        <v>125</v>
      </c>
      <c r="BI16" s="59" t="s">
        <v>126</v>
      </c>
      <c r="BJ16" s="60">
        <v>44758</v>
      </c>
      <c r="BK16" s="67">
        <v>2184</v>
      </c>
      <c r="BL16" s="67">
        <v>65</v>
      </c>
      <c r="BM16" s="59" t="s">
        <v>126</v>
      </c>
      <c r="BN16" s="60">
        <v>44758</v>
      </c>
      <c r="BO16" s="67">
        <v>2183</v>
      </c>
      <c r="BP16" s="67">
        <v>100</v>
      </c>
      <c r="BQ16" s="59" t="s">
        <v>126</v>
      </c>
      <c r="BR16" s="60">
        <v>44752</v>
      </c>
      <c r="BS16" s="67">
        <v>2362</v>
      </c>
      <c r="BT16" s="67">
        <v>90</v>
      </c>
      <c r="BU16" s="59" t="s">
        <v>164</v>
      </c>
      <c r="BV16" s="60"/>
      <c r="BW16" s="67"/>
      <c r="BX16" s="67"/>
      <c r="BY16" s="59" t="s">
        <v>164</v>
      </c>
      <c r="BZ16" s="71"/>
      <c r="CA16" s="67"/>
      <c r="CB16" s="67"/>
      <c r="CC16" s="67" t="s">
        <v>164</v>
      </c>
      <c r="CD16" s="60"/>
      <c r="CE16" s="67"/>
      <c r="CF16" s="67"/>
      <c r="CG16" s="59" t="s">
        <v>114</v>
      </c>
      <c r="CH16" s="60"/>
      <c r="CI16" s="67"/>
      <c r="CJ16" s="67"/>
      <c r="CK16" s="59"/>
      <c r="CL16" s="60"/>
      <c r="CM16" s="67"/>
      <c r="CN16" s="67"/>
      <c r="CO16" s="59"/>
      <c r="CP16" s="60">
        <v>44759</v>
      </c>
      <c r="CQ16" s="67">
        <v>2378</v>
      </c>
      <c r="CR16" s="67">
        <v>45</v>
      </c>
      <c r="CS16" s="59" t="s">
        <v>164</v>
      </c>
      <c r="CT16" s="60"/>
      <c r="CU16" s="67"/>
      <c r="CV16" s="67"/>
      <c r="CW16" s="59" t="s">
        <v>179</v>
      </c>
    </row>
    <row r="17" spans="2:101" x14ac:dyDescent="0.3">
      <c r="B17" s="55"/>
      <c r="C17" s="12"/>
      <c r="D17" s="6"/>
      <c r="E17" s="15"/>
      <c r="F17" s="57">
        <v>44665</v>
      </c>
      <c r="G17" s="6">
        <v>1990</v>
      </c>
      <c r="H17" s="6">
        <v>270</v>
      </c>
      <c r="I17" s="15" t="s">
        <v>111</v>
      </c>
      <c r="J17" s="87"/>
      <c r="K17" s="6"/>
      <c r="L17" s="6"/>
      <c r="M17" s="67"/>
      <c r="N17" s="75">
        <v>44758</v>
      </c>
      <c r="O17" s="66">
        <v>2380</v>
      </c>
      <c r="P17" s="66">
        <v>45</v>
      </c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60">
        <v>44748</v>
      </c>
      <c r="AA17" s="67">
        <v>2346</v>
      </c>
      <c r="AB17" s="67">
        <v>270</v>
      </c>
      <c r="AC17" s="59" t="s">
        <v>111</v>
      </c>
      <c r="AD17" s="60">
        <v>44761</v>
      </c>
      <c r="AE17" s="67">
        <v>2338</v>
      </c>
      <c r="AF17" s="67">
        <v>180</v>
      </c>
      <c r="AG17" s="59" t="s">
        <v>179</v>
      </c>
      <c r="AH17" s="60">
        <v>44758</v>
      </c>
      <c r="AI17" s="116">
        <v>2376</v>
      </c>
      <c r="AJ17" s="67">
        <v>280</v>
      </c>
      <c r="AK17" s="67" t="s">
        <v>179</v>
      </c>
      <c r="AL17" s="58"/>
      <c r="AM17" s="6"/>
      <c r="AN17" s="6"/>
      <c r="AO17" s="15" t="s">
        <v>164</v>
      </c>
      <c r="AP17" s="71">
        <v>44768</v>
      </c>
      <c r="AQ17" s="67">
        <v>2400</v>
      </c>
      <c r="AR17" s="67">
        <v>45</v>
      </c>
      <c r="AS17" s="59" t="s">
        <v>111</v>
      </c>
      <c r="AT17" s="60"/>
      <c r="AU17" s="67"/>
      <c r="AV17" s="67"/>
      <c r="AW17" s="59" t="s">
        <v>111</v>
      </c>
      <c r="AX17" s="75"/>
      <c r="AY17" s="67"/>
      <c r="AZ17" s="67"/>
      <c r="BA17" s="59" t="s">
        <v>111</v>
      </c>
      <c r="BB17" s="60">
        <v>44761</v>
      </c>
      <c r="BC17" s="67">
        <v>2382</v>
      </c>
      <c r="BD17" s="67">
        <v>90</v>
      </c>
      <c r="BE17" s="59" t="s">
        <v>111</v>
      </c>
      <c r="BF17" s="60">
        <v>44763</v>
      </c>
      <c r="BG17" s="67">
        <v>2188</v>
      </c>
      <c r="BH17" s="67">
        <v>130</v>
      </c>
      <c r="BI17" s="59" t="s">
        <v>126</v>
      </c>
      <c r="BJ17" s="60"/>
      <c r="BK17" s="67"/>
      <c r="BL17" s="67"/>
      <c r="BM17" s="59" t="s">
        <v>184</v>
      </c>
      <c r="BN17" s="60">
        <v>44761</v>
      </c>
      <c r="BO17" s="67">
        <v>2187</v>
      </c>
      <c r="BP17" s="67">
        <v>130</v>
      </c>
      <c r="BQ17" s="59" t="s">
        <v>126</v>
      </c>
      <c r="BR17" s="60">
        <v>44754</v>
      </c>
      <c r="BS17" s="67">
        <v>2365</v>
      </c>
      <c r="BT17" s="67">
        <v>90</v>
      </c>
      <c r="BU17" s="59" t="s">
        <v>111</v>
      </c>
      <c r="BV17" s="60"/>
      <c r="BW17" s="67"/>
      <c r="BX17" s="67"/>
      <c r="BY17" s="59" t="s">
        <v>111</v>
      </c>
      <c r="BZ17" s="71"/>
      <c r="CA17" s="67"/>
      <c r="CB17" s="67"/>
      <c r="CC17" s="67" t="s">
        <v>164</v>
      </c>
      <c r="CD17" s="75"/>
      <c r="CE17" s="66"/>
      <c r="CF17" s="66"/>
      <c r="CG17" s="59" t="s">
        <v>164</v>
      </c>
      <c r="CH17" s="60"/>
      <c r="CI17" s="67"/>
      <c r="CJ17" s="67"/>
      <c r="CK17" s="59"/>
      <c r="CL17" s="60"/>
      <c r="CM17" s="67"/>
      <c r="CN17" s="67"/>
      <c r="CO17" s="59"/>
      <c r="CP17" s="60">
        <v>44765</v>
      </c>
      <c r="CQ17" s="67">
        <v>2393</v>
      </c>
      <c r="CR17" s="67">
        <v>15</v>
      </c>
      <c r="CS17" s="59" t="s">
        <v>114</v>
      </c>
      <c r="CT17" s="60"/>
      <c r="CU17" s="67"/>
      <c r="CV17" s="67"/>
      <c r="CW17" s="59" t="s">
        <v>179</v>
      </c>
    </row>
    <row r="18" spans="2:101" x14ac:dyDescent="0.3">
      <c r="B18" s="55"/>
      <c r="C18" s="12"/>
      <c r="D18" s="6"/>
      <c r="E18" s="15"/>
      <c r="F18" s="57">
        <v>44665</v>
      </c>
      <c r="G18" s="6">
        <v>1993</v>
      </c>
      <c r="H18" s="6">
        <v>180</v>
      </c>
      <c r="I18" s="15" t="s">
        <v>111</v>
      </c>
      <c r="J18" s="87"/>
      <c r="K18" s="6"/>
      <c r="L18" s="6"/>
      <c r="M18" s="59"/>
      <c r="N18" s="60">
        <v>44761</v>
      </c>
      <c r="O18" s="67">
        <v>2383</v>
      </c>
      <c r="P18" s="67">
        <v>45</v>
      </c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60">
        <v>44751</v>
      </c>
      <c r="AA18" s="67">
        <v>2367</v>
      </c>
      <c r="AB18" s="67">
        <v>90</v>
      </c>
      <c r="AC18" s="59" t="s">
        <v>179</v>
      </c>
      <c r="AD18" s="60">
        <v>44763</v>
      </c>
      <c r="AE18" s="67">
        <v>2337</v>
      </c>
      <c r="AF18" s="67">
        <v>135</v>
      </c>
      <c r="AG18" s="59" t="s">
        <v>179</v>
      </c>
      <c r="AH18" s="60">
        <v>44761</v>
      </c>
      <c r="AI18" s="116">
        <v>2384</v>
      </c>
      <c r="AJ18" s="67">
        <v>315</v>
      </c>
      <c r="AK18" s="67" t="s">
        <v>111</v>
      </c>
      <c r="AL18" s="58"/>
      <c r="AM18" s="6"/>
      <c r="AN18" s="6"/>
      <c r="AO18" s="15"/>
      <c r="AP18" s="71">
        <v>44771</v>
      </c>
      <c r="AQ18" s="67">
        <v>2406</v>
      </c>
      <c r="AR18" s="67">
        <v>135</v>
      </c>
      <c r="AS18" s="59" t="s">
        <v>111</v>
      </c>
      <c r="AT18" s="60"/>
      <c r="AU18" s="67"/>
      <c r="AV18" s="67"/>
      <c r="AW18" s="59" t="s">
        <v>111</v>
      </c>
      <c r="AX18" s="75"/>
      <c r="AY18" s="67"/>
      <c r="AZ18" s="67"/>
      <c r="BA18" s="59"/>
      <c r="BB18" s="60">
        <v>44764</v>
      </c>
      <c r="BC18" s="67">
        <v>2389</v>
      </c>
      <c r="BD18" s="67">
        <v>225</v>
      </c>
      <c r="BE18" s="59" t="s">
        <v>111</v>
      </c>
      <c r="BF18" s="60">
        <v>44765</v>
      </c>
      <c r="BG18" s="67">
        <v>2190</v>
      </c>
      <c r="BH18" s="67">
        <v>160</v>
      </c>
      <c r="BI18" s="59" t="s">
        <v>126</v>
      </c>
      <c r="BJ18" s="60"/>
      <c r="BK18" s="67"/>
      <c r="BL18" s="67"/>
      <c r="BM18" s="122" t="s">
        <v>184</v>
      </c>
      <c r="BN18" s="60">
        <v>44764</v>
      </c>
      <c r="BO18" s="67">
        <v>2189</v>
      </c>
      <c r="BP18" s="67">
        <v>160</v>
      </c>
      <c r="BQ18" s="122" t="s">
        <v>126</v>
      </c>
      <c r="BR18" s="60">
        <v>44756</v>
      </c>
      <c r="BS18" s="67">
        <v>2372</v>
      </c>
      <c r="BT18" s="67">
        <v>90</v>
      </c>
      <c r="BU18" s="122" t="s">
        <v>111</v>
      </c>
      <c r="BV18" s="60"/>
      <c r="BW18" s="67"/>
      <c r="BX18" s="67"/>
      <c r="BY18" s="122" t="s">
        <v>126</v>
      </c>
      <c r="BZ18" s="71"/>
      <c r="CA18" s="67"/>
      <c r="CB18" s="67"/>
      <c r="CC18" s="67" t="s">
        <v>191</v>
      </c>
      <c r="CD18" s="75"/>
      <c r="CE18" s="66"/>
      <c r="CF18" s="66"/>
      <c r="CG18" s="59" t="s">
        <v>164</v>
      </c>
      <c r="CH18" s="60"/>
      <c r="CI18" s="67"/>
      <c r="CJ18" s="67"/>
      <c r="CK18" s="59"/>
      <c r="CL18" s="60"/>
      <c r="CM18" s="67"/>
      <c r="CN18" s="67"/>
      <c r="CO18" s="59"/>
      <c r="CP18" s="60"/>
      <c r="CQ18" s="67"/>
      <c r="CR18" s="67"/>
      <c r="CS18" s="59" t="s">
        <v>164</v>
      </c>
      <c r="CT18" s="60"/>
      <c r="CU18" s="67"/>
      <c r="CV18" s="67"/>
      <c r="CW18" s="59"/>
    </row>
    <row r="19" spans="2:101" x14ac:dyDescent="0.3">
      <c r="B19" s="55"/>
      <c r="C19" s="12"/>
      <c r="D19" s="6"/>
      <c r="E19" s="15"/>
      <c r="F19" s="57"/>
      <c r="G19" s="6"/>
      <c r="H19" s="6"/>
      <c r="I19" s="15" t="s">
        <v>170</v>
      </c>
      <c r="J19" s="87"/>
      <c r="K19" s="6"/>
      <c r="L19" s="6"/>
      <c r="M19" s="59"/>
      <c r="N19" s="60">
        <v>44764</v>
      </c>
      <c r="O19" s="67">
        <v>2390</v>
      </c>
      <c r="P19" s="67">
        <v>45</v>
      </c>
      <c r="Q19" s="59" t="s">
        <v>111</v>
      </c>
      <c r="R19" s="60"/>
      <c r="S19" s="67"/>
      <c r="T19" s="67"/>
      <c r="U19" s="59"/>
      <c r="V19" s="60"/>
      <c r="W19" s="67"/>
      <c r="X19" s="67"/>
      <c r="Y19" s="59"/>
      <c r="Z19" s="60">
        <v>44751</v>
      </c>
      <c r="AA19" s="67">
        <v>2356</v>
      </c>
      <c r="AB19" s="67">
        <v>280</v>
      </c>
      <c r="AC19" s="59" t="s">
        <v>179</v>
      </c>
      <c r="AD19" s="60">
        <v>44769</v>
      </c>
      <c r="AE19" s="67">
        <v>2340</v>
      </c>
      <c r="AF19" s="67">
        <v>135</v>
      </c>
      <c r="AG19" s="59" t="s">
        <v>179</v>
      </c>
      <c r="AH19" s="60">
        <v>44764</v>
      </c>
      <c r="AI19" s="116">
        <v>2391</v>
      </c>
      <c r="AJ19" s="67">
        <v>315</v>
      </c>
      <c r="AK19" s="67" t="s">
        <v>111</v>
      </c>
      <c r="AL19" s="58"/>
      <c r="AM19" s="6"/>
      <c r="AN19" s="6"/>
      <c r="AO19" s="15"/>
      <c r="AP19" s="71"/>
      <c r="AQ19" s="67"/>
      <c r="AR19" s="67"/>
      <c r="AS19" s="59"/>
      <c r="AT19" s="60"/>
      <c r="AU19" s="67"/>
      <c r="AV19" s="67"/>
      <c r="AW19" s="59"/>
      <c r="AX19" s="75"/>
      <c r="AY19" s="67"/>
      <c r="AZ19" s="67"/>
      <c r="BA19" s="59"/>
      <c r="BB19" s="60">
        <v>44768</v>
      </c>
      <c r="BC19" s="67">
        <v>2401</v>
      </c>
      <c r="BD19" s="67">
        <v>90</v>
      </c>
      <c r="BE19" s="59" t="s">
        <v>111</v>
      </c>
      <c r="BF19" s="60">
        <v>44767</v>
      </c>
      <c r="BG19" s="67">
        <v>2191</v>
      </c>
      <c r="BH19" s="67">
        <v>145</v>
      </c>
      <c r="BI19" s="59" t="s">
        <v>126</v>
      </c>
      <c r="BJ19" s="60"/>
      <c r="BK19" s="67"/>
      <c r="BL19" s="67"/>
      <c r="BM19" s="59" t="s">
        <v>184</v>
      </c>
      <c r="BN19" s="60">
        <v>44767</v>
      </c>
      <c r="BO19" s="67">
        <v>2192</v>
      </c>
      <c r="BP19" s="67">
        <v>160</v>
      </c>
      <c r="BQ19" s="59" t="s">
        <v>126</v>
      </c>
      <c r="BR19" s="60">
        <v>44758</v>
      </c>
      <c r="BS19" s="67">
        <v>2377</v>
      </c>
      <c r="BT19" s="67">
        <v>90</v>
      </c>
      <c r="BU19" s="59" t="s">
        <v>164</v>
      </c>
      <c r="BV19" s="60"/>
      <c r="BW19" s="67"/>
      <c r="BX19" s="67"/>
      <c r="BY19" s="59" t="s">
        <v>164</v>
      </c>
      <c r="BZ19" s="71"/>
      <c r="CA19" s="67"/>
      <c r="CB19" s="67"/>
      <c r="CC19" s="67" t="s">
        <v>164</v>
      </c>
      <c r="CD19" s="60"/>
      <c r="CE19" s="67"/>
      <c r="CF19" s="67"/>
      <c r="CG19" s="59" t="s">
        <v>164</v>
      </c>
      <c r="CH19" s="60"/>
      <c r="CI19" s="67"/>
      <c r="CJ19" s="67"/>
      <c r="CK19" s="59"/>
      <c r="CL19" s="60"/>
      <c r="CM19" s="67"/>
      <c r="CN19" s="67"/>
      <c r="CO19" s="59"/>
      <c r="CP19" s="60"/>
      <c r="CQ19" s="67"/>
      <c r="CR19" s="67"/>
      <c r="CS19" s="59" t="s">
        <v>164</v>
      </c>
      <c r="CT19" s="61"/>
      <c r="CU19" s="67"/>
      <c r="CV19" s="67"/>
      <c r="CW19" s="59"/>
    </row>
    <row r="20" spans="2:101" x14ac:dyDescent="0.3">
      <c r="B20" s="55"/>
      <c r="C20" s="12"/>
      <c r="D20" s="6"/>
      <c r="E20" s="15"/>
      <c r="F20" s="57"/>
      <c r="G20" s="6"/>
      <c r="H20" s="6"/>
      <c r="I20" s="15" t="s">
        <v>170</v>
      </c>
      <c r="J20" s="87"/>
      <c r="K20" s="6"/>
      <c r="L20" s="6"/>
      <c r="M20" s="59"/>
      <c r="N20" s="60">
        <v>44767</v>
      </c>
      <c r="O20" s="67">
        <v>2397</v>
      </c>
      <c r="P20" s="67">
        <v>45</v>
      </c>
      <c r="Q20" s="59" t="s">
        <v>179</v>
      </c>
      <c r="R20" s="60"/>
      <c r="S20" s="67"/>
      <c r="T20" s="67"/>
      <c r="U20" s="59"/>
      <c r="V20" s="60"/>
      <c r="W20" s="67"/>
      <c r="X20" s="67"/>
      <c r="Y20" s="59"/>
      <c r="Z20" s="60">
        <v>44753</v>
      </c>
      <c r="AA20" s="67">
        <v>2364</v>
      </c>
      <c r="AB20" s="67">
        <v>280</v>
      </c>
      <c r="AC20" s="59" t="s">
        <v>179</v>
      </c>
      <c r="AD20" s="60">
        <v>44771</v>
      </c>
      <c r="AE20" s="67">
        <v>2341</v>
      </c>
      <c r="AF20" s="67">
        <v>135</v>
      </c>
      <c r="AG20" s="59" t="s">
        <v>179</v>
      </c>
      <c r="AH20" s="60">
        <v>44767</v>
      </c>
      <c r="AI20" s="67">
        <v>2398</v>
      </c>
      <c r="AJ20" s="67">
        <v>90</v>
      </c>
      <c r="AK20" s="67" t="s">
        <v>179</v>
      </c>
      <c r="AL20" s="58"/>
      <c r="AM20" s="6"/>
      <c r="AN20" s="6"/>
      <c r="AO20" s="15"/>
      <c r="AP20" s="67"/>
      <c r="AQ20" s="67"/>
      <c r="AR20" s="67"/>
      <c r="AS20" s="59"/>
      <c r="AT20" s="61"/>
      <c r="AU20" s="67"/>
      <c r="AV20" s="67"/>
      <c r="AW20" s="59"/>
      <c r="AX20" s="75"/>
      <c r="AY20" s="67"/>
      <c r="AZ20" s="67"/>
      <c r="BA20" s="59"/>
      <c r="BB20" s="60">
        <v>44771</v>
      </c>
      <c r="BC20" s="67">
        <v>2407</v>
      </c>
      <c r="BD20" s="67">
        <v>225</v>
      </c>
      <c r="BE20" s="59" t="s">
        <v>111</v>
      </c>
      <c r="BF20" s="60">
        <v>44769</v>
      </c>
      <c r="BG20" s="67">
        <v>2193</v>
      </c>
      <c r="BH20" s="67">
        <v>150</v>
      </c>
      <c r="BI20" s="59" t="s">
        <v>184</v>
      </c>
      <c r="BJ20" s="60"/>
      <c r="BK20" s="67"/>
      <c r="BL20" s="67"/>
      <c r="BM20" s="59" t="s">
        <v>184</v>
      </c>
      <c r="BN20" s="60">
        <v>44770</v>
      </c>
      <c r="BO20" s="67">
        <v>2194</v>
      </c>
      <c r="BP20" s="67">
        <v>140</v>
      </c>
      <c r="BQ20" s="59" t="s">
        <v>184</v>
      </c>
      <c r="BR20" s="60">
        <v>44760</v>
      </c>
      <c r="BS20" s="67">
        <v>2379</v>
      </c>
      <c r="BT20" s="67">
        <v>90</v>
      </c>
      <c r="BU20" s="59" t="s">
        <v>164</v>
      </c>
      <c r="BV20" s="60"/>
      <c r="BW20" s="67"/>
      <c r="BX20" s="67"/>
      <c r="BY20" s="59" t="s">
        <v>164</v>
      </c>
      <c r="BZ20" s="67"/>
      <c r="CA20" s="67"/>
      <c r="CB20" s="67"/>
      <c r="CC20" s="67"/>
      <c r="CD20" s="75"/>
      <c r="CE20" s="66"/>
      <c r="CF20" s="66"/>
      <c r="CG20" s="59"/>
      <c r="CH20" s="61"/>
      <c r="CI20" s="67"/>
      <c r="CJ20" s="67"/>
      <c r="CK20" s="59"/>
      <c r="CL20" s="61"/>
      <c r="CM20" s="67"/>
      <c r="CN20" s="67"/>
      <c r="CO20" s="59"/>
      <c r="CP20" s="60"/>
      <c r="CQ20" s="67"/>
      <c r="CR20" s="67"/>
      <c r="CS20" s="59" t="s">
        <v>164</v>
      </c>
      <c r="CT20" s="61"/>
      <c r="CU20" s="67"/>
      <c r="CV20" s="67"/>
      <c r="CW20" s="59"/>
    </row>
    <row r="21" spans="2:101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60">
        <v>44770</v>
      </c>
      <c r="O21" s="67">
        <v>2405</v>
      </c>
      <c r="P21" s="67">
        <v>45</v>
      </c>
      <c r="Q21" s="59" t="s">
        <v>111</v>
      </c>
      <c r="R21" s="61"/>
      <c r="S21" s="67"/>
      <c r="T21" s="67"/>
      <c r="U21" s="59"/>
      <c r="V21" s="61"/>
      <c r="W21" s="67"/>
      <c r="X21" s="67"/>
      <c r="Y21" s="59"/>
      <c r="Z21" s="60">
        <v>44753</v>
      </c>
      <c r="AA21" s="67">
        <v>2366</v>
      </c>
      <c r="AB21" s="67">
        <v>90</v>
      </c>
      <c r="AC21" s="59" t="s">
        <v>179</v>
      </c>
      <c r="AD21" s="60">
        <v>44773</v>
      </c>
      <c r="AE21" s="67">
        <v>2342</v>
      </c>
      <c r="AF21" s="67">
        <v>135</v>
      </c>
      <c r="AG21" s="59" t="s">
        <v>179</v>
      </c>
      <c r="AH21" s="60">
        <v>44767</v>
      </c>
      <c r="AI21" s="67">
        <v>2399</v>
      </c>
      <c r="AJ21" s="67">
        <v>225</v>
      </c>
      <c r="AK21" s="67" t="s">
        <v>179</v>
      </c>
      <c r="AL21" s="21"/>
      <c r="AM21" s="6"/>
      <c r="AN21" s="6"/>
      <c r="AO21" s="15"/>
      <c r="AP21" s="67"/>
      <c r="AQ21" s="67"/>
      <c r="AR21" s="67"/>
      <c r="AS21" s="59"/>
      <c r="AT21" s="61"/>
      <c r="AU21" s="67"/>
      <c r="AV21" s="67"/>
      <c r="AW21" s="59"/>
      <c r="AX21" s="61"/>
      <c r="AY21" s="67"/>
      <c r="AZ21" s="67"/>
      <c r="BA21" s="59"/>
      <c r="BB21" s="61"/>
      <c r="BC21" s="67"/>
      <c r="BD21" s="67"/>
      <c r="BE21" s="59"/>
      <c r="BF21" s="60">
        <v>44771</v>
      </c>
      <c r="BG21" s="67">
        <v>2195</v>
      </c>
      <c r="BH21" s="67">
        <v>190</v>
      </c>
      <c r="BI21" s="59" t="s">
        <v>184</v>
      </c>
      <c r="BJ21" s="60"/>
      <c r="BK21" s="67"/>
      <c r="BL21" s="67"/>
      <c r="BM21" s="59" t="s">
        <v>184</v>
      </c>
      <c r="BN21" s="60">
        <v>44773</v>
      </c>
      <c r="BO21" s="67">
        <v>2197</v>
      </c>
      <c r="BP21" s="67">
        <v>150</v>
      </c>
      <c r="BQ21" s="59" t="s">
        <v>184</v>
      </c>
      <c r="BR21" s="60">
        <v>44762</v>
      </c>
      <c r="BS21" s="67">
        <v>2385</v>
      </c>
      <c r="BT21" s="67">
        <v>90</v>
      </c>
      <c r="BU21" s="59" t="s">
        <v>111</v>
      </c>
      <c r="BV21" s="60"/>
      <c r="BW21" s="67"/>
      <c r="BX21" s="67"/>
      <c r="BY21" s="59" t="s">
        <v>164</v>
      </c>
      <c r="BZ21" s="67"/>
      <c r="CA21" s="67"/>
      <c r="CB21" s="67"/>
      <c r="CC21" s="67"/>
      <c r="CD21" s="60"/>
      <c r="CE21" s="67"/>
      <c r="CF21" s="67"/>
      <c r="CG21" s="59"/>
      <c r="CH21" s="61"/>
      <c r="CI21" s="67"/>
      <c r="CJ21" s="67"/>
      <c r="CK21" s="59"/>
      <c r="CL21" s="61"/>
      <c r="CM21" s="67"/>
      <c r="CN21" s="67"/>
      <c r="CO21" s="59"/>
      <c r="CP21" s="60"/>
      <c r="CQ21" s="67"/>
      <c r="CR21" s="67"/>
      <c r="CS21" s="59" t="s">
        <v>164</v>
      </c>
      <c r="CT21" s="61"/>
      <c r="CU21" s="67"/>
      <c r="CV21" s="67"/>
      <c r="CW21" s="59"/>
    </row>
    <row r="22" spans="2:101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61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/>
      <c r="AA22" s="67"/>
      <c r="AB22" s="67"/>
      <c r="AC22" s="59" t="s">
        <v>111</v>
      </c>
      <c r="AD22" s="60"/>
      <c r="AE22" s="67"/>
      <c r="AF22" s="67"/>
      <c r="AG22" s="59"/>
      <c r="AH22" s="60">
        <v>44772</v>
      </c>
      <c r="AI22" s="67">
        <v>2410</v>
      </c>
      <c r="AJ22" s="67">
        <v>90</v>
      </c>
      <c r="AK22" s="67" t="s">
        <v>111</v>
      </c>
      <c r="AL22" s="21"/>
      <c r="AM22" s="6"/>
      <c r="AN22" s="6"/>
      <c r="AO22" s="15"/>
      <c r="AP22" s="67"/>
      <c r="AQ22" s="67"/>
      <c r="AR22" s="67"/>
      <c r="AS22" s="59"/>
      <c r="AT22" s="61"/>
      <c r="AU22" s="67"/>
      <c r="AV22" s="67"/>
      <c r="AW22" s="59"/>
      <c r="AX22" s="61"/>
      <c r="AY22" s="67"/>
      <c r="AZ22" s="67"/>
      <c r="BA22" s="59"/>
      <c r="BB22" s="61"/>
      <c r="BC22" s="67"/>
      <c r="BD22" s="67"/>
      <c r="BE22" s="59"/>
      <c r="BF22" s="60">
        <v>44773</v>
      </c>
      <c r="BG22" s="67">
        <v>2198</v>
      </c>
      <c r="BH22" s="67">
        <v>190</v>
      </c>
      <c r="BI22" s="59" t="s">
        <v>184</v>
      </c>
      <c r="BJ22" s="60"/>
      <c r="BK22" s="67"/>
      <c r="BL22" s="67"/>
      <c r="BM22" s="59"/>
      <c r="BN22" s="60"/>
      <c r="BO22" s="67"/>
      <c r="BP22" s="67"/>
      <c r="BQ22" s="59"/>
      <c r="BR22" s="60">
        <v>44764</v>
      </c>
      <c r="BS22" s="67">
        <v>2392</v>
      </c>
      <c r="BT22" s="67">
        <v>90</v>
      </c>
      <c r="BU22" s="59" t="s">
        <v>111</v>
      </c>
      <c r="BV22" s="60"/>
      <c r="BW22" s="67"/>
      <c r="BX22" s="67"/>
      <c r="BY22" s="59" t="s">
        <v>164</v>
      </c>
      <c r="BZ22" s="67"/>
      <c r="CA22" s="67"/>
      <c r="CB22" s="67"/>
      <c r="CC22" s="67"/>
      <c r="CD22" s="61"/>
      <c r="CE22" s="67"/>
      <c r="CF22" s="67"/>
      <c r="CG22" s="59"/>
      <c r="CH22" s="61"/>
      <c r="CI22" s="67"/>
      <c r="CJ22" s="67"/>
      <c r="CK22" s="59"/>
      <c r="CL22" s="61"/>
      <c r="CM22" s="67"/>
      <c r="CN22" s="67"/>
      <c r="CO22" s="59"/>
      <c r="CP22" s="60"/>
      <c r="CQ22" s="67"/>
      <c r="CR22" s="67"/>
      <c r="CS22" s="59" t="s">
        <v>164</v>
      </c>
      <c r="CT22" s="61"/>
      <c r="CU22" s="67"/>
      <c r="CV22" s="67"/>
      <c r="CW22" s="59"/>
    </row>
    <row r="23" spans="2:101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61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59"/>
      <c r="AD23" s="60"/>
      <c r="AE23" s="67"/>
      <c r="AF23" s="67"/>
      <c r="AG23" s="59"/>
      <c r="AH23" s="60">
        <v>44772</v>
      </c>
      <c r="AI23" s="67">
        <v>2409</v>
      </c>
      <c r="AJ23" s="67">
        <v>225</v>
      </c>
      <c r="AK23" s="67" t="s">
        <v>111</v>
      </c>
      <c r="AL23" s="21"/>
      <c r="AM23" s="6"/>
      <c r="AN23" s="6"/>
      <c r="AO23" s="15"/>
      <c r="AP23" s="67"/>
      <c r="AQ23" s="67"/>
      <c r="AR23" s="67"/>
      <c r="AS23" s="59"/>
      <c r="AT23" s="61"/>
      <c r="AU23" s="67"/>
      <c r="AV23" s="67"/>
      <c r="AW23" s="59"/>
      <c r="AX23" s="61"/>
      <c r="AY23" s="67"/>
      <c r="AZ23" s="67"/>
      <c r="BA23" s="59"/>
      <c r="BB23" s="61"/>
      <c r="BC23" s="67"/>
      <c r="BD23" s="67"/>
      <c r="BE23" s="59"/>
      <c r="BF23" s="60"/>
      <c r="BG23" s="67"/>
      <c r="BH23" s="67"/>
      <c r="BI23" s="59" t="s">
        <v>126</v>
      </c>
      <c r="BJ23" s="60"/>
      <c r="BK23" s="67"/>
      <c r="BL23" s="67"/>
      <c r="BM23" s="59"/>
      <c r="BN23" s="60"/>
      <c r="BO23" s="67"/>
      <c r="BP23" s="67"/>
      <c r="BQ23" s="59"/>
      <c r="BR23" s="60">
        <v>44766</v>
      </c>
      <c r="BS23" s="67">
        <v>2396</v>
      </c>
      <c r="BT23" s="67">
        <v>90</v>
      </c>
      <c r="BU23" s="59" t="s">
        <v>111</v>
      </c>
      <c r="BV23" s="60"/>
      <c r="BW23" s="67"/>
      <c r="BX23" s="67"/>
      <c r="BY23" s="59" t="s">
        <v>164</v>
      </c>
      <c r="BZ23" s="67"/>
      <c r="CA23" s="67"/>
      <c r="CB23" s="67"/>
      <c r="CC23" s="67"/>
      <c r="CD23" s="61"/>
      <c r="CE23" s="67"/>
      <c r="CF23" s="67"/>
      <c r="CG23" s="59"/>
      <c r="CH23" s="61"/>
      <c r="CI23" s="67"/>
      <c r="CJ23" s="67"/>
      <c r="CK23" s="59"/>
      <c r="CL23" s="61"/>
      <c r="CM23" s="67"/>
      <c r="CN23" s="67"/>
      <c r="CO23" s="59"/>
      <c r="CP23" s="60"/>
      <c r="CQ23" s="67"/>
      <c r="CR23" s="67"/>
      <c r="CS23" s="59"/>
      <c r="CT23" s="61"/>
      <c r="CU23" s="67"/>
      <c r="CV23" s="67"/>
      <c r="CW23" s="59"/>
    </row>
    <row r="24" spans="2:101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61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59"/>
      <c r="AD24" s="60"/>
      <c r="AE24" s="67"/>
      <c r="AF24" s="67"/>
      <c r="AG24" s="59"/>
      <c r="AH24" s="60"/>
      <c r="AI24" s="67"/>
      <c r="AJ24" s="67"/>
      <c r="AK24" s="67" t="s">
        <v>111</v>
      </c>
      <c r="AL24" s="58"/>
      <c r="AM24" s="6"/>
      <c r="AN24" s="6"/>
      <c r="AO24" s="15"/>
      <c r="AP24" s="67"/>
      <c r="AQ24" s="67"/>
      <c r="AR24" s="67"/>
      <c r="AS24" s="59"/>
      <c r="AT24" s="61"/>
      <c r="AU24" s="67"/>
      <c r="AV24" s="67"/>
      <c r="AW24" s="59"/>
      <c r="AX24" s="61"/>
      <c r="AY24" s="67"/>
      <c r="AZ24" s="67"/>
      <c r="BA24" s="59"/>
      <c r="BB24" s="61"/>
      <c r="BC24" s="67"/>
      <c r="BD24" s="67"/>
      <c r="BE24" s="59"/>
      <c r="BF24" s="60"/>
      <c r="BG24" s="67"/>
      <c r="BH24" s="67"/>
      <c r="BI24" s="59" t="s">
        <v>126</v>
      </c>
      <c r="BJ24" s="60"/>
      <c r="BK24" s="67"/>
      <c r="BL24" s="67"/>
      <c r="BM24" s="59"/>
      <c r="BN24" s="60"/>
      <c r="BO24" s="67"/>
      <c r="BP24" s="67"/>
      <c r="BQ24" s="59"/>
      <c r="BR24" s="60">
        <v>44768</v>
      </c>
      <c r="BS24" s="67">
        <v>2402</v>
      </c>
      <c r="BT24" s="67">
        <v>90</v>
      </c>
      <c r="BU24" s="59" t="s">
        <v>111</v>
      </c>
      <c r="BV24" s="60"/>
      <c r="BW24" s="67"/>
      <c r="BX24" s="67"/>
      <c r="BY24" s="59" t="s">
        <v>164</v>
      </c>
      <c r="BZ24" s="67"/>
      <c r="CA24" s="67"/>
      <c r="CB24" s="67"/>
      <c r="CC24" s="67"/>
      <c r="CD24" s="61"/>
      <c r="CE24" s="67"/>
      <c r="CF24" s="67"/>
      <c r="CG24" s="59"/>
      <c r="CH24" s="61"/>
      <c r="CI24" s="67"/>
      <c r="CJ24" s="67"/>
      <c r="CK24" s="59"/>
      <c r="CL24" s="61"/>
      <c r="CM24" s="67"/>
      <c r="CN24" s="67"/>
      <c r="CO24" s="59"/>
      <c r="CP24" s="60"/>
      <c r="CQ24" s="67"/>
      <c r="CR24" s="67"/>
      <c r="CS24" s="59"/>
      <c r="CT24" s="61"/>
      <c r="CU24" s="67"/>
      <c r="CV24" s="67"/>
      <c r="CW24" s="59"/>
    </row>
    <row r="25" spans="2:101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61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59"/>
      <c r="AD25" s="60"/>
      <c r="AE25" s="67"/>
      <c r="AF25" s="67"/>
      <c r="AG25" s="59"/>
      <c r="AH25" s="60"/>
      <c r="AI25" s="67"/>
      <c r="AJ25" s="67"/>
      <c r="AK25" s="67" t="s">
        <v>111</v>
      </c>
      <c r="AL25" s="58"/>
      <c r="AM25" s="6"/>
      <c r="AN25" s="6"/>
      <c r="AO25" s="15"/>
      <c r="AP25" s="67"/>
      <c r="AQ25" s="67"/>
      <c r="AR25" s="67"/>
      <c r="AS25" s="59"/>
      <c r="AT25" s="61"/>
      <c r="AU25" s="67"/>
      <c r="AV25" s="67"/>
      <c r="AW25" s="59"/>
      <c r="AX25" s="61"/>
      <c r="AY25" s="67"/>
      <c r="AZ25" s="67"/>
      <c r="BA25" s="59"/>
      <c r="BB25" s="61"/>
      <c r="BC25" s="67"/>
      <c r="BD25" s="67"/>
      <c r="BE25" s="59"/>
      <c r="BF25" s="60"/>
      <c r="BG25" s="67"/>
      <c r="BH25" s="67"/>
      <c r="BI25" s="59" t="s">
        <v>126</v>
      </c>
      <c r="BJ25" s="61"/>
      <c r="BK25" s="67"/>
      <c r="BL25" s="67"/>
      <c r="BM25" s="59"/>
      <c r="BN25" s="61"/>
      <c r="BO25" s="67"/>
      <c r="BP25" s="67"/>
      <c r="BQ25" s="59"/>
      <c r="BR25" s="60">
        <v>44770</v>
      </c>
      <c r="BS25" s="67">
        <v>2404</v>
      </c>
      <c r="BT25" s="67">
        <v>90</v>
      </c>
      <c r="BU25" s="59" t="s">
        <v>111</v>
      </c>
      <c r="BV25" s="61"/>
      <c r="BW25" s="67"/>
      <c r="BX25" s="67"/>
      <c r="BY25" s="59"/>
      <c r="BZ25" s="67"/>
      <c r="CA25" s="67"/>
      <c r="CB25" s="67"/>
      <c r="CC25" s="67"/>
      <c r="CD25" s="61"/>
      <c r="CE25" s="67"/>
      <c r="CF25" s="67"/>
      <c r="CG25" s="59"/>
      <c r="CH25" s="61"/>
      <c r="CI25" s="67"/>
      <c r="CJ25" s="67"/>
      <c r="CK25" s="59"/>
      <c r="CL25" s="61"/>
      <c r="CM25" s="67"/>
      <c r="CN25" s="67"/>
      <c r="CO25" s="59"/>
      <c r="CP25" s="61"/>
      <c r="CQ25" s="67"/>
      <c r="CR25" s="67"/>
      <c r="CS25" s="59"/>
      <c r="CT25" s="61"/>
      <c r="CU25" s="67"/>
      <c r="CV25" s="67"/>
      <c r="CW25" s="59"/>
    </row>
    <row r="26" spans="2:101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61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59"/>
      <c r="AD26" s="60"/>
      <c r="AE26" s="67"/>
      <c r="AF26" s="67"/>
      <c r="AG26" s="59"/>
      <c r="AH26" s="60"/>
      <c r="AI26" s="67"/>
      <c r="AJ26" s="67"/>
      <c r="AK26" s="67" t="s">
        <v>111</v>
      </c>
      <c r="AL26" s="58"/>
      <c r="AM26" s="6"/>
      <c r="AN26" s="6"/>
      <c r="AO26" s="15"/>
      <c r="AP26" s="67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61"/>
      <c r="BK26" s="67"/>
      <c r="BL26" s="67"/>
      <c r="BM26" s="59"/>
      <c r="BN26" s="61"/>
      <c r="BO26" s="67"/>
      <c r="BP26" s="67"/>
      <c r="BQ26" s="59"/>
      <c r="BR26" s="60"/>
      <c r="BS26" s="67"/>
      <c r="BT26" s="67"/>
      <c r="BU26" s="59" t="s">
        <v>111</v>
      </c>
      <c r="BV26" s="61"/>
      <c r="BW26" s="67"/>
      <c r="BX26" s="67"/>
      <c r="BY26" s="59"/>
      <c r="BZ26" s="67"/>
      <c r="CA26" s="67"/>
      <c r="CB26" s="67"/>
      <c r="CC26" s="67"/>
      <c r="CD26" s="61"/>
      <c r="CE26" s="67"/>
      <c r="CF26" s="67"/>
      <c r="CG26" s="59"/>
      <c r="CH26" s="61"/>
      <c r="CI26" s="67"/>
      <c r="CJ26" s="67"/>
      <c r="CK26" s="59"/>
      <c r="CL26" s="61"/>
      <c r="CM26" s="67"/>
      <c r="CN26" s="67"/>
      <c r="CO26" s="59"/>
      <c r="CP26" s="61"/>
      <c r="CQ26" s="67"/>
      <c r="CR26" s="67"/>
      <c r="CS26" s="59"/>
      <c r="CT26" s="61"/>
      <c r="CU26" s="67"/>
      <c r="CV26" s="67"/>
      <c r="CW26" s="59"/>
    </row>
    <row r="27" spans="2:101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61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59"/>
      <c r="AD27" s="61"/>
      <c r="AE27" s="67"/>
      <c r="AF27" s="67"/>
      <c r="AG27" s="59"/>
      <c r="AH27" s="61"/>
      <c r="AI27" s="67"/>
      <c r="AJ27" s="67"/>
      <c r="AK27" s="67"/>
      <c r="AL27" s="58"/>
      <c r="AM27" s="6"/>
      <c r="AN27" s="6"/>
      <c r="AO27" s="15"/>
      <c r="AP27" s="67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1"/>
      <c r="BK27" s="67"/>
      <c r="BL27" s="67"/>
      <c r="BM27" s="59"/>
      <c r="BN27" s="61"/>
      <c r="BO27" s="67"/>
      <c r="BP27" s="67"/>
      <c r="BQ27" s="59"/>
      <c r="BR27" s="61"/>
      <c r="BS27" s="67"/>
      <c r="BT27" s="67"/>
      <c r="BU27" s="59"/>
      <c r="BV27" s="61"/>
      <c r="BW27" s="67"/>
      <c r="BX27" s="67"/>
      <c r="BY27" s="59"/>
      <c r="BZ27" s="67"/>
      <c r="CA27" s="67"/>
      <c r="CB27" s="67"/>
      <c r="CC27" s="67"/>
      <c r="CD27" s="61"/>
      <c r="CE27" s="67"/>
      <c r="CF27" s="67"/>
      <c r="CG27" s="59"/>
      <c r="CH27" s="61"/>
      <c r="CI27" s="67"/>
      <c r="CJ27" s="124"/>
      <c r="CK27" s="59"/>
      <c r="CL27" s="61"/>
      <c r="CM27" s="67"/>
      <c r="CN27" s="124"/>
      <c r="CO27" s="59"/>
      <c r="CP27" s="61"/>
      <c r="CQ27" s="67"/>
      <c r="CR27" s="67"/>
      <c r="CS27" s="59"/>
      <c r="CT27" s="61"/>
      <c r="CU27" s="67"/>
      <c r="CV27" s="67"/>
      <c r="CW27" s="59"/>
    </row>
    <row r="28" spans="2:101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59"/>
      <c r="AD28" s="61"/>
      <c r="AE28" s="67"/>
      <c r="AF28" s="67"/>
      <c r="AG28" s="59"/>
      <c r="AH28" s="61"/>
      <c r="AI28" s="67"/>
      <c r="AJ28" s="67"/>
      <c r="AK28" s="67"/>
      <c r="AL28" s="21"/>
      <c r="AM28" s="6"/>
      <c r="AN28" s="6"/>
      <c r="AO28" s="15"/>
      <c r="AP28" s="67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1"/>
      <c r="BK28" s="67"/>
      <c r="BL28" s="67"/>
      <c r="BM28" s="59"/>
      <c r="BN28" s="61"/>
      <c r="BO28" s="67"/>
      <c r="BP28" s="67"/>
      <c r="BQ28" s="59"/>
      <c r="BR28" s="61"/>
      <c r="BS28" s="67"/>
      <c r="BT28" s="67"/>
      <c r="BU28" s="59"/>
      <c r="BV28" s="61"/>
      <c r="BW28" s="67"/>
      <c r="BX28" s="67"/>
      <c r="BY28" s="59"/>
      <c r="BZ28" s="67"/>
      <c r="CA28" s="67"/>
      <c r="CB28" s="67"/>
      <c r="CC28" s="67"/>
      <c r="CD28" s="61"/>
      <c r="CE28" s="67"/>
      <c r="CF28" s="67"/>
      <c r="CG28" s="59"/>
      <c r="CH28" s="61"/>
      <c r="CI28" s="67"/>
      <c r="CJ28" s="67"/>
      <c r="CK28" s="59"/>
      <c r="CL28" s="61"/>
      <c r="CM28" s="67"/>
      <c r="CN28" s="67"/>
      <c r="CO28" s="59"/>
      <c r="CP28" s="61"/>
      <c r="CQ28" s="67"/>
      <c r="CR28" s="67"/>
      <c r="CS28" s="59"/>
      <c r="CT28" s="61"/>
      <c r="CU28" s="67"/>
      <c r="CV28" s="67"/>
      <c r="CW28" s="59"/>
    </row>
    <row r="29" spans="2:101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59"/>
      <c r="AD29" s="61"/>
      <c r="AE29" s="67"/>
      <c r="AF29" s="67"/>
      <c r="AG29" s="59"/>
      <c r="AH29" s="61"/>
      <c r="AI29" s="67"/>
      <c r="AJ29" s="67"/>
      <c r="AK29" s="67"/>
      <c r="AL29" s="21"/>
      <c r="AM29" s="6"/>
      <c r="AN29" s="6"/>
      <c r="AO29" s="15"/>
      <c r="AP29" s="67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1"/>
      <c r="BK29" s="67"/>
      <c r="BL29" s="67"/>
      <c r="BM29" s="59"/>
      <c r="BN29" s="61"/>
      <c r="BO29" s="67"/>
      <c r="BP29" s="67"/>
      <c r="BQ29" s="59"/>
      <c r="BR29" s="61"/>
      <c r="BS29" s="67"/>
      <c r="BT29" s="67"/>
      <c r="BU29" s="59"/>
      <c r="BV29" s="61"/>
      <c r="BW29" s="67"/>
      <c r="BX29" s="67"/>
      <c r="BY29" s="59"/>
      <c r="BZ29" s="67"/>
      <c r="CA29" s="67"/>
      <c r="CB29" s="67"/>
      <c r="CC29" s="67"/>
      <c r="CD29" s="61"/>
      <c r="CE29" s="67"/>
      <c r="CF29" s="67"/>
      <c r="CG29" s="59"/>
      <c r="CH29" s="61"/>
      <c r="CI29" s="67"/>
      <c r="CJ29" s="67"/>
      <c r="CK29" s="59"/>
      <c r="CL29" s="61"/>
      <c r="CM29" s="67"/>
      <c r="CN29" s="67"/>
      <c r="CO29" s="59"/>
      <c r="CP29" s="61"/>
      <c r="CQ29" s="67"/>
      <c r="CR29" s="67"/>
      <c r="CS29" s="59"/>
      <c r="CT29" s="61"/>
      <c r="CU29" s="67"/>
      <c r="CV29" s="67"/>
      <c r="CW29" s="59"/>
    </row>
    <row r="30" spans="2:101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24"/>
      <c r="AD30" s="25"/>
      <c r="AE30" s="68"/>
      <c r="AF30" s="68"/>
      <c r="AG30" s="24"/>
      <c r="AH30" s="25"/>
      <c r="AI30" s="68"/>
      <c r="AJ30" s="68"/>
      <c r="AK30" s="68"/>
      <c r="AL30" s="22"/>
      <c r="AM30" s="4"/>
      <c r="AN30" s="4"/>
      <c r="AO30" s="17"/>
      <c r="AP30" s="68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N30" s="25"/>
      <c r="BO30" s="68"/>
      <c r="BP30" s="68"/>
      <c r="BQ30" s="24"/>
      <c r="BR30" s="25"/>
      <c r="BS30" s="68"/>
      <c r="BT30" s="68"/>
      <c r="BU30" s="24"/>
      <c r="BV30" s="25"/>
      <c r="BW30" s="68"/>
      <c r="BX30" s="68"/>
      <c r="BY30" s="24"/>
      <c r="BZ30" s="68"/>
      <c r="CA30" s="68"/>
      <c r="CB30" s="68"/>
      <c r="CC30" s="68"/>
      <c r="CD30" s="25"/>
      <c r="CE30" s="68"/>
      <c r="CF30" s="68"/>
      <c r="CG30" s="24"/>
      <c r="CH30" s="25"/>
      <c r="CI30" s="68"/>
      <c r="CJ30" s="68"/>
      <c r="CK30" s="24"/>
      <c r="CL30" s="25"/>
      <c r="CM30" s="68"/>
      <c r="CN30" s="68"/>
      <c r="CO30" s="24"/>
      <c r="CP30" s="25"/>
      <c r="CQ30" s="68"/>
      <c r="CR30" s="68"/>
      <c r="CS30" s="24"/>
      <c r="CT30" s="25"/>
      <c r="CU30" s="68"/>
      <c r="CV30" s="68"/>
      <c r="CW30" s="24"/>
    </row>
    <row r="31" spans="2:101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24"/>
      <c r="AD31" s="25"/>
      <c r="AE31" s="68"/>
      <c r="AF31" s="68"/>
      <c r="AG31" s="24"/>
      <c r="AH31" s="25"/>
      <c r="AI31" s="68"/>
      <c r="AJ31" s="68"/>
      <c r="AK31" s="68"/>
      <c r="AL31" s="22"/>
      <c r="AM31" s="4"/>
      <c r="AN31" s="4"/>
      <c r="AO31" s="17"/>
      <c r="AP31" s="68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N31" s="25"/>
      <c r="BO31" s="68"/>
      <c r="BP31" s="68"/>
      <c r="BQ31" s="24"/>
      <c r="BR31" s="25"/>
      <c r="BS31" s="68"/>
      <c r="BT31" s="68"/>
      <c r="BU31" s="24"/>
      <c r="BV31" s="25"/>
      <c r="BW31" s="68"/>
      <c r="BX31" s="68"/>
      <c r="BY31" s="24"/>
      <c r="BZ31" s="68"/>
      <c r="CA31" s="68"/>
      <c r="CB31" s="68"/>
      <c r="CC31" s="68"/>
      <c r="CD31" s="25"/>
      <c r="CE31" s="68"/>
      <c r="CF31" s="68"/>
      <c r="CG31" s="24"/>
      <c r="CH31" s="25"/>
      <c r="CI31" s="68"/>
      <c r="CJ31" s="68"/>
      <c r="CK31" s="24"/>
      <c r="CL31" s="25"/>
      <c r="CM31" s="68"/>
      <c r="CN31" s="68"/>
      <c r="CO31" s="24"/>
      <c r="CP31" s="25"/>
      <c r="CQ31" s="68"/>
      <c r="CR31" s="68"/>
      <c r="CS31" s="24"/>
      <c r="CT31" s="25"/>
      <c r="CU31" s="68"/>
      <c r="CV31" s="68"/>
      <c r="CW31" s="24"/>
    </row>
    <row r="32" spans="2:101" ht="15" thickBot="1" x14ac:dyDescent="0.35">
      <c r="B32" s="97"/>
      <c r="C32" s="98"/>
      <c r="D32" s="28"/>
      <c r="E32" s="29"/>
      <c r="F32" s="69"/>
      <c r="G32" s="69"/>
      <c r="H32" s="69"/>
      <c r="I32" s="69"/>
      <c r="J32" s="38"/>
      <c r="K32" s="31"/>
      <c r="L32" s="31"/>
      <c r="M32" s="39"/>
      <c r="N32" s="77"/>
      <c r="O32" s="72"/>
      <c r="P32" s="72"/>
      <c r="Q32" s="78"/>
      <c r="R32" s="77"/>
      <c r="S32" s="72"/>
      <c r="T32" s="72"/>
      <c r="U32" s="78"/>
      <c r="V32" s="77"/>
      <c r="W32" s="72"/>
      <c r="X32" s="72"/>
      <c r="Y32" s="78"/>
      <c r="Z32" s="77"/>
      <c r="AA32" s="72"/>
      <c r="AB32" s="72"/>
      <c r="AC32" s="78"/>
      <c r="AD32" s="77"/>
      <c r="AE32" s="72"/>
      <c r="AF32" s="72"/>
      <c r="AG32" s="78"/>
      <c r="AH32" s="77"/>
      <c r="AI32" s="72"/>
      <c r="AJ32" s="72"/>
      <c r="AK32" s="72"/>
      <c r="AL32" s="27"/>
      <c r="AM32" s="28"/>
      <c r="AN32" s="28"/>
      <c r="AO32" s="29"/>
      <c r="AP32" s="72"/>
      <c r="AQ32" s="72"/>
      <c r="AR32" s="72"/>
      <c r="AS32" s="78"/>
      <c r="AT32" s="77"/>
      <c r="AU32" s="72"/>
      <c r="AV32" s="72"/>
      <c r="AW32" s="78"/>
      <c r="AX32" s="77"/>
      <c r="AY32" s="72"/>
      <c r="AZ32" s="72"/>
      <c r="BA32" s="78"/>
      <c r="BB32" s="77"/>
      <c r="BC32" s="72"/>
      <c r="BD32" s="72"/>
      <c r="BE32" s="78"/>
      <c r="BF32" s="77"/>
      <c r="BG32" s="72"/>
      <c r="BH32" s="72"/>
      <c r="BI32" s="78"/>
      <c r="BJ32" s="77"/>
      <c r="BK32" s="72"/>
      <c r="BL32" s="72"/>
      <c r="BM32" s="78"/>
      <c r="BN32" s="77"/>
      <c r="BO32" s="72"/>
      <c r="BP32" s="72"/>
      <c r="BQ32" s="78"/>
      <c r="BR32" s="77"/>
      <c r="BS32" s="72"/>
      <c r="BT32" s="72"/>
      <c r="BU32" s="78"/>
      <c r="BV32" s="77"/>
      <c r="BW32" s="72"/>
      <c r="BX32" s="72"/>
      <c r="BY32" s="78"/>
      <c r="BZ32" s="72"/>
      <c r="CA32" s="72"/>
      <c r="CB32" s="72"/>
      <c r="CC32" s="72"/>
      <c r="CD32" s="77"/>
      <c r="CE32" s="72"/>
      <c r="CF32" s="72"/>
      <c r="CG32" s="78"/>
      <c r="CH32" s="77"/>
      <c r="CI32" s="72"/>
      <c r="CJ32" s="72"/>
      <c r="CK32" s="78"/>
      <c r="CL32" s="77"/>
      <c r="CM32" s="72"/>
      <c r="CN32" s="72"/>
      <c r="CO32" s="78"/>
      <c r="CP32" s="77"/>
      <c r="CQ32" s="72"/>
      <c r="CR32" s="72"/>
      <c r="CS32" s="78"/>
      <c r="CT32" s="77"/>
      <c r="CU32" s="72"/>
      <c r="CV32" s="72"/>
      <c r="CW32" s="78"/>
    </row>
    <row r="33" spans="1:101" s="7" customFormat="1" ht="18.600000000000001" thickBot="1" x14ac:dyDescent="0.35">
      <c r="A33" s="64" t="s">
        <v>6</v>
      </c>
      <c r="B33" s="773">
        <f>SUM(D12:D32)</f>
        <v>135</v>
      </c>
      <c r="C33" s="774"/>
      <c r="D33" s="774"/>
      <c r="E33" s="775"/>
      <c r="F33" s="773">
        <f>SUM(H12:H32)</f>
        <v>1395</v>
      </c>
      <c r="G33" s="774"/>
      <c r="H33" s="774"/>
      <c r="I33" s="775"/>
      <c r="J33" s="760">
        <f>SUM(L12:L32)</f>
        <v>180</v>
      </c>
      <c r="K33" s="761"/>
      <c r="L33" s="761"/>
      <c r="M33" s="762"/>
      <c r="N33" s="722">
        <f>SUM(P12:P32)</f>
        <v>450</v>
      </c>
      <c r="O33" s="723"/>
      <c r="P33" s="723"/>
      <c r="Q33" s="724"/>
      <c r="R33" s="722">
        <f>SUM(T12:T32)</f>
        <v>270</v>
      </c>
      <c r="S33" s="723"/>
      <c r="T33" s="723"/>
      <c r="U33" s="724"/>
      <c r="V33" s="722">
        <f>SUM(X12:X32)</f>
        <v>350</v>
      </c>
      <c r="W33" s="723"/>
      <c r="X33" s="723"/>
      <c r="Y33" s="724"/>
      <c r="Z33" s="722">
        <f>SUM(AB12:AB32)</f>
        <v>1820</v>
      </c>
      <c r="AA33" s="723"/>
      <c r="AB33" s="723"/>
      <c r="AC33" s="724"/>
      <c r="AD33" s="722">
        <f>SUM(AF12:AF32)</f>
        <v>1620</v>
      </c>
      <c r="AE33" s="723"/>
      <c r="AF33" s="723"/>
      <c r="AG33" s="724"/>
      <c r="AH33" s="722">
        <f>SUM(AJ12:AJ32)</f>
        <v>2215</v>
      </c>
      <c r="AI33" s="723"/>
      <c r="AJ33" s="723"/>
      <c r="AK33" s="723"/>
      <c r="AL33" s="770">
        <f>SUM(AN12:AN32)</f>
        <v>90</v>
      </c>
      <c r="AM33" s="771"/>
      <c r="AN33" s="771"/>
      <c r="AO33" s="772"/>
      <c r="AP33" s="722">
        <f>SUM(AR12:AR32)</f>
        <v>720</v>
      </c>
      <c r="AQ33" s="723"/>
      <c r="AR33" s="723"/>
      <c r="AS33" s="723"/>
      <c r="AT33" s="722">
        <f>SUM(AV12:AV32)</f>
        <v>105</v>
      </c>
      <c r="AU33" s="723"/>
      <c r="AV33" s="723"/>
      <c r="AW33" s="723"/>
      <c r="AX33" s="722">
        <f>SUM(AZ12:AZ32)</f>
        <v>135</v>
      </c>
      <c r="AY33" s="723"/>
      <c r="AZ33" s="723"/>
      <c r="BA33" s="724"/>
      <c r="BB33" s="722">
        <f>SUM(BD12:BD32)</f>
        <v>1818</v>
      </c>
      <c r="BC33" s="723"/>
      <c r="BD33" s="723"/>
      <c r="BE33" s="723"/>
      <c r="BF33" s="722">
        <f>SUM(BH12:BH32)</f>
        <v>1695</v>
      </c>
      <c r="BG33" s="723"/>
      <c r="BH33" s="723"/>
      <c r="BI33" s="723"/>
      <c r="BJ33" s="722">
        <f>SUM(BL12:BL32)</f>
        <v>465</v>
      </c>
      <c r="BK33" s="723"/>
      <c r="BL33" s="723"/>
      <c r="BM33" s="723"/>
      <c r="BN33" s="722">
        <f>SUM(BP12:BP32)</f>
        <v>1350</v>
      </c>
      <c r="BO33" s="723"/>
      <c r="BP33" s="723"/>
      <c r="BQ33" s="723"/>
      <c r="BR33" s="722">
        <f>SUM(BT12:BT32)</f>
        <v>1260</v>
      </c>
      <c r="BS33" s="723"/>
      <c r="BT33" s="723"/>
      <c r="BU33" s="723"/>
      <c r="BV33" s="722">
        <f>SUM(BX12:BX32)</f>
        <v>130</v>
      </c>
      <c r="BW33" s="723"/>
      <c r="BX33" s="723"/>
      <c r="BY33" s="723"/>
      <c r="BZ33" s="722">
        <f>SUM(CB12:CB32)</f>
        <v>31710</v>
      </c>
      <c r="CA33" s="723"/>
      <c r="CB33" s="723"/>
      <c r="CC33" s="723"/>
      <c r="CD33" s="722">
        <f>SUM(CF12:CF32)</f>
        <v>270</v>
      </c>
      <c r="CE33" s="723"/>
      <c r="CF33" s="723"/>
      <c r="CG33" s="724"/>
      <c r="CH33" s="722">
        <f>SUM(CJ12:CJ32)</f>
        <v>180</v>
      </c>
      <c r="CI33" s="723"/>
      <c r="CJ33" s="723"/>
      <c r="CK33" s="724"/>
      <c r="CL33" s="722">
        <f>SUM(CN12:CN32)</f>
        <v>135</v>
      </c>
      <c r="CM33" s="723"/>
      <c r="CN33" s="723"/>
      <c r="CO33" s="724"/>
      <c r="CP33" s="722">
        <f>SUM(CR12:CR32)</f>
        <v>600</v>
      </c>
      <c r="CQ33" s="723"/>
      <c r="CR33" s="723"/>
      <c r="CS33" s="724"/>
      <c r="CT33" s="722">
        <f>SUM(CV12:CV32)</f>
        <v>100</v>
      </c>
      <c r="CU33" s="723"/>
      <c r="CV33" s="723"/>
      <c r="CW33" s="724"/>
    </row>
    <row r="34" spans="1:101" s="7" customFormat="1" ht="18.600000000000001" thickBot="1" x14ac:dyDescent="0.35">
      <c r="A34" s="64" t="s">
        <v>7</v>
      </c>
      <c r="B34" s="776">
        <f>+B33/42</f>
        <v>3.2142857142857144</v>
      </c>
      <c r="C34" s="777"/>
      <c r="D34" s="777"/>
      <c r="E34" s="778"/>
      <c r="F34" s="776">
        <f>+F33/42</f>
        <v>33.214285714285715</v>
      </c>
      <c r="G34" s="777"/>
      <c r="H34" s="777"/>
      <c r="I34" s="778"/>
      <c r="J34" s="763">
        <f>+J33/42</f>
        <v>4.2857142857142856</v>
      </c>
      <c r="K34" s="764"/>
      <c r="L34" s="764"/>
      <c r="M34" s="765"/>
      <c r="N34" s="725">
        <f>+N33/42</f>
        <v>10.714285714285714</v>
      </c>
      <c r="O34" s="726"/>
      <c r="P34" s="726"/>
      <c r="Q34" s="727"/>
      <c r="R34" s="725">
        <f>+R33/42</f>
        <v>6.4285714285714288</v>
      </c>
      <c r="S34" s="726"/>
      <c r="T34" s="726"/>
      <c r="U34" s="727"/>
      <c r="V34" s="725">
        <f>+V33/42</f>
        <v>8.3333333333333339</v>
      </c>
      <c r="W34" s="726"/>
      <c r="X34" s="726"/>
      <c r="Y34" s="727"/>
      <c r="Z34" s="725">
        <f>+Z33/42</f>
        <v>43.333333333333336</v>
      </c>
      <c r="AA34" s="726"/>
      <c r="AB34" s="726"/>
      <c r="AC34" s="727"/>
      <c r="AD34" s="725">
        <f>+AD33/42</f>
        <v>38.571428571428569</v>
      </c>
      <c r="AE34" s="726"/>
      <c r="AF34" s="726"/>
      <c r="AG34" s="727"/>
      <c r="AH34" s="725">
        <f>+AH33/42</f>
        <v>52.738095238095241</v>
      </c>
      <c r="AI34" s="726"/>
      <c r="AJ34" s="726"/>
      <c r="AK34" s="726"/>
      <c r="AL34" s="725">
        <f>+AL33/42</f>
        <v>2.1428571428571428</v>
      </c>
      <c r="AM34" s="726"/>
      <c r="AN34" s="726"/>
      <c r="AO34" s="727"/>
      <c r="AP34" s="725">
        <f>+AP33/42</f>
        <v>17.142857142857142</v>
      </c>
      <c r="AQ34" s="726"/>
      <c r="AR34" s="726"/>
      <c r="AS34" s="726"/>
      <c r="AT34" s="725">
        <f>+AT33/42</f>
        <v>2.5</v>
      </c>
      <c r="AU34" s="726"/>
      <c r="AV34" s="726"/>
      <c r="AW34" s="726"/>
      <c r="AX34" s="725">
        <f>+AX33/42</f>
        <v>3.2142857142857144</v>
      </c>
      <c r="AY34" s="726"/>
      <c r="AZ34" s="726"/>
      <c r="BA34" s="727"/>
      <c r="BB34" s="725">
        <f>+BB33/42</f>
        <v>43.285714285714285</v>
      </c>
      <c r="BC34" s="726"/>
      <c r="BD34" s="726"/>
      <c r="BE34" s="726"/>
      <c r="BF34" s="725">
        <f>+BF33/42</f>
        <v>40.357142857142854</v>
      </c>
      <c r="BG34" s="726"/>
      <c r="BH34" s="726"/>
      <c r="BI34" s="726"/>
      <c r="BJ34" s="725">
        <f>+BJ33/42</f>
        <v>11.071428571428571</v>
      </c>
      <c r="BK34" s="726"/>
      <c r="BL34" s="726"/>
      <c r="BM34" s="726"/>
      <c r="BN34" s="725">
        <f>+BN33/42</f>
        <v>32.142857142857146</v>
      </c>
      <c r="BO34" s="726"/>
      <c r="BP34" s="726"/>
      <c r="BQ34" s="726"/>
      <c r="BR34" s="725">
        <f>+BR33/42</f>
        <v>30</v>
      </c>
      <c r="BS34" s="726"/>
      <c r="BT34" s="726"/>
      <c r="BU34" s="726"/>
      <c r="BV34" s="725">
        <f>+BV33/42</f>
        <v>3.0952380952380953</v>
      </c>
      <c r="BW34" s="726"/>
      <c r="BX34" s="726"/>
      <c r="BY34" s="726"/>
      <c r="BZ34" s="725">
        <f>+BZ33/42</f>
        <v>755</v>
      </c>
      <c r="CA34" s="726"/>
      <c r="CB34" s="726"/>
      <c r="CC34" s="726"/>
      <c r="CD34" s="725">
        <f>+CD33/42</f>
        <v>6.4285714285714288</v>
      </c>
      <c r="CE34" s="726"/>
      <c r="CF34" s="726"/>
      <c r="CG34" s="727"/>
      <c r="CH34" s="725">
        <f>+CH33/42</f>
        <v>4.2857142857142856</v>
      </c>
      <c r="CI34" s="726"/>
      <c r="CJ34" s="726"/>
      <c r="CK34" s="727"/>
      <c r="CL34" s="725">
        <f>+CL33/42</f>
        <v>3.2142857142857144</v>
      </c>
      <c r="CM34" s="726"/>
      <c r="CN34" s="726"/>
      <c r="CO34" s="727"/>
      <c r="CP34" s="725">
        <f>+CP33/42</f>
        <v>14.285714285714286</v>
      </c>
      <c r="CQ34" s="726"/>
      <c r="CR34" s="726"/>
      <c r="CS34" s="727"/>
      <c r="CT34" s="725">
        <f>+CT33/42</f>
        <v>2.3809523809523809</v>
      </c>
      <c r="CU34" s="726"/>
      <c r="CV34" s="726"/>
      <c r="CW34" s="727"/>
    </row>
    <row r="35" spans="1:101" s="7" customFormat="1" ht="18.600000000000001" thickBot="1" x14ac:dyDescent="0.35">
      <c r="A35" s="64" t="s">
        <v>8</v>
      </c>
      <c r="B35" s="728">
        <f>+B34/6.2898</f>
        <v>0.5110314659107944</v>
      </c>
      <c r="C35" s="729"/>
      <c r="D35" s="729"/>
      <c r="E35" s="730"/>
      <c r="F35" s="728">
        <f>+F34/6.2898</f>
        <v>5.2806584810782091</v>
      </c>
      <c r="G35" s="729"/>
      <c r="H35" s="729"/>
      <c r="I35" s="730"/>
      <c r="J35" s="728">
        <f>+J34/6.2898</f>
        <v>0.68137528788105917</v>
      </c>
      <c r="K35" s="729"/>
      <c r="L35" s="729"/>
      <c r="M35" s="730"/>
      <c r="N35" s="728">
        <f>+N34/6.2898</f>
        <v>1.7034382197026479</v>
      </c>
      <c r="O35" s="729"/>
      <c r="P35" s="729"/>
      <c r="Q35" s="730"/>
      <c r="R35" s="728">
        <f>+R34/6.2898</f>
        <v>1.0220629318215888</v>
      </c>
      <c r="S35" s="729"/>
      <c r="T35" s="729"/>
      <c r="U35" s="730"/>
      <c r="V35" s="728">
        <f>+V34/6.2898</f>
        <v>1.3248963931020596</v>
      </c>
      <c r="W35" s="729"/>
      <c r="X35" s="729"/>
      <c r="Y35" s="730"/>
      <c r="Z35" s="728">
        <f>+Z34/6.2898</f>
        <v>6.8894612441307101</v>
      </c>
      <c r="AA35" s="729"/>
      <c r="AB35" s="729"/>
      <c r="AC35" s="730"/>
      <c r="AD35" s="728">
        <f>+AD34/6.2898</f>
        <v>6.1323775909295319</v>
      </c>
      <c r="AE35" s="729"/>
      <c r="AF35" s="729"/>
      <c r="AG35" s="730"/>
      <c r="AH35" s="728">
        <f>+AH34/6.2898</f>
        <v>8.3847014592030344</v>
      </c>
      <c r="AI35" s="729"/>
      <c r="AJ35" s="729"/>
      <c r="AK35" s="729"/>
      <c r="AL35" s="728">
        <f>+AL34/6.2898</f>
        <v>0.34068764394052958</v>
      </c>
      <c r="AM35" s="729"/>
      <c r="AN35" s="729"/>
      <c r="AO35" s="730"/>
      <c r="AP35" s="728">
        <f>+AP34/6.2898</f>
        <v>2.7255011515242367</v>
      </c>
      <c r="AQ35" s="729"/>
      <c r="AR35" s="729"/>
      <c r="AS35" s="729"/>
      <c r="AT35" s="728">
        <f>+AT34/6.2898</f>
        <v>0.39746891793061784</v>
      </c>
      <c r="AU35" s="729"/>
      <c r="AV35" s="729"/>
      <c r="AW35" s="729"/>
      <c r="AX35" s="728">
        <f>+AX34/6.2898</f>
        <v>0.5110314659107944</v>
      </c>
      <c r="AY35" s="729"/>
      <c r="AZ35" s="729"/>
      <c r="BA35" s="730"/>
      <c r="BB35" s="728">
        <f>+BB34/6.2898</f>
        <v>6.8818904075986973</v>
      </c>
      <c r="BC35" s="729"/>
      <c r="BD35" s="729"/>
      <c r="BE35" s="729"/>
      <c r="BF35" s="728">
        <f>+BF34/6.2898</f>
        <v>6.4162839608799738</v>
      </c>
      <c r="BG35" s="729"/>
      <c r="BH35" s="729"/>
      <c r="BI35" s="729"/>
      <c r="BJ35" s="728">
        <f>+BJ34/6.2898</f>
        <v>1.7602194936927362</v>
      </c>
      <c r="BK35" s="729"/>
      <c r="BL35" s="729"/>
      <c r="BM35" s="729"/>
      <c r="BN35" s="728">
        <f>+BN34/6.2898</f>
        <v>5.110314659107944</v>
      </c>
      <c r="BO35" s="729"/>
      <c r="BP35" s="729"/>
      <c r="BQ35" s="729"/>
      <c r="BR35" s="728">
        <f>+BR34/6.2898</f>
        <v>4.7696270151674138</v>
      </c>
      <c r="BS35" s="729"/>
      <c r="BT35" s="729"/>
      <c r="BU35" s="729"/>
      <c r="BV35" s="728">
        <f>+BV34/6.2898</f>
        <v>0.49210437458076495</v>
      </c>
      <c r="BW35" s="729"/>
      <c r="BX35" s="729"/>
      <c r="BY35" s="729"/>
      <c r="BZ35" s="728">
        <f>+BZ34/6.2898</f>
        <v>120.0356132150466</v>
      </c>
      <c r="CA35" s="729"/>
      <c r="CB35" s="729"/>
      <c r="CC35" s="729"/>
      <c r="CD35" s="728">
        <f>+CD34/6.2898</f>
        <v>1.0220629318215888</v>
      </c>
      <c r="CE35" s="729"/>
      <c r="CF35" s="729"/>
      <c r="CG35" s="730"/>
      <c r="CH35" s="728">
        <f>+CH34/6.2898</f>
        <v>0.68137528788105917</v>
      </c>
      <c r="CI35" s="729"/>
      <c r="CJ35" s="729"/>
      <c r="CK35" s="730"/>
      <c r="CL35" s="728">
        <f>+CL34/6.2898</f>
        <v>0.5110314659107944</v>
      </c>
      <c r="CM35" s="729"/>
      <c r="CN35" s="729"/>
      <c r="CO35" s="730"/>
      <c r="CP35" s="728">
        <f>+CP34/6.2898</f>
        <v>2.2712509596035306</v>
      </c>
      <c r="CQ35" s="729"/>
      <c r="CR35" s="729"/>
      <c r="CS35" s="730"/>
      <c r="CT35" s="728">
        <f>+CT34/6.2898</f>
        <v>0.37854182660058844</v>
      </c>
      <c r="CU35" s="729"/>
      <c r="CV35" s="729"/>
      <c r="CW35" s="730"/>
    </row>
  </sheetData>
  <mergeCells count="150">
    <mergeCell ref="CP35:CS35"/>
    <mergeCell ref="CT35:CW35"/>
    <mergeCell ref="AX35:BA35"/>
    <mergeCell ref="BB35:BE35"/>
    <mergeCell ref="BF35:BI35"/>
    <mergeCell ref="BJ35:BM35"/>
    <mergeCell ref="BN35:BQ35"/>
    <mergeCell ref="BR35:BU35"/>
    <mergeCell ref="AT8:AW8"/>
    <mergeCell ref="AT9:AW9"/>
    <mergeCell ref="AT10:AW10"/>
    <mergeCell ref="AT33:AW33"/>
    <mergeCell ref="AT34:AW34"/>
    <mergeCell ref="AT35:AW35"/>
    <mergeCell ref="CP33:CS33"/>
    <mergeCell ref="CT33:CW33"/>
    <mergeCell ref="AX33:BA33"/>
    <mergeCell ref="BB33:BE33"/>
    <mergeCell ref="BF33:BI33"/>
    <mergeCell ref="BJ33:BM33"/>
    <mergeCell ref="BN33:BQ33"/>
    <mergeCell ref="BR33:BU33"/>
    <mergeCell ref="CP34:CS34"/>
    <mergeCell ref="CT34:CW34"/>
    <mergeCell ref="BZ34:CC34"/>
    <mergeCell ref="CD34:CG34"/>
    <mergeCell ref="CL34:CO34"/>
    <mergeCell ref="V34:Y34"/>
    <mergeCell ref="BV35:BY35"/>
    <mergeCell ref="BZ35:CC35"/>
    <mergeCell ref="CD35:CG35"/>
    <mergeCell ref="CL35:CO35"/>
    <mergeCell ref="BR34:BU34"/>
    <mergeCell ref="BV34:BY34"/>
    <mergeCell ref="CH34:CK34"/>
    <mergeCell ref="CH35:CK35"/>
    <mergeCell ref="J34:M34"/>
    <mergeCell ref="N34:Q34"/>
    <mergeCell ref="R34:U34"/>
    <mergeCell ref="V35:Y35"/>
    <mergeCell ref="Z35:AC35"/>
    <mergeCell ref="AD35:AG35"/>
    <mergeCell ref="AH35:AK35"/>
    <mergeCell ref="AL35:AO35"/>
    <mergeCell ref="AP35:AS35"/>
    <mergeCell ref="CL10:CO10"/>
    <mergeCell ref="V10:Y10"/>
    <mergeCell ref="BV33:BY33"/>
    <mergeCell ref="BZ33:CC33"/>
    <mergeCell ref="CD33:CG33"/>
    <mergeCell ref="CL33:CO33"/>
    <mergeCell ref="CH33:CK33"/>
    <mergeCell ref="B35:E35"/>
    <mergeCell ref="F35:I35"/>
    <mergeCell ref="J35:M35"/>
    <mergeCell ref="N35:Q35"/>
    <mergeCell ref="R35:U35"/>
    <mergeCell ref="BB34:BE34"/>
    <mergeCell ref="BF34:BI34"/>
    <mergeCell ref="BJ34:BM34"/>
    <mergeCell ref="BN34:BQ34"/>
    <mergeCell ref="Z34:AC34"/>
    <mergeCell ref="AD34:AG34"/>
    <mergeCell ref="AH34:AK34"/>
    <mergeCell ref="AL34:AO34"/>
    <mergeCell ref="AP34:AS34"/>
    <mergeCell ref="AX34:BA34"/>
    <mergeCell ref="B34:E34"/>
    <mergeCell ref="F34:I34"/>
    <mergeCell ref="R10:U10"/>
    <mergeCell ref="V33:Y33"/>
    <mergeCell ref="Z33:AC33"/>
    <mergeCell ref="AD33:AG33"/>
    <mergeCell ref="AH33:AK33"/>
    <mergeCell ref="AL33:AO33"/>
    <mergeCell ref="AP33:AS33"/>
    <mergeCell ref="BZ10:CC10"/>
    <mergeCell ref="CD10:CG10"/>
    <mergeCell ref="CP10:CS10"/>
    <mergeCell ref="CT10:CW10"/>
    <mergeCell ref="BR10:BU10"/>
    <mergeCell ref="BV10:BY10"/>
    <mergeCell ref="CH10:CK10"/>
    <mergeCell ref="B33:E33"/>
    <mergeCell ref="F33:I33"/>
    <mergeCell ref="J33:M33"/>
    <mergeCell ref="N33:Q33"/>
    <mergeCell ref="R33:U33"/>
    <mergeCell ref="BB10:BE10"/>
    <mergeCell ref="BF10:BI10"/>
    <mergeCell ref="BJ10:BM10"/>
    <mergeCell ref="BN10:BQ10"/>
    <mergeCell ref="Z10:AC10"/>
    <mergeCell ref="AD10:AG10"/>
    <mergeCell ref="AH10:AK10"/>
    <mergeCell ref="AL10:AO10"/>
    <mergeCell ref="AP10:AS10"/>
    <mergeCell ref="AX10:BA10"/>
    <mergeCell ref="B10:E10"/>
    <mergeCell ref="F10:I10"/>
    <mergeCell ref="J10:M10"/>
    <mergeCell ref="N10:Q10"/>
    <mergeCell ref="CP9:CS9"/>
    <mergeCell ref="AX8:BA8"/>
    <mergeCell ref="AL9:AO9"/>
    <mergeCell ref="AP9:AS9"/>
    <mergeCell ref="CH8:CK8"/>
    <mergeCell ref="CH9:CK9"/>
    <mergeCell ref="CP8:CS8"/>
    <mergeCell ref="CT9:CW9"/>
    <mergeCell ref="AX9:BA9"/>
    <mergeCell ref="BB9:BE9"/>
    <mergeCell ref="BF9:BI9"/>
    <mergeCell ref="BJ9:BM9"/>
    <mergeCell ref="BN9:BQ9"/>
    <mergeCell ref="BR9:BU9"/>
    <mergeCell ref="CT8:CW8"/>
    <mergeCell ref="BZ8:CC8"/>
    <mergeCell ref="CD8:CG8"/>
    <mergeCell ref="CL8:CO8"/>
    <mergeCell ref="CD9:CG9"/>
    <mergeCell ref="CL9:CO9"/>
    <mergeCell ref="BR8:BU8"/>
    <mergeCell ref="BV8:BY8"/>
    <mergeCell ref="BV9:BY9"/>
    <mergeCell ref="BZ9:CC9"/>
    <mergeCell ref="B9:E9"/>
    <mergeCell ref="F9:I9"/>
    <mergeCell ref="J9:M9"/>
    <mergeCell ref="N9:Q9"/>
    <mergeCell ref="R9:U9"/>
    <mergeCell ref="BB8:BE8"/>
    <mergeCell ref="BF8:BI8"/>
    <mergeCell ref="BJ8:BM8"/>
    <mergeCell ref="BN8:BQ8"/>
    <mergeCell ref="Z8:AC8"/>
    <mergeCell ref="AD8:AG8"/>
    <mergeCell ref="AH8:AK8"/>
    <mergeCell ref="AL8:AO8"/>
    <mergeCell ref="AP8:AS8"/>
    <mergeCell ref="B8:E8"/>
    <mergeCell ref="F8:I8"/>
    <mergeCell ref="J8:M8"/>
    <mergeCell ref="N8:Q8"/>
    <mergeCell ref="R8:U8"/>
    <mergeCell ref="V9:Y9"/>
    <mergeCell ref="Z9:AC9"/>
    <mergeCell ref="AD9:AG9"/>
    <mergeCell ref="AH9:AK9"/>
    <mergeCell ref="V8:Y8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Q39"/>
  <sheetViews>
    <sheetView topLeftCell="W7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49" width="13" customWidth="1"/>
    <col min="50" max="52" width="12" customWidth="1"/>
    <col min="53" max="53" width="15.5546875" customWidth="1"/>
    <col min="54" max="61" width="11.88671875" customWidth="1"/>
    <col min="62" max="80" width="12" customWidth="1"/>
    <col min="81" max="93" width="13" customWidth="1"/>
    <col min="94" max="97" width="15.33203125" customWidth="1"/>
    <col min="98" max="113" width="12" customWidth="1"/>
  </cols>
  <sheetData>
    <row r="4" spans="1:121" ht="15" thickBot="1" x14ac:dyDescent="0.35"/>
    <row r="5" spans="1:121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</row>
    <row r="6" spans="1:121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  <c r="CL6" s="92"/>
      <c r="CM6" s="92"/>
      <c r="CN6" s="92"/>
      <c r="CO6" s="92"/>
      <c r="CP6" s="92"/>
      <c r="CQ6" s="92"/>
      <c r="CR6" s="92"/>
      <c r="CS6" s="92"/>
      <c r="CT6" s="92"/>
      <c r="CU6" s="92"/>
      <c r="CV6" s="92"/>
      <c r="CW6" s="92"/>
      <c r="CX6" s="92"/>
      <c r="CY6" s="92"/>
      <c r="CZ6" s="92"/>
      <c r="DA6" s="92"/>
      <c r="DB6" s="92"/>
      <c r="DC6" s="92"/>
      <c r="DD6" s="92"/>
      <c r="DE6" s="92"/>
      <c r="DF6" s="92"/>
      <c r="DG6" s="92"/>
      <c r="DH6" s="92"/>
      <c r="DI6" s="92"/>
    </row>
    <row r="7" spans="1:121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  <c r="CH7" s="95"/>
      <c r="CI7" s="95"/>
      <c r="CJ7" s="95"/>
      <c r="CK7" s="95"/>
      <c r="CL7" s="95"/>
      <c r="CM7" s="95"/>
      <c r="CN7" s="95"/>
      <c r="CO7" s="95"/>
      <c r="CP7" s="95"/>
      <c r="CQ7" s="95"/>
      <c r="CR7" s="95"/>
      <c r="CS7" s="95"/>
      <c r="CT7" s="95" t="s">
        <v>200</v>
      </c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95"/>
      <c r="DI7" s="95"/>
    </row>
    <row r="8" spans="1:121" s="3" customFormat="1" ht="30.9" customHeight="1" thickBot="1" x14ac:dyDescent="0.35">
      <c r="A8" s="63" t="s">
        <v>16</v>
      </c>
      <c r="B8" s="779" t="s">
        <v>119</v>
      </c>
      <c r="C8" s="780"/>
      <c r="D8" s="780"/>
      <c r="E8" s="781"/>
      <c r="F8" s="779" t="s">
        <v>119</v>
      </c>
      <c r="G8" s="780"/>
      <c r="H8" s="780"/>
      <c r="I8" s="781"/>
      <c r="J8" s="789" t="s">
        <v>123</v>
      </c>
      <c r="K8" s="790"/>
      <c r="L8" s="790"/>
      <c r="M8" s="791"/>
      <c r="N8" s="731" t="s">
        <v>4</v>
      </c>
      <c r="O8" s="732"/>
      <c r="P8" s="732"/>
      <c r="Q8" s="733"/>
      <c r="R8" s="731" t="s">
        <v>204</v>
      </c>
      <c r="S8" s="732"/>
      <c r="T8" s="732"/>
      <c r="U8" s="733"/>
      <c r="V8" s="731" t="s">
        <v>197</v>
      </c>
      <c r="W8" s="732"/>
      <c r="X8" s="732"/>
      <c r="Y8" s="733"/>
      <c r="Z8" s="783" t="s">
        <v>218</v>
      </c>
      <c r="AA8" s="784"/>
      <c r="AB8" s="784"/>
      <c r="AC8" s="785"/>
      <c r="AD8" s="783" t="s">
        <v>187</v>
      </c>
      <c r="AE8" s="784"/>
      <c r="AF8" s="784"/>
      <c r="AG8" s="785"/>
      <c r="AH8" s="783" t="s">
        <v>189</v>
      </c>
      <c r="AI8" s="784"/>
      <c r="AJ8" s="784"/>
      <c r="AK8" s="784"/>
      <c r="AL8" s="783" t="s">
        <v>4</v>
      </c>
      <c r="AM8" s="784"/>
      <c r="AN8" s="784"/>
      <c r="AO8" s="784"/>
      <c r="AP8" s="783" t="s">
        <v>182</v>
      </c>
      <c r="AQ8" s="784"/>
      <c r="AR8" s="784"/>
      <c r="AS8" s="785"/>
      <c r="AT8" s="783" t="s">
        <v>182</v>
      </c>
      <c r="AU8" s="784"/>
      <c r="AV8" s="784"/>
      <c r="AW8" s="785"/>
      <c r="AX8" s="731" t="s">
        <v>4</v>
      </c>
      <c r="AY8" s="732"/>
      <c r="AZ8" s="732"/>
      <c r="BA8" s="732"/>
      <c r="BB8" s="792" t="s">
        <v>182</v>
      </c>
      <c r="BC8" s="793"/>
      <c r="BD8" s="793"/>
      <c r="BE8" s="794"/>
      <c r="BF8" s="783" t="s">
        <v>185</v>
      </c>
      <c r="BG8" s="784"/>
      <c r="BH8" s="784"/>
      <c r="BI8" s="785"/>
      <c r="BJ8" s="783" t="s">
        <v>18</v>
      </c>
      <c r="BK8" s="784"/>
      <c r="BL8" s="784"/>
      <c r="BM8" s="785"/>
      <c r="BN8" s="783" t="s">
        <v>18</v>
      </c>
      <c r="BO8" s="784"/>
      <c r="BP8" s="784"/>
      <c r="BQ8" s="785"/>
      <c r="BR8" s="783" t="s">
        <v>18</v>
      </c>
      <c r="BS8" s="784"/>
      <c r="BT8" s="784"/>
      <c r="BU8" s="785"/>
      <c r="BV8" s="731" t="s">
        <v>18</v>
      </c>
      <c r="BW8" s="732"/>
      <c r="BX8" s="732"/>
      <c r="BY8" s="733"/>
      <c r="BZ8" s="783" t="s">
        <v>18</v>
      </c>
      <c r="CA8" s="784"/>
      <c r="CB8" s="784"/>
      <c r="CC8" s="785"/>
      <c r="CD8" s="783" t="s">
        <v>18</v>
      </c>
      <c r="CE8" s="784"/>
      <c r="CF8" s="784"/>
      <c r="CG8" s="785"/>
      <c r="CH8" s="783" t="s">
        <v>18</v>
      </c>
      <c r="CI8" s="784"/>
      <c r="CJ8" s="784"/>
      <c r="CK8" s="785"/>
      <c r="CL8" s="783" t="s">
        <v>192</v>
      </c>
      <c r="CM8" s="784"/>
      <c r="CN8" s="784"/>
      <c r="CO8" s="785"/>
      <c r="CP8" s="731" t="s">
        <v>96</v>
      </c>
      <c r="CQ8" s="732"/>
      <c r="CR8" s="732"/>
      <c r="CS8" s="732"/>
      <c r="CT8" s="731" t="s">
        <v>115</v>
      </c>
      <c r="CU8" s="732"/>
      <c r="CV8" s="732"/>
      <c r="CW8" s="733"/>
      <c r="CX8" s="783" t="s">
        <v>208</v>
      </c>
      <c r="CY8" s="784"/>
      <c r="CZ8" s="784"/>
      <c r="DA8" s="785"/>
      <c r="DB8" s="731" t="s">
        <v>115</v>
      </c>
      <c r="DC8" s="732"/>
      <c r="DD8" s="732"/>
      <c r="DE8" s="733"/>
      <c r="DF8" s="731" t="s">
        <v>131</v>
      </c>
      <c r="DG8" s="732"/>
      <c r="DH8" s="732"/>
      <c r="DI8" s="733"/>
      <c r="DJ8" s="731" t="s">
        <v>177</v>
      </c>
      <c r="DK8" s="732"/>
      <c r="DL8" s="732"/>
      <c r="DM8" s="733"/>
      <c r="DN8" s="756" t="s">
        <v>206</v>
      </c>
      <c r="DO8" s="757"/>
      <c r="DP8" s="757"/>
      <c r="DQ8" s="758"/>
    </row>
    <row r="9" spans="1:121" s="3" customFormat="1" ht="30.9" customHeight="1" thickBot="1" x14ac:dyDescent="0.35">
      <c r="A9" s="63" t="s">
        <v>14</v>
      </c>
      <c r="B9" s="738" t="s">
        <v>120</v>
      </c>
      <c r="C9" s="739"/>
      <c r="D9" s="739"/>
      <c r="E9" s="740"/>
      <c r="F9" s="738" t="s">
        <v>198</v>
      </c>
      <c r="G9" s="739"/>
      <c r="H9" s="739"/>
      <c r="I9" s="740"/>
      <c r="J9" s="731" t="s">
        <v>120</v>
      </c>
      <c r="K9" s="732"/>
      <c r="L9" s="732"/>
      <c r="M9" s="733"/>
      <c r="N9" s="783" t="s">
        <v>178</v>
      </c>
      <c r="O9" s="784"/>
      <c r="P9" s="784"/>
      <c r="Q9" s="785"/>
      <c r="R9" s="731" t="s">
        <v>203</v>
      </c>
      <c r="S9" s="732"/>
      <c r="T9" s="732"/>
      <c r="U9" s="733"/>
      <c r="V9" s="731" t="s">
        <v>193</v>
      </c>
      <c r="W9" s="732"/>
      <c r="X9" s="732"/>
      <c r="Y9" s="733"/>
      <c r="Z9" s="783" t="s">
        <v>217</v>
      </c>
      <c r="AA9" s="784"/>
      <c r="AB9" s="784"/>
      <c r="AC9" s="785"/>
      <c r="AD9" s="783" t="s">
        <v>120</v>
      </c>
      <c r="AE9" s="784"/>
      <c r="AF9" s="784"/>
      <c r="AG9" s="785"/>
      <c r="AH9" s="783" t="s">
        <v>190</v>
      </c>
      <c r="AI9" s="784"/>
      <c r="AJ9" s="784"/>
      <c r="AK9" s="784"/>
      <c r="AL9" s="731" t="s">
        <v>211</v>
      </c>
      <c r="AM9" s="732"/>
      <c r="AN9" s="732"/>
      <c r="AO9" s="732"/>
      <c r="AP9" s="731" t="s">
        <v>205</v>
      </c>
      <c r="AQ9" s="732"/>
      <c r="AR9" s="732"/>
      <c r="AS9" s="733"/>
      <c r="AT9" s="731" t="s">
        <v>207</v>
      </c>
      <c r="AU9" s="732"/>
      <c r="AV9" s="732"/>
      <c r="AW9" s="733"/>
      <c r="AX9" s="731" t="s">
        <v>159</v>
      </c>
      <c r="AY9" s="732"/>
      <c r="AZ9" s="732"/>
      <c r="BA9" s="732"/>
      <c r="BB9" s="731" t="s">
        <v>183</v>
      </c>
      <c r="BC9" s="732"/>
      <c r="BD9" s="732"/>
      <c r="BE9" s="733"/>
      <c r="BF9" s="731" t="s">
        <v>186</v>
      </c>
      <c r="BG9" s="732"/>
      <c r="BH9" s="732"/>
      <c r="BI9" s="733"/>
      <c r="BJ9" s="731" t="s">
        <v>212</v>
      </c>
      <c r="BK9" s="732"/>
      <c r="BL9" s="732"/>
      <c r="BM9" s="733"/>
      <c r="BN9" s="731" t="s">
        <v>213</v>
      </c>
      <c r="BO9" s="732"/>
      <c r="BP9" s="732"/>
      <c r="BQ9" s="733"/>
      <c r="BR9" s="731" t="s">
        <v>214</v>
      </c>
      <c r="BS9" s="732"/>
      <c r="BT9" s="732"/>
      <c r="BU9" s="733"/>
      <c r="BV9" s="731" t="s">
        <v>186</v>
      </c>
      <c r="BW9" s="732"/>
      <c r="BX9" s="732"/>
      <c r="BY9" s="733"/>
      <c r="BZ9" s="731" t="s">
        <v>165</v>
      </c>
      <c r="CA9" s="732"/>
      <c r="CB9" s="732"/>
      <c r="CC9" s="733"/>
      <c r="CD9" s="731" t="s">
        <v>215</v>
      </c>
      <c r="CE9" s="732"/>
      <c r="CF9" s="732"/>
      <c r="CG9" s="733"/>
      <c r="CH9" s="731" t="s">
        <v>216</v>
      </c>
      <c r="CI9" s="732"/>
      <c r="CJ9" s="732"/>
      <c r="CK9" s="733"/>
      <c r="CL9" s="731" t="s">
        <v>193</v>
      </c>
      <c r="CM9" s="732"/>
      <c r="CN9" s="732"/>
      <c r="CO9" s="733"/>
      <c r="CP9" s="731" t="s">
        <v>155</v>
      </c>
      <c r="CQ9" s="732"/>
      <c r="CR9" s="732"/>
      <c r="CS9" s="732"/>
      <c r="CT9" s="731" t="s">
        <v>199</v>
      </c>
      <c r="CU9" s="732"/>
      <c r="CV9" s="732"/>
      <c r="CW9" s="733"/>
      <c r="CX9" s="731" t="s">
        <v>209</v>
      </c>
      <c r="CY9" s="732"/>
      <c r="CZ9" s="732"/>
      <c r="DA9" s="733"/>
      <c r="DB9" s="731" t="s">
        <v>176</v>
      </c>
      <c r="DC9" s="732"/>
      <c r="DD9" s="732"/>
      <c r="DE9" s="733"/>
      <c r="DF9" s="731" t="s">
        <v>173</v>
      </c>
      <c r="DG9" s="732"/>
      <c r="DH9" s="732"/>
      <c r="DI9" s="733"/>
      <c r="DJ9" s="731" t="s">
        <v>201</v>
      </c>
      <c r="DK9" s="732"/>
      <c r="DL9" s="732"/>
      <c r="DM9" s="733"/>
      <c r="DN9" s="731" t="s">
        <v>201</v>
      </c>
      <c r="DO9" s="732"/>
      <c r="DP9" s="732"/>
      <c r="DQ9" s="733"/>
    </row>
    <row r="10" spans="1:121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2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31"/>
      <c r="CA10" s="732"/>
      <c r="CB10" s="732"/>
      <c r="CC10" s="733"/>
      <c r="CD10" s="731"/>
      <c r="CE10" s="732"/>
      <c r="CF10" s="732"/>
      <c r="CG10" s="733"/>
      <c r="CH10" s="731"/>
      <c r="CI10" s="732"/>
      <c r="CJ10" s="732"/>
      <c r="CK10" s="733"/>
      <c r="CL10" s="731"/>
      <c r="CM10" s="732"/>
      <c r="CN10" s="732"/>
      <c r="CO10" s="733"/>
      <c r="CP10" s="768"/>
      <c r="CQ10" s="734"/>
      <c r="CR10" s="734"/>
      <c r="CS10" s="734"/>
      <c r="CT10" s="768"/>
      <c r="CU10" s="734"/>
      <c r="CV10" s="734"/>
      <c r="CW10" s="769"/>
      <c r="CX10" s="768"/>
      <c r="CY10" s="734"/>
      <c r="CZ10" s="734"/>
      <c r="DA10" s="769"/>
      <c r="DB10" s="768"/>
      <c r="DC10" s="734"/>
      <c r="DD10" s="734"/>
      <c r="DE10" s="769"/>
      <c r="DF10" s="768"/>
      <c r="DG10" s="734"/>
      <c r="DH10" s="734"/>
      <c r="DI10" s="769"/>
      <c r="DJ10" s="768"/>
      <c r="DK10" s="734"/>
      <c r="DL10" s="734"/>
      <c r="DM10" s="769"/>
      <c r="DN10" s="768"/>
      <c r="DO10" s="734"/>
      <c r="DP10" s="734"/>
      <c r="DQ10" s="769"/>
    </row>
    <row r="11" spans="1:121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45" t="s">
        <v>30</v>
      </c>
      <c r="AA11" s="46" t="s">
        <v>31</v>
      </c>
      <c r="AB11" s="47" t="s">
        <v>32</v>
      </c>
      <c r="AC11" s="143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105" t="s">
        <v>30</v>
      </c>
      <c r="AI11" s="106" t="s">
        <v>31</v>
      </c>
      <c r="AJ11" s="106" t="s">
        <v>32</v>
      </c>
      <c r="AK11" s="139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8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105" t="s">
        <v>30</v>
      </c>
      <c r="CY11" s="106" t="s">
        <v>31</v>
      </c>
      <c r="CZ11" s="106" t="s">
        <v>32</v>
      </c>
      <c r="DA11" s="107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  <c r="DF11" s="45" t="s">
        <v>30</v>
      </c>
      <c r="DG11" s="46" t="s">
        <v>31</v>
      </c>
      <c r="DH11" s="46" t="s">
        <v>32</v>
      </c>
      <c r="DI11" s="47" t="s">
        <v>33</v>
      </c>
      <c r="DJ11" s="45" t="s">
        <v>30</v>
      </c>
      <c r="DK11" s="46" t="s">
        <v>31</v>
      </c>
      <c r="DL11" s="46" t="s">
        <v>32</v>
      </c>
      <c r="DM11" s="47" t="s">
        <v>33</v>
      </c>
      <c r="DN11" s="45" t="s">
        <v>30</v>
      </c>
      <c r="DO11" s="46" t="s">
        <v>31</v>
      </c>
      <c r="DP11" s="46" t="s">
        <v>32</v>
      </c>
      <c r="DQ11" s="47" t="s">
        <v>33</v>
      </c>
    </row>
    <row r="12" spans="1:121" ht="15" thickBot="1" x14ac:dyDescent="0.35">
      <c r="B12" s="55">
        <v>44624</v>
      </c>
      <c r="C12" s="18">
        <v>1823</v>
      </c>
      <c r="D12" s="19">
        <v>45</v>
      </c>
      <c r="E12" s="20" t="s">
        <v>164</v>
      </c>
      <c r="F12" s="99">
        <v>44655</v>
      </c>
      <c r="G12" s="19">
        <v>1963</v>
      </c>
      <c r="H12" s="19">
        <v>280</v>
      </c>
      <c r="I12" s="20" t="s">
        <v>170</v>
      </c>
      <c r="J12" s="129">
        <v>44783</v>
      </c>
      <c r="K12" s="54">
        <v>2343</v>
      </c>
      <c r="L12" s="54">
        <v>90</v>
      </c>
      <c r="M12" s="56" t="s">
        <v>164</v>
      </c>
      <c r="N12" s="129">
        <v>44777</v>
      </c>
      <c r="O12" s="66">
        <v>2421</v>
      </c>
      <c r="P12" s="66">
        <v>95</v>
      </c>
      <c r="Q12" s="56" t="s">
        <v>111</v>
      </c>
      <c r="R12" s="75">
        <v>44743</v>
      </c>
      <c r="S12" s="66">
        <v>2299</v>
      </c>
      <c r="T12" s="66">
        <v>135</v>
      </c>
      <c r="U12" s="56" t="s">
        <v>111</v>
      </c>
      <c r="V12" s="75">
        <v>44672</v>
      </c>
      <c r="W12" s="66">
        <v>2020</v>
      </c>
      <c r="X12" s="66">
        <v>90</v>
      </c>
      <c r="Y12" s="56" t="s">
        <v>111</v>
      </c>
      <c r="Z12" s="144">
        <v>44795</v>
      </c>
      <c r="AA12" s="66">
        <v>2492</v>
      </c>
      <c r="AB12" s="66">
        <v>90</v>
      </c>
      <c r="AC12" s="66" t="s">
        <v>111</v>
      </c>
      <c r="AD12" s="136">
        <v>44775</v>
      </c>
      <c r="AE12" s="6">
        <v>2344</v>
      </c>
      <c r="AF12" s="6">
        <v>135</v>
      </c>
      <c r="AG12" s="6" t="s">
        <v>179</v>
      </c>
      <c r="AH12" s="137">
        <v>44777</v>
      </c>
      <c r="AI12" s="126">
        <v>2420</v>
      </c>
      <c r="AJ12" s="126">
        <v>90</v>
      </c>
      <c r="AK12" s="127" t="s">
        <v>111</v>
      </c>
      <c r="AL12" s="137">
        <v>44777</v>
      </c>
      <c r="AM12" s="126">
        <v>2422</v>
      </c>
      <c r="AN12" s="126">
        <v>90</v>
      </c>
      <c r="AO12" s="131" t="s">
        <v>111</v>
      </c>
      <c r="AP12" s="131">
        <v>44775</v>
      </c>
      <c r="AQ12" s="66">
        <v>2415</v>
      </c>
      <c r="AR12" s="66">
        <v>45</v>
      </c>
      <c r="AS12" s="56" t="s">
        <v>111</v>
      </c>
      <c r="AT12" s="131">
        <v>44778</v>
      </c>
      <c r="AU12" s="66">
        <v>2303</v>
      </c>
      <c r="AV12" s="66">
        <v>125</v>
      </c>
      <c r="AW12" s="56" t="s">
        <v>126</v>
      </c>
      <c r="AX12" s="75">
        <v>44744</v>
      </c>
      <c r="AY12" s="80">
        <v>2300</v>
      </c>
      <c r="AZ12" s="80">
        <v>45</v>
      </c>
      <c r="BA12" s="59" t="s">
        <v>179</v>
      </c>
      <c r="BB12" s="131">
        <v>44775</v>
      </c>
      <c r="BC12" s="66">
        <v>2416</v>
      </c>
      <c r="BD12" s="66">
        <v>225</v>
      </c>
      <c r="BE12" s="56" t="s">
        <v>111</v>
      </c>
      <c r="BF12" s="131">
        <v>44775</v>
      </c>
      <c r="BG12" s="66">
        <v>2199</v>
      </c>
      <c r="BH12" s="66">
        <v>190</v>
      </c>
      <c r="BI12" s="56" t="s">
        <v>184</v>
      </c>
      <c r="BJ12" s="131">
        <v>44779</v>
      </c>
      <c r="BK12" s="66">
        <v>2306</v>
      </c>
      <c r="BL12" s="66">
        <v>85</v>
      </c>
      <c r="BM12" s="56" t="s">
        <v>126</v>
      </c>
      <c r="BN12" s="131">
        <v>44776</v>
      </c>
      <c r="BO12" s="66">
        <v>2200</v>
      </c>
      <c r="BP12" s="66">
        <v>150</v>
      </c>
      <c r="BQ12" s="56" t="s">
        <v>126</v>
      </c>
      <c r="BR12" s="131">
        <v>44792</v>
      </c>
      <c r="BS12" s="66">
        <v>2493</v>
      </c>
      <c r="BT12" s="66">
        <v>35</v>
      </c>
      <c r="BU12" s="56" t="s">
        <v>111</v>
      </c>
      <c r="BV12" s="75">
        <v>44746</v>
      </c>
      <c r="BW12" s="66">
        <v>2174</v>
      </c>
      <c r="BX12" s="66">
        <v>120</v>
      </c>
      <c r="BY12" s="56" t="s">
        <v>126</v>
      </c>
      <c r="BZ12" s="131">
        <v>44774</v>
      </c>
      <c r="CA12" s="66">
        <v>2411</v>
      </c>
      <c r="CB12" s="66">
        <v>90</v>
      </c>
      <c r="CC12" s="56" t="s">
        <v>111</v>
      </c>
      <c r="CD12" s="131">
        <v>44800</v>
      </c>
      <c r="CE12" s="66">
        <v>2554</v>
      </c>
      <c r="CF12" s="66">
        <v>180</v>
      </c>
      <c r="CG12" s="56" t="s">
        <v>111</v>
      </c>
      <c r="CH12" s="131">
        <v>44785</v>
      </c>
      <c r="CI12" s="66">
        <v>2468</v>
      </c>
      <c r="CJ12" s="66">
        <v>60</v>
      </c>
      <c r="CK12" s="56" t="s">
        <v>111</v>
      </c>
      <c r="CL12" s="131">
        <v>44777</v>
      </c>
      <c r="CM12" s="66">
        <v>2423</v>
      </c>
      <c r="CN12" s="66">
        <v>90</v>
      </c>
      <c r="CO12" s="56" t="s">
        <v>111</v>
      </c>
      <c r="CP12" s="70">
        <v>44652</v>
      </c>
      <c r="CQ12" s="66">
        <v>2014</v>
      </c>
      <c r="CR12" s="66">
        <v>11340</v>
      </c>
      <c r="CS12" s="66" t="s">
        <v>111</v>
      </c>
      <c r="CT12" s="100">
        <v>44744</v>
      </c>
      <c r="CU12" s="101">
        <v>2318</v>
      </c>
      <c r="CV12" s="101">
        <v>90</v>
      </c>
      <c r="CW12" s="101" t="s">
        <v>164</v>
      </c>
      <c r="CX12" s="130">
        <v>44774</v>
      </c>
      <c r="CY12" s="126">
        <v>2413</v>
      </c>
      <c r="CZ12" s="126">
        <v>90</v>
      </c>
      <c r="DA12" s="127" t="s">
        <v>111</v>
      </c>
      <c r="DB12" s="134">
        <v>44624</v>
      </c>
      <c r="DC12" s="101">
        <v>1831</v>
      </c>
      <c r="DD12" s="101">
        <v>135</v>
      </c>
      <c r="DE12" s="102" t="s">
        <v>111</v>
      </c>
      <c r="DF12" s="100">
        <v>44744</v>
      </c>
      <c r="DG12" s="101">
        <v>2317</v>
      </c>
      <c r="DH12" s="101">
        <v>135</v>
      </c>
      <c r="DI12" s="102" t="s">
        <v>164</v>
      </c>
      <c r="DJ12" s="100">
        <v>44753</v>
      </c>
      <c r="DK12" s="101">
        <v>2395</v>
      </c>
      <c r="DL12" s="101">
        <v>45</v>
      </c>
      <c r="DM12" s="102" t="s">
        <v>111</v>
      </c>
      <c r="DN12" s="128">
        <v>44775</v>
      </c>
      <c r="DO12" s="101">
        <v>2417</v>
      </c>
      <c r="DP12" s="101">
        <v>90</v>
      </c>
      <c r="DQ12" s="102" t="s">
        <v>111</v>
      </c>
    </row>
    <row r="13" spans="1:121" ht="15" thickBot="1" x14ac:dyDescent="0.35">
      <c r="B13" s="55">
        <v>44632</v>
      </c>
      <c r="C13" s="18">
        <v>1852</v>
      </c>
      <c r="D13" s="54">
        <v>45</v>
      </c>
      <c r="E13" s="53" t="s">
        <v>126</v>
      </c>
      <c r="F13" s="57">
        <v>44659</v>
      </c>
      <c r="G13" s="6">
        <v>1918</v>
      </c>
      <c r="H13" s="6">
        <v>270</v>
      </c>
      <c r="I13" s="15" t="s">
        <v>170</v>
      </c>
      <c r="J13" s="129"/>
      <c r="K13" s="6"/>
      <c r="L13" s="6"/>
      <c r="M13" s="59" t="s">
        <v>164</v>
      </c>
      <c r="N13" s="129">
        <v>44779</v>
      </c>
      <c r="O13" s="66">
        <v>2429</v>
      </c>
      <c r="P13" s="66">
        <v>45</v>
      </c>
      <c r="Q13" s="56" t="s">
        <v>111</v>
      </c>
      <c r="R13" s="75">
        <v>44752</v>
      </c>
      <c r="S13" s="66">
        <v>2361</v>
      </c>
      <c r="T13" s="66">
        <v>135</v>
      </c>
      <c r="U13" s="56" t="s">
        <v>111</v>
      </c>
      <c r="V13" s="75">
        <v>44675</v>
      </c>
      <c r="W13" s="66">
        <v>2028</v>
      </c>
      <c r="X13" s="66">
        <v>80</v>
      </c>
      <c r="Y13" s="56" t="s">
        <v>179</v>
      </c>
      <c r="Z13" s="136">
        <v>44798</v>
      </c>
      <c r="AA13" s="66">
        <v>2548</v>
      </c>
      <c r="AB13" s="66">
        <v>180</v>
      </c>
      <c r="AC13" s="66" t="s">
        <v>111</v>
      </c>
      <c r="AD13" s="136">
        <v>44777</v>
      </c>
      <c r="AE13" s="6">
        <v>2345</v>
      </c>
      <c r="AF13" s="6">
        <v>90</v>
      </c>
      <c r="AG13" s="6" t="s">
        <v>179</v>
      </c>
      <c r="AH13" s="138">
        <v>44777</v>
      </c>
      <c r="AI13" s="6">
        <v>2419</v>
      </c>
      <c r="AJ13" s="6">
        <v>225</v>
      </c>
      <c r="AK13" s="15" t="s">
        <v>111</v>
      </c>
      <c r="AL13" s="138">
        <v>44780</v>
      </c>
      <c r="AM13" s="6">
        <v>2431</v>
      </c>
      <c r="AN13" s="6">
        <v>90</v>
      </c>
      <c r="AO13" s="131" t="s">
        <v>111</v>
      </c>
      <c r="AP13" s="131">
        <v>44778</v>
      </c>
      <c r="AQ13" s="66">
        <v>2424</v>
      </c>
      <c r="AR13" s="66">
        <v>135</v>
      </c>
      <c r="AS13" s="56" t="s">
        <v>111</v>
      </c>
      <c r="AT13" s="131">
        <v>44784</v>
      </c>
      <c r="AU13" s="66">
        <v>2311</v>
      </c>
      <c r="AV13" s="66">
        <v>170</v>
      </c>
      <c r="AW13" s="56" t="s">
        <v>126</v>
      </c>
      <c r="AX13" s="75">
        <v>44748</v>
      </c>
      <c r="AY13" s="67">
        <v>2327</v>
      </c>
      <c r="AZ13" s="67">
        <v>45</v>
      </c>
      <c r="BA13" s="59" t="s">
        <v>111</v>
      </c>
      <c r="BB13" s="131">
        <v>44778</v>
      </c>
      <c r="BC13" s="66">
        <v>2438</v>
      </c>
      <c r="BD13" s="66">
        <v>15</v>
      </c>
      <c r="BE13" s="56" t="s">
        <v>111</v>
      </c>
      <c r="BF13" s="131">
        <v>44777</v>
      </c>
      <c r="BG13" s="66">
        <v>2302</v>
      </c>
      <c r="BH13" s="66">
        <v>190</v>
      </c>
      <c r="BI13" s="56" t="s">
        <v>126</v>
      </c>
      <c r="BJ13" s="131">
        <v>44782</v>
      </c>
      <c r="BK13" s="67">
        <v>2309</v>
      </c>
      <c r="BL13" s="67">
        <v>95</v>
      </c>
      <c r="BM13" s="59" t="s">
        <v>126</v>
      </c>
      <c r="BN13" s="131">
        <v>44779</v>
      </c>
      <c r="BO13" s="67">
        <v>2304</v>
      </c>
      <c r="BP13" s="67">
        <v>140</v>
      </c>
      <c r="BQ13" s="59" t="s">
        <v>126</v>
      </c>
      <c r="BR13" s="131">
        <v>44795</v>
      </c>
      <c r="BS13" s="67">
        <v>2536</v>
      </c>
      <c r="BT13" s="67">
        <v>45</v>
      </c>
      <c r="BU13" s="59" t="s">
        <v>111</v>
      </c>
      <c r="BV13" s="60">
        <v>44749</v>
      </c>
      <c r="BW13" s="67">
        <v>2176</v>
      </c>
      <c r="BX13" s="67">
        <v>120</v>
      </c>
      <c r="BY13" s="59" t="s">
        <v>126</v>
      </c>
      <c r="BZ13" s="131">
        <v>44776</v>
      </c>
      <c r="CA13" s="67">
        <v>2418</v>
      </c>
      <c r="CB13" s="67">
        <v>90</v>
      </c>
      <c r="CC13" s="59" t="s">
        <v>111</v>
      </c>
      <c r="CD13" s="131">
        <v>44802</v>
      </c>
      <c r="CE13" s="67">
        <v>2561</v>
      </c>
      <c r="CF13" s="67">
        <v>180</v>
      </c>
      <c r="CG13" s="59" t="s">
        <v>111</v>
      </c>
      <c r="CH13" s="131">
        <v>44787</v>
      </c>
      <c r="CI13" s="67">
        <v>2475</v>
      </c>
      <c r="CJ13" s="67">
        <v>90</v>
      </c>
      <c r="CK13" s="59" t="s">
        <v>111</v>
      </c>
      <c r="CL13" s="60"/>
      <c r="CM13" s="67"/>
      <c r="CN13" s="67"/>
      <c r="CO13" s="59" t="s">
        <v>111</v>
      </c>
      <c r="CP13" s="118">
        <v>44657</v>
      </c>
      <c r="CQ13" s="80">
        <v>2016</v>
      </c>
      <c r="CR13" s="80">
        <v>10500</v>
      </c>
      <c r="CS13" s="80" t="s">
        <v>111</v>
      </c>
      <c r="CT13" s="100">
        <v>44751</v>
      </c>
      <c r="CU13" s="101">
        <v>2353</v>
      </c>
      <c r="CV13" s="101">
        <v>90</v>
      </c>
      <c r="CW13" s="101" t="s">
        <v>164</v>
      </c>
      <c r="CX13" s="131">
        <v>44780</v>
      </c>
      <c r="CY13" s="6">
        <v>2432</v>
      </c>
      <c r="CZ13" s="6">
        <v>90</v>
      </c>
      <c r="DA13" s="15" t="s">
        <v>111</v>
      </c>
      <c r="DB13" s="134"/>
      <c r="DC13" s="101"/>
      <c r="DD13" s="101"/>
      <c r="DE13" s="102"/>
      <c r="DF13" s="100">
        <v>44751</v>
      </c>
      <c r="DG13" s="101">
        <v>2352</v>
      </c>
      <c r="DH13" s="101">
        <v>135</v>
      </c>
      <c r="DI13" s="102" t="s">
        <v>164</v>
      </c>
      <c r="DJ13" s="100">
        <v>44765</v>
      </c>
      <c r="DK13" s="101">
        <v>2394</v>
      </c>
      <c r="DL13" s="101">
        <v>45</v>
      </c>
      <c r="DM13" s="102" t="s">
        <v>111</v>
      </c>
      <c r="DN13" s="128">
        <v>44778</v>
      </c>
      <c r="DO13" s="101">
        <v>2425</v>
      </c>
      <c r="DP13" s="101">
        <v>90</v>
      </c>
      <c r="DQ13" s="102" t="s">
        <v>111</v>
      </c>
    </row>
    <row r="14" spans="1:121" x14ac:dyDescent="0.3">
      <c r="B14" s="55">
        <v>44638</v>
      </c>
      <c r="C14" s="12">
        <v>1877</v>
      </c>
      <c r="D14" s="6">
        <v>45</v>
      </c>
      <c r="E14" s="15" t="s">
        <v>126</v>
      </c>
      <c r="F14" s="57">
        <v>44662</v>
      </c>
      <c r="G14" s="6">
        <v>1979</v>
      </c>
      <c r="H14" s="6">
        <v>125</v>
      </c>
      <c r="I14" s="15" t="s">
        <v>111</v>
      </c>
      <c r="J14" s="129"/>
      <c r="K14" s="6"/>
      <c r="L14" s="6"/>
      <c r="M14" s="59" t="s">
        <v>164</v>
      </c>
      <c r="N14" s="129">
        <v>44782</v>
      </c>
      <c r="O14" s="66">
        <v>2436</v>
      </c>
      <c r="P14" s="66">
        <v>45</v>
      </c>
      <c r="Q14" s="56" t="s">
        <v>111</v>
      </c>
      <c r="R14" s="75"/>
      <c r="S14" s="66"/>
      <c r="T14" s="66"/>
      <c r="U14" s="56" t="s">
        <v>179</v>
      </c>
      <c r="V14" s="75">
        <v>44682</v>
      </c>
      <c r="W14" s="66">
        <v>2108</v>
      </c>
      <c r="X14" s="66">
        <v>90</v>
      </c>
      <c r="Y14" s="56" t="s">
        <v>111</v>
      </c>
      <c r="Z14" s="136">
        <v>44804</v>
      </c>
      <c r="AA14" s="67">
        <v>2617</v>
      </c>
      <c r="AB14" s="67">
        <v>225</v>
      </c>
      <c r="AC14" s="67" t="s">
        <v>111</v>
      </c>
      <c r="AD14" s="136">
        <v>44782</v>
      </c>
      <c r="AE14" s="6">
        <v>2502</v>
      </c>
      <c r="AF14" s="6">
        <v>135</v>
      </c>
      <c r="AG14" s="6" t="s">
        <v>179</v>
      </c>
      <c r="AH14" s="138">
        <v>44779</v>
      </c>
      <c r="AI14" s="6">
        <v>2427</v>
      </c>
      <c r="AJ14" s="6">
        <v>90</v>
      </c>
      <c r="AK14" s="15" t="s">
        <v>111</v>
      </c>
      <c r="AL14" s="138">
        <v>44783</v>
      </c>
      <c r="AM14" s="6">
        <v>2441</v>
      </c>
      <c r="AN14" s="6">
        <v>90</v>
      </c>
      <c r="AO14" s="131" t="s">
        <v>111</v>
      </c>
      <c r="AP14" s="131">
        <v>44782</v>
      </c>
      <c r="AQ14" s="66">
        <v>2434</v>
      </c>
      <c r="AR14" s="66">
        <v>45</v>
      </c>
      <c r="AS14" s="56" t="s">
        <v>111</v>
      </c>
      <c r="AT14" s="131">
        <v>44788</v>
      </c>
      <c r="AU14" s="66">
        <v>2448</v>
      </c>
      <c r="AV14" s="66">
        <v>170</v>
      </c>
      <c r="AW14" s="56" t="s">
        <v>126</v>
      </c>
      <c r="AX14" s="75">
        <v>44754</v>
      </c>
      <c r="AY14" s="66">
        <v>2368</v>
      </c>
      <c r="AZ14" s="66">
        <v>45</v>
      </c>
      <c r="BA14" s="56" t="s">
        <v>111</v>
      </c>
      <c r="BB14" s="75"/>
      <c r="BC14" s="66"/>
      <c r="BD14" s="66"/>
      <c r="BE14" s="56" t="s">
        <v>179</v>
      </c>
      <c r="BF14" s="131">
        <v>44779</v>
      </c>
      <c r="BG14" s="66">
        <v>2305</v>
      </c>
      <c r="BH14" s="66">
        <v>190</v>
      </c>
      <c r="BI14" s="56" t="s">
        <v>126</v>
      </c>
      <c r="BJ14" s="131">
        <v>44785</v>
      </c>
      <c r="BK14" s="67">
        <v>2444</v>
      </c>
      <c r="BL14" s="67">
        <v>95</v>
      </c>
      <c r="BM14" s="59" t="s">
        <v>126</v>
      </c>
      <c r="BN14" s="131">
        <v>44782</v>
      </c>
      <c r="BO14" s="66">
        <v>2308</v>
      </c>
      <c r="BP14" s="66">
        <v>130</v>
      </c>
      <c r="BQ14" s="56" t="s">
        <v>126</v>
      </c>
      <c r="BR14" s="131">
        <v>44798</v>
      </c>
      <c r="BS14" s="67">
        <v>2547</v>
      </c>
      <c r="BT14" s="67">
        <v>45</v>
      </c>
      <c r="BU14" s="59" t="s">
        <v>111</v>
      </c>
      <c r="BV14" s="60">
        <v>44752</v>
      </c>
      <c r="BW14" s="67">
        <v>2177</v>
      </c>
      <c r="BX14" s="67">
        <v>130</v>
      </c>
      <c r="BY14" s="59" t="s">
        <v>126</v>
      </c>
      <c r="BZ14" s="131">
        <v>44778</v>
      </c>
      <c r="CA14" s="67">
        <v>2426</v>
      </c>
      <c r="CB14" s="67">
        <v>90</v>
      </c>
      <c r="CC14" s="59" t="s">
        <v>111</v>
      </c>
      <c r="CD14" s="131">
        <v>44804</v>
      </c>
      <c r="CE14" s="67">
        <v>2615</v>
      </c>
      <c r="CF14" s="67">
        <v>180</v>
      </c>
      <c r="CG14" s="59" t="s">
        <v>111</v>
      </c>
      <c r="CH14" s="131">
        <v>44791</v>
      </c>
      <c r="CI14" s="67">
        <v>2482</v>
      </c>
      <c r="CJ14" s="67">
        <v>135</v>
      </c>
      <c r="CK14" s="59" t="s">
        <v>111</v>
      </c>
      <c r="CL14" s="60"/>
      <c r="CM14" s="67"/>
      <c r="CN14" s="67"/>
      <c r="CO14" s="59" t="s">
        <v>111</v>
      </c>
      <c r="CP14" s="60">
        <v>44663</v>
      </c>
      <c r="CQ14" s="67">
        <v>2015</v>
      </c>
      <c r="CR14" s="67">
        <v>9870</v>
      </c>
      <c r="CS14" s="67" t="s">
        <v>111</v>
      </c>
      <c r="CT14" s="75">
        <v>44773</v>
      </c>
      <c r="CU14" s="66">
        <v>2466</v>
      </c>
      <c r="CV14" s="66">
        <v>90</v>
      </c>
      <c r="CW14" s="66" t="s">
        <v>114</v>
      </c>
      <c r="CX14" s="131">
        <v>44786</v>
      </c>
      <c r="CY14" s="6">
        <v>2473</v>
      </c>
      <c r="CZ14" s="6">
        <v>90</v>
      </c>
      <c r="DA14" s="15" t="s">
        <v>111</v>
      </c>
      <c r="DB14" s="70"/>
      <c r="DC14" s="66"/>
      <c r="DD14" s="66"/>
      <c r="DE14" s="56"/>
      <c r="DF14" s="75">
        <v>44753</v>
      </c>
      <c r="DG14" s="66">
        <v>2363</v>
      </c>
      <c r="DH14" s="66">
        <v>135</v>
      </c>
      <c r="DI14" s="56" t="s">
        <v>164</v>
      </c>
      <c r="DJ14" s="75">
        <v>44771</v>
      </c>
      <c r="DK14" s="66">
        <v>2442</v>
      </c>
      <c r="DL14" s="66">
        <v>10</v>
      </c>
      <c r="DM14" s="56" t="s">
        <v>111</v>
      </c>
      <c r="DN14" s="128">
        <v>44782</v>
      </c>
      <c r="DO14" s="101">
        <v>2437</v>
      </c>
      <c r="DP14" s="101">
        <v>30</v>
      </c>
      <c r="DQ14" s="56" t="s">
        <v>111</v>
      </c>
    </row>
    <row r="15" spans="1:121" x14ac:dyDescent="0.3">
      <c r="B15" s="55"/>
      <c r="C15" s="12"/>
      <c r="D15" s="6"/>
      <c r="E15" s="15" t="s">
        <v>164</v>
      </c>
      <c r="F15" s="57">
        <v>44662</v>
      </c>
      <c r="G15" s="6">
        <v>1983</v>
      </c>
      <c r="H15" s="6">
        <v>135</v>
      </c>
      <c r="I15" s="15" t="s">
        <v>111</v>
      </c>
      <c r="J15" s="129"/>
      <c r="K15" s="6"/>
      <c r="L15" s="6"/>
      <c r="M15" s="59"/>
      <c r="N15" s="132">
        <v>44785</v>
      </c>
      <c r="O15" s="67">
        <v>2471</v>
      </c>
      <c r="P15" s="67">
        <v>45</v>
      </c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136"/>
      <c r="AA15" s="67"/>
      <c r="AB15" s="67"/>
      <c r="AC15" s="67" t="s">
        <v>111</v>
      </c>
      <c r="AD15" s="136">
        <v>44784</v>
      </c>
      <c r="AE15" s="6">
        <v>2503</v>
      </c>
      <c r="AF15" s="6">
        <v>135</v>
      </c>
      <c r="AG15" s="6" t="s">
        <v>179</v>
      </c>
      <c r="AH15" s="138">
        <v>44779</v>
      </c>
      <c r="AI15" s="6">
        <v>2428</v>
      </c>
      <c r="AJ15" s="6">
        <v>225</v>
      </c>
      <c r="AK15" s="15" t="s">
        <v>111</v>
      </c>
      <c r="AL15" s="138">
        <v>44786</v>
      </c>
      <c r="AM15" s="6">
        <v>2472</v>
      </c>
      <c r="AN15" s="6">
        <v>90</v>
      </c>
      <c r="AO15" s="131" t="s">
        <v>111</v>
      </c>
      <c r="AP15" s="131">
        <v>44785</v>
      </c>
      <c r="AQ15" s="67">
        <v>2467</v>
      </c>
      <c r="AR15" s="67">
        <v>180</v>
      </c>
      <c r="AS15" s="59" t="s">
        <v>111</v>
      </c>
      <c r="AT15" s="131">
        <v>44791</v>
      </c>
      <c r="AU15" s="67">
        <v>2453</v>
      </c>
      <c r="AV15" s="67">
        <v>155</v>
      </c>
      <c r="AW15" s="59" t="s">
        <v>126</v>
      </c>
      <c r="AX15" s="75"/>
      <c r="AY15" s="66"/>
      <c r="AZ15" s="66"/>
      <c r="BA15" s="56" t="s">
        <v>111</v>
      </c>
      <c r="BB15" s="75"/>
      <c r="BC15" s="67"/>
      <c r="BD15" s="67"/>
      <c r="BE15" s="59" t="s">
        <v>111</v>
      </c>
      <c r="BF15" s="131">
        <v>44781</v>
      </c>
      <c r="BG15" s="66">
        <v>2307</v>
      </c>
      <c r="BH15" s="66">
        <v>190</v>
      </c>
      <c r="BI15" s="56" t="s">
        <v>126</v>
      </c>
      <c r="BJ15" s="131">
        <v>44788</v>
      </c>
      <c r="BK15" s="66">
        <v>2447</v>
      </c>
      <c r="BL15" s="66">
        <v>95</v>
      </c>
      <c r="BM15" s="56" t="s">
        <v>126</v>
      </c>
      <c r="BN15" s="131">
        <v>44785</v>
      </c>
      <c r="BO15" s="67">
        <v>2443</v>
      </c>
      <c r="BP15" s="67">
        <v>120</v>
      </c>
      <c r="BQ15" s="59" t="s">
        <v>126</v>
      </c>
      <c r="BR15" s="131">
        <v>44801</v>
      </c>
      <c r="BS15" s="66">
        <v>2559</v>
      </c>
      <c r="BT15" s="66">
        <v>45</v>
      </c>
      <c r="BU15" s="56" t="s">
        <v>111</v>
      </c>
      <c r="BV15" s="75">
        <v>44755</v>
      </c>
      <c r="BW15" s="66">
        <v>2179</v>
      </c>
      <c r="BX15" s="66">
        <v>140</v>
      </c>
      <c r="BY15" s="56" t="s">
        <v>126</v>
      </c>
      <c r="BZ15" s="131">
        <v>44780</v>
      </c>
      <c r="CA15" s="66">
        <v>2430</v>
      </c>
      <c r="CB15" s="66">
        <v>90</v>
      </c>
      <c r="CC15" s="56" t="s">
        <v>111</v>
      </c>
      <c r="CD15" s="131"/>
      <c r="CE15" s="66"/>
      <c r="CF15" s="66"/>
      <c r="CG15" s="56" t="s">
        <v>111</v>
      </c>
      <c r="CH15" s="131">
        <v>44794</v>
      </c>
      <c r="CI15" s="66">
        <v>2495</v>
      </c>
      <c r="CJ15" s="66">
        <v>135</v>
      </c>
      <c r="CK15" s="56" t="s">
        <v>111</v>
      </c>
      <c r="CL15" s="75"/>
      <c r="CM15" s="66"/>
      <c r="CN15" s="66"/>
      <c r="CO15" s="56" t="s">
        <v>111</v>
      </c>
      <c r="CP15" s="70"/>
      <c r="CQ15" s="66"/>
      <c r="CR15" s="66"/>
      <c r="CS15" s="66" t="s">
        <v>164</v>
      </c>
      <c r="CT15" s="75"/>
      <c r="CU15" s="66"/>
      <c r="CV15" s="66"/>
      <c r="CW15" s="66" t="s">
        <v>126</v>
      </c>
      <c r="CX15" s="131">
        <v>44792</v>
      </c>
      <c r="CY15" s="6">
        <v>2491</v>
      </c>
      <c r="CZ15" s="6">
        <v>90</v>
      </c>
      <c r="DA15" s="15" t="s">
        <v>111</v>
      </c>
      <c r="DB15" s="70"/>
      <c r="DC15" s="66"/>
      <c r="DD15" s="66"/>
      <c r="DE15" s="56"/>
      <c r="DF15" s="75">
        <v>44756</v>
      </c>
      <c r="DG15" s="66">
        <v>2373</v>
      </c>
      <c r="DH15" s="66">
        <v>135</v>
      </c>
      <c r="DI15" s="56" t="s">
        <v>114</v>
      </c>
      <c r="DJ15" s="75"/>
      <c r="DK15" s="66"/>
      <c r="DL15" s="66"/>
      <c r="DM15" s="56" t="s">
        <v>179</v>
      </c>
      <c r="DN15" s="75"/>
      <c r="DO15" s="66"/>
      <c r="DP15" s="66"/>
      <c r="DQ15" s="56" t="s">
        <v>179</v>
      </c>
    </row>
    <row r="16" spans="1:121" x14ac:dyDescent="0.3">
      <c r="B16" s="55"/>
      <c r="C16" s="12"/>
      <c r="D16" s="6"/>
      <c r="E16" s="15"/>
      <c r="F16" s="57">
        <v>44662</v>
      </c>
      <c r="G16" s="6">
        <v>1981</v>
      </c>
      <c r="H16" s="6">
        <v>135</v>
      </c>
      <c r="I16" s="15" t="s">
        <v>111</v>
      </c>
      <c r="J16" s="129"/>
      <c r="K16" s="6"/>
      <c r="L16" s="6"/>
      <c r="M16" s="59"/>
      <c r="N16" s="133">
        <v>44788</v>
      </c>
      <c r="O16" s="67">
        <v>2483</v>
      </c>
      <c r="P16" s="67">
        <v>45</v>
      </c>
      <c r="Q16" s="59" t="s">
        <v>111</v>
      </c>
      <c r="R16" s="71"/>
      <c r="S16" s="67"/>
      <c r="T16" s="67"/>
      <c r="U16" s="59"/>
      <c r="V16" s="71"/>
      <c r="W16" s="67"/>
      <c r="X16" s="67"/>
      <c r="Y16" s="59"/>
      <c r="Z16" s="136"/>
      <c r="AA16" s="67"/>
      <c r="AB16" s="67"/>
      <c r="AC16" s="67" t="s">
        <v>111</v>
      </c>
      <c r="AD16" s="136">
        <v>44786</v>
      </c>
      <c r="AE16" s="6">
        <v>2504</v>
      </c>
      <c r="AF16" s="6">
        <v>135</v>
      </c>
      <c r="AG16" s="6" t="s">
        <v>179</v>
      </c>
      <c r="AH16" s="138">
        <v>44782</v>
      </c>
      <c r="AI16" s="6">
        <v>2435</v>
      </c>
      <c r="AJ16" s="6">
        <v>90</v>
      </c>
      <c r="AK16" s="15" t="s">
        <v>111</v>
      </c>
      <c r="AL16" s="138">
        <v>44789</v>
      </c>
      <c r="AM16" s="6">
        <v>2480</v>
      </c>
      <c r="AN16" s="6">
        <v>90</v>
      </c>
      <c r="AO16" s="131" t="s">
        <v>111</v>
      </c>
      <c r="AP16" s="131">
        <v>44788</v>
      </c>
      <c r="AQ16" s="67">
        <v>2476</v>
      </c>
      <c r="AR16" s="67">
        <v>180</v>
      </c>
      <c r="AS16" s="59" t="s">
        <v>111</v>
      </c>
      <c r="AT16" s="131">
        <v>44795</v>
      </c>
      <c r="AU16" s="67">
        <v>2459</v>
      </c>
      <c r="AV16" s="67">
        <v>175</v>
      </c>
      <c r="AW16" s="59" t="s">
        <v>126</v>
      </c>
      <c r="AX16" s="75"/>
      <c r="AY16" s="66"/>
      <c r="AZ16" s="66"/>
      <c r="BA16" s="56" t="s">
        <v>111</v>
      </c>
      <c r="BB16" s="60"/>
      <c r="BC16" s="67"/>
      <c r="BD16" s="67"/>
      <c r="BE16" s="59" t="s">
        <v>111</v>
      </c>
      <c r="BF16" s="131">
        <v>44783</v>
      </c>
      <c r="BG16" s="66">
        <v>2310</v>
      </c>
      <c r="BH16" s="66">
        <v>150</v>
      </c>
      <c r="BI16" s="59" t="s">
        <v>126</v>
      </c>
      <c r="BJ16" s="131">
        <v>44791</v>
      </c>
      <c r="BK16" s="67">
        <v>2451</v>
      </c>
      <c r="BL16" s="67">
        <v>100</v>
      </c>
      <c r="BM16" s="59" t="s">
        <v>126</v>
      </c>
      <c r="BN16" s="131">
        <v>44788</v>
      </c>
      <c r="BO16" s="67">
        <v>2446</v>
      </c>
      <c r="BP16" s="67">
        <v>100</v>
      </c>
      <c r="BQ16" s="59" t="s">
        <v>126</v>
      </c>
      <c r="BR16" s="131">
        <v>44804</v>
      </c>
      <c r="BS16" s="67">
        <v>2657</v>
      </c>
      <c r="BT16" s="67">
        <v>45</v>
      </c>
      <c r="BU16" s="59" t="s">
        <v>126</v>
      </c>
      <c r="BV16" s="60">
        <v>44758</v>
      </c>
      <c r="BW16" s="67">
        <v>2183</v>
      </c>
      <c r="BX16" s="67">
        <v>100</v>
      </c>
      <c r="BY16" s="59" t="s">
        <v>126</v>
      </c>
      <c r="BZ16" s="131">
        <v>44781</v>
      </c>
      <c r="CA16" s="67">
        <v>2433</v>
      </c>
      <c r="CB16" s="67">
        <v>90</v>
      </c>
      <c r="CC16" s="59" t="s">
        <v>111</v>
      </c>
      <c r="CD16" s="131"/>
      <c r="CE16" s="67"/>
      <c r="CF16" s="67"/>
      <c r="CG16" s="59" t="s">
        <v>111</v>
      </c>
      <c r="CH16" s="131">
        <v>44797</v>
      </c>
      <c r="CI16" s="67">
        <v>2540</v>
      </c>
      <c r="CJ16" s="67">
        <v>135</v>
      </c>
      <c r="CK16" s="59" t="s">
        <v>111</v>
      </c>
      <c r="CL16" s="60"/>
      <c r="CM16" s="67"/>
      <c r="CN16" s="67"/>
      <c r="CO16" s="59" t="s">
        <v>164</v>
      </c>
      <c r="CP16" s="71"/>
      <c r="CQ16" s="67"/>
      <c r="CR16" s="67"/>
      <c r="CS16" s="67" t="s">
        <v>164</v>
      </c>
      <c r="CT16" s="60"/>
      <c r="CU16" s="67"/>
      <c r="CV16" s="67"/>
      <c r="CW16" s="67" t="s">
        <v>114</v>
      </c>
      <c r="CX16" s="131">
        <v>44801</v>
      </c>
      <c r="CY16" s="6">
        <v>2558</v>
      </c>
      <c r="CZ16" s="6">
        <v>90</v>
      </c>
      <c r="DA16" s="15" t="s">
        <v>111</v>
      </c>
      <c r="DB16" s="71"/>
      <c r="DC16" s="67"/>
      <c r="DD16" s="67"/>
      <c r="DE16" s="59"/>
      <c r="DF16" s="60">
        <v>44759</v>
      </c>
      <c r="DG16" s="67">
        <v>2378</v>
      </c>
      <c r="DH16" s="67">
        <v>45</v>
      </c>
      <c r="DI16" s="59" t="s">
        <v>164</v>
      </c>
      <c r="DJ16" s="60"/>
      <c r="DK16" s="67"/>
      <c r="DL16" s="67"/>
      <c r="DM16" s="59" t="s">
        <v>179</v>
      </c>
      <c r="DN16" s="60"/>
      <c r="DO16" s="67"/>
      <c r="DP16" s="67"/>
      <c r="DQ16" s="59" t="s">
        <v>179</v>
      </c>
    </row>
    <row r="17" spans="2:121" x14ac:dyDescent="0.3">
      <c r="B17" s="55"/>
      <c r="C17" s="12"/>
      <c r="D17" s="6"/>
      <c r="E17" s="15"/>
      <c r="F17" s="57">
        <v>44665</v>
      </c>
      <c r="G17" s="6">
        <v>1990</v>
      </c>
      <c r="H17" s="6">
        <v>270</v>
      </c>
      <c r="I17" s="15" t="s">
        <v>111</v>
      </c>
      <c r="J17" s="129"/>
      <c r="K17" s="6"/>
      <c r="L17" s="6"/>
      <c r="M17" s="67"/>
      <c r="N17" s="129">
        <v>44791</v>
      </c>
      <c r="O17" s="66">
        <v>2484</v>
      </c>
      <c r="P17" s="66">
        <v>45</v>
      </c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136"/>
      <c r="AA17" s="67"/>
      <c r="AB17" s="67"/>
      <c r="AC17" s="67" t="s">
        <v>111</v>
      </c>
      <c r="AD17" s="136">
        <v>44789</v>
      </c>
      <c r="AE17" s="6">
        <v>2505</v>
      </c>
      <c r="AF17" s="6">
        <v>135</v>
      </c>
      <c r="AG17" s="6" t="s">
        <v>179</v>
      </c>
      <c r="AH17" s="138">
        <v>44782</v>
      </c>
      <c r="AI17" s="140">
        <v>2439</v>
      </c>
      <c r="AJ17" s="6">
        <v>225</v>
      </c>
      <c r="AK17" s="15" t="s">
        <v>111</v>
      </c>
      <c r="AL17" s="138">
        <v>44792</v>
      </c>
      <c r="AM17" s="6">
        <v>2490</v>
      </c>
      <c r="AN17" s="6">
        <f>45*3</f>
        <v>135</v>
      </c>
      <c r="AO17" s="131" t="s">
        <v>111</v>
      </c>
      <c r="AP17" s="131">
        <v>44792</v>
      </c>
      <c r="AQ17" s="67">
        <v>2489</v>
      </c>
      <c r="AR17" s="67">
        <v>225</v>
      </c>
      <c r="AS17" s="59" t="s">
        <v>111</v>
      </c>
      <c r="AT17" s="131">
        <v>44798</v>
      </c>
      <c r="AU17" s="67">
        <v>2463</v>
      </c>
      <c r="AV17" s="67">
        <v>155</v>
      </c>
      <c r="AW17" s="59" t="s">
        <v>126</v>
      </c>
      <c r="AX17" s="75"/>
      <c r="AY17" s="67"/>
      <c r="AZ17" s="67"/>
      <c r="BA17" s="59" t="s">
        <v>111</v>
      </c>
      <c r="BB17" s="60"/>
      <c r="BC17" s="67"/>
      <c r="BD17" s="67"/>
      <c r="BE17" s="59" t="s">
        <v>111</v>
      </c>
      <c r="BF17" s="131">
        <v>44785</v>
      </c>
      <c r="BG17" s="67">
        <v>2312</v>
      </c>
      <c r="BH17" s="67">
        <v>170</v>
      </c>
      <c r="BI17" s="59" t="s">
        <v>126</v>
      </c>
      <c r="BJ17" s="131">
        <v>44794</v>
      </c>
      <c r="BK17" s="67">
        <v>2455</v>
      </c>
      <c r="BL17" s="67">
        <v>120</v>
      </c>
      <c r="BM17" s="59" t="s">
        <v>126</v>
      </c>
      <c r="BN17" s="131">
        <v>44791</v>
      </c>
      <c r="BO17" s="67">
        <v>2454</v>
      </c>
      <c r="BP17" s="67">
        <v>65</v>
      </c>
      <c r="BQ17" s="122" t="s">
        <v>126</v>
      </c>
      <c r="BR17" s="131"/>
      <c r="BS17" s="67"/>
      <c r="BT17" s="67"/>
      <c r="BU17" s="59" t="s">
        <v>126</v>
      </c>
      <c r="BV17" s="60">
        <v>44761</v>
      </c>
      <c r="BW17" s="67">
        <v>2187</v>
      </c>
      <c r="BX17" s="67">
        <v>130</v>
      </c>
      <c r="BY17" s="59" t="s">
        <v>126</v>
      </c>
      <c r="BZ17" s="131">
        <v>44782</v>
      </c>
      <c r="CA17" s="67">
        <v>2440</v>
      </c>
      <c r="CB17" s="67">
        <v>135</v>
      </c>
      <c r="CC17" s="59" t="s">
        <v>111</v>
      </c>
      <c r="CD17" s="131"/>
      <c r="CE17" s="67"/>
      <c r="CF17" s="67"/>
      <c r="CG17" s="59" t="s">
        <v>111</v>
      </c>
      <c r="CH17" s="131">
        <v>44800</v>
      </c>
      <c r="CI17" s="67">
        <v>2555</v>
      </c>
      <c r="CJ17" s="67">
        <v>135</v>
      </c>
      <c r="CK17" s="59" t="s">
        <v>111</v>
      </c>
      <c r="CL17" s="60"/>
      <c r="CM17" s="67"/>
      <c r="CN17" s="67"/>
      <c r="CO17" s="59" t="s">
        <v>111</v>
      </c>
      <c r="CP17" s="71"/>
      <c r="CQ17" s="67"/>
      <c r="CR17" s="67"/>
      <c r="CS17" s="67" t="s">
        <v>164</v>
      </c>
      <c r="CT17" s="75"/>
      <c r="CU17" s="66"/>
      <c r="CV17" s="66"/>
      <c r="CW17" s="67" t="s">
        <v>164</v>
      </c>
      <c r="CX17" s="131"/>
      <c r="CY17" s="6"/>
      <c r="CZ17" s="6"/>
      <c r="DA17" s="15"/>
      <c r="DB17" s="71"/>
      <c r="DC17" s="67"/>
      <c r="DD17" s="67"/>
      <c r="DE17" s="59"/>
      <c r="DF17" s="60">
        <v>44765</v>
      </c>
      <c r="DG17" s="67">
        <v>2393</v>
      </c>
      <c r="DH17" s="67">
        <v>15</v>
      </c>
      <c r="DI17" s="59" t="s">
        <v>114</v>
      </c>
      <c r="DJ17" s="60"/>
      <c r="DK17" s="67"/>
      <c r="DL17" s="67"/>
      <c r="DM17" s="59" t="s">
        <v>179</v>
      </c>
      <c r="DN17" s="60"/>
      <c r="DO17" s="67"/>
      <c r="DP17" s="67"/>
      <c r="DQ17" s="59" t="s">
        <v>179</v>
      </c>
    </row>
    <row r="18" spans="2:121" x14ac:dyDescent="0.3">
      <c r="B18" s="55"/>
      <c r="C18" s="12"/>
      <c r="D18" s="6"/>
      <c r="E18" s="15"/>
      <c r="F18" s="57">
        <v>44665</v>
      </c>
      <c r="G18" s="6">
        <v>1993</v>
      </c>
      <c r="H18" s="6">
        <v>180</v>
      </c>
      <c r="I18" s="15" t="s">
        <v>111</v>
      </c>
      <c r="J18" s="129"/>
      <c r="K18" s="6"/>
      <c r="L18" s="6"/>
      <c r="M18" s="59"/>
      <c r="N18" s="132">
        <v>44794</v>
      </c>
      <c r="O18" s="67">
        <v>2496</v>
      </c>
      <c r="P18" s="67">
        <v>45</v>
      </c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136"/>
      <c r="AA18" s="67"/>
      <c r="AB18" s="67"/>
      <c r="AC18" s="67" t="s">
        <v>179</v>
      </c>
      <c r="AD18" s="136">
        <v>44791</v>
      </c>
      <c r="AE18" s="6">
        <v>2506</v>
      </c>
      <c r="AF18" s="6">
        <v>135</v>
      </c>
      <c r="AG18" s="6" t="s">
        <v>179</v>
      </c>
      <c r="AH18" s="138">
        <v>44785</v>
      </c>
      <c r="AI18" s="140">
        <v>2470</v>
      </c>
      <c r="AJ18" s="6">
        <v>90</v>
      </c>
      <c r="AK18" s="15" t="s">
        <v>111</v>
      </c>
      <c r="AL18" s="138">
        <v>44795</v>
      </c>
      <c r="AM18" s="6">
        <v>2537</v>
      </c>
      <c r="AN18" s="6">
        <v>135</v>
      </c>
      <c r="AO18" s="131" t="s">
        <v>111</v>
      </c>
      <c r="AP18" s="131">
        <v>44796</v>
      </c>
      <c r="AQ18" s="67">
        <v>2539</v>
      </c>
      <c r="AR18" s="67">
        <v>225</v>
      </c>
      <c r="AS18" s="59" t="s">
        <v>111</v>
      </c>
      <c r="AT18" s="131">
        <v>44801</v>
      </c>
      <c r="AU18" s="67">
        <v>2575</v>
      </c>
      <c r="AV18" s="67">
        <v>155</v>
      </c>
      <c r="AW18" s="59" t="s">
        <v>184</v>
      </c>
      <c r="AX18" s="75"/>
      <c r="AY18" s="67"/>
      <c r="AZ18" s="67"/>
      <c r="BA18" s="59"/>
      <c r="BB18" s="60"/>
      <c r="BC18" s="67"/>
      <c r="BD18" s="67"/>
      <c r="BE18" s="59" t="s">
        <v>111</v>
      </c>
      <c r="BF18" s="131">
        <v>44787</v>
      </c>
      <c r="BG18" s="67">
        <v>2445</v>
      </c>
      <c r="BH18" s="67">
        <v>190</v>
      </c>
      <c r="BI18" s="59" t="s">
        <v>126</v>
      </c>
      <c r="BJ18" s="131">
        <v>44797</v>
      </c>
      <c r="BK18" s="67">
        <v>2460</v>
      </c>
      <c r="BL18" s="67">
        <v>130</v>
      </c>
      <c r="BM18" s="122" t="s">
        <v>126</v>
      </c>
      <c r="BN18" s="131">
        <v>44794</v>
      </c>
      <c r="BO18" s="67">
        <v>2457</v>
      </c>
      <c r="BP18" s="67">
        <v>95</v>
      </c>
      <c r="BQ18" s="59" t="s">
        <v>126</v>
      </c>
      <c r="BR18" s="131"/>
      <c r="BS18" s="67"/>
      <c r="BT18" s="67"/>
      <c r="BU18" s="122" t="s">
        <v>126</v>
      </c>
      <c r="BV18" s="60">
        <v>44764</v>
      </c>
      <c r="BW18" s="67">
        <v>2189</v>
      </c>
      <c r="BX18" s="67">
        <v>160</v>
      </c>
      <c r="BY18" s="122" t="s">
        <v>126</v>
      </c>
      <c r="BZ18" s="131">
        <v>44784</v>
      </c>
      <c r="CA18" s="67">
        <v>2501</v>
      </c>
      <c r="CB18" s="67">
        <v>135</v>
      </c>
      <c r="CC18" s="122" t="s">
        <v>111</v>
      </c>
      <c r="CD18" s="131"/>
      <c r="CE18" s="67"/>
      <c r="CF18" s="67"/>
      <c r="CG18" s="122" t="s">
        <v>111</v>
      </c>
      <c r="CH18" s="131">
        <v>44803</v>
      </c>
      <c r="CI18" s="67">
        <v>2563</v>
      </c>
      <c r="CJ18" s="67">
        <v>135</v>
      </c>
      <c r="CK18" s="122" t="s">
        <v>111</v>
      </c>
      <c r="CL18" s="60"/>
      <c r="CM18" s="67"/>
      <c r="CN18" s="67"/>
      <c r="CO18" s="122" t="s">
        <v>126</v>
      </c>
      <c r="CP18" s="71"/>
      <c r="CQ18" s="67"/>
      <c r="CR18" s="67"/>
      <c r="CS18" s="67" t="s">
        <v>191</v>
      </c>
      <c r="CT18" s="75"/>
      <c r="CU18" s="66"/>
      <c r="CV18" s="66"/>
      <c r="CW18" s="67" t="s">
        <v>164</v>
      </c>
      <c r="CX18" s="131"/>
      <c r="CY18" s="6"/>
      <c r="CZ18" s="6"/>
      <c r="DA18" s="15"/>
      <c r="DB18" s="71"/>
      <c r="DC18" s="67"/>
      <c r="DD18" s="67"/>
      <c r="DE18" s="59"/>
      <c r="DF18" s="60"/>
      <c r="DG18" s="67"/>
      <c r="DH18" s="67"/>
      <c r="DI18" s="59" t="s">
        <v>164</v>
      </c>
      <c r="DJ18" s="60"/>
      <c r="DK18" s="67"/>
      <c r="DL18" s="67"/>
      <c r="DM18" s="59"/>
      <c r="DN18" s="60"/>
      <c r="DO18" s="67"/>
      <c r="DP18" s="67"/>
      <c r="DQ18" s="59"/>
    </row>
    <row r="19" spans="2:121" x14ac:dyDescent="0.3">
      <c r="B19" s="55"/>
      <c r="C19" s="12"/>
      <c r="D19" s="6"/>
      <c r="E19" s="15"/>
      <c r="F19" s="57"/>
      <c r="G19" s="6"/>
      <c r="H19" s="6"/>
      <c r="I19" s="15" t="s">
        <v>170</v>
      </c>
      <c r="J19" s="129"/>
      <c r="K19" s="6"/>
      <c r="L19" s="6"/>
      <c r="M19" s="59"/>
      <c r="N19" s="132">
        <v>44797</v>
      </c>
      <c r="O19" s="67">
        <v>2541</v>
      </c>
      <c r="P19" s="67">
        <v>45</v>
      </c>
      <c r="Q19" s="59" t="s">
        <v>111</v>
      </c>
      <c r="R19" s="60"/>
      <c r="S19" s="67"/>
      <c r="T19" s="67"/>
      <c r="U19" s="59"/>
      <c r="V19" s="60"/>
      <c r="W19" s="67"/>
      <c r="X19" s="67"/>
      <c r="Y19" s="59"/>
      <c r="Z19" s="136"/>
      <c r="AA19" s="67"/>
      <c r="AB19" s="67"/>
      <c r="AC19" s="67" t="s">
        <v>179</v>
      </c>
      <c r="AD19" s="136">
        <v>44793</v>
      </c>
      <c r="AE19" s="6">
        <v>2507</v>
      </c>
      <c r="AF19" s="6">
        <v>135</v>
      </c>
      <c r="AG19" s="6" t="s">
        <v>179</v>
      </c>
      <c r="AH19" s="138">
        <v>44785</v>
      </c>
      <c r="AI19" s="140">
        <v>2469</v>
      </c>
      <c r="AJ19" s="6">
        <v>225</v>
      </c>
      <c r="AK19" s="15" t="s">
        <v>111</v>
      </c>
      <c r="AL19" s="138">
        <v>44798</v>
      </c>
      <c r="AM19" s="6">
        <v>2546</v>
      </c>
      <c r="AN19" s="6">
        <v>135</v>
      </c>
      <c r="AO19" s="131" t="s">
        <v>111</v>
      </c>
      <c r="AP19" s="131">
        <v>44799</v>
      </c>
      <c r="AQ19" s="67">
        <v>2549</v>
      </c>
      <c r="AR19" s="67">
        <v>225</v>
      </c>
      <c r="AS19" s="59" t="s">
        <v>111</v>
      </c>
      <c r="AT19" s="131">
        <v>44804</v>
      </c>
      <c r="AU19" s="67">
        <v>2576</v>
      </c>
      <c r="AV19" s="67">
        <v>155</v>
      </c>
      <c r="AW19" s="59" t="s">
        <v>184</v>
      </c>
      <c r="AX19" s="75"/>
      <c r="AY19" s="67"/>
      <c r="AZ19" s="67"/>
      <c r="BA19" s="59"/>
      <c r="BB19" s="60"/>
      <c r="BC19" s="67"/>
      <c r="BD19" s="67"/>
      <c r="BE19" s="59" t="s">
        <v>111</v>
      </c>
      <c r="BF19" s="131">
        <v>44789</v>
      </c>
      <c r="BG19" s="67">
        <v>2449</v>
      </c>
      <c r="BH19" s="67">
        <v>150</v>
      </c>
      <c r="BI19" s="59" t="s">
        <v>126</v>
      </c>
      <c r="BJ19" s="131">
        <v>44800</v>
      </c>
      <c r="BK19" s="67">
        <v>2568</v>
      </c>
      <c r="BL19" s="67">
        <v>100</v>
      </c>
      <c r="BM19" s="59" t="s">
        <v>184</v>
      </c>
      <c r="BN19" s="131">
        <v>44797</v>
      </c>
      <c r="BO19" s="67">
        <v>2461</v>
      </c>
      <c r="BP19" s="67">
        <v>80</v>
      </c>
      <c r="BQ19" s="59" t="s">
        <v>126</v>
      </c>
      <c r="BR19" s="131"/>
      <c r="BS19" s="67"/>
      <c r="BT19" s="67"/>
      <c r="BU19" s="59" t="s">
        <v>126</v>
      </c>
      <c r="BV19" s="60">
        <v>44767</v>
      </c>
      <c r="BW19" s="67">
        <v>2192</v>
      </c>
      <c r="BX19" s="67">
        <v>160</v>
      </c>
      <c r="BY19" s="59" t="s">
        <v>126</v>
      </c>
      <c r="BZ19" s="131">
        <v>44786</v>
      </c>
      <c r="CA19" s="67">
        <v>2474</v>
      </c>
      <c r="CB19" s="67">
        <v>135</v>
      </c>
      <c r="CC19" s="59" t="s">
        <v>111</v>
      </c>
      <c r="CD19" s="131"/>
      <c r="CE19" s="67"/>
      <c r="CF19" s="67"/>
      <c r="CG19" s="59" t="s">
        <v>111</v>
      </c>
      <c r="CH19" s="131"/>
      <c r="CI19" s="67"/>
      <c r="CJ19" s="67"/>
      <c r="CK19" s="59" t="s">
        <v>111</v>
      </c>
      <c r="CL19" s="60"/>
      <c r="CM19" s="67"/>
      <c r="CN19" s="67"/>
      <c r="CO19" s="59" t="s">
        <v>164</v>
      </c>
      <c r="CP19" s="71"/>
      <c r="CQ19" s="67"/>
      <c r="CR19" s="67"/>
      <c r="CS19" s="67" t="s">
        <v>164</v>
      </c>
      <c r="CT19" s="60"/>
      <c r="CU19" s="67"/>
      <c r="CV19" s="67"/>
      <c r="CW19" s="67" t="s">
        <v>164</v>
      </c>
      <c r="CX19" s="131"/>
      <c r="CY19" s="6"/>
      <c r="CZ19" s="6"/>
      <c r="DA19" s="15"/>
      <c r="DB19" s="71"/>
      <c r="DC19" s="67"/>
      <c r="DD19" s="67"/>
      <c r="DE19" s="59"/>
      <c r="DF19" s="60"/>
      <c r="DG19" s="67"/>
      <c r="DH19" s="67"/>
      <c r="DI19" s="59" t="s">
        <v>164</v>
      </c>
      <c r="DJ19" s="61"/>
      <c r="DK19" s="67"/>
      <c r="DL19" s="67"/>
      <c r="DM19" s="59"/>
      <c r="DN19" s="61"/>
      <c r="DO19" s="67"/>
      <c r="DP19" s="67"/>
      <c r="DQ19" s="59"/>
    </row>
    <row r="20" spans="2:121" x14ac:dyDescent="0.3">
      <c r="B20" s="55"/>
      <c r="C20" s="12"/>
      <c r="D20" s="6"/>
      <c r="E20" s="15"/>
      <c r="F20" s="57"/>
      <c r="G20" s="6"/>
      <c r="H20" s="6"/>
      <c r="I20" s="15" t="s">
        <v>170</v>
      </c>
      <c r="J20" s="129"/>
      <c r="K20" s="6"/>
      <c r="L20" s="6"/>
      <c r="M20" s="59"/>
      <c r="N20" s="132">
        <v>44800</v>
      </c>
      <c r="O20" s="67">
        <v>2556</v>
      </c>
      <c r="P20" s="67">
        <v>45</v>
      </c>
      <c r="Q20" s="59" t="s">
        <v>111</v>
      </c>
      <c r="R20" s="60"/>
      <c r="S20" s="67"/>
      <c r="T20" s="67"/>
      <c r="U20" s="59"/>
      <c r="V20" s="60"/>
      <c r="W20" s="67"/>
      <c r="X20" s="67"/>
      <c r="Y20" s="59"/>
      <c r="Z20" s="136"/>
      <c r="AA20" s="67"/>
      <c r="AB20" s="67"/>
      <c r="AC20" s="67" t="s">
        <v>179</v>
      </c>
      <c r="AD20" s="136">
        <v>44796</v>
      </c>
      <c r="AE20" s="6">
        <v>2510</v>
      </c>
      <c r="AF20" s="6">
        <v>135</v>
      </c>
      <c r="AG20" s="6" t="s">
        <v>179</v>
      </c>
      <c r="AH20" s="138">
        <v>44788</v>
      </c>
      <c r="AI20" s="6">
        <v>2479</v>
      </c>
      <c r="AJ20" s="6">
        <v>90</v>
      </c>
      <c r="AK20" s="15" t="s">
        <v>111</v>
      </c>
      <c r="AL20" s="138">
        <v>44801</v>
      </c>
      <c r="AM20" s="6">
        <v>2557</v>
      </c>
      <c r="AN20" s="6">
        <v>135</v>
      </c>
      <c r="AO20" s="131" t="s">
        <v>111</v>
      </c>
      <c r="AP20" s="131">
        <v>44803</v>
      </c>
      <c r="AQ20" s="67">
        <v>2562</v>
      </c>
      <c r="AR20" s="67">
        <v>225</v>
      </c>
      <c r="AS20" s="59" t="s">
        <v>111</v>
      </c>
      <c r="AT20" s="131"/>
      <c r="AU20" s="67"/>
      <c r="AV20" s="67"/>
      <c r="AW20" s="59"/>
      <c r="AX20" s="75"/>
      <c r="AY20" s="67"/>
      <c r="AZ20" s="67"/>
      <c r="BA20" s="59"/>
      <c r="BB20" s="60"/>
      <c r="BC20" s="67"/>
      <c r="BD20" s="67"/>
      <c r="BE20" s="59" t="s">
        <v>111</v>
      </c>
      <c r="BF20" s="131">
        <v>44791</v>
      </c>
      <c r="BG20" s="67">
        <v>2452</v>
      </c>
      <c r="BH20" s="67">
        <v>135</v>
      </c>
      <c r="BI20" s="59" t="s">
        <v>126</v>
      </c>
      <c r="BJ20" s="131">
        <v>44803</v>
      </c>
      <c r="BK20" s="67">
        <v>2569</v>
      </c>
      <c r="BL20" s="67">
        <v>100</v>
      </c>
      <c r="BM20" s="59" t="s">
        <v>184</v>
      </c>
      <c r="BN20" s="131">
        <v>44800</v>
      </c>
      <c r="BO20" s="67">
        <v>2570</v>
      </c>
      <c r="BP20" s="67">
        <v>85</v>
      </c>
      <c r="BQ20" s="59" t="s">
        <v>184</v>
      </c>
      <c r="BR20" s="131"/>
      <c r="BS20" s="67"/>
      <c r="BT20" s="67"/>
      <c r="BU20" s="59" t="s">
        <v>126</v>
      </c>
      <c r="BV20" s="60">
        <v>44770</v>
      </c>
      <c r="BW20" s="67">
        <v>2194</v>
      </c>
      <c r="BX20" s="67">
        <v>140</v>
      </c>
      <c r="BY20" s="59" t="s">
        <v>184</v>
      </c>
      <c r="BZ20" s="131">
        <v>44788</v>
      </c>
      <c r="CA20" s="67">
        <v>2477</v>
      </c>
      <c r="CB20" s="67">
        <v>135</v>
      </c>
      <c r="CC20" s="59" t="s">
        <v>111</v>
      </c>
      <c r="CD20" s="131"/>
      <c r="CE20" s="67"/>
      <c r="CF20" s="67"/>
      <c r="CG20" s="59" t="s">
        <v>111</v>
      </c>
      <c r="CH20" s="131"/>
      <c r="CI20" s="67"/>
      <c r="CJ20" s="67"/>
      <c r="CK20" s="59" t="s">
        <v>111</v>
      </c>
      <c r="CL20" s="60"/>
      <c r="CM20" s="67"/>
      <c r="CN20" s="67"/>
      <c r="CO20" s="59" t="s">
        <v>164</v>
      </c>
      <c r="CP20" s="67"/>
      <c r="CQ20" s="67"/>
      <c r="CR20" s="67"/>
      <c r="CS20" s="67"/>
      <c r="CT20" s="75"/>
      <c r="CU20" s="66"/>
      <c r="CV20" s="66"/>
      <c r="CW20" s="67"/>
      <c r="CX20" s="21"/>
      <c r="CY20" s="6"/>
      <c r="CZ20" s="6"/>
      <c r="DA20" s="15"/>
      <c r="DB20" s="67"/>
      <c r="DC20" s="67"/>
      <c r="DD20" s="67"/>
      <c r="DE20" s="59"/>
      <c r="DF20" s="60"/>
      <c r="DG20" s="67"/>
      <c r="DH20" s="67"/>
      <c r="DI20" s="59" t="s">
        <v>164</v>
      </c>
      <c r="DJ20" s="61"/>
      <c r="DK20" s="67"/>
      <c r="DL20" s="67"/>
      <c r="DM20" s="59"/>
      <c r="DN20" s="61"/>
      <c r="DO20" s="67"/>
      <c r="DP20" s="67"/>
      <c r="DQ20" s="59"/>
    </row>
    <row r="21" spans="2:121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132">
        <v>44803</v>
      </c>
      <c r="O21" s="67">
        <v>2564</v>
      </c>
      <c r="P21" s="67">
        <v>10</v>
      </c>
      <c r="Q21" s="59" t="s">
        <v>111</v>
      </c>
      <c r="R21" s="61"/>
      <c r="S21" s="67"/>
      <c r="T21" s="67"/>
      <c r="U21" s="59"/>
      <c r="V21" s="61"/>
      <c r="W21" s="67"/>
      <c r="X21" s="67"/>
      <c r="Y21" s="59"/>
      <c r="Z21" s="136"/>
      <c r="AA21" s="67"/>
      <c r="AB21" s="67"/>
      <c r="AC21" s="67" t="s">
        <v>179</v>
      </c>
      <c r="AD21" s="136">
        <v>44798</v>
      </c>
      <c r="AE21" s="6">
        <v>2509</v>
      </c>
      <c r="AF21" s="6">
        <v>135</v>
      </c>
      <c r="AG21" s="6" t="s">
        <v>179</v>
      </c>
      <c r="AH21" s="138">
        <v>44788</v>
      </c>
      <c r="AI21" s="6">
        <v>2478</v>
      </c>
      <c r="AJ21" s="6">
        <v>225</v>
      </c>
      <c r="AK21" s="15" t="s">
        <v>111</v>
      </c>
      <c r="AL21" s="138">
        <v>44804</v>
      </c>
      <c r="AM21" s="6">
        <v>2618</v>
      </c>
      <c r="AN21" s="6">
        <v>135</v>
      </c>
      <c r="AO21" s="131" t="s">
        <v>111</v>
      </c>
      <c r="AP21" s="131"/>
      <c r="AQ21" s="67"/>
      <c r="AR21" s="67"/>
      <c r="AS21" s="59"/>
      <c r="AT21" s="131"/>
      <c r="AU21" s="67"/>
      <c r="AV21" s="67"/>
      <c r="AW21" s="59"/>
      <c r="AX21" s="61"/>
      <c r="AY21" s="67"/>
      <c r="AZ21" s="67"/>
      <c r="BA21" s="59"/>
      <c r="BB21" s="61"/>
      <c r="BC21" s="67"/>
      <c r="BD21" s="67"/>
      <c r="BE21" s="59"/>
      <c r="BF21" s="131">
        <v>44793</v>
      </c>
      <c r="BG21" s="67">
        <v>2456</v>
      </c>
      <c r="BH21" s="67">
        <v>210</v>
      </c>
      <c r="BI21" s="59" t="s">
        <v>126</v>
      </c>
      <c r="BJ21" s="131"/>
      <c r="BK21" s="67"/>
      <c r="BL21" s="67"/>
      <c r="BM21" s="59" t="s">
        <v>184</v>
      </c>
      <c r="BN21" s="131">
        <v>44803</v>
      </c>
      <c r="BO21" s="67">
        <v>2572</v>
      </c>
      <c r="BP21" s="67">
        <v>85</v>
      </c>
      <c r="BQ21" s="59" t="s">
        <v>184</v>
      </c>
      <c r="BR21" s="131"/>
      <c r="BS21" s="67"/>
      <c r="BT21" s="67"/>
      <c r="BU21" s="59" t="s">
        <v>184</v>
      </c>
      <c r="BV21" s="60">
        <v>44773</v>
      </c>
      <c r="BW21" s="67">
        <v>2197</v>
      </c>
      <c r="BX21" s="67">
        <v>150</v>
      </c>
      <c r="BY21" s="59" t="s">
        <v>184</v>
      </c>
      <c r="BZ21" s="131">
        <v>44790</v>
      </c>
      <c r="CA21" s="67">
        <v>2481</v>
      </c>
      <c r="CB21" s="67">
        <v>135</v>
      </c>
      <c r="CC21" s="59" t="s">
        <v>111</v>
      </c>
      <c r="CD21" s="131"/>
      <c r="CE21" s="67"/>
      <c r="CF21" s="67"/>
      <c r="CG21" s="59" t="s">
        <v>111</v>
      </c>
      <c r="CH21" s="131"/>
      <c r="CI21" s="67"/>
      <c r="CJ21" s="67"/>
      <c r="CK21" s="59" t="s">
        <v>111</v>
      </c>
      <c r="CL21" s="60"/>
      <c r="CM21" s="67"/>
      <c r="CN21" s="67"/>
      <c r="CO21" s="59" t="s">
        <v>164</v>
      </c>
      <c r="CP21" s="67"/>
      <c r="CQ21" s="67"/>
      <c r="CR21" s="67"/>
      <c r="CS21" s="67"/>
      <c r="CT21" s="60"/>
      <c r="CU21" s="67"/>
      <c r="CV21" s="67"/>
      <c r="CW21" s="67"/>
      <c r="CX21" s="21"/>
      <c r="CY21" s="6"/>
      <c r="CZ21" s="6"/>
      <c r="DA21" s="15"/>
      <c r="DB21" s="67"/>
      <c r="DC21" s="67"/>
      <c r="DD21" s="67"/>
      <c r="DE21" s="59"/>
      <c r="DF21" s="60"/>
      <c r="DG21" s="67"/>
      <c r="DH21" s="67"/>
      <c r="DI21" s="59" t="s">
        <v>164</v>
      </c>
      <c r="DJ21" s="61"/>
      <c r="DK21" s="67"/>
      <c r="DL21" s="67"/>
      <c r="DM21" s="59"/>
      <c r="DN21" s="61"/>
      <c r="DO21" s="67"/>
      <c r="DP21" s="67"/>
      <c r="DQ21" s="59"/>
    </row>
    <row r="22" spans="2:121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132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/>
      <c r="AA22" s="67"/>
      <c r="AB22" s="67"/>
      <c r="AC22" s="67" t="s">
        <v>111</v>
      </c>
      <c r="AD22" s="136">
        <v>44800</v>
      </c>
      <c r="AE22" s="6">
        <v>2508</v>
      </c>
      <c r="AF22" s="6">
        <v>135</v>
      </c>
      <c r="AG22" s="6" t="s">
        <v>179</v>
      </c>
      <c r="AH22" s="138">
        <v>44791</v>
      </c>
      <c r="AI22" s="6">
        <v>2485</v>
      </c>
      <c r="AJ22" s="6">
        <v>90</v>
      </c>
      <c r="AK22" s="15" t="s">
        <v>111</v>
      </c>
      <c r="AL22" s="138"/>
      <c r="AM22" s="6"/>
      <c r="AN22" s="6"/>
      <c r="AO22" s="131"/>
      <c r="AP22" s="131"/>
      <c r="AQ22" s="67"/>
      <c r="AR22" s="67"/>
      <c r="AS22" s="59"/>
      <c r="AT22" s="131"/>
      <c r="AU22" s="67"/>
      <c r="AV22" s="67"/>
      <c r="AW22" s="59"/>
      <c r="AX22" s="61"/>
      <c r="AY22" s="67"/>
      <c r="AZ22" s="67"/>
      <c r="BA22" s="59"/>
      <c r="BB22" s="61"/>
      <c r="BC22" s="67"/>
      <c r="BD22" s="67"/>
      <c r="BE22" s="59"/>
      <c r="BF22" s="131">
        <v>44795</v>
      </c>
      <c r="BG22" s="67">
        <v>2458</v>
      </c>
      <c r="BH22" s="67">
        <v>180</v>
      </c>
      <c r="BI22" s="59" t="s">
        <v>126</v>
      </c>
      <c r="BJ22" s="131"/>
      <c r="BK22" s="67"/>
      <c r="BL22" s="67"/>
      <c r="BM22" s="59"/>
      <c r="BR22" s="131"/>
      <c r="BS22" s="67"/>
      <c r="BT22" s="67"/>
      <c r="BU22" s="59" t="s">
        <v>184</v>
      </c>
      <c r="BV22" s="60"/>
      <c r="BW22" s="67"/>
      <c r="BX22" s="67"/>
      <c r="BY22" s="59"/>
      <c r="BZ22" s="131">
        <v>44792</v>
      </c>
      <c r="CA22" s="67">
        <v>2488</v>
      </c>
      <c r="CB22" s="67">
        <v>135</v>
      </c>
      <c r="CC22" s="59" t="s">
        <v>111</v>
      </c>
      <c r="CD22" s="131"/>
      <c r="CE22" s="67"/>
      <c r="CF22" s="67"/>
      <c r="CG22" s="59" t="s">
        <v>111</v>
      </c>
      <c r="CH22" s="131"/>
      <c r="CI22" s="67"/>
      <c r="CJ22" s="67"/>
      <c r="CK22" s="59" t="s">
        <v>111</v>
      </c>
      <c r="CL22" s="60"/>
      <c r="CM22" s="67"/>
      <c r="CN22" s="67"/>
      <c r="CO22" s="59" t="s">
        <v>164</v>
      </c>
      <c r="CP22" s="67"/>
      <c r="CQ22" s="67"/>
      <c r="CR22" s="67"/>
      <c r="CS22" s="67"/>
      <c r="CT22" s="61"/>
      <c r="CU22" s="67"/>
      <c r="CV22" s="67"/>
      <c r="CW22" s="67"/>
      <c r="CX22" s="21"/>
      <c r="CY22" s="6"/>
      <c r="CZ22" s="6"/>
      <c r="DA22" s="15"/>
      <c r="DB22" s="67"/>
      <c r="DC22" s="67"/>
      <c r="DD22" s="67"/>
      <c r="DE22" s="59"/>
      <c r="DF22" s="60"/>
      <c r="DG22" s="67"/>
      <c r="DH22" s="67"/>
      <c r="DI22" s="59" t="s">
        <v>164</v>
      </c>
      <c r="DJ22" s="61"/>
      <c r="DK22" s="67"/>
      <c r="DL22" s="67"/>
      <c r="DM22" s="59"/>
      <c r="DN22" s="61"/>
      <c r="DO22" s="67"/>
      <c r="DP22" s="67"/>
      <c r="DQ22" s="59"/>
    </row>
    <row r="23" spans="2:121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132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67"/>
      <c r="AD23" s="136">
        <v>44803</v>
      </c>
      <c r="AE23" s="6">
        <v>2601</v>
      </c>
      <c r="AF23" s="6">
        <v>90</v>
      </c>
      <c r="AG23" s="6" t="s">
        <v>179</v>
      </c>
      <c r="AH23" s="138">
        <v>44791</v>
      </c>
      <c r="AI23" s="6">
        <v>2486</v>
      </c>
      <c r="AJ23" s="6">
        <v>90</v>
      </c>
      <c r="AK23" s="15" t="s">
        <v>111</v>
      </c>
      <c r="AL23" s="138"/>
      <c r="AM23" s="6"/>
      <c r="AN23" s="6"/>
      <c r="AO23" s="131"/>
      <c r="AP23" s="131"/>
      <c r="AQ23" s="67"/>
      <c r="AR23" s="67"/>
      <c r="AS23" s="59"/>
      <c r="AT23" s="131"/>
      <c r="AU23" s="67"/>
      <c r="AV23" s="67"/>
      <c r="AW23" s="59"/>
      <c r="AX23" s="61"/>
      <c r="AY23" s="67"/>
      <c r="AZ23" s="67"/>
      <c r="BA23" s="59"/>
      <c r="BB23" s="61"/>
      <c r="BC23" s="67"/>
      <c r="BD23" s="67"/>
      <c r="BE23" s="59"/>
      <c r="BF23" s="131">
        <v>44797</v>
      </c>
      <c r="BG23" s="67">
        <v>2462</v>
      </c>
      <c r="BH23" s="67">
        <v>210</v>
      </c>
      <c r="BI23" s="59" t="s">
        <v>126</v>
      </c>
      <c r="BJ23" s="131"/>
      <c r="BK23" s="67"/>
      <c r="BL23" s="67"/>
      <c r="BM23" s="59"/>
      <c r="BR23" s="131"/>
      <c r="BS23" s="67"/>
      <c r="BT23" s="67"/>
      <c r="BU23" s="59"/>
      <c r="BV23" s="60"/>
      <c r="BW23" s="67"/>
      <c r="BX23" s="67"/>
      <c r="BY23" s="59"/>
      <c r="BZ23" s="131">
        <v>44794</v>
      </c>
      <c r="CA23" s="67">
        <v>2494</v>
      </c>
      <c r="CB23" s="67">
        <v>135</v>
      </c>
      <c r="CC23" s="59" t="s">
        <v>111</v>
      </c>
      <c r="CD23" s="131"/>
      <c r="CE23" s="67"/>
      <c r="CF23" s="67"/>
      <c r="CG23" s="59" t="s">
        <v>111</v>
      </c>
      <c r="CH23" s="131"/>
      <c r="CI23" s="67"/>
      <c r="CJ23" s="67"/>
      <c r="CK23" s="59" t="s">
        <v>111</v>
      </c>
      <c r="CL23" s="60"/>
      <c r="CM23" s="67"/>
      <c r="CN23" s="67"/>
      <c r="CO23" s="59" t="s">
        <v>164</v>
      </c>
      <c r="CP23" s="67"/>
      <c r="CQ23" s="67"/>
      <c r="CR23" s="67"/>
      <c r="CS23" s="67"/>
      <c r="CT23" s="61"/>
      <c r="CU23" s="67"/>
      <c r="CV23" s="67"/>
      <c r="CW23" s="67"/>
      <c r="CX23" s="21"/>
      <c r="CY23" s="6"/>
      <c r="CZ23" s="6"/>
      <c r="DA23" s="15"/>
      <c r="DB23" s="67"/>
      <c r="DC23" s="67"/>
      <c r="DD23" s="67"/>
      <c r="DE23" s="59"/>
      <c r="DF23" s="60"/>
      <c r="DG23" s="67"/>
      <c r="DH23" s="67"/>
      <c r="DI23" s="59"/>
      <c r="DJ23" s="61"/>
      <c r="DK23" s="67"/>
      <c r="DL23" s="67"/>
      <c r="DM23" s="59"/>
      <c r="DN23" s="61"/>
      <c r="DO23" s="67"/>
      <c r="DP23" s="67"/>
      <c r="DQ23" s="59"/>
    </row>
    <row r="24" spans="2:121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132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67"/>
      <c r="AD24" s="136"/>
      <c r="AE24" s="6"/>
      <c r="AF24" s="6"/>
      <c r="AG24" s="6"/>
      <c r="AH24" s="138">
        <v>44791</v>
      </c>
      <c r="AI24" s="6">
        <v>2487</v>
      </c>
      <c r="AJ24" s="6">
        <v>135</v>
      </c>
      <c r="AK24" s="15" t="s">
        <v>111</v>
      </c>
      <c r="AL24" s="138"/>
      <c r="AM24" s="6"/>
      <c r="AN24" s="6"/>
      <c r="AO24" s="131"/>
      <c r="AP24" s="131"/>
      <c r="AQ24" s="67"/>
      <c r="AR24" s="67"/>
      <c r="AS24" s="59"/>
      <c r="AT24" s="131"/>
      <c r="AU24" s="67"/>
      <c r="AV24" s="67"/>
      <c r="AW24" s="59"/>
      <c r="AX24" s="61"/>
      <c r="AY24" s="67"/>
      <c r="AZ24" s="67"/>
      <c r="BA24" s="59"/>
      <c r="BB24" s="61"/>
      <c r="BC24" s="67"/>
      <c r="BD24" s="67"/>
      <c r="BE24" s="59"/>
      <c r="BF24" s="131">
        <v>44799</v>
      </c>
      <c r="BG24" s="67">
        <v>2465</v>
      </c>
      <c r="BH24" s="67">
        <v>180</v>
      </c>
      <c r="BI24" s="59" t="s">
        <v>184</v>
      </c>
      <c r="BJ24" s="131"/>
      <c r="BK24" s="67"/>
      <c r="BL24" s="67"/>
      <c r="BM24" s="59"/>
      <c r="BR24" s="131"/>
      <c r="BS24" s="67"/>
      <c r="BT24" s="67"/>
      <c r="BU24" s="59"/>
      <c r="BV24" s="60"/>
      <c r="BW24" s="67"/>
      <c r="BX24" s="67"/>
      <c r="BY24" s="59"/>
      <c r="BZ24" s="131">
        <v>44796</v>
      </c>
      <c r="CA24" s="67">
        <v>2538</v>
      </c>
      <c r="CB24" s="67">
        <v>135</v>
      </c>
      <c r="CC24" s="59" t="s">
        <v>111</v>
      </c>
      <c r="CD24" s="131"/>
      <c r="CE24" s="67"/>
      <c r="CF24" s="67"/>
      <c r="CG24" s="59" t="s">
        <v>111</v>
      </c>
      <c r="CH24" s="131"/>
      <c r="CI24" s="67"/>
      <c r="CJ24" s="67"/>
      <c r="CK24" s="59" t="s">
        <v>111</v>
      </c>
      <c r="CL24" s="60"/>
      <c r="CM24" s="67"/>
      <c r="CN24" s="67"/>
      <c r="CO24" s="59" t="s">
        <v>164</v>
      </c>
      <c r="CP24" s="67"/>
      <c r="CQ24" s="67"/>
      <c r="CR24" s="67"/>
      <c r="CS24" s="67"/>
      <c r="CT24" s="61"/>
      <c r="CU24" s="67"/>
      <c r="CV24" s="67"/>
      <c r="CW24" s="67"/>
      <c r="CX24" s="21"/>
      <c r="CY24" s="6"/>
      <c r="CZ24" s="6"/>
      <c r="DA24" s="15"/>
      <c r="DB24" s="67"/>
      <c r="DC24" s="67"/>
      <c r="DD24" s="67"/>
      <c r="DE24" s="59"/>
      <c r="DF24" s="60"/>
      <c r="DG24" s="67"/>
      <c r="DH24" s="67"/>
      <c r="DI24" s="59"/>
      <c r="DJ24" s="61"/>
      <c r="DK24" s="67"/>
      <c r="DL24" s="67"/>
      <c r="DM24" s="59"/>
      <c r="DN24" s="61"/>
      <c r="DO24" s="67"/>
      <c r="DP24" s="67"/>
      <c r="DQ24" s="59"/>
    </row>
    <row r="25" spans="2:121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132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67"/>
      <c r="AD25" s="136"/>
      <c r="AE25" s="6"/>
      <c r="AF25" s="6"/>
      <c r="AG25" s="6"/>
      <c r="AH25" s="138">
        <v>44794</v>
      </c>
      <c r="AI25" s="6">
        <v>2500</v>
      </c>
      <c r="AJ25" s="6">
        <v>90</v>
      </c>
      <c r="AK25" s="15" t="s">
        <v>111</v>
      </c>
      <c r="AL25" s="138"/>
      <c r="AM25" s="6"/>
      <c r="AN25" s="6"/>
      <c r="AO25" s="131"/>
      <c r="AP25" s="131"/>
      <c r="AQ25" s="67"/>
      <c r="AR25" s="67"/>
      <c r="AS25" s="59"/>
      <c r="AT25" s="61"/>
      <c r="AU25" s="67"/>
      <c r="AV25" s="67"/>
      <c r="AW25" s="59"/>
      <c r="AX25" s="61"/>
      <c r="AY25" s="67"/>
      <c r="AZ25" s="67"/>
      <c r="BA25" s="59"/>
      <c r="BB25" s="61"/>
      <c r="BC25" s="67"/>
      <c r="BD25" s="67"/>
      <c r="BE25" s="59"/>
      <c r="BF25" s="131">
        <v>44800</v>
      </c>
      <c r="BG25" s="66">
        <v>2573</v>
      </c>
      <c r="BH25" s="66">
        <v>170</v>
      </c>
      <c r="BI25" s="59" t="s">
        <v>184</v>
      </c>
      <c r="BJ25" s="131"/>
      <c r="BK25" s="67"/>
      <c r="BL25" s="67"/>
      <c r="BM25" s="59"/>
      <c r="BR25" s="131"/>
      <c r="BS25" s="67"/>
      <c r="BT25" s="67"/>
      <c r="BU25" s="59"/>
      <c r="BV25" s="61"/>
      <c r="BW25" s="67"/>
      <c r="BX25" s="67"/>
      <c r="BY25" s="59"/>
      <c r="BZ25" s="131">
        <v>44798</v>
      </c>
      <c r="CA25" s="67">
        <v>2545</v>
      </c>
      <c r="CB25" s="67">
        <v>135</v>
      </c>
      <c r="CC25" s="59" t="s">
        <v>111</v>
      </c>
      <c r="CD25" s="131"/>
      <c r="CE25" s="67"/>
      <c r="CF25" s="67"/>
      <c r="CG25" s="59" t="s">
        <v>111</v>
      </c>
      <c r="CH25" s="131"/>
      <c r="CI25" s="67"/>
      <c r="CJ25" s="67"/>
      <c r="CK25" s="59" t="s">
        <v>111</v>
      </c>
      <c r="CL25" s="61"/>
      <c r="CM25" s="67"/>
      <c r="CN25" s="67"/>
      <c r="CO25" s="59"/>
      <c r="CP25" s="67"/>
      <c r="CQ25" s="67"/>
      <c r="CR25" s="67"/>
      <c r="CS25" s="67"/>
      <c r="CT25" s="61"/>
      <c r="CU25" s="67"/>
      <c r="CV25" s="67"/>
      <c r="CW25" s="67"/>
      <c r="CX25" s="21"/>
      <c r="CY25" s="6"/>
      <c r="CZ25" s="6"/>
      <c r="DA25" s="15"/>
      <c r="DB25" s="67"/>
      <c r="DC25" s="67"/>
      <c r="DD25" s="67"/>
      <c r="DE25" s="59"/>
      <c r="DF25" s="61"/>
      <c r="DG25" s="67"/>
      <c r="DH25" s="67"/>
      <c r="DI25" s="59"/>
      <c r="DJ25" s="61"/>
      <c r="DK25" s="67"/>
      <c r="DL25" s="67"/>
      <c r="DM25" s="59"/>
      <c r="DN25" s="61"/>
      <c r="DO25" s="67"/>
      <c r="DP25" s="67"/>
      <c r="DQ25" s="59"/>
    </row>
    <row r="26" spans="2:121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132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67"/>
      <c r="AD26" s="136"/>
      <c r="AE26" s="6"/>
      <c r="AF26" s="6"/>
      <c r="AG26" s="6"/>
      <c r="AH26" s="138">
        <v>44794</v>
      </c>
      <c r="AI26" s="6">
        <v>2497</v>
      </c>
      <c r="AJ26" s="6">
        <v>135</v>
      </c>
      <c r="AK26" s="15" t="s">
        <v>111</v>
      </c>
      <c r="AL26" s="138"/>
      <c r="AM26" s="6"/>
      <c r="AN26" s="6"/>
      <c r="AO26" s="15"/>
      <c r="AP26" s="67"/>
      <c r="AQ26" s="67"/>
      <c r="AR26" s="67"/>
      <c r="AS26" s="59"/>
      <c r="AT26" s="61"/>
      <c r="AU26" s="67"/>
      <c r="AV26" s="67"/>
      <c r="AW26" s="59"/>
      <c r="AX26" s="61"/>
      <c r="AY26" s="67"/>
      <c r="AZ26" s="67"/>
      <c r="BA26" s="59"/>
      <c r="BB26" s="61"/>
      <c r="BC26" s="67"/>
      <c r="BD26" s="67"/>
      <c r="BE26" s="59"/>
      <c r="BF26" s="131">
        <v>44803</v>
      </c>
      <c r="BG26" s="66">
        <v>2574</v>
      </c>
      <c r="BH26" s="66">
        <v>170</v>
      </c>
      <c r="BI26" s="59" t="s">
        <v>184</v>
      </c>
      <c r="BJ26" s="61"/>
      <c r="BK26" s="67"/>
      <c r="BL26" s="67"/>
      <c r="BM26" s="59"/>
      <c r="BR26" s="61"/>
      <c r="BS26" s="67"/>
      <c r="BT26" s="67"/>
      <c r="BU26" s="59"/>
      <c r="BV26" s="61"/>
      <c r="BW26" s="67"/>
      <c r="BX26" s="67"/>
      <c r="BY26" s="59"/>
      <c r="BZ26" s="131">
        <v>44800</v>
      </c>
      <c r="CA26" s="67">
        <v>2553</v>
      </c>
      <c r="CB26" s="67">
        <v>135</v>
      </c>
      <c r="CC26" s="59" t="s">
        <v>111</v>
      </c>
      <c r="CD26" s="131"/>
      <c r="CE26" s="67"/>
      <c r="CF26" s="67"/>
      <c r="CG26" s="59" t="s">
        <v>111</v>
      </c>
      <c r="CH26" s="131"/>
      <c r="CI26" s="67"/>
      <c r="CJ26" s="67"/>
      <c r="CK26" s="59" t="s">
        <v>111</v>
      </c>
      <c r="CL26" s="61"/>
      <c r="CM26" s="67"/>
      <c r="CN26" s="67"/>
      <c r="CO26" s="59"/>
      <c r="CP26" s="67"/>
      <c r="CQ26" s="67"/>
      <c r="CR26" s="67"/>
      <c r="CS26" s="67"/>
      <c r="CT26" s="61"/>
      <c r="CU26" s="67"/>
      <c r="CV26" s="67"/>
      <c r="CW26" s="67"/>
      <c r="CX26" s="21"/>
      <c r="CY26" s="6"/>
      <c r="CZ26" s="6"/>
      <c r="DA26" s="15"/>
      <c r="DB26" s="67"/>
      <c r="DC26" s="67"/>
      <c r="DD26" s="67"/>
      <c r="DE26" s="59"/>
      <c r="DF26" s="61"/>
      <c r="DG26" s="67"/>
      <c r="DH26" s="67"/>
      <c r="DI26" s="59"/>
      <c r="DJ26" s="61"/>
      <c r="DK26" s="67"/>
      <c r="DL26" s="67"/>
      <c r="DM26" s="59"/>
      <c r="DN26" s="61"/>
      <c r="DO26" s="67"/>
      <c r="DP26" s="67"/>
      <c r="DQ26" s="59"/>
    </row>
    <row r="27" spans="2:121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132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67"/>
      <c r="AD27" s="136"/>
      <c r="AE27" s="6"/>
      <c r="AF27" s="6"/>
      <c r="AG27" s="6"/>
      <c r="AH27" s="138">
        <v>44794</v>
      </c>
      <c r="AI27" s="6">
        <v>2498</v>
      </c>
      <c r="AJ27" s="6">
        <v>90</v>
      </c>
      <c r="AK27" s="15" t="s">
        <v>111</v>
      </c>
      <c r="AL27" s="138"/>
      <c r="AM27" s="6"/>
      <c r="AN27" s="6"/>
      <c r="AO27" s="15"/>
      <c r="AP27" s="67"/>
      <c r="AQ27" s="67"/>
      <c r="AR27" s="67"/>
      <c r="AS27" s="59"/>
      <c r="AT27" s="61"/>
      <c r="AU27" s="67"/>
      <c r="AV27" s="67"/>
      <c r="AW27" s="59"/>
      <c r="AX27" s="61"/>
      <c r="AY27" s="67"/>
      <c r="AZ27" s="67"/>
      <c r="BA27" s="59"/>
      <c r="BB27" s="61"/>
      <c r="BC27" s="67"/>
      <c r="BD27" s="67"/>
      <c r="BE27" s="59"/>
      <c r="BF27" s="131"/>
      <c r="BG27" s="67"/>
      <c r="BH27" s="67"/>
      <c r="BI27" s="59"/>
      <c r="BJ27" s="61"/>
      <c r="BK27" s="67"/>
      <c r="BL27" s="67"/>
      <c r="BM27" s="59"/>
      <c r="BR27" s="61"/>
      <c r="BS27" s="67"/>
      <c r="BT27" s="67"/>
      <c r="BU27" s="59"/>
      <c r="BV27" s="61"/>
      <c r="BW27" s="67"/>
      <c r="BX27" s="67"/>
      <c r="BY27" s="59"/>
      <c r="BZ27" s="131">
        <v>44802</v>
      </c>
      <c r="CA27" s="67">
        <v>2560</v>
      </c>
      <c r="CB27" s="67">
        <v>135</v>
      </c>
      <c r="CC27" s="59" t="s">
        <v>111</v>
      </c>
      <c r="CD27" s="131"/>
      <c r="CE27" s="67"/>
      <c r="CF27" s="67"/>
      <c r="CG27" s="59" t="s">
        <v>111</v>
      </c>
      <c r="CH27" s="131"/>
      <c r="CI27" s="67"/>
      <c r="CJ27" s="67"/>
      <c r="CK27" s="59" t="s">
        <v>111</v>
      </c>
      <c r="CL27" s="61"/>
      <c r="CM27" s="67"/>
      <c r="CN27" s="67"/>
      <c r="CO27" s="59"/>
      <c r="CP27" s="67"/>
      <c r="CQ27" s="67"/>
      <c r="CR27" s="67"/>
      <c r="CS27" s="67"/>
      <c r="CT27" s="61"/>
      <c r="CU27" s="67"/>
      <c r="CV27" s="67"/>
      <c r="CW27" s="67"/>
      <c r="CX27" s="21"/>
      <c r="CY27" s="6"/>
      <c r="CZ27" s="135"/>
      <c r="DA27" s="15"/>
      <c r="DB27" s="67"/>
      <c r="DC27" s="67"/>
      <c r="DD27" s="124"/>
      <c r="DE27" s="59"/>
      <c r="DF27" s="61"/>
      <c r="DG27" s="67"/>
      <c r="DH27" s="67"/>
      <c r="DI27" s="59"/>
      <c r="DJ27" s="61"/>
      <c r="DK27" s="67"/>
      <c r="DL27" s="67"/>
      <c r="DM27" s="59"/>
      <c r="DN27" s="61"/>
      <c r="DO27" s="67"/>
      <c r="DP27" s="67"/>
      <c r="DQ27" s="59"/>
    </row>
    <row r="28" spans="2:121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67"/>
      <c r="AD28" s="136"/>
      <c r="AE28" s="6"/>
      <c r="AF28" s="6"/>
      <c r="AG28" s="6"/>
      <c r="AH28" s="138">
        <v>44797</v>
      </c>
      <c r="AI28" s="6">
        <v>2544</v>
      </c>
      <c r="AJ28" s="6">
        <v>90</v>
      </c>
      <c r="AK28" s="15" t="s">
        <v>111</v>
      </c>
      <c r="AL28" s="13"/>
      <c r="AM28" s="6"/>
      <c r="AN28" s="6"/>
      <c r="AO28" s="15"/>
      <c r="AP28" s="67"/>
      <c r="AQ28" s="67"/>
      <c r="AR28" s="67"/>
      <c r="AS28" s="59"/>
      <c r="AT28" s="61"/>
      <c r="AU28" s="67"/>
      <c r="AV28" s="67"/>
      <c r="AW28" s="59"/>
      <c r="AX28" s="61"/>
      <c r="AY28" s="67"/>
      <c r="AZ28" s="67"/>
      <c r="BA28" s="59"/>
      <c r="BB28" s="61"/>
      <c r="BC28" s="67"/>
      <c r="BD28" s="67"/>
      <c r="BE28" s="59"/>
      <c r="BF28" s="131"/>
      <c r="BG28" s="67"/>
      <c r="BH28" s="67"/>
      <c r="BI28" s="59"/>
      <c r="BJ28" s="61"/>
      <c r="BK28" s="67"/>
      <c r="BL28" s="67"/>
      <c r="BM28" s="59"/>
      <c r="BR28" s="61"/>
      <c r="BS28" s="67"/>
      <c r="BT28" s="67"/>
      <c r="BU28" s="59"/>
      <c r="BV28" s="61"/>
      <c r="BW28" s="67"/>
      <c r="BX28" s="67"/>
      <c r="BY28" s="59"/>
      <c r="BZ28" s="131">
        <v>44804</v>
      </c>
      <c r="CA28" s="67">
        <v>2614</v>
      </c>
      <c r="CB28" s="67">
        <v>135</v>
      </c>
      <c r="CC28" s="59" t="s">
        <v>111</v>
      </c>
      <c r="CD28" s="131"/>
      <c r="CE28" s="67"/>
      <c r="CF28" s="67"/>
      <c r="CG28" s="59" t="s">
        <v>111</v>
      </c>
      <c r="CH28" s="131"/>
      <c r="CI28" s="67"/>
      <c r="CJ28" s="67"/>
      <c r="CK28" s="59" t="s">
        <v>111</v>
      </c>
      <c r="CL28" s="61"/>
      <c r="CM28" s="67"/>
      <c r="CN28" s="67"/>
      <c r="CO28" s="59"/>
      <c r="CP28" s="67"/>
      <c r="CQ28" s="67"/>
      <c r="CR28" s="67"/>
      <c r="CS28" s="67"/>
      <c r="CT28" s="61"/>
      <c r="CU28" s="67"/>
      <c r="CV28" s="67"/>
      <c r="CW28" s="67"/>
      <c r="CX28" s="21"/>
      <c r="CY28" s="6"/>
      <c r="CZ28" s="6"/>
      <c r="DA28" s="15"/>
      <c r="DB28" s="67"/>
      <c r="DC28" s="67"/>
      <c r="DD28" s="67"/>
      <c r="DE28" s="59"/>
      <c r="DF28" s="61"/>
      <c r="DG28" s="67"/>
      <c r="DH28" s="67"/>
      <c r="DI28" s="59"/>
      <c r="DJ28" s="61"/>
      <c r="DK28" s="67"/>
      <c r="DL28" s="67"/>
      <c r="DM28" s="59"/>
      <c r="DN28" s="61"/>
      <c r="DO28" s="67"/>
      <c r="DP28" s="67"/>
      <c r="DQ28" s="59"/>
    </row>
    <row r="29" spans="2:121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67"/>
      <c r="AD29" s="136"/>
      <c r="AE29" s="6"/>
      <c r="AF29" s="6"/>
      <c r="AG29" s="6"/>
      <c r="AH29" s="138">
        <v>44797</v>
      </c>
      <c r="AI29" s="6">
        <v>2543</v>
      </c>
      <c r="AJ29" s="6">
        <v>20</v>
      </c>
      <c r="AK29" s="15" t="s">
        <v>111</v>
      </c>
      <c r="AL29" s="13"/>
      <c r="AM29" s="6"/>
      <c r="AN29" s="6"/>
      <c r="AO29" s="15"/>
      <c r="AP29" s="67"/>
      <c r="AQ29" s="67"/>
      <c r="AR29" s="67"/>
      <c r="AS29" s="59"/>
      <c r="AT29" s="61"/>
      <c r="AU29" s="67"/>
      <c r="AV29" s="67"/>
      <c r="AW29" s="59"/>
      <c r="AX29" s="61"/>
      <c r="AY29" s="67"/>
      <c r="AZ29" s="67"/>
      <c r="BA29" s="59"/>
      <c r="BB29" s="61"/>
      <c r="BC29" s="67"/>
      <c r="BD29" s="67"/>
      <c r="BE29" s="59"/>
      <c r="BF29" s="131"/>
      <c r="BG29" s="67"/>
      <c r="BH29" s="67"/>
      <c r="BI29" s="59"/>
      <c r="BJ29" s="61"/>
      <c r="BK29" s="67"/>
      <c r="BL29" s="67"/>
      <c r="BM29" s="59"/>
      <c r="BR29" s="61"/>
      <c r="BS29" s="67"/>
      <c r="BT29" s="67"/>
      <c r="BU29" s="59"/>
      <c r="BV29" s="61"/>
      <c r="BW29" s="67"/>
      <c r="BX29" s="67"/>
      <c r="BY29" s="59"/>
      <c r="BZ29" s="131"/>
      <c r="CA29" s="67"/>
      <c r="CB29" s="67"/>
      <c r="CC29" s="59"/>
      <c r="CD29" s="131"/>
      <c r="CE29" s="67"/>
      <c r="CF29" s="67"/>
      <c r="CG29" s="59"/>
      <c r="CH29" s="131"/>
      <c r="CI29" s="67"/>
      <c r="CJ29" s="67"/>
      <c r="CK29" s="59"/>
      <c r="CL29" s="61"/>
      <c r="CM29" s="67"/>
      <c r="CN29" s="67"/>
      <c r="CO29" s="59"/>
      <c r="CP29" s="67"/>
      <c r="CQ29" s="67"/>
      <c r="CR29" s="67"/>
      <c r="CS29" s="67"/>
      <c r="CT29" s="61"/>
      <c r="CU29" s="67"/>
      <c r="CV29" s="67"/>
      <c r="CW29" s="67"/>
      <c r="CX29" s="21"/>
      <c r="CY29" s="6"/>
      <c r="CZ29" s="6"/>
      <c r="DA29" s="15"/>
      <c r="DB29" s="67"/>
      <c r="DC29" s="67"/>
      <c r="DD29" s="67"/>
      <c r="DE29" s="59"/>
      <c r="DF29" s="61"/>
      <c r="DG29" s="67"/>
      <c r="DH29" s="67"/>
      <c r="DI29" s="59"/>
      <c r="DJ29" s="61"/>
      <c r="DK29" s="67"/>
      <c r="DL29" s="67"/>
      <c r="DM29" s="59"/>
      <c r="DN29" s="61"/>
      <c r="DO29" s="67"/>
      <c r="DP29" s="67"/>
      <c r="DQ29" s="59"/>
    </row>
    <row r="30" spans="2:121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68"/>
      <c r="AD30" s="136"/>
      <c r="AE30" s="4"/>
      <c r="AF30" s="4"/>
      <c r="AG30" s="4"/>
      <c r="AH30" s="138">
        <v>44797</v>
      </c>
      <c r="AI30" s="6">
        <v>2542</v>
      </c>
      <c r="AJ30" s="4">
        <v>135</v>
      </c>
      <c r="AK30" s="17" t="s">
        <v>111</v>
      </c>
      <c r="AL30" s="14"/>
      <c r="AM30" s="4"/>
      <c r="AN30" s="4"/>
      <c r="AO30" s="17"/>
      <c r="AP30" s="68"/>
      <c r="AQ30" s="68"/>
      <c r="AR30" s="68"/>
      <c r="AS30" s="24"/>
      <c r="AT30" s="25"/>
      <c r="AU30" s="68"/>
      <c r="AV30" s="68"/>
      <c r="AW30" s="24"/>
      <c r="AX30" s="25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R30" s="25"/>
      <c r="BS30" s="68"/>
      <c r="BT30" s="68"/>
      <c r="BU30" s="24"/>
      <c r="BV30" s="25"/>
      <c r="BW30" s="68"/>
      <c r="BX30" s="68"/>
      <c r="BY30" s="24"/>
      <c r="BZ30" s="131"/>
      <c r="CA30" s="68"/>
      <c r="CB30" s="68"/>
      <c r="CC30" s="24"/>
      <c r="CD30" s="131"/>
      <c r="CE30" s="68"/>
      <c r="CF30" s="68"/>
      <c r="CG30" s="24"/>
      <c r="CH30" s="131"/>
      <c r="CI30" s="68"/>
      <c r="CJ30" s="68"/>
      <c r="CK30" s="24"/>
      <c r="CL30" s="25"/>
      <c r="CM30" s="68"/>
      <c r="CN30" s="68"/>
      <c r="CO30" s="24"/>
      <c r="CP30" s="68"/>
      <c r="CQ30" s="68"/>
      <c r="CR30" s="68"/>
      <c r="CS30" s="68"/>
      <c r="CT30" s="25"/>
      <c r="CU30" s="68"/>
      <c r="CV30" s="68"/>
      <c r="CW30" s="68"/>
      <c r="CX30" s="22"/>
      <c r="CY30" s="4"/>
      <c r="CZ30" s="4"/>
      <c r="DA30" s="17"/>
      <c r="DB30" s="68"/>
      <c r="DC30" s="68"/>
      <c r="DD30" s="68"/>
      <c r="DE30" s="24"/>
      <c r="DF30" s="25"/>
      <c r="DG30" s="68"/>
      <c r="DH30" s="68"/>
      <c r="DI30" s="24"/>
      <c r="DJ30" s="25"/>
      <c r="DK30" s="68"/>
      <c r="DL30" s="68"/>
      <c r="DM30" s="24"/>
      <c r="DN30" s="25"/>
      <c r="DO30" s="68"/>
      <c r="DP30" s="68"/>
      <c r="DQ30" s="24"/>
    </row>
    <row r="31" spans="2:121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68"/>
      <c r="AD31" s="4"/>
      <c r="AE31" s="4"/>
      <c r="AF31" s="4"/>
      <c r="AG31" s="4"/>
      <c r="AH31" s="138">
        <v>44800</v>
      </c>
      <c r="AI31" s="6">
        <v>2552</v>
      </c>
      <c r="AJ31" s="4">
        <v>90</v>
      </c>
      <c r="AK31" s="17" t="s">
        <v>111</v>
      </c>
      <c r="AL31" s="14"/>
      <c r="AM31" s="4"/>
      <c r="AN31" s="4"/>
      <c r="AO31" s="17"/>
      <c r="AP31" s="68"/>
      <c r="AQ31" s="68"/>
      <c r="AR31" s="68"/>
      <c r="AS31" s="24"/>
      <c r="AT31" s="25"/>
      <c r="AU31" s="68"/>
      <c r="AV31" s="68"/>
      <c r="AW31" s="24"/>
      <c r="AX31" s="25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R31" s="25"/>
      <c r="BS31" s="68"/>
      <c r="BT31" s="68"/>
      <c r="BU31" s="24"/>
      <c r="BV31" s="25"/>
      <c r="BW31" s="68"/>
      <c r="BX31" s="68"/>
      <c r="BY31" s="24"/>
      <c r="BZ31" s="131"/>
      <c r="CA31" s="68"/>
      <c r="CB31" s="68"/>
      <c r="CC31" s="24"/>
      <c r="CD31" s="131"/>
      <c r="CE31" s="68"/>
      <c r="CF31" s="68"/>
      <c r="CG31" s="24"/>
      <c r="CH31" s="131"/>
      <c r="CI31" s="68"/>
      <c r="CJ31" s="68"/>
      <c r="CK31" s="24"/>
      <c r="CL31" s="25"/>
      <c r="CM31" s="68"/>
      <c r="CN31" s="68"/>
      <c r="CO31" s="24"/>
      <c r="CP31" s="68"/>
      <c r="CQ31" s="68"/>
      <c r="CR31" s="68"/>
      <c r="CS31" s="68"/>
      <c r="CT31" s="25"/>
      <c r="CU31" s="68"/>
      <c r="CV31" s="68"/>
      <c r="CW31" s="68"/>
      <c r="CX31" s="22"/>
      <c r="CY31" s="4"/>
      <c r="CZ31" s="4"/>
      <c r="DA31" s="17"/>
      <c r="DB31" s="68"/>
      <c r="DC31" s="68"/>
      <c r="DD31" s="68"/>
      <c r="DE31" s="24"/>
      <c r="DF31" s="25"/>
      <c r="DG31" s="68"/>
      <c r="DH31" s="68"/>
      <c r="DI31" s="24"/>
      <c r="DJ31" s="25"/>
      <c r="DK31" s="68"/>
      <c r="DL31" s="68"/>
      <c r="DM31" s="24"/>
      <c r="DN31" s="25"/>
      <c r="DO31" s="68"/>
      <c r="DP31" s="68"/>
      <c r="DQ31" s="24"/>
    </row>
    <row r="32" spans="2:121" x14ac:dyDescent="0.3">
      <c r="B32" s="33"/>
      <c r="C32" s="34"/>
      <c r="D32" s="31"/>
      <c r="E32" s="35"/>
      <c r="F32" s="69"/>
      <c r="G32" s="69"/>
      <c r="H32" s="69"/>
      <c r="I32" s="69"/>
      <c r="J32" s="38"/>
      <c r="K32" s="31"/>
      <c r="L32" s="31"/>
      <c r="M32" s="39"/>
      <c r="N32" s="38"/>
      <c r="O32" s="69"/>
      <c r="P32" s="69"/>
      <c r="Q32" s="39"/>
      <c r="R32" s="38"/>
      <c r="S32" s="69"/>
      <c r="T32" s="69"/>
      <c r="U32" s="39"/>
      <c r="V32" s="38"/>
      <c r="W32" s="69"/>
      <c r="X32" s="69"/>
      <c r="Y32" s="39"/>
      <c r="Z32" s="38"/>
      <c r="AA32" s="69"/>
      <c r="AB32" s="69"/>
      <c r="AC32" s="69"/>
      <c r="AD32" s="4"/>
      <c r="AE32" s="4"/>
      <c r="AF32" s="4"/>
      <c r="AG32" s="4"/>
      <c r="AH32" s="138">
        <v>44800</v>
      </c>
      <c r="AI32" s="6">
        <v>2550</v>
      </c>
      <c r="AJ32" s="4">
        <v>90</v>
      </c>
      <c r="AK32" s="17" t="s">
        <v>111</v>
      </c>
      <c r="AL32" s="36"/>
      <c r="AM32" s="31"/>
      <c r="AN32" s="31"/>
      <c r="AO32" s="35"/>
      <c r="AP32" s="69"/>
      <c r="AQ32" s="69"/>
      <c r="AR32" s="69"/>
      <c r="AS32" s="39"/>
      <c r="AT32" s="38"/>
      <c r="AU32" s="69"/>
      <c r="AV32" s="69"/>
      <c r="AW32" s="39"/>
      <c r="AX32" s="38"/>
      <c r="AY32" s="69"/>
      <c r="AZ32" s="69"/>
      <c r="BA32" s="39"/>
      <c r="BB32" s="38"/>
      <c r="BC32" s="69"/>
      <c r="BD32" s="69"/>
      <c r="BE32" s="39"/>
      <c r="BF32" s="38"/>
      <c r="BG32" s="69"/>
      <c r="BH32" s="69"/>
      <c r="BI32" s="39"/>
      <c r="BJ32" s="38"/>
      <c r="BK32" s="69"/>
      <c r="BL32" s="69"/>
      <c r="BM32" s="39"/>
      <c r="BR32" s="38"/>
      <c r="BS32" s="69"/>
      <c r="BT32" s="69"/>
      <c r="BU32" s="39"/>
      <c r="BV32" s="38"/>
      <c r="BW32" s="69"/>
      <c r="BX32" s="69"/>
      <c r="BY32" s="39"/>
      <c r="BZ32" s="131"/>
      <c r="CA32" s="69"/>
      <c r="CB32" s="69"/>
      <c r="CC32" s="39"/>
      <c r="CD32" s="131"/>
      <c r="CE32" s="69"/>
      <c r="CF32" s="69"/>
      <c r="CG32" s="39"/>
      <c r="CH32" s="131"/>
      <c r="CI32" s="69"/>
      <c r="CJ32" s="69"/>
      <c r="CK32" s="39"/>
      <c r="CL32" s="38"/>
      <c r="CM32" s="69"/>
      <c r="CN32" s="69"/>
      <c r="CO32" s="39"/>
      <c r="CP32" s="69"/>
      <c r="CQ32" s="69"/>
      <c r="CR32" s="69"/>
      <c r="CS32" s="69"/>
      <c r="CT32" s="38"/>
      <c r="CU32" s="69"/>
      <c r="CV32" s="69"/>
      <c r="CW32" s="69"/>
      <c r="CX32" s="30"/>
      <c r="CY32" s="31"/>
      <c r="CZ32" s="31"/>
      <c r="DA32" s="35"/>
      <c r="DB32" s="69"/>
      <c r="DC32" s="69"/>
      <c r="DD32" s="69"/>
      <c r="DE32" s="39"/>
      <c r="DF32" s="38"/>
      <c r="DG32" s="69"/>
      <c r="DH32" s="69"/>
      <c r="DI32" s="39"/>
      <c r="DJ32" s="38"/>
      <c r="DK32" s="69"/>
      <c r="DL32" s="69"/>
      <c r="DM32" s="39"/>
      <c r="DN32" s="38"/>
      <c r="DO32" s="69"/>
      <c r="DP32" s="69"/>
      <c r="DQ32" s="39"/>
    </row>
    <row r="33" spans="1:121" x14ac:dyDescent="0.3">
      <c r="B33" s="33"/>
      <c r="C33" s="34"/>
      <c r="D33" s="31"/>
      <c r="E33" s="35"/>
      <c r="F33" s="69"/>
      <c r="G33" s="69"/>
      <c r="H33" s="69"/>
      <c r="I33" s="69"/>
      <c r="J33" s="38"/>
      <c r="K33" s="31"/>
      <c r="L33" s="31"/>
      <c r="M33" s="39"/>
      <c r="N33" s="38"/>
      <c r="O33" s="69"/>
      <c r="P33" s="69"/>
      <c r="Q33" s="39"/>
      <c r="R33" s="38"/>
      <c r="S33" s="69"/>
      <c r="T33" s="69"/>
      <c r="U33" s="39"/>
      <c r="V33" s="38"/>
      <c r="W33" s="69"/>
      <c r="X33" s="69"/>
      <c r="Y33" s="39"/>
      <c r="Z33" s="38"/>
      <c r="AA33" s="69"/>
      <c r="AB33" s="69"/>
      <c r="AC33" s="69"/>
      <c r="AD33" s="4"/>
      <c r="AE33" s="4"/>
      <c r="AF33" s="4"/>
      <c r="AG33" s="4"/>
      <c r="AH33" s="138">
        <v>44800</v>
      </c>
      <c r="AI33" s="6">
        <v>2551</v>
      </c>
      <c r="AJ33" s="4">
        <v>135</v>
      </c>
      <c r="AK33" s="17" t="s">
        <v>111</v>
      </c>
      <c r="AP33" s="69"/>
      <c r="AQ33" s="69"/>
      <c r="AR33" s="69"/>
      <c r="AS33" s="39"/>
      <c r="AT33" s="38"/>
      <c r="AU33" s="69"/>
      <c r="AV33" s="69"/>
      <c r="AW33" s="39"/>
      <c r="AX33" s="38"/>
      <c r="AY33" s="69"/>
      <c r="AZ33" s="69"/>
      <c r="BA33" s="39"/>
      <c r="BB33" s="38"/>
      <c r="BC33" s="69"/>
      <c r="BD33" s="69"/>
      <c r="BE33" s="39"/>
      <c r="BF33" s="38"/>
      <c r="BG33" s="69"/>
      <c r="BH33" s="69"/>
      <c r="BI33" s="39"/>
      <c r="BJ33" s="38"/>
      <c r="BK33" s="69"/>
      <c r="BL33" s="69"/>
      <c r="BM33" s="39"/>
      <c r="BR33" s="38"/>
      <c r="BS33" s="69"/>
      <c r="BT33" s="69"/>
      <c r="BU33" s="39"/>
      <c r="BV33" s="38"/>
      <c r="BW33" s="69"/>
      <c r="BX33" s="69"/>
      <c r="BY33" s="39"/>
      <c r="BZ33" s="131"/>
      <c r="CA33" s="69"/>
      <c r="CB33" s="69"/>
      <c r="CC33" s="39"/>
      <c r="CD33" s="131"/>
      <c r="CE33" s="69"/>
      <c r="CF33" s="69"/>
      <c r="CG33" s="39"/>
      <c r="CH33" s="131"/>
      <c r="CI33" s="69"/>
      <c r="CJ33" s="69"/>
      <c r="CK33" s="39"/>
      <c r="CL33" s="38"/>
      <c r="CM33" s="69"/>
      <c r="CN33" s="69"/>
      <c r="CO33" s="39"/>
      <c r="CP33" s="69"/>
      <c r="CQ33" s="69"/>
      <c r="CR33" s="69"/>
      <c r="CS33" s="69"/>
      <c r="CT33" s="38"/>
      <c r="CU33" s="69"/>
      <c r="CV33" s="69"/>
      <c r="CW33" s="69"/>
      <c r="CX33" s="30"/>
      <c r="CY33" s="31"/>
      <c r="CZ33" s="31"/>
      <c r="DA33" s="35"/>
      <c r="DB33" s="69"/>
      <c r="DC33" s="69"/>
      <c r="DD33" s="69"/>
      <c r="DE33" s="39"/>
      <c r="DF33" s="38"/>
      <c r="DG33" s="69"/>
      <c r="DH33" s="69"/>
      <c r="DI33" s="39"/>
      <c r="DJ33" s="38"/>
      <c r="DK33" s="69"/>
      <c r="DL33" s="69"/>
      <c r="DM33" s="39"/>
      <c r="DN33" s="38"/>
      <c r="DO33" s="69"/>
      <c r="DP33" s="69"/>
      <c r="DQ33" s="39"/>
    </row>
    <row r="34" spans="1:121" x14ac:dyDescent="0.3">
      <c r="B34" s="33"/>
      <c r="C34" s="34"/>
      <c r="D34" s="31"/>
      <c r="E34" s="35"/>
      <c r="F34" s="69"/>
      <c r="G34" s="69"/>
      <c r="H34" s="69"/>
      <c r="I34" s="69"/>
      <c r="J34" s="38"/>
      <c r="K34" s="31"/>
      <c r="L34" s="31"/>
      <c r="M34" s="39"/>
      <c r="N34" s="38"/>
      <c r="O34" s="69"/>
      <c r="P34" s="69"/>
      <c r="Q34" s="39"/>
      <c r="R34" s="38"/>
      <c r="S34" s="69"/>
      <c r="T34" s="69"/>
      <c r="U34" s="39"/>
      <c r="V34" s="38"/>
      <c r="W34" s="69"/>
      <c r="X34" s="69"/>
      <c r="Y34" s="39"/>
      <c r="Z34" s="38"/>
      <c r="AA34" s="69"/>
      <c r="AB34" s="69"/>
      <c r="AC34" s="69"/>
      <c r="AD34" s="4"/>
      <c r="AE34" s="4"/>
      <c r="AF34" s="4"/>
      <c r="AG34" s="4"/>
      <c r="AH34" s="138">
        <v>44803</v>
      </c>
      <c r="AI34" s="6">
        <v>2567</v>
      </c>
      <c r="AJ34" s="4">
        <v>90</v>
      </c>
      <c r="AK34" s="17" t="s">
        <v>111</v>
      </c>
      <c r="AP34" s="69"/>
      <c r="AQ34" s="69"/>
      <c r="AR34" s="69"/>
      <c r="AS34" s="39"/>
      <c r="AT34" s="38"/>
      <c r="AU34" s="69"/>
      <c r="AV34" s="69"/>
      <c r="AW34" s="39"/>
      <c r="AX34" s="38"/>
      <c r="AY34" s="69"/>
      <c r="AZ34" s="69"/>
      <c r="BA34" s="39"/>
      <c r="BB34" s="38"/>
      <c r="BC34" s="69"/>
      <c r="BD34" s="69"/>
      <c r="BE34" s="39"/>
      <c r="BF34" s="38"/>
      <c r="BG34" s="69"/>
      <c r="BH34" s="69"/>
      <c r="BI34" s="39"/>
      <c r="BJ34" s="38"/>
      <c r="BK34" s="69"/>
      <c r="BL34" s="69"/>
      <c r="BM34" s="39"/>
      <c r="BR34" s="38"/>
      <c r="BS34" s="69"/>
      <c r="BT34" s="69"/>
      <c r="BU34" s="39"/>
      <c r="BV34" s="38"/>
      <c r="BW34" s="69"/>
      <c r="BX34" s="69"/>
      <c r="BY34" s="39"/>
      <c r="BZ34" s="131"/>
      <c r="CA34" s="69"/>
      <c r="CB34" s="69"/>
      <c r="CC34" s="39"/>
      <c r="CD34" s="131"/>
      <c r="CE34" s="69"/>
      <c r="CF34" s="69"/>
      <c r="CG34" s="39"/>
      <c r="CH34" s="131"/>
      <c r="CI34" s="69"/>
      <c r="CJ34" s="69"/>
      <c r="CK34" s="39"/>
      <c r="CL34" s="38"/>
      <c r="CM34" s="69"/>
      <c r="CN34" s="69"/>
      <c r="CO34" s="39"/>
      <c r="CP34" s="69"/>
      <c r="CQ34" s="69"/>
      <c r="CR34" s="69"/>
      <c r="CS34" s="69"/>
      <c r="CT34" s="38"/>
      <c r="CU34" s="69"/>
      <c r="CV34" s="69"/>
      <c r="CW34" s="69"/>
      <c r="CX34" s="30"/>
      <c r="CY34" s="31"/>
      <c r="CZ34" s="31"/>
      <c r="DA34" s="35"/>
      <c r="DB34" s="69"/>
      <c r="DC34" s="69"/>
      <c r="DD34" s="69"/>
      <c r="DE34" s="39"/>
      <c r="DF34" s="38"/>
      <c r="DG34" s="69"/>
      <c r="DH34" s="69"/>
      <c r="DI34" s="39"/>
      <c r="DJ34" s="38"/>
      <c r="DK34" s="69"/>
      <c r="DL34" s="69"/>
      <c r="DM34" s="39"/>
      <c r="DN34" s="38"/>
      <c r="DO34" s="69"/>
      <c r="DP34" s="69"/>
      <c r="DQ34" s="39"/>
    </row>
    <row r="35" spans="1:121" x14ac:dyDescent="0.3">
      <c r="B35" s="33"/>
      <c r="C35" s="34"/>
      <c r="D35" s="31"/>
      <c r="E35" s="35"/>
      <c r="F35" s="69"/>
      <c r="G35" s="69"/>
      <c r="H35" s="69"/>
      <c r="I35" s="69"/>
      <c r="J35" s="38"/>
      <c r="K35" s="31"/>
      <c r="L35" s="31"/>
      <c r="M35" s="39"/>
      <c r="N35" s="38"/>
      <c r="O35" s="69"/>
      <c r="P35" s="69"/>
      <c r="Q35" s="39"/>
      <c r="R35" s="38"/>
      <c r="S35" s="69"/>
      <c r="T35" s="69"/>
      <c r="U35" s="39"/>
      <c r="V35" s="38"/>
      <c r="W35" s="69"/>
      <c r="X35" s="69"/>
      <c r="Y35" s="39"/>
      <c r="Z35" s="38"/>
      <c r="AA35" s="69"/>
      <c r="AB35" s="69"/>
      <c r="AC35" s="69"/>
      <c r="AD35" s="4"/>
      <c r="AE35" s="4"/>
      <c r="AF35" s="4"/>
      <c r="AG35" s="4"/>
      <c r="AH35" s="138">
        <v>44803</v>
      </c>
      <c r="AI35" s="6">
        <v>2565</v>
      </c>
      <c r="AJ35" s="4">
        <v>180</v>
      </c>
      <c r="AK35" s="17" t="s">
        <v>111</v>
      </c>
      <c r="AL35" s="36"/>
      <c r="AM35" s="31"/>
      <c r="AN35" s="31"/>
      <c r="AO35" s="35"/>
      <c r="AP35" s="69"/>
      <c r="AQ35" s="69"/>
      <c r="AR35" s="69"/>
      <c r="AS35" s="39"/>
      <c r="AT35" s="38"/>
      <c r="AU35" s="69"/>
      <c r="AV35" s="69"/>
      <c r="AW35" s="39"/>
      <c r="AX35" s="38"/>
      <c r="AY35" s="69"/>
      <c r="AZ35" s="69"/>
      <c r="BA35" s="39"/>
      <c r="BB35" s="38"/>
      <c r="BC35" s="69"/>
      <c r="BD35" s="69"/>
      <c r="BE35" s="39"/>
      <c r="BF35" s="38"/>
      <c r="BG35" s="69"/>
      <c r="BH35" s="69"/>
      <c r="BI35" s="39"/>
      <c r="BJ35" s="38"/>
      <c r="BK35" s="69"/>
      <c r="BL35" s="69"/>
      <c r="BM35" s="39"/>
      <c r="BR35" s="38"/>
      <c r="BS35" s="69"/>
      <c r="BT35" s="69"/>
      <c r="BU35" s="39"/>
      <c r="BV35" s="38"/>
      <c r="BW35" s="69"/>
      <c r="BX35" s="69"/>
      <c r="BY35" s="39"/>
      <c r="BZ35" s="131"/>
      <c r="CA35" s="69"/>
      <c r="CB35" s="69"/>
      <c r="CC35" s="39"/>
      <c r="CD35" s="131"/>
      <c r="CE35" s="69"/>
      <c r="CF35" s="69"/>
      <c r="CG35" s="39"/>
      <c r="CH35" s="131"/>
      <c r="CI35" s="69"/>
      <c r="CJ35" s="69"/>
      <c r="CK35" s="39"/>
      <c r="CL35" s="38"/>
      <c r="CM35" s="69"/>
      <c r="CN35" s="69"/>
      <c r="CO35" s="39"/>
      <c r="CP35" s="69"/>
      <c r="CQ35" s="69"/>
      <c r="CR35" s="69"/>
      <c r="CS35" s="69"/>
      <c r="CT35" s="38"/>
      <c r="CU35" s="69"/>
      <c r="CV35" s="69"/>
      <c r="CW35" s="69"/>
      <c r="CX35" s="30"/>
      <c r="CY35" s="31"/>
      <c r="CZ35" s="31"/>
      <c r="DA35" s="35"/>
      <c r="DB35" s="69"/>
      <c r="DC35" s="69"/>
      <c r="DD35" s="69"/>
      <c r="DE35" s="39"/>
      <c r="DF35" s="38"/>
      <c r="DG35" s="69"/>
      <c r="DH35" s="69"/>
      <c r="DI35" s="39"/>
      <c r="DJ35" s="38"/>
      <c r="DK35" s="69"/>
      <c r="DL35" s="69"/>
      <c r="DM35" s="39"/>
      <c r="DN35" s="38"/>
      <c r="DO35" s="69"/>
      <c r="DP35" s="69"/>
      <c r="DQ35" s="39"/>
    </row>
    <row r="36" spans="1:121" ht="15" thickBot="1" x14ac:dyDescent="0.35">
      <c r="B36" s="97"/>
      <c r="C36" s="98"/>
      <c r="D36" s="28"/>
      <c r="E36" s="29"/>
      <c r="F36" s="69"/>
      <c r="G36" s="69"/>
      <c r="H36" s="69"/>
      <c r="I36" s="69"/>
      <c r="J36" s="38"/>
      <c r="K36" s="31"/>
      <c r="L36" s="31"/>
      <c r="M36" s="39"/>
      <c r="N36" s="77"/>
      <c r="O36" s="72"/>
      <c r="P36" s="72"/>
      <c r="Q36" s="78"/>
      <c r="R36" s="77"/>
      <c r="S36" s="72"/>
      <c r="T36" s="72"/>
      <c r="U36" s="78"/>
      <c r="V36" s="77"/>
      <c r="W36" s="72"/>
      <c r="X36" s="72"/>
      <c r="Y36" s="78"/>
      <c r="Z36" s="77"/>
      <c r="AA36" s="72"/>
      <c r="AB36" s="72"/>
      <c r="AC36" s="72"/>
      <c r="AD36" s="4"/>
      <c r="AE36" s="4"/>
      <c r="AF36" s="4"/>
      <c r="AG36" s="4"/>
      <c r="AH36" s="142">
        <v>44803</v>
      </c>
      <c r="AI36" s="141">
        <v>2566</v>
      </c>
      <c r="AJ36" s="28">
        <v>90</v>
      </c>
      <c r="AK36" s="29" t="s">
        <v>111</v>
      </c>
      <c r="AL36" s="37"/>
      <c r="AM36" s="28"/>
      <c r="AN36" s="28"/>
      <c r="AO36" s="29"/>
      <c r="AP36" s="72"/>
      <c r="AQ36" s="72"/>
      <c r="AR36" s="72"/>
      <c r="AS36" s="78"/>
      <c r="AT36" s="77"/>
      <c r="AU36" s="72"/>
      <c r="AV36" s="72"/>
      <c r="AW36" s="78"/>
      <c r="AX36" s="77"/>
      <c r="AY36" s="72"/>
      <c r="AZ36" s="72"/>
      <c r="BA36" s="78"/>
      <c r="BB36" s="77"/>
      <c r="BC36" s="72"/>
      <c r="BD36" s="72"/>
      <c r="BE36" s="78"/>
      <c r="BF36" s="77"/>
      <c r="BG36" s="72"/>
      <c r="BH36" s="72"/>
      <c r="BI36" s="78"/>
      <c r="BJ36" s="77"/>
      <c r="BK36" s="72"/>
      <c r="BL36" s="72"/>
      <c r="BM36" s="78"/>
      <c r="BN36" s="77"/>
      <c r="BO36" s="72"/>
      <c r="BP36" s="72"/>
      <c r="BQ36" s="78"/>
      <c r="BR36" s="77"/>
      <c r="BS36" s="72"/>
      <c r="BT36" s="72"/>
      <c r="BU36" s="78"/>
      <c r="BV36" s="77"/>
      <c r="BW36" s="72"/>
      <c r="BX36" s="72"/>
      <c r="BY36" s="78"/>
      <c r="BZ36" s="131"/>
      <c r="CA36" s="72"/>
      <c r="CB36" s="72"/>
      <c r="CC36" s="78"/>
      <c r="CD36" s="131"/>
      <c r="CE36" s="72"/>
      <c r="CF36" s="72"/>
      <c r="CG36" s="78"/>
      <c r="CH36" s="131"/>
      <c r="CI36" s="72"/>
      <c r="CJ36" s="72"/>
      <c r="CK36" s="78"/>
      <c r="CL36" s="77"/>
      <c r="CM36" s="72"/>
      <c r="CN36" s="72"/>
      <c r="CO36" s="78"/>
      <c r="CP36" s="72"/>
      <c r="CQ36" s="72"/>
      <c r="CR36" s="72"/>
      <c r="CS36" s="72"/>
      <c r="CT36" s="77"/>
      <c r="CU36" s="72"/>
      <c r="CV36" s="72"/>
      <c r="CW36" s="72"/>
      <c r="CX36" s="27"/>
      <c r="CY36" s="28"/>
      <c r="CZ36" s="28"/>
      <c r="DA36" s="29"/>
      <c r="DB36" s="72"/>
      <c r="DC36" s="72"/>
      <c r="DD36" s="72"/>
      <c r="DE36" s="78"/>
      <c r="DF36" s="77"/>
      <c r="DG36" s="72"/>
      <c r="DH36" s="72"/>
      <c r="DI36" s="78"/>
      <c r="DJ36" s="77"/>
      <c r="DK36" s="72"/>
      <c r="DL36" s="72"/>
      <c r="DM36" s="78"/>
      <c r="DN36" s="77"/>
      <c r="DO36" s="72"/>
      <c r="DP36" s="72"/>
      <c r="DQ36" s="78"/>
    </row>
    <row r="37" spans="1:121" s="7" customFormat="1" ht="18.600000000000001" thickBot="1" x14ac:dyDescent="0.35">
      <c r="A37" s="64" t="s">
        <v>6</v>
      </c>
      <c r="B37" s="773">
        <f>SUM(D12:D36)</f>
        <v>135</v>
      </c>
      <c r="C37" s="774"/>
      <c r="D37" s="774"/>
      <c r="E37" s="775"/>
      <c r="F37" s="773">
        <f>SUM(H12:H36)</f>
        <v>1395</v>
      </c>
      <c r="G37" s="774"/>
      <c r="H37" s="774"/>
      <c r="I37" s="775"/>
      <c r="J37" s="760">
        <f>SUM(L12:L36)</f>
        <v>90</v>
      </c>
      <c r="K37" s="761"/>
      <c r="L37" s="761"/>
      <c r="M37" s="762"/>
      <c r="N37" s="722">
        <f>SUM(P12:P36)</f>
        <v>465</v>
      </c>
      <c r="O37" s="723"/>
      <c r="P37" s="723"/>
      <c r="Q37" s="724"/>
      <c r="R37" s="722">
        <f>SUM(T12:T36)</f>
        <v>270</v>
      </c>
      <c r="S37" s="723"/>
      <c r="T37" s="723"/>
      <c r="U37" s="724"/>
      <c r="V37" s="722">
        <f>SUM(X12:X36)</f>
        <v>350</v>
      </c>
      <c r="W37" s="723"/>
      <c r="X37" s="723"/>
      <c r="Y37" s="724"/>
      <c r="Z37" s="722">
        <f>SUM(AB12:AB36)</f>
        <v>495</v>
      </c>
      <c r="AA37" s="723"/>
      <c r="AB37" s="723"/>
      <c r="AC37" s="724"/>
      <c r="AD37" s="770">
        <f>SUM(AF12:AF36)</f>
        <v>1530</v>
      </c>
      <c r="AE37" s="771"/>
      <c r="AF37" s="771"/>
      <c r="AG37" s="772"/>
      <c r="AH37" s="770">
        <f>SUM(AJ12:AJ36)</f>
        <v>3125</v>
      </c>
      <c r="AI37" s="771"/>
      <c r="AJ37" s="771"/>
      <c r="AK37" s="771"/>
      <c r="AL37" s="770">
        <f>SUM(AN12:AN36)</f>
        <v>1125</v>
      </c>
      <c r="AM37" s="771"/>
      <c r="AN37" s="771"/>
      <c r="AO37" s="772"/>
      <c r="AP37" s="722">
        <f>SUM(AR12:AR36)</f>
        <v>1485</v>
      </c>
      <c r="AQ37" s="723"/>
      <c r="AR37" s="723"/>
      <c r="AS37" s="723"/>
      <c r="AT37" s="722">
        <f>SUM(AV12:AV36)</f>
        <v>1260</v>
      </c>
      <c r="AU37" s="723"/>
      <c r="AV37" s="723"/>
      <c r="AW37" s="723"/>
      <c r="AX37" s="722">
        <f>SUM(AZ12:AZ36)</f>
        <v>135</v>
      </c>
      <c r="AY37" s="723"/>
      <c r="AZ37" s="723"/>
      <c r="BA37" s="724"/>
      <c r="BB37" s="722">
        <f>SUM(BD12:BD36)</f>
        <v>240</v>
      </c>
      <c r="BC37" s="723"/>
      <c r="BD37" s="723"/>
      <c r="BE37" s="723"/>
      <c r="BF37" s="722">
        <f>SUM(BH12:BH36)</f>
        <v>2675</v>
      </c>
      <c r="BG37" s="723"/>
      <c r="BH37" s="723"/>
      <c r="BI37" s="723"/>
      <c r="BJ37" s="722">
        <f>SUM(BL12:BL36)</f>
        <v>920</v>
      </c>
      <c r="BK37" s="723"/>
      <c r="BL37" s="723"/>
      <c r="BM37" s="723"/>
      <c r="BN37" s="722">
        <f>SUM(BP12:BP36)</f>
        <v>1050</v>
      </c>
      <c r="BO37" s="723"/>
      <c r="BP37" s="723"/>
      <c r="BQ37" s="723"/>
      <c r="BR37" s="722">
        <f>SUM(BT12:BT36)</f>
        <v>215</v>
      </c>
      <c r="BS37" s="723"/>
      <c r="BT37" s="723"/>
      <c r="BU37" s="723"/>
      <c r="BV37" s="722">
        <f>SUM(BX12:BX36)</f>
        <v>1350</v>
      </c>
      <c r="BW37" s="723"/>
      <c r="BX37" s="723"/>
      <c r="BY37" s="723"/>
      <c r="BZ37" s="722">
        <f>SUM(CB12:CB36)</f>
        <v>2070</v>
      </c>
      <c r="CA37" s="723"/>
      <c r="CB37" s="723"/>
      <c r="CC37" s="723"/>
      <c r="CD37" s="722">
        <f>SUM(CF12:CF36)</f>
        <v>540</v>
      </c>
      <c r="CE37" s="723"/>
      <c r="CF37" s="723"/>
      <c r="CG37" s="723"/>
      <c r="CH37" s="722">
        <f>SUM(CJ12:CJ36)</f>
        <v>825</v>
      </c>
      <c r="CI37" s="723"/>
      <c r="CJ37" s="723"/>
      <c r="CK37" s="723"/>
      <c r="CL37" s="722">
        <f>SUM(CN12:CN36)</f>
        <v>90</v>
      </c>
      <c r="CM37" s="723"/>
      <c r="CN37" s="723"/>
      <c r="CO37" s="723"/>
      <c r="CP37" s="722">
        <f>SUM(CR12:CR36)</f>
        <v>31710</v>
      </c>
      <c r="CQ37" s="723"/>
      <c r="CR37" s="723"/>
      <c r="CS37" s="723"/>
      <c r="CT37" s="722">
        <f>SUM(CV12:CV36)</f>
        <v>270</v>
      </c>
      <c r="CU37" s="723"/>
      <c r="CV37" s="723"/>
      <c r="CW37" s="724"/>
      <c r="CX37" s="770">
        <f>SUM(CZ12:CZ36)</f>
        <v>450</v>
      </c>
      <c r="CY37" s="771"/>
      <c r="CZ37" s="771"/>
      <c r="DA37" s="772"/>
      <c r="DB37" s="722">
        <f>SUM(DD12:DD36)</f>
        <v>135</v>
      </c>
      <c r="DC37" s="723"/>
      <c r="DD37" s="723"/>
      <c r="DE37" s="724"/>
      <c r="DF37" s="722">
        <f>SUM(DH12:DH36)</f>
        <v>600</v>
      </c>
      <c r="DG37" s="723"/>
      <c r="DH37" s="723"/>
      <c r="DI37" s="724"/>
      <c r="DJ37" s="722">
        <f>SUM(DL12:DL36)</f>
        <v>100</v>
      </c>
      <c r="DK37" s="723"/>
      <c r="DL37" s="723"/>
      <c r="DM37" s="724"/>
      <c r="DN37" s="722">
        <f>SUM(DP12:DP36)</f>
        <v>210</v>
      </c>
      <c r="DO37" s="723"/>
      <c r="DP37" s="723"/>
      <c r="DQ37" s="724"/>
    </row>
    <row r="38" spans="1:121" s="7" customFormat="1" ht="18.600000000000001" thickBot="1" x14ac:dyDescent="0.35">
      <c r="A38" s="64" t="s">
        <v>7</v>
      </c>
      <c r="B38" s="776">
        <f>+B37/42</f>
        <v>3.2142857142857144</v>
      </c>
      <c r="C38" s="777"/>
      <c r="D38" s="777"/>
      <c r="E38" s="778"/>
      <c r="F38" s="776">
        <f>+F37/42</f>
        <v>33.214285714285715</v>
      </c>
      <c r="G38" s="777"/>
      <c r="H38" s="777"/>
      <c r="I38" s="778"/>
      <c r="J38" s="763">
        <f>+J37/42</f>
        <v>2.1428571428571428</v>
      </c>
      <c r="K38" s="764"/>
      <c r="L38" s="764"/>
      <c r="M38" s="765"/>
      <c r="N38" s="725">
        <f>+N37/42</f>
        <v>11.071428571428571</v>
      </c>
      <c r="O38" s="726"/>
      <c r="P38" s="726"/>
      <c r="Q38" s="727"/>
      <c r="R38" s="725">
        <f>+R37/42</f>
        <v>6.4285714285714288</v>
      </c>
      <c r="S38" s="726"/>
      <c r="T38" s="726"/>
      <c r="U38" s="727"/>
      <c r="V38" s="725">
        <f>+V37/42</f>
        <v>8.3333333333333339</v>
      </c>
      <c r="W38" s="726"/>
      <c r="X38" s="726"/>
      <c r="Y38" s="727"/>
      <c r="Z38" s="725">
        <f>+Z37/42</f>
        <v>11.785714285714286</v>
      </c>
      <c r="AA38" s="726"/>
      <c r="AB38" s="726"/>
      <c r="AC38" s="727"/>
      <c r="AD38" s="725">
        <f>+AD37/42</f>
        <v>36.428571428571431</v>
      </c>
      <c r="AE38" s="726"/>
      <c r="AF38" s="726"/>
      <c r="AG38" s="727"/>
      <c r="AH38" s="725">
        <f>+AH37/42</f>
        <v>74.404761904761898</v>
      </c>
      <c r="AI38" s="726"/>
      <c r="AJ38" s="726"/>
      <c r="AK38" s="726"/>
      <c r="AL38" s="725">
        <f>+AL37/42</f>
        <v>26.785714285714285</v>
      </c>
      <c r="AM38" s="726"/>
      <c r="AN38" s="726"/>
      <c r="AO38" s="727"/>
      <c r="AP38" s="725">
        <f>+AP37/42</f>
        <v>35.357142857142854</v>
      </c>
      <c r="AQ38" s="726"/>
      <c r="AR38" s="726"/>
      <c r="AS38" s="726"/>
      <c r="AT38" s="725">
        <f>+AT37/42</f>
        <v>30</v>
      </c>
      <c r="AU38" s="726"/>
      <c r="AV38" s="726"/>
      <c r="AW38" s="726"/>
      <c r="AX38" s="725">
        <f>+AX37/42</f>
        <v>3.2142857142857144</v>
      </c>
      <c r="AY38" s="726"/>
      <c r="AZ38" s="726"/>
      <c r="BA38" s="727"/>
      <c r="BB38" s="725">
        <f>+BB37/42</f>
        <v>5.7142857142857144</v>
      </c>
      <c r="BC38" s="726"/>
      <c r="BD38" s="726"/>
      <c r="BE38" s="726"/>
      <c r="BF38" s="725">
        <f>+BF37/42</f>
        <v>63.69047619047619</v>
      </c>
      <c r="BG38" s="726"/>
      <c r="BH38" s="726"/>
      <c r="BI38" s="726"/>
      <c r="BJ38" s="725">
        <f>+BJ37/42</f>
        <v>21.904761904761905</v>
      </c>
      <c r="BK38" s="726"/>
      <c r="BL38" s="726"/>
      <c r="BM38" s="726"/>
      <c r="BN38" s="725">
        <f>+BN37/42</f>
        <v>25</v>
      </c>
      <c r="BO38" s="726"/>
      <c r="BP38" s="726"/>
      <c r="BQ38" s="726"/>
      <c r="BR38" s="725">
        <f>+BR37/42</f>
        <v>5.1190476190476186</v>
      </c>
      <c r="BS38" s="726"/>
      <c r="BT38" s="726"/>
      <c r="BU38" s="726"/>
      <c r="BV38" s="725">
        <f>+BV37/42</f>
        <v>32.142857142857146</v>
      </c>
      <c r="BW38" s="726"/>
      <c r="BX38" s="726"/>
      <c r="BY38" s="726"/>
      <c r="BZ38" s="725">
        <f>+BZ37/42</f>
        <v>49.285714285714285</v>
      </c>
      <c r="CA38" s="726"/>
      <c r="CB38" s="726"/>
      <c r="CC38" s="726"/>
      <c r="CD38" s="725">
        <f>+CD37/42</f>
        <v>12.857142857142858</v>
      </c>
      <c r="CE38" s="726"/>
      <c r="CF38" s="726"/>
      <c r="CG38" s="726"/>
      <c r="CH38" s="725">
        <f>+CH37/42</f>
        <v>19.642857142857142</v>
      </c>
      <c r="CI38" s="726"/>
      <c r="CJ38" s="726"/>
      <c r="CK38" s="726"/>
      <c r="CL38" s="725">
        <f>+CL37/42</f>
        <v>2.1428571428571428</v>
      </c>
      <c r="CM38" s="726"/>
      <c r="CN38" s="726"/>
      <c r="CO38" s="726"/>
      <c r="CP38" s="725">
        <f>+CP37/42</f>
        <v>755</v>
      </c>
      <c r="CQ38" s="726"/>
      <c r="CR38" s="726"/>
      <c r="CS38" s="726"/>
      <c r="CT38" s="725">
        <f>+CT37/42</f>
        <v>6.4285714285714288</v>
      </c>
      <c r="CU38" s="726"/>
      <c r="CV38" s="726"/>
      <c r="CW38" s="727"/>
      <c r="CX38" s="725">
        <f>+CX37/42</f>
        <v>10.714285714285714</v>
      </c>
      <c r="CY38" s="726"/>
      <c r="CZ38" s="726"/>
      <c r="DA38" s="727"/>
      <c r="DB38" s="725">
        <f>+DB37/42</f>
        <v>3.2142857142857144</v>
      </c>
      <c r="DC38" s="726"/>
      <c r="DD38" s="726"/>
      <c r="DE38" s="727"/>
      <c r="DF38" s="725">
        <f>+DF37/42</f>
        <v>14.285714285714286</v>
      </c>
      <c r="DG38" s="726"/>
      <c r="DH38" s="726"/>
      <c r="DI38" s="727"/>
      <c r="DJ38" s="725">
        <f>+DJ37/42</f>
        <v>2.3809523809523809</v>
      </c>
      <c r="DK38" s="726"/>
      <c r="DL38" s="726"/>
      <c r="DM38" s="727"/>
      <c r="DN38" s="725">
        <f>+DN37/42</f>
        <v>5</v>
      </c>
      <c r="DO38" s="726"/>
      <c r="DP38" s="726"/>
      <c r="DQ38" s="727"/>
    </row>
    <row r="39" spans="1:121" s="7" customFormat="1" ht="18.600000000000001" thickBot="1" x14ac:dyDescent="0.35">
      <c r="A39" s="64" t="s">
        <v>8</v>
      </c>
      <c r="B39" s="728">
        <f>+B38/6.2898</f>
        <v>0.5110314659107944</v>
      </c>
      <c r="C39" s="729"/>
      <c r="D39" s="729"/>
      <c r="E39" s="730"/>
      <c r="F39" s="728">
        <f>+F38/6.2898</f>
        <v>5.2806584810782091</v>
      </c>
      <c r="G39" s="729"/>
      <c r="H39" s="729"/>
      <c r="I39" s="730"/>
      <c r="J39" s="728">
        <f>+J38/6.2898</f>
        <v>0.34068764394052958</v>
      </c>
      <c r="K39" s="729"/>
      <c r="L39" s="729"/>
      <c r="M39" s="730"/>
      <c r="N39" s="728">
        <f>+N38/6.2898</f>
        <v>1.7602194936927362</v>
      </c>
      <c r="O39" s="729"/>
      <c r="P39" s="729"/>
      <c r="Q39" s="730"/>
      <c r="R39" s="728">
        <f>+R38/6.2898</f>
        <v>1.0220629318215888</v>
      </c>
      <c r="S39" s="729"/>
      <c r="T39" s="729"/>
      <c r="U39" s="730"/>
      <c r="V39" s="728">
        <f>+V38/6.2898</f>
        <v>1.3248963931020596</v>
      </c>
      <c r="W39" s="729"/>
      <c r="X39" s="729"/>
      <c r="Y39" s="730"/>
      <c r="Z39" s="728">
        <f>+Z38/6.2898</f>
        <v>1.8737820416729127</v>
      </c>
      <c r="AA39" s="729"/>
      <c r="AB39" s="729"/>
      <c r="AC39" s="730"/>
      <c r="AD39" s="728">
        <f>+AD38/6.2898</f>
        <v>5.7916899469890035</v>
      </c>
      <c r="AE39" s="729"/>
      <c r="AF39" s="729"/>
      <c r="AG39" s="730"/>
      <c r="AH39" s="728">
        <f>+AH38/6.2898</f>
        <v>11.829432081268388</v>
      </c>
      <c r="AI39" s="729"/>
      <c r="AJ39" s="729"/>
      <c r="AK39" s="729"/>
      <c r="AL39" s="728">
        <f>+AL38/6.2898</f>
        <v>4.2585955492566194</v>
      </c>
      <c r="AM39" s="729"/>
      <c r="AN39" s="729"/>
      <c r="AO39" s="730"/>
      <c r="AP39" s="728">
        <f>+AP38/6.2898</f>
        <v>5.6213461250187375</v>
      </c>
      <c r="AQ39" s="729"/>
      <c r="AR39" s="729"/>
      <c r="AS39" s="729"/>
      <c r="AT39" s="728">
        <f>+AT38/6.2898</f>
        <v>4.7696270151674138</v>
      </c>
      <c r="AU39" s="729"/>
      <c r="AV39" s="729"/>
      <c r="AW39" s="729"/>
      <c r="AX39" s="728">
        <f>+AX38/6.2898</f>
        <v>0.5110314659107944</v>
      </c>
      <c r="AY39" s="729"/>
      <c r="AZ39" s="729"/>
      <c r="BA39" s="730"/>
      <c r="BB39" s="728">
        <f>+BB38/6.2898</f>
        <v>0.9085003838414123</v>
      </c>
      <c r="BC39" s="729"/>
      <c r="BD39" s="729"/>
      <c r="BE39" s="729"/>
      <c r="BF39" s="728">
        <f>+BF38/6.2898</f>
        <v>10.125993861565741</v>
      </c>
      <c r="BG39" s="729"/>
      <c r="BH39" s="729"/>
      <c r="BI39" s="729"/>
      <c r="BJ39" s="728">
        <f>+BJ38/6.2898</f>
        <v>3.4825848047254135</v>
      </c>
      <c r="BK39" s="729"/>
      <c r="BL39" s="729"/>
      <c r="BM39" s="729"/>
      <c r="BN39" s="728">
        <f>+BN38/6.2898</f>
        <v>3.9746891793061785</v>
      </c>
      <c r="BO39" s="729"/>
      <c r="BP39" s="729"/>
      <c r="BQ39" s="729"/>
      <c r="BR39" s="728">
        <f>+BR38/6.2898</f>
        <v>0.81386492719126502</v>
      </c>
      <c r="BS39" s="729"/>
      <c r="BT39" s="729"/>
      <c r="BU39" s="729"/>
      <c r="BV39" s="728">
        <f>+BV38/6.2898</f>
        <v>5.110314659107944</v>
      </c>
      <c r="BW39" s="729"/>
      <c r="BX39" s="729"/>
      <c r="BY39" s="729"/>
      <c r="BZ39" s="728">
        <f>+BZ38/6.2898</f>
        <v>7.8358158106321802</v>
      </c>
      <c r="CA39" s="729"/>
      <c r="CB39" s="729"/>
      <c r="CC39" s="729"/>
      <c r="CD39" s="728">
        <f>+CD38/6.2898</f>
        <v>2.0441258636431776</v>
      </c>
      <c r="CE39" s="729"/>
      <c r="CF39" s="729"/>
      <c r="CG39" s="729"/>
      <c r="CH39" s="728">
        <f>+CH38/6.2898</f>
        <v>3.1229700694548543</v>
      </c>
      <c r="CI39" s="729"/>
      <c r="CJ39" s="729"/>
      <c r="CK39" s="729"/>
      <c r="CL39" s="728">
        <f>+CL38/6.2898</f>
        <v>0.34068764394052958</v>
      </c>
      <c r="CM39" s="729"/>
      <c r="CN39" s="729"/>
      <c r="CO39" s="729"/>
      <c r="CP39" s="728">
        <f>+CP38/6.2898</f>
        <v>120.0356132150466</v>
      </c>
      <c r="CQ39" s="729"/>
      <c r="CR39" s="729"/>
      <c r="CS39" s="729"/>
      <c r="CT39" s="728">
        <f>+CT38/6.2898</f>
        <v>1.0220629318215888</v>
      </c>
      <c r="CU39" s="729"/>
      <c r="CV39" s="729"/>
      <c r="CW39" s="730"/>
      <c r="CX39" s="728">
        <f>+CX38/6.2898</f>
        <v>1.7034382197026479</v>
      </c>
      <c r="CY39" s="729"/>
      <c r="CZ39" s="729"/>
      <c r="DA39" s="730"/>
      <c r="DB39" s="728">
        <f>+DB38/6.2898</f>
        <v>0.5110314659107944</v>
      </c>
      <c r="DC39" s="729"/>
      <c r="DD39" s="729"/>
      <c r="DE39" s="730"/>
      <c r="DF39" s="728">
        <f>+DF38/6.2898</f>
        <v>2.2712509596035306</v>
      </c>
      <c r="DG39" s="729"/>
      <c r="DH39" s="729"/>
      <c r="DI39" s="730"/>
      <c r="DJ39" s="728">
        <f>+DJ38/6.2898</f>
        <v>0.37854182660058844</v>
      </c>
      <c r="DK39" s="729"/>
      <c r="DL39" s="729"/>
      <c r="DM39" s="730"/>
      <c r="DN39" s="728">
        <f>+DN38/6.2898</f>
        <v>0.79493783586123568</v>
      </c>
      <c r="DO39" s="729"/>
      <c r="DP39" s="729"/>
      <c r="DQ39" s="730"/>
    </row>
  </sheetData>
  <mergeCells count="180">
    <mergeCell ref="B39:E39"/>
    <mergeCell ref="F39:I39"/>
    <mergeCell ref="J39:M39"/>
    <mergeCell ref="N39:Q39"/>
    <mergeCell ref="R39:U39"/>
    <mergeCell ref="V39:Y39"/>
    <mergeCell ref="Z39:AC39"/>
    <mergeCell ref="AD39:AG39"/>
    <mergeCell ref="CL38:CO38"/>
    <mergeCell ref="AX38:BA38"/>
    <mergeCell ref="BB38:BE38"/>
    <mergeCell ref="BF39:BI39"/>
    <mergeCell ref="BJ39:BM39"/>
    <mergeCell ref="BV39:BY39"/>
    <mergeCell ref="BZ39:CC39"/>
    <mergeCell ref="CL39:CO39"/>
    <mergeCell ref="BN38:BQ38"/>
    <mergeCell ref="BN39:BQ39"/>
    <mergeCell ref="BR38:BU38"/>
    <mergeCell ref="BR39:BU39"/>
    <mergeCell ref="AT38:AW38"/>
    <mergeCell ref="AH39:AK39"/>
    <mergeCell ref="AL39:AO39"/>
    <mergeCell ref="AP39:AS39"/>
    <mergeCell ref="AT39:AW39"/>
    <mergeCell ref="AX39:BA39"/>
    <mergeCell ref="BB39:BE39"/>
    <mergeCell ref="DJ38:DM38"/>
    <mergeCell ref="DN38:DQ38"/>
    <mergeCell ref="CP38:CS38"/>
    <mergeCell ref="CT38:CW38"/>
    <mergeCell ref="CX38:DA38"/>
    <mergeCell ref="DB38:DE38"/>
    <mergeCell ref="DF38:DI38"/>
    <mergeCell ref="CT39:CW39"/>
    <mergeCell ref="CX39:DA39"/>
    <mergeCell ref="DB39:DE39"/>
    <mergeCell ref="DF39:DI39"/>
    <mergeCell ref="DJ39:DM39"/>
    <mergeCell ref="DN39:DQ39"/>
    <mergeCell ref="CP39:CS39"/>
    <mergeCell ref="B38:E38"/>
    <mergeCell ref="F38:I38"/>
    <mergeCell ref="J38:M38"/>
    <mergeCell ref="N38:Q38"/>
    <mergeCell ref="R38:U38"/>
    <mergeCell ref="V38:Y38"/>
    <mergeCell ref="CT37:CW37"/>
    <mergeCell ref="CX37:DA37"/>
    <mergeCell ref="DB37:DE37"/>
    <mergeCell ref="AH37:AK37"/>
    <mergeCell ref="AL37:AO37"/>
    <mergeCell ref="AP37:AS37"/>
    <mergeCell ref="AT37:AW37"/>
    <mergeCell ref="AX37:BA37"/>
    <mergeCell ref="BB37:BE37"/>
    <mergeCell ref="BF38:BI38"/>
    <mergeCell ref="BJ38:BM38"/>
    <mergeCell ref="BV38:BY38"/>
    <mergeCell ref="BZ38:CC38"/>
    <mergeCell ref="Z38:AC38"/>
    <mergeCell ref="AD38:AG38"/>
    <mergeCell ref="AH38:AK38"/>
    <mergeCell ref="AL38:AO38"/>
    <mergeCell ref="AP38:AS38"/>
    <mergeCell ref="DF37:DI37"/>
    <mergeCell ref="DJ37:DM37"/>
    <mergeCell ref="DN37:DQ37"/>
    <mergeCell ref="BF37:BI37"/>
    <mergeCell ref="BJ37:BM37"/>
    <mergeCell ref="BV37:BY37"/>
    <mergeCell ref="BZ37:CC37"/>
    <mergeCell ref="CL37:CO37"/>
    <mergeCell ref="CP37:CS37"/>
    <mergeCell ref="BN37:BQ37"/>
    <mergeCell ref="BR37:BU37"/>
    <mergeCell ref="DJ10:DM10"/>
    <mergeCell ref="DN10:DQ10"/>
    <mergeCell ref="B37:E37"/>
    <mergeCell ref="F37:I37"/>
    <mergeCell ref="J37:M37"/>
    <mergeCell ref="N37:Q37"/>
    <mergeCell ref="R37:U37"/>
    <mergeCell ref="V37:Y37"/>
    <mergeCell ref="Z37:AC37"/>
    <mergeCell ref="AD37:AG37"/>
    <mergeCell ref="CL10:CO10"/>
    <mergeCell ref="CP10:CS10"/>
    <mergeCell ref="CT10:CW10"/>
    <mergeCell ref="CX10:DA10"/>
    <mergeCell ref="DB10:DE10"/>
    <mergeCell ref="DF10:DI10"/>
    <mergeCell ref="AX10:BA10"/>
    <mergeCell ref="BB10:BE10"/>
    <mergeCell ref="BF10:BI10"/>
    <mergeCell ref="BJ10:BM10"/>
    <mergeCell ref="BV10:BY10"/>
    <mergeCell ref="BZ10:CC10"/>
    <mergeCell ref="Z10:AC10"/>
    <mergeCell ref="AD10:AG10"/>
    <mergeCell ref="CL9:CO9"/>
    <mergeCell ref="CP9:CS9"/>
    <mergeCell ref="AH10:AK10"/>
    <mergeCell ref="AL10:AO10"/>
    <mergeCell ref="AP10:AS10"/>
    <mergeCell ref="AT10:AW10"/>
    <mergeCell ref="B10:E10"/>
    <mergeCell ref="F10:I10"/>
    <mergeCell ref="J10:M10"/>
    <mergeCell ref="N10:Q10"/>
    <mergeCell ref="R10:U10"/>
    <mergeCell ref="V10:Y10"/>
    <mergeCell ref="BN9:BQ9"/>
    <mergeCell ref="BN10:BQ10"/>
    <mergeCell ref="BR9:BU9"/>
    <mergeCell ref="BR10:BU10"/>
    <mergeCell ref="DJ8:DM8"/>
    <mergeCell ref="DN8:DQ8"/>
    <mergeCell ref="B9:E9"/>
    <mergeCell ref="F9:I9"/>
    <mergeCell ref="J9:M9"/>
    <mergeCell ref="N9:Q9"/>
    <mergeCell ref="R9:U9"/>
    <mergeCell ref="V9:Y9"/>
    <mergeCell ref="Z9:AC9"/>
    <mergeCell ref="AD9:AG9"/>
    <mergeCell ref="CL8:CO8"/>
    <mergeCell ref="CP8:CS8"/>
    <mergeCell ref="CT8:CW8"/>
    <mergeCell ref="CX8:DA8"/>
    <mergeCell ref="DB8:DE8"/>
    <mergeCell ref="DF8:DI8"/>
    <mergeCell ref="AX8:BA8"/>
    <mergeCell ref="BB8:BE8"/>
    <mergeCell ref="CT9:CW9"/>
    <mergeCell ref="CX9:DA9"/>
    <mergeCell ref="DB9:DE9"/>
    <mergeCell ref="DF9:DI9"/>
    <mergeCell ref="DJ9:DM9"/>
    <mergeCell ref="DN9:DQ9"/>
    <mergeCell ref="BZ8:CC8"/>
    <mergeCell ref="Z8:AC8"/>
    <mergeCell ref="AD8:AG8"/>
    <mergeCell ref="AH8:AK8"/>
    <mergeCell ref="AL8:AO8"/>
    <mergeCell ref="AP8:AS8"/>
    <mergeCell ref="AT8:AW8"/>
    <mergeCell ref="AH9:AK9"/>
    <mergeCell ref="AL9:AO9"/>
    <mergeCell ref="AP9:AS9"/>
    <mergeCell ref="AT9:AW9"/>
    <mergeCell ref="AX9:BA9"/>
    <mergeCell ref="BB9:BE9"/>
    <mergeCell ref="BF9:BI9"/>
    <mergeCell ref="BJ9:BM9"/>
    <mergeCell ref="BV9:BY9"/>
    <mergeCell ref="BZ9:CC9"/>
    <mergeCell ref="BN8:BQ8"/>
    <mergeCell ref="BR8:BU8"/>
    <mergeCell ref="B8:E8"/>
    <mergeCell ref="F8:I8"/>
    <mergeCell ref="J8:M8"/>
    <mergeCell ref="N8:Q8"/>
    <mergeCell ref="R8:U8"/>
    <mergeCell ref="V8:Y8"/>
    <mergeCell ref="BF8:BI8"/>
    <mergeCell ref="BJ8:BM8"/>
    <mergeCell ref="BV8:BY8"/>
    <mergeCell ref="CD8:CG8"/>
    <mergeCell ref="CD9:CG9"/>
    <mergeCell ref="CD10:CG10"/>
    <mergeCell ref="CD37:CG37"/>
    <mergeCell ref="CD38:CG38"/>
    <mergeCell ref="CD39:CG39"/>
    <mergeCell ref="CH8:CK8"/>
    <mergeCell ref="CH9:CK9"/>
    <mergeCell ref="CH10:CK10"/>
    <mergeCell ref="CH37:CK37"/>
    <mergeCell ref="CH38:CK38"/>
    <mergeCell ref="CH39:CK39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G49"/>
  <sheetViews>
    <sheetView topLeftCell="W8" zoomScale="70" zoomScaleNormal="70" workbookViewId="0">
      <selection activeCell="AD8" sqref="AD8:AG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6" width="10.6640625" style="3" customWidth="1"/>
    <col min="7" max="7" width="11.6640625" style="3" customWidth="1"/>
    <col min="8" max="8" width="10.6640625" style="3" customWidth="1"/>
    <col min="9" max="9" width="13.109375" style="3" customWidth="1"/>
    <col min="10" max="12" width="10.6640625" customWidth="1"/>
    <col min="13" max="13" width="15.44140625" customWidth="1"/>
    <col min="14" max="17" width="12.44140625" customWidth="1"/>
    <col min="18" max="20" width="10.6640625" customWidth="1"/>
    <col min="21" max="21" width="14.6640625" customWidth="1"/>
    <col min="22" max="24" width="10.6640625" customWidth="1"/>
    <col min="25" max="25" width="14.6640625" customWidth="1"/>
    <col min="26" max="28" width="10.6640625" customWidth="1"/>
    <col min="29" max="29" width="15" customWidth="1"/>
    <col min="30" max="57" width="13" customWidth="1"/>
    <col min="58" max="60" width="12" customWidth="1"/>
    <col min="61" max="61" width="15.5546875" customWidth="1"/>
    <col min="62" max="69" width="11.88671875" customWidth="1"/>
    <col min="70" max="88" width="12" customWidth="1"/>
    <col min="89" max="109" width="13" customWidth="1"/>
    <col min="110" max="113" width="15.33203125" customWidth="1"/>
    <col min="114" max="129" width="12" customWidth="1"/>
  </cols>
  <sheetData>
    <row r="4" spans="1:137" ht="15" thickBot="1" x14ac:dyDescent="0.35"/>
    <row r="5" spans="1:137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89"/>
    </row>
    <row r="6" spans="1:137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92"/>
      <c r="CI6" s="92"/>
      <c r="CJ6" s="92"/>
      <c r="CK6" s="92"/>
      <c r="CL6" s="92"/>
      <c r="CM6" s="92"/>
      <c r="CN6" s="92"/>
      <c r="CO6" s="92"/>
      <c r="CP6" s="92"/>
      <c r="CQ6" s="92"/>
      <c r="CR6" s="92"/>
      <c r="CS6" s="92"/>
      <c r="CT6" s="92"/>
      <c r="CU6" s="92"/>
      <c r="CV6" s="92"/>
      <c r="CW6" s="92"/>
      <c r="CX6" s="92"/>
      <c r="CY6" s="92"/>
      <c r="CZ6" s="92"/>
      <c r="DA6" s="92"/>
      <c r="DB6" s="92"/>
      <c r="DC6" s="92"/>
      <c r="DD6" s="92"/>
      <c r="DE6" s="92"/>
      <c r="DF6" s="92"/>
      <c r="DG6" s="92"/>
      <c r="DH6" s="92"/>
      <c r="DI6" s="92"/>
      <c r="DJ6" s="92"/>
      <c r="DK6" s="92"/>
      <c r="DL6" s="92"/>
      <c r="DM6" s="92"/>
      <c r="DN6" s="92"/>
      <c r="DO6" s="92"/>
      <c r="DP6" s="92"/>
      <c r="DQ6" s="92"/>
      <c r="DR6" s="92"/>
      <c r="DS6" s="92"/>
      <c r="DT6" s="92"/>
      <c r="DU6" s="92"/>
      <c r="DV6" s="92"/>
      <c r="DW6" s="92"/>
      <c r="DX6" s="92"/>
      <c r="DY6" s="92"/>
    </row>
    <row r="7" spans="1:137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123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  <c r="CH7" s="95"/>
      <c r="CI7" s="95"/>
      <c r="CJ7" s="95"/>
      <c r="CK7" s="95"/>
      <c r="CL7" s="95"/>
      <c r="CM7" s="95"/>
      <c r="CN7" s="95"/>
      <c r="CO7" s="9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95"/>
      <c r="DI7" s="95"/>
      <c r="DJ7" s="95" t="s">
        <v>200</v>
      </c>
      <c r="DK7" s="95"/>
      <c r="DL7" s="95"/>
      <c r="DM7" s="95"/>
      <c r="DN7" s="95"/>
      <c r="DO7" s="95"/>
      <c r="DP7" s="95"/>
      <c r="DQ7" s="95"/>
      <c r="DR7" s="95"/>
      <c r="DS7" s="95"/>
      <c r="DT7" s="95"/>
      <c r="DU7" s="95"/>
      <c r="DV7" s="95"/>
      <c r="DW7" s="95"/>
      <c r="DX7" s="95"/>
      <c r="DY7" s="95"/>
    </row>
    <row r="8" spans="1:137" s="3" customFormat="1" ht="30.9" customHeight="1" thickBot="1" x14ac:dyDescent="0.35">
      <c r="A8" s="63" t="s">
        <v>16</v>
      </c>
      <c r="B8" s="786" t="s">
        <v>119</v>
      </c>
      <c r="C8" s="787"/>
      <c r="D8" s="787"/>
      <c r="E8" s="788"/>
      <c r="F8" s="779" t="s">
        <v>119</v>
      </c>
      <c r="G8" s="780"/>
      <c r="H8" s="780"/>
      <c r="I8" s="781"/>
      <c r="J8" s="789" t="s">
        <v>118</v>
      </c>
      <c r="K8" s="790"/>
      <c r="L8" s="790"/>
      <c r="M8" s="791"/>
      <c r="N8" s="783" t="s">
        <v>4</v>
      </c>
      <c r="O8" s="784"/>
      <c r="P8" s="784"/>
      <c r="Q8" s="785"/>
      <c r="R8" s="731" t="s">
        <v>204</v>
      </c>
      <c r="S8" s="732"/>
      <c r="T8" s="732"/>
      <c r="U8" s="733"/>
      <c r="V8" s="731" t="s">
        <v>197</v>
      </c>
      <c r="W8" s="732"/>
      <c r="X8" s="732"/>
      <c r="Y8" s="733"/>
      <c r="Z8" s="783" t="s">
        <v>218</v>
      </c>
      <c r="AA8" s="784"/>
      <c r="AB8" s="784"/>
      <c r="AC8" s="785"/>
      <c r="AD8" s="783" t="s">
        <v>187</v>
      </c>
      <c r="AE8" s="784"/>
      <c r="AF8" s="784"/>
      <c r="AG8" s="785"/>
      <c r="AH8" s="783" t="s">
        <v>226</v>
      </c>
      <c r="AI8" s="784"/>
      <c r="AJ8" s="784"/>
      <c r="AK8" s="785"/>
      <c r="AL8" s="783" t="s">
        <v>226</v>
      </c>
      <c r="AM8" s="784"/>
      <c r="AN8" s="784"/>
      <c r="AO8" s="785"/>
      <c r="AP8" s="783" t="s">
        <v>189</v>
      </c>
      <c r="AQ8" s="784"/>
      <c r="AR8" s="784"/>
      <c r="AS8" s="784"/>
      <c r="AT8" s="783" t="s">
        <v>4</v>
      </c>
      <c r="AU8" s="784"/>
      <c r="AV8" s="784"/>
      <c r="AW8" s="784"/>
      <c r="AX8" s="783" t="s">
        <v>182</v>
      </c>
      <c r="AY8" s="784"/>
      <c r="AZ8" s="784"/>
      <c r="BA8" s="785"/>
      <c r="BB8" s="783" t="s">
        <v>182</v>
      </c>
      <c r="BC8" s="784"/>
      <c r="BD8" s="784"/>
      <c r="BE8" s="785"/>
      <c r="BF8" s="731" t="s">
        <v>4</v>
      </c>
      <c r="BG8" s="732"/>
      <c r="BH8" s="732"/>
      <c r="BI8" s="732"/>
      <c r="BJ8" s="801" t="s">
        <v>182</v>
      </c>
      <c r="BK8" s="802"/>
      <c r="BL8" s="802"/>
      <c r="BM8" s="803"/>
      <c r="BN8" s="783" t="s">
        <v>185</v>
      </c>
      <c r="BO8" s="784"/>
      <c r="BP8" s="784"/>
      <c r="BQ8" s="785"/>
      <c r="BR8" s="783" t="s">
        <v>18</v>
      </c>
      <c r="BS8" s="784"/>
      <c r="BT8" s="784"/>
      <c r="BU8" s="785"/>
      <c r="BV8" s="783" t="s">
        <v>18</v>
      </c>
      <c r="BW8" s="784"/>
      <c r="BX8" s="784"/>
      <c r="BY8" s="785"/>
      <c r="BZ8" s="731" t="s">
        <v>18</v>
      </c>
      <c r="CA8" s="732"/>
      <c r="CB8" s="732"/>
      <c r="CC8" s="733"/>
      <c r="CD8" s="783" t="s">
        <v>18</v>
      </c>
      <c r="CE8" s="784"/>
      <c r="CF8" s="784"/>
      <c r="CG8" s="785"/>
      <c r="CH8" s="783" t="s">
        <v>18</v>
      </c>
      <c r="CI8" s="784"/>
      <c r="CJ8" s="784"/>
      <c r="CK8" s="785"/>
      <c r="CL8" s="783" t="s">
        <v>18</v>
      </c>
      <c r="CM8" s="784"/>
      <c r="CN8" s="784"/>
      <c r="CO8" s="785"/>
      <c r="CP8" s="783" t="s">
        <v>18</v>
      </c>
      <c r="CQ8" s="784"/>
      <c r="CR8" s="784"/>
      <c r="CS8" s="785"/>
      <c r="CT8" s="783" t="s">
        <v>18</v>
      </c>
      <c r="CU8" s="784"/>
      <c r="CV8" s="784"/>
      <c r="CW8" s="785"/>
      <c r="CX8" s="783" t="s">
        <v>18</v>
      </c>
      <c r="CY8" s="784"/>
      <c r="CZ8" s="784"/>
      <c r="DA8" s="785"/>
      <c r="DB8" s="731" t="s">
        <v>192</v>
      </c>
      <c r="DC8" s="732"/>
      <c r="DD8" s="732"/>
      <c r="DE8" s="733"/>
      <c r="DF8" s="783" t="s">
        <v>219</v>
      </c>
      <c r="DG8" s="784"/>
      <c r="DH8" s="784"/>
      <c r="DI8" s="784"/>
      <c r="DJ8" s="731" t="s">
        <v>115</v>
      </c>
      <c r="DK8" s="732"/>
      <c r="DL8" s="732"/>
      <c r="DM8" s="733"/>
      <c r="DN8" s="783" t="s">
        <v>208</v>
      </c>
      <c r="DO8" s="784"/>
      <c r="DP8" s="784"/>
      <c r="DQ8" s="785"/>
      <c r="DR8" s="731" t="s">
        <v>115</v>
      </c>
      <c r="DS8" s="732"/>
      <c r="DT8" s="732"/>
      <c r="DU8" s="733"/>
      <c r="DV8" s="731" t="s">
        <v>131</v>
      </c>
      <c r="DW8" s="732"/>
      <c r="DX8" s="732"/>
      <c r="DY8" s="733"/>
      <c r="DZ8" s="783" t="s">
        <v>221</v>
      </c>
      <c r="EA8" s="784"/>
      <c r="EB8" s="784"/>
      <c r="EC8" s="785"/>
      <c r="ED8" s="798" t="s">
        <v>206</v>
      </c>
      <c r="EE8" s="799"/>
      <c r="EF8" s="799"/>
      <c r="EG8" s="800"/>
    </row>
    <row r="9" spans="1:137" s="3" customFormat="1" ht="30.9" customHeight="1" thickBot="1" x14ac:dyDescent="0.35">
      <c r="A9" s="63" t="s">
        <v>14</v>
      </c>
      <c r="B9" s="795" t="s">
        <v>228</v>
      </c>
      <c r="C9" s="796"/>
      <c r="D9" s="796"/>
      <c r="E9" s="797"/>
      <c r="F9" s="738" t="s">
        <v>198</v>
      </c>
      <c r="G9" s="739"/>
      <c r="H9" s="739"/>
      <c r="I9" s="740"/>
      <c r="J9" s="783" t="s">
        <v>117</v>
      </c>
      <c r="K9" s="784"/>
      <c r="L9" s="784"/>
      <c r="M9" s="785"/>
      <c r="N9" s="783" t="s">
        <v>178</v>
      </c>
      <c r="O9" s="784"/>
      <c r="P9" s="784"/>
      <c r="Q9" s="785"/>
      <c r="R9" s="731" t="s">
        <v>203</v>
      </c>
      <c r="S9" s="732"/>
      <c r="T9" s="732"/>
      <c r="U9" s="733"/>
      <c r="V9" s="731" t="s">
        <v>193</v>
      </c>
      <c r="W9" s="732"/>
      <c r="X9" s="732"/>
      <c r="Y9" s="733"/>
      <c r="Z9" s="783" t="s">
        <v>217</v>
      </c>
      <c r="AA9" s="784"/>
      <c r="AB9" s="784"/>
      <c r="AC9" s="785"/>
      <c r="AD9" s="783" t="s">
        <v>120</v>
      </c>
      <c r="AE9" s="784"/>
      <c r="AF9" s="784"/>
      <c r="AG9" s="785"/>
      <c r="AH9" s="783" t="s">
        <v>227</v>
      </c>
      <c r="AI9" s="784"/>
      <c r="AJ9" s="784"/>
      <c r="AK9" s="785"/>
      <c r="AL9" s="783" t="s">
        <v>225</v>
      </c>
      <c r="AM9" s="784"/>
      <c r="AN9" s="784"/>
      <c r="AO9" s="785"/>
      <c r="AP9" s="783" t="s">
        <v>190</v>
      </c>
      <c r="AQ9" s="784"/>
      <c r="AR9" s="784"/>
      <c r="AS9" s="784"/>
      <c r="AT9" s="783" t="s">
        <v>211</v>
      </c>
      <c r="AU9" s="784"/>
      <c r="AV9" s="784"/>
      <c r="AW9" s="784"/>
      <c r="AX9" s="783" t="s">
        <v>205</v>
      </c>
      <c r="AY9" s="784"/>
      <c r="AZ9" s="784"/>
      <c r="BA9" s="785"/>
      <c r="BB9" s="783" t="s">
        <v>207</v>
      </c>
      <c r="BC9" s="784"/>
      <c r="BD9" s="784"/>
      <c r="BE9" s="785"/>
      <c r="BF9" s="731" t="s">
        <v>159</v>
      </c>
      <c r="BG9" s="732"/>
      <c r="BH9" s="732"/>
      <c r="BI9" s="732"/>
      <c r="BJ9" s="731" t="s">
        <v>183</v>
      </c>
      <c r="BK9" s="732"/>
      <c r="BL9" s="732"/>
      <c r="BM9" s="733"/>
      <c r="BN9" s="783" t="s">
        <v>186</v>
      </c>
      <c r="BO9" s="784"/>
      <c r="BP9" s="784"/>
      <c r="BQ9" s="785"/>
      <c r="BR9" s="783" t="s">
        <v>212</v>
      </c>
      <c r="BS9" s="784"/>
      <c r="BT9" s="784"/>
      <c r="BU9" s="785"/>
      <c r="BV9" s="783" t="s">
        <v>213</v>
      </c>
      <c r="BW9" s="784"/>
      <c r="BX9" s="784"/>
      <c r="BY9" s="785"/>
      <c r="BZ9" s="731" t="s">
        <v>214</v>
      </c>
      <c r="CA9" s="732"/>
      <c r="CB9" s="732"/>
      <c r="CC9" s="733"/>
      <c r="CD9" s="783" t="s">
        <v>125</v>
      </c>
      <c r="CE9" s="784"/>
      <c r="CF9" s="784"/>
      <c r="CG9" s="785"/>
      <c r="CH9" s="783" t="s">
        <v>165</v>
      </c>
      <c r="CI9" s="784"/>
      <c r="CJ9" s="784"/>
      <c r="CK9" s="785"/>
      <c r="CL9" s="783" t="s">
        <v>215</v>
      </c>
      <c r="CM9" s="784"/>
      <c r="CN9" s="784"/>
      <c r="CO9" s="785"/>
      <c r="CP9" s="783" t="s">
        <v>223</v>
      </c>
      <c r="CQ9" s="784"/>
      <c r="CR9" s="784"/>
      <c r="CS9" s="785"/>
      <c r="CT9" s="783" t="s">
        <v>216</v>
      </c>
      <c r="CU9" s="784"/>
      <c r="CV9" s="784"/>
      <c r="CW9" s="785"/>
      <c r="CX9" s="783" t="s">
        <v>224</v>
      </c>
      <c r="CY9" s="784"/>
      <c r="CZ9" s="784"/>
      <c r="DA9" s="785"/>
      <c r="DB9" s="731" t="s">
        <v>193</v>
      </c>
      <c r="DC9" s="732"/>
      <c r="DD9" s="732"/>
      <c r="DE9" s="733"/>
      <c r="DF9" s="783" t="s">
        <v>220</v>
      </c>
      <c r="DG9" s="784"/>
      <c r="DH9" s="784"/>
      <c r="DI9" s="784"/>
      <c r="DJ9" s="731" t="s">
        <v>199</v>
      </c>
      <c r="DK9" s="732"/>
      <c r="DL9" s="732"/>
      <c r="DM9" s="733"/>
      <c r="DN9" s="783" t="s">
        <v>209</v>
      </c>
      <c r="DO9" s="784"/>
      <c r="DP9" s="784"/>
      <c r="DQ9" s="785"/>
      <c r="DR9" s="731" t="s">
        <v>176</v>
      </c>
      <c r="DS9" s="732"/>
      <c r="DT9" s="732"/>
      <c r="DU9" s="733"/>
      <c r="DV9" s="731" t="s">
        <v>173</v>
      </c>
      <c r="DW9" s="732"/>
      <c r="DX9" s="732"/>
      <c r="DY9" s="733"/>
      <c r="DZ9" s="783" t="s">
        <v>222</v>
      </c>
      <c r="EA9" s="784"/>
      <c r="EB9" s="784"/>
      <c r="EC9" s="785"/>
      <c r="ED9" s="783" t="s">
        <v>201</v>
      </c>
      <c r="EE9" s="784"/>
      <c r="EF9" s="784"/>
      <c r="EG9" s="785"/>
    </row>
    <row r="10" spans="1:137" s="3" customFormat="1" ht="30.9" customHeight="1" thickBot="1" x14ac:dyDescent="0.35">
      <c r="A10" s="44" t="s">
        <v>52</v>
      </c>
      <c r="B10" s="741"/>
      <c r="C10" s="742"/>
      <c r="D10" s="742"/>
      <c r="E10" s="743"/>
      <c r="F10" s="779"/>
      <c r="G10" s="780"/>
      <c r="H10" s="780"/>
      <c r="I10" s="781"/>
      <c r="J10" s="768"/>
      <c r="K10" s="734"/>
      <c r="L10" s="734"/>
      <c r="M10" s="769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69"/>
      <c r="AL10" s="768"/>
      <c r="AM10" s="734"/>
      <c r="AN10" s="734"/>
      <c r="AO10" s="769"/>
      <c r="AP10" s="768"/>
      <c r="AQ10" s="734"/>
      <c r="AR10" s="734"/>
      <c r="AS10" s="734"/>
      <c r="AT10" s="731"/>
      <c r="AU10" s="732"/>
      <c r="AV10" s="732"/>
      <c r="AW10" s="732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2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31"/>
      <c r="CA10" s="732"/>
      <c r="CB10" s="732"/>
      <c r="CC10" s="733"/>
      <c r="CD10" s="731"/>
      <c r="CE10" s="732"/>
      <c r="CF10" s="732"/>
      <c r="CG10" s="733"/>
      <c r="CH10" s="731"/>
      <c r="CI10" s="732"/>
      <c r="CJ10" s="732"/>
      <c r="CK10" s="733"/>
      <c r="CL10" s="731"/>
      <c r="CM10" s="732"/>
      <c r="CN10" s="732"/>
      <c r="CO10" s="733"/>
      <c r="CP10" s="731"/>
      <c r="CQ10" s="732"/>
      <c r="CR10" s="732"/>
      <c r="CS10" s="733"/>
      <c r="CT10" s="731"/>
      <c r="CU10" s="732"/>
      <c r="CV10" s="732"/>
      <c r="CW10" s="733"/>
      <c r="CX10" s="731"/>
      <c r="CY10" s="732"/>
      <c r="CZ10" s="732"/>
      <c r="DA10" s="733"/>
      <c r="DB10" s="731"/>
      <c r="DC10" s="732"/>
      <c r="DD10" s="732"/>
      <c r="DE10" s="733"/>
      <c r="DF10" s="768"/>
      <c r="DG10" s="734"/>
      <c r="DH10" s="734"/>
      <c r="DI10" s="734"/>
      <c r="DJ10" s="768"/>
      <c r="DK10" s="734"/>
      <c r="DL10" s="734"/>
      <c r="DM10" s="769"/>
      <c r="DN10" s="768"/>
      <c r="DO10" s="734"/>
      <c r="DP10" s="734"/>
      <c r="DQ10" s="769"/>
      <c r="DR10" s="768"/>
      <c r="DS10" s="734"/>
      <c r="DT10" s="734"/>
      <c r="DU10" s="769"/>
      <c r="DV10" s="768"/>
      <c r="DW10" s="734"/>
      <c r="DX10" s="734"/>
      <c r="DY10" s="769"/>
      <c r="DZ10" s="768"/>
      <c r="EA10" s="734"/>
      <c r="EB10" s="734"/>
      <c r="EC10" s="769"/>
      <c r="ED10" s="768"/>
      <c r="EE10" s="734"/>
      <c r="EF10" s="734"/>
      <c r="EG10" s="769"/>
    </row>
    <row r="11" spans="1:137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9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45" t="s">
        <v>30</v>
      </c>
      <c r="AA11" s="46" t="s">
        <v>31</v>
      </c>
      <c r="AB11" s="47" t="s">
        <v>32</v>
      </c>
      <c r="AC11" s="143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105" t="s">
        <v>30</v>
      </c>
      <c r="AI11" s="106" t="s">
        <v>31</v>
      </c>
      <c r="AJ11" s="106" t="s">
        <v>32</v>
      </c>
      <c r="AK11" s="107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105" t="s">
        <v>30</v>
      </c>
      <c r="AQ11" s="106" t="s">
        <v>31</v>
      </c>
      <c r="AR11" s="106" t="s">
        <v>32</v>
      </c>
      <c r="AS11" s="139" t="s">
        <v>33</v>
      </c>
      <c r="AT11" s="105" t="s">
        <v>30</v>
      </c>
      <c r="AU11" s="106" t="s">
        <v>31</v>
      </c>
      <c r="AV11" s="106" t="s">
        <v>32</v>
      </c>
      <c r="AW11" s="10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7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  <c r="DF11" s="45" t="s">
        <v>30</v>
      </c>
      <c r="DG11" s="46" t="s">
        <v>31</v>
      </c>
      <c r="DH11" s="46" t="s">
        <v>32</v>
      </c>
      <c r="DI11" s="48" t="s">
        <v>33</v>
      </c>
      <c r="DJ11" s="45" t="s">
        <v>30</v>
      </c>
      <c r="DK11" s="46" t="s">
        <v>31</v>
      </c>
      <c r="DL11" s="46" t="s">
        <v>32</v>
      </c>
      <c r="DM11" s="47" t="s">
        <v>33</v>
      </c>
      <c r="DN11" s="105" t="s">
        <v>30</v>
      </c>
      <c r="DO11" s="106" t="s">
        <v>31</v>
      </c>
      <c r="DP11" s="106" t="s">
        <v>32</v>
      </c>
      <c r="DQ11" s="107" t="s">
        <v>33</v>
      </c>
      <c r="DR11" s="45" t="s">
        <v>30</v>
      </c>
      <c r="DS11" s="46" t="s">
        <v>31</v>
      </c>
      <c r="DT11" s="46" t="s">
        <v>32</v>
      </c>
      <c r="DU11" s="47" t="s">
        <v>33</v>
      </c>
      <c r="DV11" s="45" t="s">
        <v>30</v>
      </c>
      <c r="DW11" s="46" t="s">
        <v>31</v>
      </c>
      <c r="DX11" s="46" t="s">
        <v>32</v>
      </c>
      <c r="DY11" s="47" t="s">
        <v>33</v>
      </c>
      <c r="DZ11" s="45" t="s">
        <v>30</v>
      </c>
      <c r="EA11" s="46" t="s">
        <v>31</v>
      </c>
      <c r="EB11" s="46" t="s">
        <v>32</v>
      </c>
      <c r="EC11" s="47" t="s">
        <v>33</v>
      </c>
      <c r="ED11" s="45" t="s">
        <v>30</v>
      </c>
      <c r="EE11" s="46" t="s">
        <v>31</v>
      </c>
      <c r="EF11" s="46" t="s">
        <v>32</v>
      </c>
      <c r="EG11" s="47" t="s">
        <v>33</v>
      </c>
    </row>
    <row r="12" spans="1:137" ht="15" thickBot="1" x14ac:dyDescent="0.35">
      <c r="B12" s="55">
        <v>44811</v>
      </c>
      <c r="C12" s="18">
        <v>2642</v>
      </c>
      <c r="D12" s="19">
        <v>45</v>
      </c>
      <c r="E12" s="20" t="s">
        <v>111</v>
      </c>
      <c r="F12" s="99">
        <v>44655</v>
      </c>
      <c r="G12" s="19">
        <v>1963</v>
      </c>
      <c r="H12" s="19">
        <v>280</v>
      </c>
      <c r="I12" s="20" t="s">
        <v>170</v>
      </c>
      <c r="J12" s="129">
        <v>44831</v>
      </c>
      <c r="K12" s="54">
        <v>2748</v>
      </c>
      <c r="L12" s="54">
        <v>90</v>
      </c>
      <c r="M12" s="56" t="s">
        <v>164</v>
      </c>
      <c r="N12" s="129">
        <v>44806</v>
      </c>
      <c r="O12" s="66">
        <v>2635</v>
      </c>
      <c r="P12" s="66">
        <v>45</v>
      </c>
      <c r="Q12" s="56" t="s">
        <v>111</v>
      </c>
      <c r="R12" s="75">
        <v>44743</v>
      </c>
      <c r="S12" s="66">
        <v>2299</v>
      </c>
      <c r="T12" s="66">
        <v>135</v>
      </c>
      <c r="U12" s="56" t="s">
        <v>111</v>
      </c>
      <c r="V12" s="75">
        <v>44672</v>
      </c>
      <c r="W12" s="66">
        <v>2020</v>
      </c>
      <c r="X12" s="66">
        <v>90</v>
      </c>
      <c r="Y12" s="56" t="s">
        <v>111</v>
      </c>
      <c r="Z12" s="144">
        <v>44811</v>
      </c>
      <c r="AA12" s="66">
        <v>2643</v>
      </c>
      <c r="AB12" s="66">
        <v>315</v>
      </c>
      <c r="AC12" s="66" t="s">
        <v>111</v>
      </c>
      <c r="AD12" s="136">
        <v>44805</v>
      </c>
      <c r="AE12" s="6">
        <v>2604</v>
      </c>
      <c r="AF12" s="6">
        <v>90</v>
      </c>
      <c r="AG12" s="6" t="s">
        <v>179</v>
      </c>
      <c r="AH12" s="136">
        <v>44823</v>
      </c>
      <c r="AI12" s="6">
        <v>2701</v>
      </c>
      <c r="AJ12" s="6">
        <v>70</v>
      </c>
      <c r="AK12" s="6" t="s">
        <v>126</v>
      </c>
      <c r="AL12" s="136">
        <v>44814</v>
      </c>
      <c r="AM12" s="6">
        <v>2519</v>
      </c>
      <c r="AN12" s="6">
        <v>50</v>
      </c>
      <c r="AO12" s="6" t="s">
        <v>126</v>
      </c>
      <c r="AP12" s="137">
        <v>44806</v>
      </c>
      <c r="AQ12" s="126">
        <v>2627</v>
      </c>
      <c r="AR12" s="126">
        <v>90</v>
      </c>
      <c r="AS12" s="127" t="s">
        <v>111</v>
      </c>
      <c r="AT12" s="137">
        <v>44810</v>
      </c>
      <c r="AU12" s="126">
        <v>2641</v>
      </c>
      <c r="AV12" s="126">
        <v>135</v>
      </c>
      <c r="AW12" s="131" t="s">
        <v>111</v>
      </c>
      <c r="AX12" s="131">
        <v>44806</v>
      </c>
      <c r="AY12" s="66">
        <v>2620</v>
      </c>
      <c r="AZ12" s="66">
        <v>225</v>
      </c>
      <c r="BA12" s="56" t="s">
        <v>111</v>
      </c>
      <c r="BB12" s="131">
        <v>44807</v>
      </c>
      <c r="BC12" s="66">
        <v>2580</v>
      </c>
      <c r="BD12" s="66">
        <v>175</v>
      </c>
      <c r="BE12" s="56" t="s">
        <v>126</v>
      </c>
      <c r="BF12" s="75">
        <v>44744</v>
      </c>
      <c r="BG12" s="80">
        <v>2300</v>
      </c>
      <c r="BH12" s="80">
        <v>45</v>
      </c>
      <c r="BI12" s="59" t="s">
        <v>179</v>
      </c>
      <c r="BJ12" s="131">
        <v>44775</v>
      </c>
      <c r="BK12" s="66">
        <v>2416</v>
      </c>
      <c r="BL12" s="66">
        <v>225</v>
      </c>
      <c r="BM12" s="56" t="s">
        <v>111</v>
      </c>
      <c r="BN12" s="131">
        <v>44805</v>
      </c>
      <c r="BO12" s="66">
        <v>2577</v>
      </c>
      <c r="BP12" s="66">
        <v>180</v>
      </c>
      <c r="BQ12" s="56" t="s">
        <v>184</v>
      </c>
      <c r="BR12" s="131">
        <v>44806</v>
      </c>
      <c r="BS12" s="66">
        <v>2578</v>
      </c>
      <c r="BT12" s="66">
        <v>100</v>
      </c>
      <c r="BU12" s="56" t="s">
        <v>126</v>
      </c>
      <c r="BV12" s="131">
        <v>44806</v>
      </c>
      <c r="BW12" s="66">
        <v>2579</v>
      </c>
      <c r="BX12" s="66">
        <v>65</v>
      </c>
      <c r="BY12" s="56" t="s">
        <v>126</v>
      </c>
      <c r="BZ12" s="131">
        <v>44792</v>
      </c>
      <c r="CA12" s="66">
        <v>2493</v>
      </c>
      <c r="CB12" s="66">
        <v>35</v>
      </c>
      <c r="CC12" s="56" t="s">
        <v>111</v>
      </c>
      <c r="CD12" s="131">
        <v>44812</v>
      </c>
      <c r="CE12" s="66">
        <v>2646</v>
      </c>
      <c r="CF12" s="66">
        <v>135</v>
      </c>
      <c r="CG12" s="56" t="s">
        <v>111</v>
      </c>
      <c r="CH12" s="131">
        <v>44806</v>
      </c>
      <c r="CI12" s="66">
        <v>2621</v>
      </c>
      <c r="CJ12" s="66">
        <v>135</v>
      </c>
      <c r="CK12" s="56" t="s">
        <v>111</v>
      </c>
      <c r="CL12" s="131">
        <v>44806</v>
      </c>
      <c r="CM12" s="66">
        <v>2622</v>
      </c>
      <c r="CN12" s="66">
        <v>180</v>
      </c>
      <c r="CO12" s="56" t="s">
        <v>111</v>
      </c>
      <c r="CP12" s="131">
        <v>44810</v>
      </c>
      <c r="CQ12" s="66">
        <v>2630</v>
      </c>
      <c r="CR12" s="66">
        <v>90</v>
      </c>
      <c r="CS12" s="56" t="s">
        <v>111</v>
      </c>
      <c r="CT12" s="131">
        <v>44806</v>
      </c>
      <c r="CU12" s="66">
        <v>2623</v>
      </c>
      <c r="CV12" s="66">
        <v>135</v>
      </c>
      <c r="CW12" s="56" t="s">
        <v>111</v>
      </c>
      <c r="CX12" s="131">
        <v>44833</v>
      </c>
      <c r="CY12" s="66">
        <v>2749</v>
      </c>
      <c r="CZ12" s="66">
        <v>25</v>
      </c>
      <c r="DA12" s="56" t="s">
        <v>111</v>
      </c>
      <c r="DB12" s="131">
        <v>44777</v>
      </c>
      <c r="DC12" s="66">
        <v>2423</v>
      </c>
      <c r="DD12" s="66">
        <v>90</v>
      </c>
      <c r="DE12" s="56" t="s">
        <v>111</v>
      </c>
      <c r="DF12" s="131">
        <v>44820</v>
      </c>
      <c r="DG12" s="66">
        <v>2694</v>
      </c>
      <c r="DH12" s="66">
        <v>15</v>
      </c>
      <c r="DI12" s="66" t="s">
        <v>111</v>
      </c>
      <c r="DJ12" s="100">
        <v>44744</v>
      </c>
      <c r="DK12" s="101">
        <v>2318</v>
      </c>
      <c r="DL12" s="101">
        <v>90</v>
      </c>
      <c r="DM12" s="101" t="s">
        <v>164</v>
      </c>
      <c r="DN12" s="130">
        <v>44810</v>
      </c>
      <c r="DO12" s="126">
        <v>2640</v>
      </c>
      <c r="DP12" s="126">
        <v>90</v>
      </c>
      <c r="DQ12" s="127" t="s">
        <v>111</v>
      </c>
      <c r="DR12" s="134">
        <v>44624</v>
      </c>
      <c r="DS12" s="101">
        <v>1831</v>
      </c>
      <c r="DT12" s="101">
        <v>135</v>
      </c>
      <c r="DU12" s="102" t="s">
        <v>111</v>
      </c>
      <c r="DV12" s="100">
        <v>44744</v>
      </c>
      <c r="DW12" s="101">
        <v>2317</v>
      </c>
      <c r="DX12" s="101">
        <v>135</v>
      </c>
      <c r="DY12" s="102" t="s">
        <v>164</v>
      </c>
      <c r="DZ12" s="146">
        <v>44805</v>
      </c>
      <c r="EA12" s="101">
        <v>2619</v>
      </c>
      <c r="EB12" s="101">
        <v>45</v>
      </c>
      <c r="EC12" s="101" t="s">
        <v>111</v>
      </c>
      <c r="ED12" s="146">
        <v>44824</v>
      </c>
      <c r="EE12" s="147">
        <v>2704</v>
      </c>
      <c r="EF12" s="147">
        <v>135</v>
      </c>
      <c r="EG12" s="102" t="s">
        <v>111</v>
      </c>
    </row>
    <row r="13" spans="1:137" x14ac:dyDescent="0.3">
      <c r="B13" s="55">
        <v>44813</v>
      </c>
      <c r="C13" s="18">
        <v>2666</v>
      </c>
      <c r="D13" s="54">
        <v>45</v>
      </c>
      <c r="E13" s="53" t="s">
        <v>111</v>
      </c>
      <c r="F13" s="57">
        <v>44659</v>
      </c>
      <c r="G13" s="6">
        <v>1918</v>
      </c>
      <c r="H13" s="6">
        <v>270</v>
      </c>
      <c r="I13" s="15" t="s">
        <v>170</v>
      </c>
      <c r="J13" s="129"/>
      <c r="K13" s="6"/>
      <c r="L13" s="6"/>
      <c r="M13" s="59" t="s">
        <v>164</v>
      </c>
      <c r="N13" s="129">
        <v>44810</v>
      </c>
      <c r="O13" s="66">
        <v>2634</v>
      </c>
      <c r="P13" s="66">
        <v>10</v>
      </c>
      <c r="Q13" s="56" t="s">
        <v>111</v>
      </c>
      <c r="R13" s="75">
        <v>44752</v>
      </c>
      <c r="S13" s="66">
        <v>2361</v>
      </c>
      <c r="T13" s="66">
        <v>135</v>
      </c>
      <c r="U13" s="56" t="s">
        <v>111</v>
      </c>
      <c r="V13" s="75">
        <v>44675</v>
      </c>
      <c r="W13" s="66">
        <v>2028</v>
      </c>
      <c r="X13" s="66">
        <v>80</v>
      </c>
      <c r="Y13" s="56" t="s">
        <v>179</v>
      </c>
      <c r="Z13" s="136">
        <v>44809</v>
      </c>
      <c r="AA13" s="66">
        <v>2688</v>
      </c>
      <c r="AB13" s="66">
        <v>95</v>
      </c>
      <c r="AC13" s="66" t="s">
        <v>111</v>
      </c>
      <c r="AD13" s="136">
        <v>44810</v>
      </c>
      <c r="AE13" s="6">
        <v>2602</v>
      </c>
      <c r="AF13" s="6">
        <v>90</v>
      </c>
      <c r="AG13" s="6" t="s">
        <v>179</v>
      </c>
      <c r="AH13" s="136"/>
      <c r="AI13" s="6"/>
      <c r="AJ13" s="6"/>
      <c r="AK13" s="6" t="s">
        <v>126</v>
      </c>
      <c r="AL13" s="136">
        <v>44817</v>
      </c>
      <c r="AM13" s="6">
        <v>2522</v>
      </c>
      <c r="AN13" s="6">
        <v>50</v>
      </c>
      <c r="AO13" s="6" t="s">
        <v>126</v>
      </c>
      <c r="AP13" s="138">
        <v>44806</v>
      </c>
      <c r="AQ13" s="6">
        <v>2624</v>
      </c>
      <c r="AR13" s="6">
        <v>180</v>
      </c>
      <c r="AS13" s="15" t="s">
        <v>111</v>
      </c>
      <c r="AT13" s="138">
        <v>44721</v>
      </c>
      <c r="AU13" s="6">
        <v>2665</v>
      </c>
      <c r="AV13" s="6">
        <v>135</v>
      </c>
      <c r="AW13" s="131" t="s">
        <v>111</v>
      </c>
      <c r="AX13" s="131">
        <v>44810</v>
      </c>
      <c r="AY13" s="66">
        <v>2629</v>
      </c>
      <c r="AZ13" s="66">
        <v>225</v>
      </c>
      <c r="BA13" s="56" t="s">
        <v>111</v>
      </c>
      <c r="BB13" s="131">
        <v>44809</v>
      </c>
      <c r="BC13" s="66">
        <v>2586</v>
      </c>
      <c r="BD13" s="66">
        <v>175</v>
      </c>
      <c r="BE13" s="56" t="s">
        <v>126</v>
      </c>
      <c r="BF13" s="75">
        <v>44748</v>
      </c>
      <c r="BG13" s="67">
        <v>2327</v>
      </c>
      <c r="BH13" s="67">
        <v>45</v>
      </c>
      <c r="BI13" s="59" t="s">
        <v>111</v>
      </c>
      <c r="BJ13" s="131">
        <v>44778</v>
      </c>
      <c r="BK13" s="66">
        <v>2438</v>
      </c>
      <c r="BL13" s="66">
        <v>15</v>
      </c>
      <c r="BM13" s="56" t="s">
        <v>111</v>
      </c>
      <c r="BN13" s="131">
        <v>44807</v>
      </c>
      <c r="BO13" s="66">
        <v>2581</v>
      </c>
      <c r="BP13" s="66">
        <v>180</v>
      </c>
      <c r="BQ13" s="56" t="s">
        <v>126</v>
      </c>
      <c r="BR13" s="131">
        <v>44809</v>
      </c>
      <c r="BS13" s="67">
        <v>2584</v>
      </c>
      <c r="BT13" s="67">
        <v>100</v>
      </c>
      <c r="BU13" s="59" t="s">
        <v>126</v>
      </c>
      <c r="BV13" s="131">
        <v>44809</v>
      </c>
      <c r="BW13" s="67">
        <v>2585</v>
      </c>
      <c r="BX13" s="67">
        <v>65</v>
      </c>
      <c r="BY13" s="59" t="s">
        <v>126</v>
      </c>
      <c r="BZ13" s="131">
        <v>44795</v>
      </c>
      <c r="CA13" s="67">
        <v>2536</v>
      </c>
      <c r="CB13" s="67">
        <v>45</v>
      </c>
      <c r="CC13" s="59" t="s">
        <v>111</v>
      </c>
      <c r="CD13" s="131">
        <v>44815</v>
      </c>
      <c r="CE13" s="67">
        <v>2674</v>
      </c>
      <c r="CF13" s="67">
        <v>40</v>
      </c>
      <c r="CG13" s="59" t="s">
        <v>111</v>
      </c>
      <c r="CH13" s="131">
        <v>44808</v>
      </c>
      <c r="CI13" s="67">
        <v>2628</v>
      </c>
      <c r="CJ13" s="67">
        <v>135</v>
      </c>
      <c r="CK13" s="59" t="s">
        <v>111</v>
      </c>
      <c r="CL13" s="131">
        <v>44808</v>
      </c>
      <c r="CM13" s="67">
        <v>2631</v>
      </c>
      <c r="CN13" s="67">
        <v>180</v>
      </c>
      <c r="CO13" s="59" t="s">
        <v>111</v>
      </c>
      <c r="CP13" s="131">
        <v>44812</v>
      </c>
      <c r="CQ13" s="67">
        <v>2645</v>
      </c>
      <c r="CR13" s="67">
        <v>90</v>
      </c>
      <c r="CS13" s="59" t="s">
        <v>111</v>
      </c>
      <c r="CT13" s="131">
        <v>44810</v>
      </c>
      <c r="CU13" s="67">
        <v>2633</v>
      </c>
      <c r="CV13" s="67">
        <v>135</v>
      </c>
      <c r="CW13" s="59" t="s">
        <v>111</v>
      </c>
      <c r="CX13" s="131"/>
      <c r="CY13" s="67"/>
      <c r="CZ13" s="67"/>
      <c r="DA13" s="59" t="s">
        <v>111</v>
      </c>
      <c r="DB13" s="60"/>
      <c r="DC13" s="67"/>
      <c r="DD13" s="67"/>
      <c r="DE13" s="59" t="s">
        <v>111</v>
      </c>
      <c r="DF13" s="118"/>
      <c r="DG13" s="80"/>
      <c r="DH13" s="80"/>
      <c r="DI13" s="80" t="s">
        <v>111</v>
      </c>
      <c r="DJ13" s="100">
        <v>44751</v>
      </c>
      <c r="DK13" s="101">
        <v>2353</v>
      </c>
      <c r="DL13" s="101">
        <v>90</v>
      </c>
      <c r="DM13" s="101" t="s">
        <v>164</v>
      </c>
      <c r="DN13" s="131">
        <v>44819</v>
      </c>
      <c r="DO13" s="6">
        <v>2685</v>
      </c>
      <c r="DP13" s="6">
        <v>50</v>
      </c>
      <c r="DQ13" s="15" t="s">
        <v>111</v>
      </c>
      <c r="DR13" s="134"/>
      <c r="DS13" s="101"/>
      <c r="DT13" s="101"/>
      <c r="DU13" s="102"/>
      <c r="DV13" s="100">
        <v>44751</v>
      </c>
      <c r="DW13" s="101">
        <v>2352</v>
      </c>
      <c r="DX13" s="101">
        <v>135</v>
      </c>
      <c r="DY13" s="102" t="s">
        <v>164</v>
      </c>
      <c r="DZ13" s="100"/>
      <c r="EA13" s="101"/>
      <c r="EB13" s="101"/>
      <c r="EC13" s="101" t="s">
        <v>111</v>
      </c>
      <c r="ED13" s="132">
        <v>44827</v>
      </c>
      <c r="EE13" s="80">
        <v>2729</v>
      </c>
      <c r="EF13" s="80">
        <v>30</v>
      </c>
      <c r="EG13" s="102" t="s">
        <v>111</v>
      </c>
    </row>
    <row r="14" spans="1:137" x14ac:dyDescent="0.3">
      <c r="B14" s="55">
        <v>44816</v>
      </c>
      <c r="C14" s="12">
        <v>2677</v>
      </c>
      <c r="D14" s="6">
        <v>45</v>
      </c>
      <c r="E14" s="15" t="s">
        <v>111</v>
      </c>
      <c r="F14" s="57">
        <v>44662</v>
      </c>
      <c r="G14" s="6">
        <v>1979</v>
      </c>
      <c r="H14" s="6">
        <v>125</v>
      </c>
      <c r="I14" s="15" t="s">
        <v>111</v>
      </c>
      <c r="J14" s="129"/>
      <c r="K14" s="6"/>
      <c r="L14" s="6"/>
      <c r="M14" s="59" t="s">
        <v>164</v>
      </c>
      <c r="N14" s="129"/>
      <c r="O14" s="66"/>
      <c r="P14" s="66"/>
      <c r="Q14" s="56" t="s">
        <v>111</v>
      </c>
      <c r="R14" s="75"/>
      <c r="S14" s="66"/>
      <c r="T14" s="66"/>
      <c r="U14" s="56" t="s">
        <v>179</v>
      </c>
      <c r="V14" s="75">
        <v>44682</v>
      </c>
      <c r="W14" s="66">
        <v>2108</v>
      </c>
      <c r="X14" s="66">
        <v>90</v>
      </c>
      <c r="Y14" s="56" t="s">
        <v>111</v>
      </c>
      <c r="Z14" s="136">
        <v>44823</v>
      </c>
      <c r="AA14" s="67">
        <v>2702</v>
      </c>
      <c r="AB14" s="67">
        <v>70</v>
      </c>
      <c r="AC14" s="67" t="s">
        <v>179</v>
      </c>
      <c r="AD14" s="136">
        <v>44812</v>
      </c>
      <c r="AE14" s="6">
        <v>2603</v>
      </c>
      <c r="AF14" s="6">
        <v>90</v>
      </c>
      <c r="AG14" s="6" t="s">
        <v>179</v>
      </c>
      <c r="AH14" s="136"/>
      <c r="AI14" s="6"/>
      <c r="AJ14" s="6"/>
      <c r="AK14" s="6" t="s">
        <v>126</v>
      </c>
      <c r="AL14" s="136">
        <v>44821</v>
      </c>
      <c r="AM14" s="6">
        <v>2529</v>
      </c>
      <c r="AN14" s="6">
        <v>50</v>
      </c>
      <c r="AO14" s="6" t="s">
        <v>126</v>
      </c>
      <c r="AP14" s="138">
        <v>44806</v>
      </c>
      <c r="AQ14" s="6">
        <v>2625</v>
      </c>
      <c r="AR14" s="6">
        <v>90</v>
      </c>
      <c r="AS14" s="15" t="s">
        <v>111</v>
      </c>
      <c r="AT14" s="138">
        <v>44816</v>
      </c>
      <c r="AU14" s="6">
        <v>2678</v>
      </c>
      <c r="AV14" s="6">
        <v>135</v>
      </c>
      <c r="AW14" s="131" t="s">
        <v>111</v>
      </c>
      <c r="AX14" s="131">
        <v>44813</v>
      </c>
      <c r="AY14" s="66">
        <v>2664</v>
      </c>
      <c r="AZ14" s="66">
        <v>225</v>
      </c>
      <c r="BA14" s="56" t="s">
        <v>111</v>
      </c>
      <c r="BB14" s="131">
        <v>44811</v>
      </c>
      <c r="BC14" s="66">
        <v>2587</v>
      </c>
      <c r="BD14" s="66">
        <v>175</v>
      </c>
      <c r="BE14" s="56" t="s">
        <v>126</v>
      </c>
      <c r="BF14" s="75">
        <v>44754</v>
      </c>
      <c r="BG14" s="66">
        <v>2368</v>
      </c>
      <c r="BH14" s="66">
        <v>45</v>
      </c>
      <c r="BI14" s="56" t="s">
        <v>111</v>
      </c>
      <c r="BJ14" s="75"/>
      <c r="BK14" s="66"/>
      <c r="BL14" s="66"/>
      <c r="BM14" s="56" t="s">
        <v>179</v>
      </c>
      <c r="BN14" s="131">
        <v>44809</v>
      </c>
      <c r="BO14" s="66">
        <v>2582</v>
      </c>
      <c r="BP14" s="66">
        <v>180</v>
      </c>
      <c r="BQ14" s="56" t="s">
        <v>126</v>
      </c>
      <c r="BR14" s="131">
        <v>44812</v>
      </c>
      <c r="BS14" s="67">
        <v>2511</v>
      </c>
      <c r="BT14" s="67">
        <v>100</v>
      </c>
      <c r="BU14" s="59" t="s">
        <v>126</v>
      </c>
      <c r="BV14" s="131">
        <v>44812</v>
      </c>
      <c r="BW14" s="66">
        <v>2512</v>
      </c>
      <c r="BX14" s="66">
        <v>65</v>
      </c>
      <c r="BY14" s="56" t="s">
        <v>126</v>
      </c>
      <c r="BZ14" s="131">
        <v>44798</v>
      </c>
      <c r="CA14" s="67">
        <v>2547</v>
      </c>
      <c r="CB14" s="67">
        <v>45</v>
      </c>
      <c r="CC14" s="59" t="s">
        <v>111</v>
      </c>
      <c r="CD14" s="131">
        <v>44818</v>
      </c>
      <c r="CE14" s="67">
        <v>2692</v>
      </c>
      <c r="CF14" s="67">
        <v>135</v>
      </c>
      <c r="CG14" s="59" t="s">
        <v>179</v>
      </c>
      <c r="CH14" s="131">
        <v>44812</v>
      </c>
      <c r="CI14" s="67">
        <v>2644</v>
      </c>
      <c r="CJ14" s="67">
        <v>135</v>
      </c>
      <c r="CK14" s="59" t="s">
        <v>111</v>
      </c>
      <c r="CL14" s="131">
        <v>44810</v>
      </c>
      <c r="CM14" s="67">
        <v>2632</v>
      </c>
      <c r="CN14" s="67">
        <v>180</v>
      </c>
      <c r="CO14" s="59" t="s">
        <v>111</v>
      </c>
      <c r="CP14" s="131">
        <v>44815</v>
      </c>
      <c r="CQ14" s="67">
        <v>2675</v>
      </c>
      <c r="CR14" s="67">
        <v>50</v>
      </c>
      <c r="CS14" s="59" t="s">
        <v>111</v>
      </c>
      <c r="CT14" s="131">
        <v>44812</v>
      </c>
      <c r="CU14" s="67">
        <v>2659</v>
      </c>
      <c r="CV14" s="67">
        <v>135</v>
      </c>
      <c r="CW14" s="59" t="s">
        <v>111</v>
      </c>
      <c r="CX14" s="131"/>
      <c r="CY14" s="67"/>
      <c r="CZ14" s="67"/>
      <c r="DA14" s="59" t="s">
        <v>111</v>
      </c>
      <c r="DB14" s="60"/>
      <c r="DC14" s="67"/>
      <c r="DD14" s="67"/>
      <c r="DE14" s="59" t="s">
        <v>111</v>
      </c>
      <c r="DF14" s="60"/>
      <c r="DG14" s="67"/>
      <c r="DH14" s="67"/>
      <c r="DI14" s="67" t="s">
        <v>111</v>
      </c>
      <c r="DJ14" s="75">
        <v>44773</v>
      </c>
      <c r="DK14" s="66">
        <v>2466</v>
      </c>
      <c r="DL14" s="66">
        <v>90</v>
      </c>
      <c r="DM14" s="66" t="s">
        <v>114</v>
      </c>
      <c r="DN14" s="131">
        <v>44825</v>
      </c>
      <c r="DO14" s="6">
        <v>2715</v>
      </c>
      <c r="DP14" s="6">
        <v>90</v>
      </c>
      <c r="DQ14" s="15" t="s">
        <v>111</v>
      </c>
      <c r="DR14" s="70"/>
      <c r="DS14" s="66"/>
      <c r="DT14" s="66"/>
      <c r="DU14" s="56"/>
      <c r="DV14" s="75">
        <v>44753</v>
      </c>
      <c r="DW14" s="66">
        <v>2363</v>
      </c>
      <c r="DX14" s="66">
        <v>135</v>
      </c>
      <c r="DY14" s="56" t="s">
        <v>164</v>
      </c>
      <c r="DZ14" s="75"/>
      <c r="EA14" s="66"/>
      <c r="EB14" s="66"/>
      <c r="EC14" s="66" t="s">
        <v>111</v>
      </c>
      <c r="ED14" s="132">
        <v>44831</v>
      </c>
      <c r="EE14" s="80">
        <v>2742</v>
      </c>
      <c r="EF14" s="80">
        <v>90</v>
      </c>
      <c r="EG14" s="56" t="s">
        <v>111</v>
      </c>
    </row>
    <row r="15" spans="1:137" x14ac:dyDescent="0.3">
      <c r="B15" s="55">
        <v>44819</v>
      </c>
      <c r="C15" s="12">
        <v>2687</v>
      </c>
      <c r="D15" s="6">
        <v>35</v>
      </c>
      <c r="E15" s="15" t="s">
        <v>111</v>
      </c>
      <c r="F15" s="57">
        <v>44662</v>
      </c>
      <c r="G15" s="6">
        <v>1983</v>
      </c>
      <c r="H15" s="6">
        <v>135</v>
      </c>
      <c r="I15" s="15" t="s">
        <v>111</v>
      </c>
      <c r="J15" s="129"/>
      <c r="K15" s="6"/>
      <c r="L15" s="6"/>
      <c r="M15" s="59"/>
      <c r="N15" s="132"/>
      <c r="O15" s="67"/>
      <c r="P15" s="67"/>
      <c r="Q15" s="59" t="s">
        <v>111</v>
      </c>
      <c r="R15" s="60"/>
      <c r="S15" s="67"/>
      <c r="T15" s="67"/>
      <c r="U15" s="59"/>
      <c r="V15" s="60">
        <v>44684</v>
      </c>
      <c r="W15" s="67">
        <v>2121</v>
      </c>
      <c r="X15" s="67">
        <v>90</v>
      </c>
      <c r="Y15" s="59" t="s">
        <v>111</v>
      </c>
      <c r="Z15" s="136">
        <v>44823</v>
      </c>
      <c r="AA15" s="67">
        <v>2703</v>
      </c>
      <c r="AB15" s="67">
        <v>225</v>
      </c>
      <c r="AC15" s="67" t="s">
        <v>179</v>
      </c>
      <c r="AD15" s="136">
        <v>44819</v>
      </c>
      <c r="AE15" s="6">
        <v>2606</v>
      </c>
      <c r="AF15" s="6">
        <v>90</v>
      </c>
      <c r="AG15" s="6" t="s">
        <v>179</v>
      </c>
      <c r="AH15" s="136"/>
      <c r="AI15" s="6"/>
      <c r="AJ15" s="6"/>
      <c r="AK15" s="6" t="s">
        <v>179</v>
      </c>
      <c r="AL15" s="136">
        <v>44830</v>
      </c>
      <c r="AM15" s="6">
        <v>2596</v>
      </c>
      <c r="AN15" s="6">
        <v>90</v>
      </c>
      <c r="AO15" s="6" t="s">
        <v>179</v>
      </c>
      <c r="AP15" s="138">
        <v>44806</v>
      </c>
      <c r="AQ15" s="6">
        <v>2623</v>
      </c>
      <c r="AR15" s="6">
        <v>90</v>
      </c>
      <c r="AS15" s="15" t="s">
        <v>111</v>
      </c>
      <c r="AT15" s="138">
        <v>44819</v>
      </c>
      <c r="AU15" s="6">
        <v>2688</v>
      </c>
      <c r="AV15" s="6">
        <v>40</v>
      </c>
      <c r="AW15" s="131" t="s">
        <v>111</v>
      </c>
      <c r="AX15" s="131">
        <v>44817</v>
      </c>
      <c r="AY15" s="67">
        <v>2680</v>
      </c>
      <c r="AZ15" s="67">
        <v>225</v>
      </c>
      <c r="BA15" s="59" t="s">
        <v>111</v>
      </c>
      <c r="BB15" s="131">
        <v>44813</v>
      </c>
      <c r="BC15" s="67">
        <v>2513</v>
      </c>
      <c r="BD15" s="67">
        <v>175</v>
      </c>
      <c r="BE15" s="59" t="s">
        <v>126</v>
      </c>
      <c r="BF15" s="75"/>
      <c r="BG15" s="66"/>
      <c r="BH15" s="66"/>
      <c r="BI15" s="56" t="s">
        <v>111</v>
      </c>
      <c r="BJ15" s="75"/>
      <c r="BK15" s="67"/>
      <c r="BL15" s="67"/>
      <c r="BM15" s="59" t="s">
        <v>111</v>
      </c>
      <c r="BN15" s="131">
        <v>44811</v>
      </c>
      <c r="BO15" s="66">
        <v>2588</v>
      </c>
      <c r="BP15" s="66">
        <v>180</v>
      </c>
      <c r="BQ15" s="56" t="s">
        <v>126</v>
      </c>
      <c r="BR15" s="131">
        <v>44815</v>
      </c>
      <c r="BS15" s="66">
        <v>2516</v>
      </c>
      <c r="BT15" s="66">
        <v>100</v>
      </c>
      <c r="BU15" s="56" t="s">
        <v>126</v>
      </c>
      <c r="BV15" s="131">
        <v>44815</v>
      </c>
      <c r="BW15" s="67">
        <v>2515</v>
      </c>
      <c r="BX15" s="67">
        <v>65</v>
      </c>
      <c r="BY15" s="59" t="s">
        <v>126</v>
      </c>
      <c r="BZ15" s="131">
        <v>44801</v>
      </c>
      <c r="CA15" s="66">
        <v>2559</v>
      </c>
      <c r="CB15" s="66">
        <v>45</v>
      </c>
      <c r="CC15" s="56" t="s">
        <v>111</v>
      </c>
      <c r="CD15" s="131">
        <v>44821</v>
      </c>
      <c r="CE15" s="66">
        <v>2722</v>
      </c>
      <c r="CF15" s="66">
        <v>35</v>
      </c>
      <c r="CG15" s="56" t="s">
        <v>111</v>
      </c>
      <c r="CH15" s="131">
        <v>44814</v>
      </c>
      <c r="CI15" s="66">
        <v>2667</v>
      </c>
      <c r="CJ15" s="66">
        <v>135</v>
      </c>
      <c r="CK15" s="56" t="s">
        <v>111</v>
      </c>
      <c r="CL15" s="131">
        <v>44812</v>
      </c>
      <c r="CM15" s="66">
        <v>2658</v>
      </c>
      <c r="CN15" s="66">
        <v>225</v>
      </c>
      <c r="CO15" s="56" t="s">
        <v>111</v>
      </c>
      <c r="CP15" s="131">
        <v>44818</v>
      </c>
      <c r="CQ15" s="66">
        <v>2691</v>
      </c>
      <c r="CR15" s="66">
        <v>90</v>
      </c>
      <c r="CS15" s="56" t="s">
        <v>111</v>
      </c>
      <c r="CT15" s="131">
        <v>44815</v>
      </c>
      <c r="CU15" s="66">
        <v>2673</v>
      </c>
      <c r="CV15" s="66">
        <v>135</v>
      </c>
      <c r="CW15" s="56" t="s">
        <v>111</v>
      </c>
      <c r="CX15" s="131"/>
      <c r="CY15" s="66"/>
      <c r="CZ15" s="66"/>
      <c r="DA15" s="56" t="s">
        <v>111</v>
      </c>
      <c r="DB15" s="75"/>
      <c r="DC15" s="66"/>
      <c r="DD15" s="66"/>
      <c r="DE15" s="56" t="s">
        <v>111</v>
      </c>
      <c r="DF15" s="70"/>
      <c r="DG15" s="66"/>
      <c r="DH15" s="66"/>
      <c r="DI15" s="66" t="s">
        <v>164</v>
      </c>
      <c r="DJ15" s="75"/>
      <c r="DK15" s="66"/>
      <c r="DL15" s="66"/>
      <c r="DM15" s="66" t="s">
        <v>126</v>
      </c>
      <c r="DN15" s="131">
        <v>44831</v>
      </c>
      <c r="DO15" s="6">
        <v>2744</v>
      </c>
      <c r="DP15" s="6">
        <v>90</v>
      </c>
      <c r="DQ15" s="15" t="s">
        <v>179</v>
      </c>
      <c r="DR15" s="70"/>
      <c r="DS15" s="66"/>
      <c r="DT15" s="66"/>
      <c r="DU15" s="56"/>
      <c r="DV15" s="75">
        <v>44756</v>
      </c>
      <c r="DW15" s="66">
        <v>2373</v>
      </c>
      <c r="DX15" s="66">
        <v>135</v>
      </c>
      <c r="DY15" s="56" t="s">
        <v>114</v>
      </c>
      <c r="DZ15" s="75"/>
      <c r="EA15" s="66"/>
      <c r="EB15" s="66"/>
      <c r="EC15" s="66" t="s">
        <v>179</v>
      </c>
      <c r="ED15" s="132">
        <v>44834</v>
      </c>
      <c r="EE15" s="80">
        <v>2901</v>
      </c>
      <c r="EF15" s="80">
        <v>30</v>
      </c>
      <c r="EG15" s="56" t="s">
        <v>179</v>
      </c>
    </row>
    <row r="16" spans="1:137" x14ac:dyDescent="0.3">
      <c r="B16" s="55">
        <v>44822</v>
      </c>
      <c r="C16" s="12">
        <v>2719</v>
      </c>
      <c r="D16" s="6">
        <v>45</v>
      </c>
      <c r="E16" s="15" t="s">
        <v>179</v>
      </c>
      <c r="F16" s="57">
        <v>44662</v>
      </c>
      <c r="G16" s="6">
        <v>1981</v>
      </c>
      <c r="H16" s="6">
        <v>135</v>
      </c>
      <c r="I16" s="15" t="s">
        <v>111</v>
      </c>
      <c r="J16" s="129"/>
      <c r="K16" s="6"/>
      <c r="L16" s="6"/>
      <c r="M16" s="59"/>
      <c r="N16" s="133"/>
      <c r="O16" s="67"/>
      <c r="P16" s="67"/>
      <c r="Q16" s="59" t="s">
        <v>111</v>
      </c>
      <c r="R16" s="71"/>
      <c r="S16" s="67"/>
      <c r="T16" s="67"/>
      <c r="U16" s="59"/>
      <c r="V16" s="71"/>
      <c r="W16" s="67"/>
      <c r="X16" s="67"/>
      <c r="Y16" s="59"/>
      <c r="Z16" s="136">
        <v>44827</v>
      </c>
      <c r="AA16" s="67">
        <v>2723</v>
      </c>
      <c r="AB16" s="67">
        <v>40</v>
      </c>
      <c r="AC16" s="67" t="s">
        <v>111</v>
      </c>
      <c r="AD16" s="136">
        <v>44821</v>
      </c>
      <c r="AE16" s="6">
        <v>2605</v>
      </c>
      <c r="AF16" s="6">
        <v>90</v>
      </c>
      <c r="AG16" s="6" t="s">
        <v>179</v>
      </c>
      <c r="AH16" s="136"/>
      <c r="AI16" s="6"/>
      <c r="AJ16" s="6"/>
      <c r="AK16" s="6" t="s">
        <v>184</v>
      </c>
      <c r="AL16" s="136"/>
      <c r="AM16" s="6"/>
      <c r="AN16" s="6"/>
      <c r="AO16" s="6" t="s">
        <v>184</v>
      </c>
      <c r="AP16" s="138">
        <v>44810</v>
      </c>
      <c r="AQ16" s="6">
        <v>2639</v>
      </c>
      <c r="AR16" s="6">
        <v>90</v>
      </c>
      <c r="AS16" s="15" t="s">
        <v>111</v>
      </c>
      <c r="AT16" s="138">
        <v>44822</v>
      </c>
      <c r="AU16" s="6">
        <v>2718</v>
      </c>
      <c r="AV16" s="6">
        <v>135</v>
      </c>
      <c r="AW16" s="131" t="s">
        <v>111</v>
      </c>
      <c r="AX16" s="131">
        <v>44820</v>
      </c>
      <c r="AY16" s="67">
        <v>2693</v>
      </c>
      <c r="AZ16" s="67">
        <v>65</v>
      </c>
      <c r="BA16" s="59" t="s">
        <v>111</v>
      </c>
      <c r="BB16" s="131">
        <v>44816</v>
      </c>
      <c r="BC16" s="67">
        <v>2518</v>
      </c>
      <c r="BD16" s="67">
        <v>175</v>
      </c>
      <c r="BE16" s="59" t="s">
        <v>126</v>
      </c>
      <c r="BF16" s="75"/>
      <c r="BG16" s="66"/>
      <c r="BH16" s="66"/>
      <c r="BI16" s="56" t="s">
        <v>111</v>
      </c>
      <c r="BJ16" s="60"/>
      <c r="BK16" s="67"/>
      <c r="BL16" s="67"/>
      <c r="BM16" s="59" t="s">
        <v>111</v>
      </c>
      <c r="BN16" s="131">
        <v>44813</v>
      </c>
      <c r="BO16" s="66">
        <v>2514</v>
      </c>
      <c r="BP16" s="66">
        <v>180</v>
      </c>
      <c r="BQ16" s="59" t="s">
        <v>126</v>
      </c>
      <c r="BR16" s="131">
        <v>44818</v>
      </c>
      <c r="BS16" s="67">
        <v>2521</v>
      </c>
      <c r="BT16" s="67">
        <v>100</v>
      </c>
      <c r="BU16" s="59" t="s">
        <v>126</v>
      </c>
      <c r="BV16" s="131">
        <v>44818</v>
      </c>
      <c r="BW16" s="67">
        <v>2520</v>
      </c>
      <c r="BX16" s="67">
        <v>50</v>
      </c>
      <c r="BY16" s="59" t="s">
        <v>126</v>
      </c>
      <c r="BZ16" s="131">
        <v>44804</v>
      </c>
      <c r="CA16" s="67">
        <v>2657</v>
      </c>
      <c r="CB16" s="67">
        <v>45</v>
      </c>
      <c r="CC16" s="59" t="s">
        <v>126</v>
      </c>
      <c r="CD16" s="131">
        <v>44824</v>
      </c>
      <c r="CE16" s="67">
        <v>2708</v>
      </c>
      <c r="CF16" s="67">
        <v>135</v>
      </c>
      <c r="CG16" s="59" t="s">
        <v>179</v>
      </c>
      <c r="CH16" s="131">
        <v>44816</v>
      </c>
      <c r="CI16" s="67">
        <v>2676</v>
      </c>
      <c r="CJ16" s="67">
        <v>135</v>
      </c>
      <c r="CK16" s="59" t="s">
        <v>111</v>
      </c>
      <c r="CL16" s="131">
        <v>44814</v>
      </c>
      <c r="CM16" s="67">
        <v>2668</v>
      </c>
      <c r="CN16" s="67">
        <v>180</v>
      </c>
      <c r="CO16" s="59" t="s">
        <v>111</v>
      </c>
      <c r="CP16" s="131">
        <v>44824</v>
      </c>
      <c r="CQ16" s="67">
        <v>2923</v>
      </c>
      <c r="CR16" s="67">
        <v>90</v>
      </c>
      <c r="CS16" s="59" t="s">
        <v>111</v>
      </c>
      <c r="CT16" s="131">
        <v>44818</v>
      </c>
      <c r="CU16" s="67">
        <v>2682</v>
      </c>
      <c r="CV16" s="67">
        <v>135</v>
      </c>
      <c r="CW16" s="59" t="s">
        <v>111</v>
      </c>
      <c r="CX16" s="131"/>
      <c r="CY16" s="67"/>
      <c r="CZ16" s="67"/>
      <c r="DA16" s="59" t="s">
        <v>111</v>
      </c>
      <c r="DB16" s="60"/>
      <c r="DC16" s="67"/>
      <c r="DD16" s="67"/>
      <c r="DE16" s="59" t="s">
        <v>164</v>
      </c>
      <c r="DF16" s="71"/>
      <c r="DG16" s="67"/>
      <c r="DH16" s="67"/>
      <c r="DI16" s="67" t="s">
        <v>164</v>
      </c>
      <c r="DJ16" s="60"/>
      <c r="DK16" s="67"/>
      <c r="DL16" s="67"/>
      <c r="DM16" s="67" t="s">
        <v>114</v>
      </c>
      <c r="DN16" s="131"/>
      <c r="DO16" s="6"/>
      <c r="DP16" s="6"/>
      <c r="DQ16" s="15" t="s">
        <v>111</v>
      </c>
      <c r="DR16" s="71"/>
      <c r="DS16" s="67"/>
      <c r="DT16" s="67"/>
      <c r="DU16" s="59"/>
      <c r="DV16" s="60">
        <v>44759</v>
      </c>
      <c r="DW16" s="67">
        <v>2378</v>
      </c>
      <c r="DX16" s="67">
        <v>45</v>
      </c>
      <c r="DY16" s="59" t="s">
        <v>164</v>
      </c>
      <c r="DZ16" s="60"/>
      <c r="EA16" s="67"/>
      <c r="EB16" s="67"/>
      <c r="EC16" s="67" t="s">
        <v>179</v>
      </c>
      <c r="ED16" s="60"/>
      <c r="EE16" s="66"/>
      <c r="EF16" s="66"/>
      <c r="EG16" s="59" t="s">
        <v>179</v>
      </c>
    </row>
    <row r="17" spans="2:137" x14ac:dyDescent="0.3">
      <c r="B17" s="55">
        <v>44825</v>
      </c>
      <c r="C17" s="12">
        <v>2718</v>
      </c>
      <c r="D17" s="6">
        <v>45</v>
      </c>
      <c r="E17" s="15" t="s">
        <v>179</v>
      </c>
      <c r="F17" s="57">
        <v>44665</v>
      </c>
      <c r="G17" s="6">
        <v>1990</v>
      </c>
      <c r="H17" s="6">
        <v>270</v>
      </c>
      <c r="I17" s="15" t="s">
        <v>111</v>
      </c>
      <c r="J17" s="129"/>
      <c r="K17" s="6"/>
      <c r="L17" s="6"/>
      <c r="M17" s="67"/>
      <c r="N17" s="129"/>
      <c r="O17" s="66"/>
      <c r="P17" s="66"/>
      <c r="Q17" s="56" t="s">
        <v>111</v>
      </c>
      <c r="R17" s="75"/>
      <c r="S17" s="66"/>
      <c r="T17" s="66"/>
      <c r="U17" s="56"/>
      <c r="V17" s="75"/>
      <c r="W17" s="66"/>
      <c r="X17" s="66"/>
      <c r="Y17" s="56"/>
      <c r="Z17" s="136">
        <v>44829</v>
      </c>
      <c r="AA17" s="67">
        <v>2733</v>
      </c>
      <c r="AB17" s="67">
        <v>90</v>
      </c>
      <c r="AC17" s="67" t="s">
        <v>179</v>
      </c>
      <c r="AD17" s="136">
        <v>44826</v>
      </c>
      <c r="AE17" s="6">
        <v>2610</v>
      </c>
      <c r="AF17" s="6">
        <v>90</v>
      </c>
      <c r="AG17" s="6" t="s">
        <v>179</v>
      </c>
      <c r="AH17" s="136"/>
      <c r="AI17" s="6"/>
      <c r="AJ17" s="6"/>
      <c r="AK17" s="6" t="s">
        <v>179</v>
      </c>
      <c r="AL17" s="136"/>
      <c r="AM17" s="6"/>
      <c r="AN17" s="6"/>
      <c r="AO17" s="6" t="s">
        <v>179</v>
      </c>
      <c r="AP17" s="138">
        <v>44810</v>
      </c>
      <c r="AQ17" s="140">
        <v>2636</v>
      </c>
      <c r="AR17" s="6">
        <v>180</v>
      </c>
      <c r="AS17" s="15" t="s">
        <v>111</v>
      </c>
      <c r="AT17" s="138">
        <v>44825</v>
      </c>
      <c r="AU17" s="6">
        <v>2717</v>
      </c>
      <c r="AV17" s="6">
        <v>135</v>
      </c>
      <c r="AW17" s="131" t="s">
        <v>111</v>
      </c>
      <c r="AX17" s="131">
        <v>44824</v>
      </c>
      <c r="AY17" s="67">
        <v>2705</v>
      </c>
      <c r="AZ17" s="67">
        <v>90</v>
      </c>
      <c r="BA17" s="59" t="s">
        <v>179</v>
      </c>
      <c r="BB17" s="131">
        <v>44818</v>
      </c>
      <c r="BC17" s="67">
        <v>2523</v>
      </c>
      <c r="BD17" s="67">
        <v>175</v>
      </c>
      <c r="BE17" s="59" t="s">
        <v>126</v>
      </c>
      <c r="BF17" s="75"/>
      <c r="BG17" s="67"/>
      <c r="BH17" s="67"/>
      <c r="BI17" s="59" t="s">
        <v>111</v>
      </c>
      <c r="BJ17" s="60"/>
      <c r="BK17" s="67"/>
      <c r="BL17" s="67"/>
      <c r="BM17" s="59" t="s">
        <v>111</v>
      </c>
      <c r="BN17" s="131">
        <v>44815</v>
      </c>
      <c r="BO17" s="67">
        <v>2517</v>
      </c>
      <c r="BP17" s="67">
        <v>180</v>
      </c>
      <c r="BQ17" s="59" t="s">
        <v>126</v>
      </c>
      <c r="BR17" s="131">
        <v>44821</v>
      </c>
      <c r="BS17" s="67">
        <v>2527</v>
      </c>
      <c r="BT17" s="67">
        <v>100</v>
      </c>
      <c r="BU17" s="59" t="s">
        <v>126</v>
      </c>
      <c r="BV17" s="131"/>
      <c r="BW17" s="67"/>
      <c r="BX17" s="67"/>
      <c r="BY17" s="122" t="s">
        <v>126</v>
      </c>
      <c r="BZ17" s="131"/>
      <c r="CA17" s="67"/>
      <c r="CB17" s="67"/>
      <c r="CC17" s="59" t="s">
        <v>126</v>
      </c>
      <c r="CD17" s="131"/>
      <c r="CE17" s="67"/>
      <c r="CF17" s="67"/>
      <c r="CG17" s="59" t="s">
        <v>126</v>
      </c>
      <c r="CH17" s="131">
        <v>44818</v>
      </c>
      <c r="CI17" s="67">
        <v>2690</v>
      </c>
      <c r="CJ17" s="67">
        <v>135</v>
      </c>
      <c r="CK17" s="59" t="s">
        <v>111</v>
      </c>
      <c r="CL17" s="131">
        <v>44816</v>
      </c>
      <c r="CM17" s="67">
        <v>2679</v>
      </c>
      <c r="CN17" s="67">
        <v>180</v>
      </c>
      <c r="CO17" s="59" t="s">
        <v>111</v>
      </c>
      <c r="CP17" s="131"/>
      <c r="CQ17" s="67"/>
      <c r="CR17" s="67"/>
      <c r="CS17" s="59" t="s">
        <v>111</v>
      </c>
      <c r="CT17" s="131">
        <v>44821</v>
      </c>
      <c r="CU17" s="67">
        <v>2696</v>
      </c>
      <c r="CV17" s="67">
        <v>135</v>
      </c>
      <c r="CW17" s="59" t="s">
        <v>111</v>
      </c>
      <c r="CX17" s="131"/>
      <c r="CY17" s="67"/>
      <c r="CZ17" s="67"/>
      <c r="DA17" s="59" t="s">
        <v>111</v>
      </c>
      <c r="DB17" s="60"/>
      <c r="DC17" s="67"/>
      <c r="DD17" s="67"/>
      <c r="DE17" s="59" t="s">
        <v>111</v>
      </c>
      <c r="DF17" s="71"/>
      <c r="DG17" s="67"/>
      <c r="DH17" s="67"/>
      <c r="DI17" s="67" t="s">
        <v>164</v>
      </c>
      <c r="DJ17" s="75"/>
      <c r="DK17" s="66"/>
      <c r="DL17" s="66"/>
      <c r="DM17" s="67" t="s">
        <v>164</v>
      </c>
      <c r="DN17" s="131"/>
      <c r="DO17" s="6"/>
      <c r="DP17" s="6"/>
      <c r="DQ17" s="15"/>
      <c r="DR17" s="71"/>
      <c r="DS17" s="67"/>
      <c r="DT17" s="67"/>
      <c r="DU17" s="59"/>
      <c r="DV17" s="60">
        <v>44765</v>
      </c>
      <c r="DW17" s="67">
        <v>2393</v>
      </c>
      <c r="DX17" s="67">
        <v>15</v>
      </c>
      <c r="DY17" s="59" t="s">
        <v>114</v>
      </c>
      <c r="DZ17" s="60"/>
      <c r="EA17" s="67"/>
      <c r="EB17" s="67"/>
      <c r="EC17" s="67" t="s">
        <v>179</v>
      </c>
      <c r="ED17" s="60"/>
      <c r="EE17" s="67"/>
      <c r="EF17" s="67"/>
      <c r="EG17" s="59" t="s">
        <v>179</v>
      </c>
    </row>
    <row r="18" spans="2:137" x14ac:dyDescent="0.3">
      <c r="B18" s="55">
        <v>44829</v>
      </c>
      <c r="C18" s="12">
        <v>2735</v>
      </c>
      <c r="D18" s="6">
        <v>90</v>
      </c>
      <c r="E18" s="15" t="s">
        <v>179</v>
      </c>
      <c r="F18" s="57">
        <v>44665</v>
      </c>
      <c r="G18" s="6">
        <v>1993</v>
      </c>
      <c r="H18" s="6">
        <v>180</v>
      </c>
      <c r="I18" s="15" t="s">
        <v>111</v>
      </c>
      <c r="J18" s="129"/>
      <c r="K18" s="6"/>
      <c r="L18" s="6"/>
      <c r="M18" s="59"/>
      <c r="N18" s="132"/>
      <c r="O18" s="67"/>
      <c r="P18" s="67"/>
      <c r="Q18" s="59" t="s">
        <v>111</v>
      </c>
      <c r="R18" s="60"/>
      <c r="S18" s="67"/>
      <c r="T18" s="67"/>
      <c r="U18" s="59"/>
      <c r="V18" s="60"/>
      <c r="W18" s="67"/>
      <c r="X18" s="67"/>
      <c r="Y18" s="59"/>
      <c r="Z18" s="136">
        <v>44830</v>
      </c>
      <c r="AA18" s="67">
        <v>2737</v>
      </c>
      <c r="AB18" s="67">
        <v>180</v>
      </c>
      <c r="AC18" s="67" t="s">
        <v>179</v>
      </c>
      <c r="AD18" s="136">
        <v>44828</v>
      </c>
      <c r="AE18" s="6">
        <v>2609</v>
      </c>
      <c r="AF18" s="6">
        <v>90</v>
      </c>
      <c r="AG18" s="6" t="s">
        <v>179</v>
      </c>
      <c r="AH18" s="136"/>
      <c r="AI18" s="6"/>
      <c r="AJ18" s="6"/>
      <c r="AK18" s="6" t="s">
        <v>179</v>
      </c>
      <c r="AL18" s="136"/>
      <c r="AM18" s="6"/>
      <c r="AN18" s="6"/>
      <c r="AO18" s="6" t="s">
        <v>179</v>
      </c>
      <c r="AP18" s="138">
        <v>44810</v>
      </c>
      <c r="AQ18" s="140">
        <v>2637</v>
      </c>
      <c r="AR18" s="6">
        <v>90</v>
      </c>
      <c r="AS18" s="15" t="s">
        <v>111</v>
      </c>
      <c r="AT18" s="138">
        <v>44829</v>
      </c>
      <c r="AU18" s="6">
        <v>2734</v>
      </c>
      <c r="AV18" s="6">
        <v>135</v>
      </c>
      <c r="AW18" s="131" t="s">
        <v>179</v>
      </c>
      <c r="AX18" s="131">
        <v>44827</v>
      </c>
      <c r="AY18" s="67">
        <v>2730</v>
      </c>
      <c r="AZ18" s="67">
        <v>25</v>
      </c>
      <c r="BA18" s="59" t="s">
        <v>111</v>
      </c>
      <c r="BB18" s="131">
        <v>44820</v>
      </c>
      <c r="BC18" s="67">
        <v>2526</v>
      </c>
      <c r="BD18" s="67">
        <v>145</v>
      </c>
      <c r="BE18" s="59" t="s">
        <v>126</v>
      </c>
      <c r="BF18" s="75"/>
      <c r="BG18" s="67"/>
      <c r="BH18" s="67"/>
      <c r="BI18" s="59"/>
      <c r="BJ18" s="60"/>
      <c r="BK18" s="67"/>
      <c r="BL18" s="67"/>
      <c r="BM18" s="59" t="s">
        <v>111</v>
      </c>
      <c r="BN18" s="131">
        <v>44817</v>
      </c>
      <c r="BO18" s="67">
        <v>2590</v>
      </c>
      <c r="BP18" s="67">
        <v>180</v>
      </c>
      <c r="BQ18" s="59" t="s">
        <v>126</v>
      </c>
      <c r="BR18" s="131">
        <v>44824</v>
      </c>
      <c r="BS18" s="67">
        <v>2530</v>
      </c>
      <c r="BT18" s="67">
        <v>120</v>
      </c>
      <c r="BU18" s="122" t="s">
        <v>126</v>
      </c>
      <c r="BV18" s="131"/>
      <c r="BW18" s="67"/>
      <c r="BX18" s="67"/>
      <c r="BY18" s="59" t="s">
        <v>126</v>
      </c>
      <c r="BZ18" s="131"/>
      <c r="CA18" s="67"/>
      <c r="CB18" s="67"/>
      <c r="CC18" s="122" t="s">
        <v>126</v>
      </c>
      <c r="CD18" s="131"/>
      <c r="CE18" s="67"/>
      <c r="CF18" s="67"/>
      <c r="CG18" s="122" t="s">
        <v>126</v>
      </c>
      <c r="CH18" s="131">
        <v>44820</v>
      </c>
      <c r="CI18" s="67">
        <v>2689</v>
      </c>
      <c r="CJ18" s="67">
        <v>135</v>
      </c>
      <c r="CK18" s="122" t="s">
        <v>111</v>
      </c>
      <c r="CL18" s="131">
        <v>44818</v>
      </c>
      <c r="CM18" s="67">
        <v>2681</v>
      </c>
      <c r="CN18" s="67">
        <v>180</v>
      </c>
      <c r="CO18" s="122" t="s">
        <v>179</v>
      </c>
      <c r="CP18" s="131"/>
      <c r="CQ18" s="67"/>
      <c r="CR18" s="67"/>
      <c r="CS18" s="122" t="s">
        <v>111</v>
      </c>
      <c r="CT18" s="131">
        <v>44824</v>
      </c>
      <c r="CU18" s="67">
        <v>2712</v>
      </c>
      <c r="CV18" s="67">
        <v>135</v>
      </c>
      <c r="CW18" s="122" t="s">
        <v>111</v>
      </c>
      <c r="CX18" s="131"/>
      <c r="CY18" s="67"/>
      <c r="CZ18" s="67"/>
      <c r="DA18" s="122" t="s">
        <v>111</v>
      </c>
      <c r="DB18" s="60"/>
      <c r="DC18" s="67"/>
      <c r="DD18" s="67"/>
      <c r="DE18" s="122" t="s">
        <v>126</v>
      </c>
      <c r="DF18" s="71"/>
      <c r="DG18" s="67"/>
      <c r="DH18" s="67"/>
      <c r="DI18" s="67" t="s">
        <v>191</v>
      </c>
      <c r="DJ18" s="75"/>
      <c r="DK18" s="66"/>
      <c r="DL18" s="66"/>
      <c r="DM18" s="67" t="s">
        <v>164</v>
      </c>
      <c r="DN18" s="131"/>
      <c r="DO18" s="6"/>
      <c r="DP18" s="6"/>
      <c r="DQ18" s="15"/>
      <c r="DR18" s="71"/>
      <c r="DS18" s="67"/>
      <c r="DT18" s="67"/>
      <c r="DU18" s="59"/>
      <c r="DV18" s="60"/>
      <c r="DW18" s="67"/>
      <c r="DX18" s="67"/>
      <c r="DY18" s="59" t="s">
        <v>164</v>
      </c>
      <c r="DZ18" s="60"/>
      <c r="EA18" s="67"/>
      <c r="EB18" s="67"/>
      <c r="EC18" s="67"/>
      <c r="ED18" s="60"/>
      <c r="EE18" s="67"/>
      <c r="EF18" s="67"/>
      <c r="EG18" s="59"/>
    </row>
    <row r="19" spans="2:137" x14ac:dyDescent="0.3">
      <c r="B19" s="55">
        <v>44831</v>
      </c>
      <c r="C19" s="12">
        <v>2749</v>
      </c>
      <c r="D19" s="6">
        <v>90</v>
      </c>
      <c r="E19" s="15" t="s">
        <v>179</v>
      </c>
      <c r="F19" s="57"/>
      <c r="G19" s="6"/>
      <c r="H19" s="6"/>
      <c r="I19" s="15" t="s">
        <v>170</v>
      </c>
      <c r="J19" s="129"/>
      <c r="K19" s="6"/>
      <c r="L19" s="6"/>
      <c r="M19" s="59"/>
      <c r="N19" s="132"/>
      <c r="O19" s="67"/>
      <c r="P19" s="67"/>
      <c r="Q19" s="59" t="s">
        <v>111</v>
      </c>
      <c r="R19" s="60"/>
      <c r="S19" s="67"/>
      <c r="T19" s="67"/>
      <c r="U19" s="59"/>
      <c r="V19" s="60"/>
      <c r="W19" s="67"/>
      <c r="X19" s="67"/>
      <c r="Y19" s="59"/>
      <c r="Z19" s="136">
        <v>44833</v>
      </c>
      <c r="AA19" s="67">
        <v>2748</v>
      </c>
      <c r="AB19" s="67">
        <v>70</v>
      </c>
      <c r="AC19" s="67" t="s">
        <v>111</v>
      </c>
      <c r="AD19" s="136">
        <v>44833</v>
      </c>
      <c r="AE19" s="6">
        <v>2608</v>
      </c>
      <c r="AF19" s="6">
        <v>90</v>
      </c>
      <c r="AG19" s="6" t="s">
        <v>179</v>
      </c>
      <c r="AH19" s="136"/>
      <c r="AI19" s="6"/>
      <c r="AJ19" s="6"/>
      <c r="AK19" s="6" t="s">
        <v>179</v>
      </c>
      <c r="AL19" s="136"/>
      <c r="AM19" s="6"/>
      <c r="AN19" s="6"/>
      <c r="AO19" s="6" t="s">
        <v>179</v>
      </c>
      <c r="AP19" s="138">
        <v>44810</v>
      </c>
      <c r="AQ19" s="140">
        <v>2638</v>
      </c>
      <c r="AR19" s="6">
        <v>90</v>
      </c>
      <c r="AS19" s="15" t="s">
        <v>111</v>
      </c>
      <c r="AT19" s="138">
        <v>44831</v>
      </c>
      <c r="AU19" s="6">
        <v>2745</v>
      </c>
      <c r="AV19" s="6">
        <v>135</v>
      </c>
      <c r="AW19" s="131" t="s">
        <v>179</v>
      </c>
      <c r="AX19" s="131"/>
      <c r="AY19" s="67"/>
      <c r="AZ19" s="67"/>
      <c r="BA19" s="59" t="s">
        <v>111</v>
      </c>
      <c r="BB19" s="131">
        <v>44823</v>
      </c>
      <c r="BC19" s="67">
        <v>2531</v>
      </c>
      <c r="BD19" s="67">
        <v>155</v>
      </c>
      <c r="BE19" s="59" t="s">
        <v>126</v>
      </c>
      <c r="BF19" s="75"/>
      <c r="BG19" s="67"/>
      <c r="BH19" s="67"/>
      <c r="BI19" s="59"/>
      <c r="BJ19" s="60"/>
      <c r="BK19" s="67"/>
      <c r="BL19" s="67"/>
      <c r="BM19" s="59" t="s">
        <v>111</v>
      </c>
      <c r="BN19" s="131">
        <v>44819</v>
      </c>
      <c r="BO19" s="67">
        <v>2525</v>
      </c>
      <c r="BP19" s="67">
        <v>145</v>
      </c>
      <c r="BQ19" s="59" t="s">
        <v>126</v>
      </c>
      <c r="BR19" s="131">
        <v>44827</v>
      </c>
      <c r="BS19" s="67">
        <v>2535</v>
      </c>
      <c r="BT19" s="67">
        <v>65</v>
      </c>
      <c r="BU19" s="59" t="s">
        <v>126</v>
      </c>
      <c r="BV19" s="131"/>
      <c r="BW19" s="67"/>
      <c r="BX19" s="67"/>
      <c r="BY19" s="59" t="s">
        <v>126</v>
      </c>
      <c r="BZ19" s="131"/>
      <c r="CA19" s="67"/>
      <c r="CB19" s="67"/>
      <c r="CC19" s="59" t="s">
        <v>126</v>
      </c>
      <c r="CD19" s="131"/>
      <c r="CE19" s="67"/>
      <c r="CF19" s="67"/>
      <c r="CG19" s="59" t="s">
        <v>126</v>
      </c>
      <c r="CH19" s="131">
        <v>44822</v>
      </c>
      <c r="CI19" s="67">
        <v>2707</v>
      </c>
      <c r="CJ19" s="67">
        <v>135</v>
      </c>
      <c r="CK19" s="59" t="s">
        <v>111</v>
      </c>
      <c r="CL19" s="131">
        <v>44820</v>
      </c>
      <c r="CM19" s="67">
        <v>2695</v>
      </c>
      <c r="CN19" s="67">
        <v>170</v>
      </c>
      <c r="CO19" s="59" t="s">
        <v>111</v>
      </c>
      <c r="CP19" s="131"/>
      <c r="CQ19" s="67"/>
      <c r="CR19" s="67"/>
      <c r="CS19" s="59" t="s">
        <v>111</v>
      </c>
      <c r="CT19" s="131">
        <v>44827</v>
      </c>
      <c r="CU19" s="67">
        <v>2728</v>
      </c>
      <c r="CV19" s="67">
        <v>135</v>
      </c>
      <c r="CW19" s="59" t="s">
        <v>111</v>
      </c>
      <c r="CX19" s="131"/>
      <c r="CY19" s="67"/>
      <c r="CZ19" s="67"/>
      <c r="DA19" s="59" t="s">
        <v>111</v>
      </c>
      <c r="DB19" s="60"/>
      <c r="DC19" s="67"/>
      <c r="DD19" s="67"/>
      <c r="DE19" s="59" t="s">
        <v>164</v>
      </c>
      <c r="DF19" s="71"/>
      <c r="DG19" s="67"/>
      <c r="DH19" s="67"/>
      <c r="DI19" s="67" t="s">
        <v>164</v>
      </c>
      <c r="DJ19" s="60"/>
      <c r="DK19" s="67"/>
      <c r="DL19" s="67"/>
      <c r="DM19" s="67" t="s">
        <v>164</v>
      </c>
      <c r="DN19" s="131"/>
      <c r="DO19" s="6"/>
      <c r="DP19" s="6"/>
      <c r="DQ19" s="15"/>
      <c r="DR19" s="71"/>
      <c r="DS19" s="67"/>
      <c r="DT19" s="67"/>
      <c r="DU19" s="59"/>
      <c r="DV19" s="60"/>
      <c r="DW19" s="67"/>
      <c r="DX19" s="67"/>
      <c r="DY19" s="59" t="s">
        <v>164</v>
      </c>
      <c r="DZ19" s="61"/>
      <c r="EA19" s="67"/>
      <c r="EB19" s="67"/>
      <c r="EC19" s="67"/>
      <c r="ED19" s="61"/>
      <c r="EE19" s="67"/>
      <c r="EF19" s="67"/>
      <c r="EG19" s="59"/>
    </row>
    <row r="20" spans="2:137" x14ac:dyDescent="0.3">
      <c r="B20" s="55">
        <v>44834</v>
      </c>
      <c r="C20" s="12">
        <v>2759</v>
      </c>
      <c r="D20" s="6">
        <v>90</v>
      </c>
      <c r="E20" s="15" t="s">
        <v>111</v>
      </c>
      <c r="F20" s="57"/>
      <c r="G20" s="6"/>
      <c r="H20" s="6"/>
      <c r="I20" s="15" t="s">
        <v>170</v>
      </c>
      <c r="J20" s="129"/>
      <c r="K20" s="6"/>
      <c r="L20" s="6"/>
      <c r="M20" s="59"/>
      <c r="N20" s="132"/>
      <c r="O20" s="67"/>
      <c r="P20" s="67"/>
      <c r="Q20" s="59" t="s">
        <v>111</v>
      </c>
      <c r="R20" s="60"/>
      <c r="S20" s="67"/>
      <c r="T20" s="67"/>
      <c r="U20" s="59"/>
      <c r="V20" s="60"/>
      <c r="W20" s="67"/>
      <c r="X20" s="67"/>
      <c r="Y20" s="59"/>
      <c r="Z20" s="136"/>
      <c r="AA20" s="67"/>
      <c r="AB20" s="67"/>
      <c r="AC20" s="67" t="s">
        <v>179</v>
      </c>
      <c r="AD20" s="136"/>
      <c r="AE20" s="6"/>
      <c r="AF20" s="6"/>
      <c r="AG20" s="6" t="s">
        <v>179</v>
      </c>
      <c r="AH20" s="136"/>
      <c r="AI20" s="6"/>
      <c r="AJ20" s="6"/>
      <c r="AK20" s="6" t="s">
        <v>179</v>
      </c>
      <c r="AL20" s="136"/>
      <c r="AM20" s="6"/>
      <c r="AN20" s="6"/>
      <c r="AO20" s="6" t="s">
        <v>179</v>
      </c>
      <c r="AP20" s="138">
        <v>44812</v>
      </c>
      <c r="AQ20" s="6">
        <v>2663</v>
      </c>
      <c r="AR20" s="6">
        <v>90</v>
      </c>
      <c r="AS20" s="15" t="s">
        <v>111</v>
      </c>
      <c r="AT20" s="138">
        <v>44834</v>
      </c>
      <c r="AU20" s="6">
        <v>2758</v>
      </c>
      <c r="AV20" s="6">
        <v>135</v>
      </c>
      <c r="AW20" s="131" t="s">
        <v>111</v>
      </c>
      <c r="AX20" s="131"/>
      <c r="AY20" s="67"/>
      <c r="AZ20" s="67"/>
      <c r="BA20" s="59" t="s">
        <v>111</v>
      </c>
      <c r="BB20" s="131">
        <v>44825</v>
      </c>
      <c r="BC20" s="67">
        <v>2534</v>
      </c>
      <c r="BD20" s="67">
        <v>155</v>
      </c>
      <c r="BE20" s="59" t="s">
        <v>126</v>
      </c>
      <c r="BF20" s="75"/>
      <c r="BG20" s="67"/>
      <c r="BH20" s="67"/>
      <c r="BI20" s="59"/>
      <c r="BJ20" s="60"/>
      <c r="BK20" s="67"/>
      <c r="BL20" s="67"/>
      <c r="BM20" s="59" t="s">
        <v>111</v>
      </c>
      <c r="BN20" s="131">
        <v>44821</v>
      </c>
      <c r="BO20" s="67">
        <v>2528</v>
      </c>
      <c r="BP20" s="67">
        <v>115</v>
      </c>
      <c r="BQ20" s="59" t="s">
        <v>126</v>
      </c>
      <c r="BR20" s="131">
        <v>44830</v>
      </c>
      <c r="BS20" s="67">
        <v>2595</v>
      </c>
      <c r="BT20" s="67">
        <v>85</v>
      </c>
      <c r="BU20" s="59" t="s">
        <v>184</v>
      </c>
      <c r="BV20" s="131"/>
      <c r="BW20" s="67"/>
      <c r="BX20" s="67"/>
      <c r="BY20" s="59" t="s">
        <v>184</v>
      </c>
      <c r="BZ20" s="131"/>
      <c r="CA20" s="67"/>
      <c r="CB20" s="67"/>
      <c r="CC20" s="59" t="s">
        <v>126</v>
      </c>
      <c r="CD20" s="131"/>
      <c r="CE20" s="67"/>
      <c r="CF20" s="67"/>
      <c r="CG20" s="59" t="s">
        <v>184</v>
      </c>
      <c r="CH20" s="131">
        <v>44824</v>
      </c>
      <c r="CI20" s="67">
        <v>2706</v>
      </c>
      <c r="CJ20" s="67">
        <v>135</v>
      </c>
      <c r="CK20" s="59" t="s">
        <v>111</v>
      </c>
      <c r="CL20" s="131">
        <v>44822</v>
      </c>
      <c r="CM20" s="67">
        <v>2709</v>
      </c>
      <c r="CN20" s="67">
        <v>180</v>
      </c>
      <c r="CO20" s="59" t="s">
        <v>179</v>
      </c>
      <c r="CP20" s="131"/>
      <c r="CQ20" s="67"/>
      <c r="CR20" s="67"/>
      <c r="CS20" s="59" t="s">
        <v>111</v>
      </c>
      <c r="CT20" s="131">
        <v>44830</v>
      </c>
      <c r="CU20" s="67">
        <v>2739</v>
      </c>
      <c r="CV20" s="67">
        <v>135</v>
      </c>
      <c r="CW20" s="59" t="s">
        <v>111</v>
      </c>
      <c r="CX20" s="131"/>
      <c r="CY20" s="67"/>
      <c r="CZ20" s="67"/>
      <c r="DA20" s="59" t="s">
        <v>111</v>
      </c>
      <c r="DB20" s="60"/>
      <c r="DC20" s="67"/>
      <c r="DD20" s="67"/>
      <c r="DE20" s="59" t="s">
        <v>164</v>
      </c>
      <c r="DF20" s="67"/>
      <c r="DG20" s="67"/>
      <c r="DH20" s="67"/>
      <c r="DI20" s="67"/>
      <c r="DJ20" s="75"/>
      <c r="DK20" s="66"/>
      <c r="DL20" s="66"/>
      <c r="DM20" s="67"/>
      <c r="DN20" s="21"/>
      <c r="DO20" s="6"/>
      <c r="DP20" s="6"/>
      <c r="DQ20" s="15"/>
      <c r="DR20" s="67"/>
      <c r="DS20" s="67"/>
      <c r="DT20" s="67"/>
      <c r="DU20" s="59"/>
      <c r="DV20" s="60"/>
      <c r="DW20" s="67"/>
      <c r="DX20" s="67"/>
      <c r="DY20" s="59" t="s">
        <v>164</v>
      </c>
      <c r="DZ20" s="61"/>
      <c r="EA20" s="67"/>
      <c r="EB20" s="67"/>
      <c r="EC20" s="67"/>
      <c r="ED20" s="61"/>
      <c r="EE20" s="67"/>
      <c r="EF20" s="67"/>
      <c r="EG20" s="59"/>
    </row>
    <row r="21" spans="2:137" x14ac:dyDescent="0.3">
      <c r="B21" s="55"/>
      <c r="C21" s="12"/>
      <c r="D21" s="6"/>
      <c r="E21" s="15"/>
      <c r="F21" s="57"/>
      <c r="G21" s="6"/>
      <c r="H21" s="6"/>
      <c r="I21" s="15" t="s">
        <v>191</v>
      </c>
      <c r="J21" s="87"/>
      <c r="K21" s="6"/>
      <c r="L21" s="6"/>
      <c r="M21" s="59"/>
      <c r="N21" s="132"/>
      <c r="O21" s="67"/>
      <c r="P21" s="67"/>
      <c r="Q21" s="59" t="s">
        <v>111</v>
      </c>
      <c r="R21" s="61"/>
      <c r="S21" s="67"/>
      <c r="T21" s="67"/>
      <c r="U21" s="59"/>
      <c r="V21" s="61"/>
      <c r="W21" s="67"/>
      <c r="X21" s="67"/>
      <c r="Y21" s="59"/>
      <c r="Z21" s="136"/>
      <c r="AA21" s="67"/>
      <c r="AB21" s="67"/>
      <c r="AC21" s="67" t="s">
        <v>179</v>
      </c>
      <c r="AD21" s="136"/>
      <c r="AE21" s="6"/>
      <c r="AF21" s="6"/>
      <c r="AG21" s="6" t="s">
        <v>179</v>
      </c>
      <c r="AH21" s="136"/>
      <c r="AI21" s="6"/>
      <c r="AJ21" s="6"/>
      <c r="AK21" s="6" t="s">
        <v>179</v>
      </c>
      <c r="AL21" s="136"/>
      <c r="AM21" s="6"/>
      <c r="AN21" s="6"/>
      <c r="AO21" s="6" t="s">
        <v>179</v>
      </c>
      <c r="AP21" s="138">
        <v>44812</v>
      </c>
      <c r="AQ21" s="6">
        <v>2660</v>
      </c>
      <c r="AR21" s="6">
        <v>180</v>
      </c>
      <c r="AS21" s="15" t="s">
        <v>111</v>
      </c>
      <c r="AT21" s="138"/>
      <c r="AU21" s="6"/>
      <c r="AV21" s="6"/>
      <c r="AW21" s="131" t="s">
        <v>111</v>
      </c>
      <c r="AX21" s="131"/>
      <c r="AY21" s="67"/>
      <c r="AZ21" s="67"/>
      <c r="BA21" s="59"/>
      <c r="BB21" s="131">
        <v>44827</v>
      </c>
      <c r="BC21" s="67">
        <v>2591</v>
      </c>
      <c r="BD21" s="67">
        <v>115</v>
      </c>
      <c r="BE21" s="59" t="s">
        <v>126</v>
      </c>
      <c r="BF21" s="61"/>
      <c r="BG21" s="67"/>
      <c r="BH21" s="67"/>
      <c r="BI21" s="59"/>
      <c r="BJ21" s="61"/>
      <c r="BK21" s="67"/>
      <c r="BL21" s="67"/>
      <c r="BM21" s="59"/>
      <c r="BN21" s="131">
        <v>44823</v>
      </c>
      <c r="BO21" s="67">
        <v>2532</v>
      </c>
      <c r="BP21" s="67">
        <v>115</v>
      </c>
      <c r="BQ21" s="59" t="s">
        <v>126</v>
      </c>
      <c r="BR21" s="131">
        <v>44590</v>
      </c>
      <c r="BS21" s="67">
        <v>2599</v>
      </c>
      <c r="BT21" s="67">
        <v>105</v>
      </c>
      <c r="BU21" s="59" t="s">
        <v>184</v>
      </c>
      <c r="BV21" s="131"/>
      <c r="BW21" s="67"/>
      <c r="BX21" s="67"/>
      <c r="BY21" s="59" t="s">
        <v>184</v>
      </c>
      <c r="BZ21" s="131"/>
      <c r="CA21" s="67"/>
      <c r="CB21" s="67"/>
      <c r="CC21" s="59" t="s">
        <v>184</v>
      </c>
      <c r="CD21" s="131"/>
      <c r="CE21" s="67"/>
      <c r="CF21" s="67"/>
      <c r="CG21" s="59" t="s">
        <v>184</v>
      </c>
      <c r="CH21" s="131">
        <v>44826</v>
      </c>
      <c r="CI21" s="67">
        <v>2720</v>
      </c>
      <c r="CJ21" s="67">
        <v>135</v>
      </c>
      <c r="CK21" s="59" t="s">
        <v>111</v>
      </c>
      <c r="CL21" s="131">
        <v>44824</v>
      </c>
      <c r="CM21" s="67">
        <v>2710</v>
      </c>
      <c r="CN21" s="67">
        <v>180</v>
      </c>
      <c r="CO21" s="59" t="s">
        <v>179</v>
      </c>
      <c r="CP21" s="131"/>
      <c r="CQ21" s="67"/>
      <c r="CR21" s="67"/>
      <c r="CS21" s="59" t="s">
        <v>111</v>
      </c>
      <c r="CT21" s="131">
        <v>44833</v>
      </c>
      <c r="CU21" s="67">
        <v>2750</v>
      </c>
      <c r="CV21" s="67">
        <v>120</v>
      </c>
      <c r="CW21" s="59" t="s">
        <v>111</v>
      </c>
      <c r="CX21" s="131"/>
      <c r="CY21" s="67"/>
      <c r="CZ21" s="67"/>
      <c r="DA21" s="59" t="s">
        <v>111</v>
      </c>
      <c r="DB21" s="60"/>
      <c r="DC21" s="67"/>
      <c r="DD21" s="67"/>
      <c r="DE21" s="59" t="s">
        <v>164</v>
      </c>
      <c r="DF21" s="67"/>
      <c r="DG21" s="67"/>
      <c r="DH21" s="67"/>
      <c r="DI21" s="67"/>
      <c r="DJ21" s="60"/>
      <c r="DK21" s="67"/>
      <c r="DL21" s="67"/>
      <c r="DM21" s="67"/>
      <c r="DN21" s="21"/>
      <c r="DO21" s="6"/>
      <c r="DP21" s="6"/>
      <c r="DQ21" s="15"/>
      <c r="DR21" s="67"/>
      <c r="DS21" s="67"/>
      <c r="DT21" s="67"/>
      <c r="DU21" s="59"/>
      <c r="DV21" s="60"/>
      <c r="DW21" s="67"/>
      <c r="DX21" s="67"/>
      <c r="DY21" s="59" t="s">
        <v>164</v>
      </c>
      <c r="DZ21" s="61"/>
      <c r="EA21" s="67"/>
      <c r="EB21" s="67"/>
      <c r="EC21" s="67"/>
      <c r="ED21" s="61"/>
      <c r="EE21" s="67"/>
      <c r="EF21" s="67"/>
      <c r="EG21" s="59"/>
    </row>
    <row r="22" spans="2:137" x14ac:dyDescent="0.3">
      <c r="B22" s="55"/>
      <c r="C22" s="12"/>
      <c r="D22" s="6"/>
      <c r="E22" s="15"/>
      <c r="F22" s="57"/>
      <c r="G22" s="6"/>
      <c r="H22" s="6"/>
      <c r="I22" s="15" t="s">
        <v>191</v>
      </c>
      <c r="J22" s="55"/>
      <c r="K22" s="6"/>
      <c r="L22" s="6"/>
      <c r="M22" s="59"/>
      <c r="N22" s="132"/>
      <c r="O22" s="67"/>
      <c r="P22" s="67"/>
      <c r="Q22" s="59"/>
      <c r="R22" s="61"/>
      <c r="S22" s="67"/>
      <c r="T22" s="67"/>
      <c r="U22" s="59"/>
      <c r="V22" s="61"/>
      <c r="W22" s="67"/>
      <c r="X22" s="67"/>
      <c r="Y22" s="59"/>
      <c r="Z22" s="60"/>
      <c r="AA22" s="67"/>
      <c r="AB22" s="67"/>
      <c r="AC22" s="67" t="s">
        <v>111</v>
      </c>
      <c r="AD22" s="136"/>
      <c r="AE22" s="6"/>
      <c r="AF22" s="6"/>
      <c r="AG22" s="6" t="s">
        <v>179</v>
      </c>
      <c r="AH22" s="136"/>
      <c r="AI22" s="6"/>
      <c r="AJ22" s="6"/>
      <c r="AK22" s="6" t="s">
        <v>179</v>
      </c>
      <c r="AL22" s="136"/>
      <c r="AM22" s="6"/>
      <c r="AN22" s="6"/>
      <c r="AO22" s="6" t="s">
        <v>179</v>
      </c>
      <c r="AP22" s="138">
        <v>44812</v>
      </c>
      <c r="AQ22" s="6">
        <v>2661</v>
      </c>
      <c r="AR22" s="6">
        <v>90</v>
      </c>
      <c r="AS22" s="15" t="s">
        <v>111</v>
      </c>
      <c r="AT22" s="138"/>
      <c r="AU22" s="6"/>
      <c r="AV22" s="6"/>
      <c r="AW22" s="131"/>
      <c r="AX22" s="131"/>
      <c r="AY22" s="67"/>
      <c r="AZ22" s="67"/>
      <c r="BA22" s="59"/>
      <c r="BB22" s="131">
        <v>44830</v>
      </c>
      <c r="BC22" s="67">
        <v>2593</v>
      </c>
      <c r="BD22" s="67">
        <v>115</v>
      </c>
      <c r="BE22" s="59" t="s">
        <v>184</v>
      </c>
      <c r="BF22" s="61"/>
      <c r="BG22" s="67"/>
      <c r="BH22" s="67"/>
      <c r="BI22" s="59"/>
      <c r="BJ22" s="61"/>
      <c r="BK22" s="67"/>
      <c r="BL22" s="67"/>
      <c r="BM22" s="59"/>
      <c r="BN22" s="131">
        <v>44825</v>
      </c>
      <c r="BO22" s="67">
        <v>2533</v>
      </c>
      <c r="BP22" s="67">
        <v>115</v>
      </c>
      <c r="BQ22" s="59" t="s">
        <v>126</v>
      </c>
      <c r="BR22" s="131"/>
      <c r="BS22" s="67"/>
      <c r="BT22" s="67"/>
      <c r="BU22" s="59"/>
      <c r="BZ22" s="131"/>
      <c r="CA22" s="67"/>
      <c r="CB22" s="67"/>
      <c r="CC22" s="59" t="s">
        <v>184</v>
      </c>
      <c r="CD22" s="131"/>
      <c r="CE22" s="67"/>
      <c r="CF22" s="67"/>
      <c r="CG22" s="59"/>
      <c r="CH22" s="131">
        <v>44828</v>
      </c>
      <c r="CI22" s="67">
        <v>2732</v>
      </c>
      <c r="CJ22" s="67">
        <v>135</v>
      </c>
      <c r="CK22" s="59" t="s">
        <v>111</v>
      </c>
      <c r="CL22" s="131">
        <v>44826</v>
      </c>
      <c r="CM22" s="67">
        <v>2721</v>
      </c>
      <c r="CN22" s="67">
        <v>180</v>
      </c>
      <c r="CO22" s="59" t="s">
        <v>111</v>
      </c>
      <c r="CP22" s="131"/>
      <c r="CQ22" s="67"/>
      <c r="CR22" s="67"/>
      <c r="CS22" s="59" t="s">
        <v>111</v>
      </c>
      <c r="CT22" s="131"/>
      <c r="CU22" s="67"/>
      <c r="CV22" s="67"/>
      <c r="CW22" s="59" t="s">
        <v>111</v>
      </c>
      <c r="CX22" s="131"/>
      <c r="CY22" s="67"/>
      <c r="CZ22" s="67"/>
      <c r="DA22" s="59" t="s">
        <v>111</v>
      </c>
      <c r="DB22" s="60"/>
      <c r="DC22" s="67"/>
      <c r="DD22" s="67"/>
      <c r="DE22" s="59" t="s">
        <v>164</v>
      </c>
      <c r="DF22" s="67"/>
      <c r="DG22" s="67"/>
      <c r="DH22" s="67"/>
      <c r="DI22" s="67"/>
      <c r="DJ22" s="61"/>
      <c r="DK22" s="67"/>
      <c r="DL22" s="67"/>
      <c r="DM22" s="67"/>
      <c r="DN22" s="21"/>
      <c r="DO22" s="6"/>
      <c r="DP22" s="6"/>
      <c r="DQ22" s="15"/>
      <c r="DR22" s="67"/>
      <c r="DS22" s="67"/>
      <c r="DT22" s="67"/>
      <c r="DU22" s="59"/>
      <c r="DV22" s="60"/>
      <c r="DW22" s="67"/>
      <c r="DX22" s="67"/>
      <c r="DY22" s="59" t="s">
        <v>164</v>
      </c>
      <c r="DZ22" s="61"/>
      <c r="EA22" s="67"/>
      <c r="EB22" s="67"/>
      <c r="EC22" s="67"/>
      <c r="ED22" s="61"/>
      <c r="EE22" s="67"/>
      <c r="EF22" s="67"/>
      <c r="EG22" s="59"/>
    </row>
    <row r="23" spans="2:137" x14ac:dyDescent="0.3">
      <c r="B23" s="55"/>
      <c r="C23" s="12"/>
      <c r="D23" s="6"/>
      <c r="E23" s="15"/>
      <c r="F23" s="66"/>
      <c r="G23" s="66"/>
      <c r="H23" s="66"/>
      <c r="I23" s="66"/>
      <c r="J23" s="55"/>
      <c r="K23" s="6"/>
      <c r="L23" s="6"/>
      <c r="M23" s="59"/>
      <c r="N23" s="132"/>
      <c r="O23" s="67"/>
      <c r="P23" s="67"/>
      <c r="Q23" s="59"/>
      <c r="R23" s="61"/>
      <c r="S23" s="67"/>
      <c r="T23" s="67"/>
      <c r="U23" s="59"/>
      <c r="V23" s="61"/>
      <c r="W23" s="67"/>
      <c r="X23" s="67"/>
      <c r="Y23" s="59"/>
      <c r="Z23" s="60"/>
      <c r="AA23" s="67"/>
      <c r="AB23" s="67"/>
      <c r="AC23" s="67"/>
      <c r="AD23" s="136"/>
      <c r="AE23" s="6"/>
      <c r="AF23" s="6"/>
      <c r="AG23" s="6" t="s">
        <v>179</v>
      </c>
      <c r="AH23" s="136"/>
      <c r="AI23" s="6"/>
      <c r="AJ23" s="6"/>
      <c r="AK23" s="6" t="s">
        <v>179</v>
      </c>
      <c r="AL23" s="136"/>
      <c r="AM23" s="6"/>
      <c r="AN23" s="6"/>
      <c r="AO23" s="6" t="s">
        <v>179</v>
      </c>
      <c r="AP23" s="138">
        <v>44812</v>
      </c>
      <c r="AQ23" s="6">
        <v>2662</v>
      </c>
      <c r="AR23" s="6">
        <v>90</v>
      </c>
      <c r="AS23" s="15" t="s">
        <v>111</v>
      </c>
      <c r="AT23" s="138"/>
      <c r="AU23" s="6"/>
      <c r="AV23" s="6"/>
      <c r="AW23" s="131"/>
      <c r="AX23" s="131"/>
      <c r="AY23" s="67"/>
      <c r="AZ23" s="67"/>
      <c r="BA23" s="59"/>
      <c r="BB23" s="131">
        <v>44832</v>
      </c>
      <c r="BC23" s="67">
        <v>2597</v>
      </c>
      <c r="BD23" s="67">
        <v>180</v>
      </c>
      <c r="BE23" s="59" t="s">
        <v>184</v>
      </c>
      <c r="BF23" s="61"/>
      <c r="BG23" s="67"/>
      <c r="BH23" s="67"/>
      <c r="BI23" s="59"/>
      <c r="BJ23" s="61"/>
      <c r="BK23" s="67"/>
      <c r="BL23" s="67"/>
      <c r="BM23" s="59"/>
      <c r="BN23" s="131">
        <v>44828</v>
      </c>
      <c r="BO23" s="67">
        <v>2592</v>
      </c>
      <c r="BP23" s="67">
        <v>85</v>
      </c>
      <c r="BQ23" s="59" t="s">
        <v>184</v>
      </c>
      <c r="BR23" s="131"/>
      <c r="BS23" s="67"/>
      <c r="BT23" s="67"/>
      <c r="BU23" s="59"/>
      <c r="BZ23" s="131"/>
      <c r="CA23" s="67"/>
      <c r="CB23" s="67"/>
      <c r="CC23" s="59"/>
      <c r="CD23" s="131"/>
      <c r="CE23" s="67"/>
      <c r="CF23" s="67"/>
      <c r="CG23" s="59"/>
      <c r="CH23" s="131">
        <v>44830</v>
      </c>
      <c r="CI23" s="67">
        <v>2738</v>
      </c>
      <c r="CJ23" s="67">
        <v>135</v>
      </c>
      <c r="CK23" s="59" t="s">
        <v>111</v>
      </c>
      <c r="CL23" s="131">
        <v>44828</v>
      </c>
      <c r="CM23" s="67">
        <v>2731</v>
      </c>
      <c r="CN23" s="67">
        <v>180</v>
      </c>
      <c r="CO23" s="59" t="s">
        <v>191</v>
      </c>
      <c r="CP23" s="131"/>
      <c r="CQ23" s="67"/>
      <c r="CR23" s="67"/>
      <c r="CS23" s="59" t="s">
        <v>111</v>
      </c>
      <c r="CT23" s="131"/>
      <c r="CU23" s="67"/>
      <c r="CV23" s="67"/>
      <c r="CW23" s="59" t="s">
        <v>111</v>
      </c>
      <c r="CX23" s="131"/>
      <c r="CY23" s="67"/>
      <c r="CZ23" s="67"/>
      <c r="DA23" s="59" t="s">
        <v>111</v>
      </c>
      <c r="DB23" s="60"/>
      <c r="DC23" s="67"/>
      <c r="DD23" s="67"/>
      <c r="DE23" s="59" t="s">
        <v>164</v>
      </c>
      <c r="DF23" s="67"/>
      <c r="DG23" s="67"/>
      <c r="DH23" s="67"/>
      <c r="DI23" s="67"/>
      <c r="DJ23" s="61"/>
      <c r="DK23" s="67"/>
      <c r="DL23" s="67"/>
      <c r="DM23" s="67"/>
      <c r="DN23" s="21"/>
      <c r="DO23" s="6"/>
      <c r="DP23" s="6"/>
      <c r="DQ23" s="15"/>
      <c r="DR23" s="67"/>
      <c r="DS23" s="67"/>
      <c r="DT23" s="67"/>
      <c r="DU23" s="59"/>
      <c r="DV23" s="60"/>
      <c r="DW23" s="67"/>
      <c r="DX23" s="67"/>
      <c r="DY23" s="59"/>
      <c r="DZ23" s="61"/>
      <c r="EA23" s="67"/>
      <c r="EB23" s="67"/>
      <c r="EC23" s="67"/>
      <c r="ED23" s="61"/>
      <c r="EE23" s="67"/>
      <c r="EF23" s="67"/>
      <c r="EG23" s="59"/>
    </row>
    <row r="24" spans="2:137" x14ac:dyDescent="0.3">
      <c r="B24" s="81"/>
      <c r="C24" s="12"/>
      <c r="D24" s="6"/>
      <c r="E24" s="15"/>
      <c r="F24" s="66"/>
      <c r="G24" s="66"/>
      <c r="H24" s="66"/>
      <c r="I24" s="66"/>
      <c r="J24" s="55"/>
      <c r="K24" s="6"/>
      <c r="L24" s="6"/>
      <c r="M24" s="59"/>
      <c r="N24" s="132"/>
      <c r="O24" s="67"/>
      <c r="P24" s="67"/>
      <c r="Q24" s="59"/>
      <c r="R24" s="61"/>
      <c r="S24" s="67"/>
      <c r="T24" s="67"/>
      <c r="U24" s="59"/>
      <c r="V24" s="61"/>
      <c r="W24" s="67"/>
      <c r="X24" s="67"/>
      <c r="Y24" s="59"/>
      <c r="Z24" s="60"/>
      <c r="AA24" s="67"/>
      <c r="AB24" s="67"/>
      <c r="AC24" s="67"/>
      <c r="AD24" s="136"/>
      <c r="AE24" s="6"/>
      <c r="AF24" s="6"/>
      <c r="AG24" s="6"/>
      <c r="AH24" s="136"/>
      <c r="AI24" s="6"/>
      <c r="AJ24" s="6"/>
      <c r="AK24" s="6"/>
      <c r="AL24" s="136"/>
      <c r="AM24" s="6"/>
      <c r="AN24" s="6"/>
      <c r="AO24" s="6"/>
      <c r="AP24" s="138">
        <v>44815</v>
      </c>
      <c r="AQ24" s="6">
        <v>2664</v>
      </c>
      <c r="AR24" s="6">
        <v>90</v>
      </c>
      <c r="AS24" s="15" t="s">
        <v>111</v>
      </c>
      <c r="AT24" s="138"/>
      <c r="AU24" s="6"/>
      <c r="AV24" s="6"/>
      <c r="AW24" s="131"/>
      <c r="AX24" s="131"/>
      <c r="AY24" s="67"/>
      <c r="AZ24" s="67"/>
      <c r="BA24" s="59"/>
      <c r="BB24" s="131"/>
      <c r="BC24" s="67"/>
      <c r="BD24" s="67"/>
      <c r="BE24" s="59"/>
      <c r="BF24" s="61"/>
      <c r="BG24" s="67"/>
      <c r="BH24" s="67"/>
      <c r="BI24" s="59"/>
      <c r="BJ24" s="61"/>
      <c r="BK24" s="67"/>
      <c r="BL24" s="67"/>
      <c r="BM24" s="59"/>
      <c r="BN24" s="131">
        <v>44830</v>
      </c>
      <c r="BO24" s="67">
        <v>2594</v>
      </c>
      <c r="BP24" s="67">
        <v>135</v>
      </c>
      <c r="BQ24" s="59" t="s">
        <v>184</v>
      </c>
      <c r="BR24" s="131"/>
      <c r="BS24" s="67"/>
      <c r="BT24" s="67"/>
      <c r="BU24" s="59"/>
      <c r="BZ24" s="131"/>
      <c r="CA24" s="67"/>
      <c r="CB24" s="67"/>
      <c r="CC24" s="59"/>
      <c r="CD24" s="60"/>
      <c r="CE24" s="67"/>
      <c r="CF24" s="67"/>
      <c r="CG24" s="59"/>
      <c r="CH24" s="131">
        <v>44832</v>
      </c>
      <c r="CI24" s="67">
        <v>2747</v>
      </c>
      <c r="CJ24" s="67">
        <v>135</v>
      </c>
      <c r="CK24" s="59" t="s">
        <v>111</v>
      </c>
      <c r="CL24" s="131">
        <v>44830</v>
      </c>
      <c r="CM24" s="67">
        <v>2738</v>
      </c>
      <c r="CN24" s="67">
        <v>180</v>
      </c>
      <c r="CO24" s="59" t="s">
        <v>179</v>
      </c>
      <c r="CP24" s="131"/>
      <c r="CQ24" s="67"/>
      <c r="CR24" s="67"/>
      <c r="CS24" s="59" t="s">
        <v>111</v>
      </c>
      <c r="CT24" s="131"/>
      <c r="CU24" s="67"/>
      <c r="CV24" s="67"/>
      <c r="CW24" s="59" t="s">
        <v>111</v>
      </c>
      <c r="CX24" s="131"/>
      <c r="CY24" s="67"/>
      <c r="CZ24" s="67"/>
      <c r="DA24" s="59" t="s">
        <v>111</v>
      </c>
      <c r="DB24" s="60"/>
      <c r="DC24" s="67"/>
      <c r="DD24" s="67"/>
      <c r="DE24" s="59" t="s">
        <v>164</v>
      </c>
      <c r="DF24" s="67"/>
      <c r="DG24" s="67"/>
      <c r="DH24" s="67"/>
      <c r="DI24" s="67"/>
      <c r="DJ24" s="61"/>
      <c r="DK24" s="67"/>
      <c r="DL24" s="67"/>
      <c r="DM24" s="67"/>
      <c r="DN24" s="21"/>
      <c r="DO24" s="6"/>
      <c r="DP24" s="6"/>
      <c r="DQ24" s="15"/>
      <c r="DR24" s="67"/>
      <c r="DS24" s="67"/>
      <c r="DT24" s="67"/>
      <c r="DU24" s="59"/>
      <c r="DV24" s="60"/>
      <c r="DW24" s="67"/>
      <c r="DX24" s="67"/>
      <c r="DY24" s="59"/>
      <c r="DZ24" s="61"/>
      <c r="EA24" s="67"/>
      <c r="EB24" s="67"/>
      <c r="EC24" s="67"/>
      <c r="ED24" s="61"/>
      <c r="EE24" s="67"/>
      <c r="EF24" s="67"/>
      <c r="EG24" s="59"/>
    </row>
    <row r="25" spans="2:137" x14ac:dyDescent="0.3">
      <c r="B25" s="62"/>
      <c r="C25" s="12"/>
      <c r="D25" s="6"/>
      <c r="E25" s="15"/>
      <c r="F25" s="66"/>
      <c r="G25" s="66"/>
      <c r="H25" s="66"/>
      <c r="I25" s="66"/>
      <c r="J25" s="55"/>
      <c r="K25" s="6"/>
      <c r="L25" s="6"/>
      <c r="M25" s="59"/>
      <c r="N25" s="132"/>
      <c r="O25" s="67"/>
      <c r="P25" s="67"/>
      <c r="Q25" s="59"/>
      <c r="R25" s="61"/>
      <c r="S25" s="67"/>
      <c r="T25" s="67"/>
      <c r="U25" s="59"/>
      <c r="V25" s="61"/>
      <c r="W25" s="67"/>
      <c r="X25" s="67"/>
      <c r="Y25" s="59"/>
      <c r="Z25" s="60"/>
      <c r="AA25" s="67"/>
      <c r="AB25" s="67"/>
      <c r="AC25" s="67"/>
      <c r="AD25" s="136"/>
      <c r="AE25" s="6"/>
      <c r="AF25" s="6"/>
      <c r="AG25" s="6"/>
      <c r="AH25" s="136"/>
      <c r="AI25" s="6"/>
      <c r="AJ25" s="6"/>
      <c r="AK25" s="6"/>
      <c r="AL25" s="136"/>
      <c r="AM25" s="6"/>
      <c r="AN25" s="6"/>
      <c r="AO25" s="6"/>
      <c r="AP25" s="138">
        <v>44815</v>
      </c>
      <c r="AQ25" s="6">
        <v>2672</v>
      </c>
      <c r="AR25" s="6">
        <v>180</v>
      </c>
      <c r="AS25" s="15" t="s">
        <v>111</v>
      </c>
      <c r="AT25" s="138"/>
      <c r="AU25" s="6"/>
      <c r="AV25" s="6"/>
      <c r="AW25" s="131"/>
      <c r="AX25" s="131"/>
      <c r="AY25" s="67"/>
      <c r="AZ25" s="67"/>
      <c r="BA25" s="59"/>
      <c r="BB25" s="61"/>
      <c r="BC25" s="67"/>
      <c r="BD25" s="67"/>
      <c r="BE25" s="59"/>
      <c r="BF25" s="61"/>
      <c r="BG25" s="67"/>
      <c r="BH25" s="67"/>
      <c r="BI25" s="59"/>
      <c r="BJ25" s="61"/>
      <c r="BK25" s="67"/>
      <c r="BL25" s="67"/>
      <c r="BM25" s="59"/>
      <c r="BN25" s="131">
        <v>44832</v>
      </c>
      <c r="BO25" s="66">
        <v>2598</v>
      </c>
      <c r="BP25" s="66">
        <v>180</v>
      </c>
      <c r="BQ25" s="59" t="s">
        <v>184</v>
      </c>
      <c r="BR25" s="131"/>
      <c r="BS25" s="67"/>
      <c r="BT25" s="67"/>
      <c r="BU25" s="59"/>
      <c r="BZ25" s="131"/>
      <c r="CA25" s="67"/>
      <c r="CB25" s="67"/>
      <c r="CC25" s="59"/>
      <c r="CD25" s="61"/>
      <c r="CE25" s="67"/>
      <c r="CF25" s="67"/>
      <c r="CG25" s="59"/>
      <c r="CH25" s="131">
        <v>44834</v>
      </c>
      <c r="CI25" s="67">
        <v>2757</v>
      </c>
      <c r="CJ25" s="67">
        <v>135</v>
      </c>
      <c r="CK25" s="59" t="s">
        <v>111</v>
      </c>
      <c r="CL25" s="131">
        <v>44834</v>
      </c>
      <c r="CM25" s="67">
        <v>2758</v>
      </c>
      <c r="CN25" s="67">
        <v>180</v>
      </c>
      <c r="CO25" s="59" t="s">
        <v>111</v>
      </c>
      <c r="CP25" s="131"/>
      <c r="CQ25" s="67"/>
      <c r="CR25" s="67"/>
      <c r="CS25" s="59" t="s">
        <v>111</v>
      </c>
      <c r="CT25" s="131"/>
      <c r="CU25" s="67"/>
      <c r="CV25" s="67"/>
      <c r="CW25" s="59" t="s">
        <v>111</v>
      </c>
      <c r="CX25" s="131"/>
      <c r="CY25" s="67"/>
      <c r="CZ25" s="67"/>
      <c r="DA25" s="59" t="s">
        <v>111</v>
      </c>
      <c r="DB25" s="61"/>
      <c r="DC25" s="67"/>
      <c r="DD25" s="67"/>
      <c r="DE25" s="59"/>
      <c r="DF25" s="67"/>
      <c r="DG25" s="67"/>
      <c r="DH25" s="67"/>
      <c r="DI25" s="67"/>
      <c r="DJ25" s="61"/>
      <c r="DK25" s="67"/>
      <c r="DL25" s="67"/>
      <c r="DM25" s="67"/>
      <c r="DN25" s="21"/>
      <c r="DO25" s="6"/>
      <c r="DP25" s="6"/>
      <c r="DQ25" s="15"/>
      <c r="DR25" s="67"/>
      <c r="DS25" s="67"/>
      <c r="DT25" s="67"/>
      <c r="DU25" s="59"/>
      <c r="DV25" s="61"/>
      <c r="DW25" s="67"/>
      <c r="DX25" s="67"/>
      <c r="DY25" s="59"/>
      <c r="DZ25" s="61"/>
      <c r="EA25" s="67"/>
      <c r="EB25" s="67"/>
      <c r="EC25" s="67"/>
      <c r="ED25" s="61"/>
      <c r="EE25" s="67"/>
      <c r="EF25" s="67"/>
      <c r="EG25" s="59"/>
    </row>
    <row r="26" spans="2:137" x14ac:dyDescent="0.3">
      <c r="B26" s="62"/>
      <c r="C26" s="12"/>
      <c r="D26" s="6"/>
      <c r="E26" s="15"/>
      <c r="F26" s="66"/>
      <c r="G26" s="66"/>
      <c r="H26" s="66"/>
      <c r="I26" s="66"/>
      <c r="J26" s="55"/>
      <c r="K26" s="6"/>
      <c r="L26" s="6"/>
      <c r="M26" s="59"/>
      <c r="N26" s="132"/>
      <c r="O26" s="67"/>
      <c r="P26" s="67"/>
      <c r="Q26" s="59"/>
      <c r="R26" s="61"/>
      <c r="S26" s="67"/>
      <c r="T26" s="67"/>
      <c r="U26" s="59"/>
      <c r="V26" s="61"/>
      <c r="W26" s="67"/>
      <c r="X26" s="67"/>
      <c r="Y26" s="59"/>
      <c r="Z26" s="60"/>
      <c r="AA26" s="67"/>
      <c r="AB26" s="67"/>
      <c r="AC26" s="67"/>
      <c r="AD26" s="136"/>
      <c r="AE26" s="6"/>
      <c r="AF26" s="6"/>
      <c r="AG26" s="6"/>
      <c r="AH26" s="136"/>
      <c r="AI26" s="6"/>
      <c r="AJ26" s="6"/>
      <c r="AK26" s="6"/>
      <c r="AL26" s="136"/>
      <c r="AM26" s="6"/>
      <c r="AN26" s="6"/>
      <c r="AO26" s="6"/>
      <c r="AP26" s="138">
        <v>44815</v>
      </c>
      <c r="AQ26" s="6">
        <v>2671</v>
      </c>
      <c r="AR26" s="6">
        <v>90</v>
      </c>
      <c r="AS26" s="15" t="s">
        <v>111</v>
      </c>
      <c r="AT26" s="138"/>
      <c r="AU26" s="6"/>
      <c r="AV26" s="6"/>
      <c r="AW26" s="15"/>
      <c r="AX26" s="67"/>
      <c r="AY26" s="67"/>
      <c r="AZ26" s="67"/>
      <c r="BA26" s="59"/>
      <c r="BB26" s="61"/>
      <c r="BC26" s="67"/>
      <c r="BD26" s="67"/>
      <c r="BE26" s="59"/>
      <c r="BF26" s="61"/>
      <c r="BG26" s="67"/>
      <c r="BH26" s="67"/>
      <c r="BI26" s="59"/>
      <c r="BJ26" s="61"/>
      <c r="BK26" s="67"/>
      <c r="BL26" s="67"/>
      <c r="BM26" s="59"/>
      <c r="BN26" s="131"/>
      <c r="BO26" s="66"/>
      <c r="BP26" s="66"/>
      <c r="BQ26" s="59" t="s">
        <v>184</v>
      </c>
      <c r="BR26" s="61"/>
      <c r="BS26" s="67"/>
      <c r="BT26" s="67"/>
      <c r="BU26" s="59"/>
      <c r="BZ26" s="61"/>
      <c r="CA26" s="67"/>
      <c r="CB26" s="67"/>
      <c r="CC26" s="59"/>
      <c r="CD26" s="61"/>
      <c r="CE26" s="67"/>
      <c r="CF26" s="67"/>
      <c r="CG26" s="59"/>
      <c r="CH26" s="131"/>
      <c r="CI26" s="67"/>
      <c r="CJ26" s="67"/>
      <c r="CK26" s="59" t="s">
        <v>111</v>
      </c>
      <c r="CL26" s="131"/>
      <c r="CM26" s="67"/>
      <c r="CN26" s="67"/>
      <c r="CO26" s="59" t="s">
        <v>179</v>
      </c>
      <c r="CP26" s="131"/>
      <c r="CQ26" s="67"/>
      <c r="CR26" s="67"/>
      <c r="CS26" s="59" t="s">
        <v>111</v>
      </c>
      <c r="CT26" s="131"/>
      <c r="CU26" s="67"/>
      <c r="CV26" s="67"/>
      <c r="CW26" s="59" t="s">
        <v>111</v>
      </c>
      <c r="CX26" s="131"/>
      <c r="CY26" s="67"/>
      <c r="CZ26" s="67"/>
      <c r="DA26" s="59" t="s">
        <v>111</v>
      </c>
      <c r="DB26" s="61"/>
      <c r="DC26" s="67"/>
      <c r="DD26" s="67"/>
      <c r="DE26" s="59"/>
      <c r="DF26" s="67"/>
      <c r="DG26" s="67"/>
      <c r="DH26" s="67"/>
      <c r="DI26" s="67"/>
      <c r="DJ26" s="61"/>
      <c r="DK26" s="67"/>
      <c r="DL26" s="67"/>
      <c r="DM26" s="67"/>
      <c r="DN26" s="21"/>
      <c r="DO26" s="6"/>
      <c r="DP26" s="6"/>
      <c r="DQ26" s="15"/>
      <c r="DR26" s="67"/>
      <c r="DS26" s="67"/>
      <c r="DT26" s="67"/>
      <c r="DU26" s="59"/>
      <c r="DV26" s="61"/>
      <c r="DW26" s="67"/>
      <c r="DX26" s="67"/>
      <c r="DY26" s="59"/>
      <c r="DZ26" s="61"/>
      <c r="EA26" s="67"/>
      <c r="EB26" s="67"/>
      <c r="EC26" s="67"/>
      <c r="ED26" s="61"/>
      <c r="EE26" s="67"/>
      <c r="EF26" s="67"/>
      <c r="EG26" s="59"/>
    </row>
    <row r="27" spans="2:137" x14ac:dyDescent="0.3">
      <c r="B27" s="62"/>
      <c r="C27" s="12"/>
      <c r="D27" s="6"/>
      <c r="E27" s="15"/>
      <c r="F27" s="66"/>
      <c r="G27" s="66"/>
      <c r="H27" s="66"/>
      <c r="I27" s="66"/>
      <c r="J27" s="55"/>
      <c r="K27" s="6"/>
      <c r="L27" s="6"/>
      <c r="M27" s="59"/>
      <c r="N27" s="132"/>
      <c r="O27" s="67"/>
      <c r="P27" s="67"/>
      <c r="Q27" s="59"/>
      <c r="R27" s="61"/>
      <c r="S27" s="67"/>
      <c r="T27" s="67"/>
      <c r="U27" s="59"/>
      <c r="V27" s="61"/>
      <c r="W27" s="67"/>
      <c r="X27" s="67"/>
      <c r="Y27" s="59"/>
      <c r="Z27" s="61"/>
      <c r="AA27" s="67"/>
      <c r="AB27" s="67"/>
      <c r="AC27" s="67"/>
      <c r="AD27" s="136"/>
      <c r="AE27" s="6"/>
      <c r="AF27" s="6"/>
      <c r="AG27" s="6"/>
      <c r="AH27" s="136"/>
      <c r="AI27" s="6"/>
      <c r="AJ27" s="6"/>
      <c r="AK27" s="6"/>
      <c r="AL27" s="136"/>
      <c r="AM27" s="6"/>
      <c r="AN27" s="6"/>
      <c r="AO27" s="6"/>
      <c r="AP27" s="138">
        <v>44815</v>
      </c>
      <c r="AQ27" s="6">
        <v>2670</v>
      </c>
      <c r="AR27" s="6">
        <v>90</v>
      </c>
      <c r="AS27" s="15" t="s">
        <v>111</v>
      </c>
      <c r="AT27" s="138"/>
      <c r="AU27" s="6"/>
      <c r="AV27" s="6"/>
      <c r="AW27" s="15"/>
      <c r="AX27" s="67"/>
      <c r="AY27" s="67"/>
      <c r="AZ27" s="67"/>
      <c r="BA27" s="59"/>
      <c r="BB27" s="61"/>
      <c r="BC27" s="67"/>
      <c r="BD27" s="67"/>
      <c r="BE27" s="59"/>
      <c r="BF27" s="61"/>
      <c r="BG27" s="67"/>
      <c r="BH27" s="67"/>
      <c r="BI27" s="59"/>
      <c r="BJ27" s="61"/>
      <c r="BK27" s="67"/>
      <c r="BL27" s="67"/>
      <c r="BM27" s="59"/>
      <c r="BN27" s="131"/>
      <c r="BO27" s="67"/>
      <c r="BP27" s="67"/>
      <c r="BQ27" s="59"/>
      <c r="BR27" s="61"/>
      <c r="BS27" s="67"/>
      <c r="BT27" s="67"/>
      <c r="BU27" s="59"/>
      <c r="BZ27" s="61"/>
      <c r="CA27" s="67"/>
      <c r="CB27" s="67"/>
      <c r="CC27" s="59"/>
      <c r="CD27" s="61"/>
      <c r="CE27" s="67"/>
      <c r="CF27" s="67"/>
      <c r="CG27" s="59"/>
      <c r="CH27" s="131"/>
      <c r="CI27" s="67"/>
      <c r="CJ27" s="67"/>
      <c r="CK27" s="59" t="s">
        <v>111</v>
      </c>
      <c r="CL27" s="131"/>
      <c r="CM27" s="67"/>
      <c r="CN27" s="67"/>
      <c r="CO27" s="59" t="s">
        <v>111</v>
      </c>
      <c r="CP27" s="131"/>
      <c r="CQ27" s="67"/>
      <c r="CR27" s="67"/>
      <c r="CS27" s="59" t="s">
        <v>111</v>
      </c>
      <c r="CT27" s="131"/>
      <c r="CU27" s="67"/>
      <c r="CV27" s="67"/>
      <c r="CW27" s="59" t="s">
        <v>111</v>
      </c>
      <c r="CX27" s="131"/>
      <c r="CY27" s="67"/>
      <c r="CZ27" s="67"/>
      <c r="DA27" s="59" t="s">
        <v>111</v>
      </c>
      <c r="DB27" s="61"/>
      <c r="DC27" s="67"/>
      <c r="DD27" s="67"/>
      <c r="DE27" s="59"/>
      <c r="DF27" s="67"/>
      <c r="DG27" s="67"/>
      <c r="DH27" s="67"/>
      <c r="DI27" s="67"/>
      <c r="DJ27" s="61"/>
      <c r="DK27" s="67"/>
      <c r="DL27" s="67"/>
      <c r="DM27" s="67"/>
      <c r="DN27" s="21"/>
      <c r="DO27" s="6"/>
      <c r="DP27" s="135"/>
      <c r="DQ27" s="15"/>
      <c r="DR27" s="67"/>
      <c r="DS27" s="67"/>
      <c r="DT27" s="124"/>
      <c r="DU27" s="59"/>
      <c r="DV27" s="61"/>
      <c r="DW27" s="67"/>
      <c r="DX27" s="67"/>
      <c r="DY27" s="59"/>
      <c r="DZ27" s="61"/>
      <c r="EA27" s="67"/>
      <c r="EB27" s="67"/>
      <c r="EC27" s="67"/>
      <c r="ED27" s="61"/>
      <c r="EE27" s="67"/>
      <c r="EF27" s="67"/>
      <c r="EG27" s="59"/>
    </row>
    <row r="28" spans="2:137" x14ac:dyDescent="0.3">
      <c r="B28" s="62"/>
      <c r="C28" s="12"/>
      <c r="D28" s="6"/>
      <c r="E28" s="15"/>
      <c r="F28" s="67"/>
      <c r="G28" s="67"/>
      <c r="H28" s="67"/>
      <c r="I28" s="67"/>
      <c r="J28" s="61"/>
      <c r="K28" s="6"/>
      <c r="L28" s="6"/>
      <c r="M28" s="59"/>
      <c r="N28" s="61"/>
      <c r="O28" s="67"/>
      <c r="P28" s="67"/>
      <c r="Q28" s="59"/>
      <c r="R28" s="61"/>
      <c r="S28" s="67"/>
      <c r="T28" s="67"/>
      <c r="U28" s="59"/>
      <c r="V28" s="61"/>
      <c r="W28" s="67"/>
      <c r="X28" s="67"/>
      <c r="Y28" s="59"/>
      <c r="Z28" s="61"/>
      <c r="AA28" s="67"/>
      <c r="AB28" s="67"/>
      <c r="AC28" s="67"/>
      <c r="AD28" s="136"/>
      <c r="AE28" s="6"/>
      <c r="AF28" s="6"/>
      <c r="AG28" s="6"/>
      <c r="AH28" s="136"/>
      <c r="AI28" s="6"/>
      <c r="AJ28" s="6"/>
      <c r="AK28" s="6"/>
      <c r="AL28" s="136"/>
      <c r="AM28" s="6"/>
      <c r="AN28" s="6"/>
      <c r="AO28" s="6"/>
      <c r="AP28" s="138">
        <v>44818</v>
      </c>
      <c r="AQ28" s="6">
        <v>2683</v>
      </c>
      <c r="AR28" s="6">
        <v>225</v>
      </c>
      <c r="AS28" s="15" t="s">
        <v>111</v>
      </c>
      <c r="AT28" s="13"/>
      <c r="AU28" s="6"/>
      <c r="AV28" s="6"/>
      <c r="AW28" s="15"/>
      <c r="AX28" s="67"/>
      <c r="AY28" s="67"/>
      <c r="AZ28" s="67"/>
      <c r="BA28" s="59"/>
      <c r="BB28" s="61"/>
      <c r="BC28" s="67"/>
      <c r="BD28" s="67"/>
      <c r="BE28" s="59"/>
      <c r="BF28" s="61"/>
      <c r="BG28" s="67"/>
      <c r="BH28" s="67"/>
      <c r="BI28" s="59"/>
      <c r="BJ28" s="61"/>
      <c r="BK28" s="67"/>
      <c r="BL28" s="67"/>
      <c r="BM28" s="59"/>
      <c r="BN28" s="131"/>
      <c r="BO28" s="67"/>
      <c r="BP28" s="67"/>
      <c r="BQ28" s="59"/>
      <c r="BR28" s="61"/>
      <c r="BS28" s="67"/>
      <c r="BT28" s="67"/>
      <c r="BU28" s="59"/>
      <c r="BZ28" s="61"/>
      <c r="CA28" s="67"/>
      <c r="CB28" s="67"/>
      <c r="CC28" s="59"/>
      <c r="CD28" s="61"/>
      <c r="CE28" s="67"/>
      <c r="CF28" s="67"/>
      <c r="CG28" s="59"/>
      <c r="CH28" s="131"/>
      <c r="CI28" s="67"/>
      <c r="CJ28" s="67"/>
      <c r="CK28" s="59" t="s">
        <v>111</v>
      </c>
      <c r="CL28" s="131"/>
      <c r="CM28" s="67"/>
      <c r="CN28" s="67"/>
      <c r="CO28" s="59" t="s">
        <v>111</v>
      </c>
      <c r="CP28" s="131"/>
      <c r="CQ28" s="67"/>
      <c r="CR28" s="67"/>
      <c r="CS28" s="59" t="s">
        <v>111</v>
      </c>
      <c r="CT28" s="131"/>
      <c r="CU28" s="67"/>
      <c r="CV28" s="67"/>
      <c r="CW28" s="59" t="s">
        <v>111</v>
      </c>
      <c r="CX28" s="131"/>
      <c r="CY28" s="67"/>
      <c r="CZ28" s="67"/>
      <c r="DA28" s="59" t="s">
        <v>111</v>
      </c>
      <c r="DB28" s="61"/>
      <c r="DC28" s="67"/>
      <c r="DD28" s="67"/>
      <c r="DE28" s="59"/>
      <c r="DF28" s="67"/>
      <c r="DG28" s="67"/>
      <c r="DH28" s="67"/>
      <c r="DI28" s="67"/>
      <c r="DJ28" s="61"/>
      <c r="DK28" s="67"/>
      <c r="DL28" s="67"/>
      <c r="DM28" s="67"/>
      <c r="DN28" s="21"/>
      <c r="DO28" s="6"/>
      <c r="DP28" s="6"/>
      <c r="DQ28" s="15"/>
      <c r="DR28" s="67"/>
      <c r="DS28" s="67"/>
      <c r="DT28" s="67"/>
      <c r="DU28" s="59"/>
      <c r="DV28" s="61"/>
      <c r="DW28" s="67"/>
      <c r="DX28" s="67"/>
      <c r="DY28" s="59"/>
      <c r="DZ28" s="61"/>
      <c r="EA28" s="67"/>
      <c r="EB28" s="67"/>
      <c r="EC28" s="67"/>
      <c r="ED28" s="61"/>
      <c r="EE28" s="67"/>
      <c r="EF28" s="67"/>
      <c r="EG28" s="59"/>
    </row>
    <row r="29" spans="2:137" x14ac:dyDescent="0.3">
      <c r="B29" s="62"/>
      <c r="C29" s="12"/>
      <c r="D29" s="6"/>
      <c r="E29" s="15"/>
      <c r="F29" s="67"/>
      <c r="G29" s="67"/>
      <c r="H29" s="67"/>
      <c r="I29" s="67"/>
      <c r="J29" s="61"/>
      <c r="K29" s="6"/>
      <c r="L29" s="6"/>
      <c r="M29" s="59"/>
      <c r="N29" s="61"/>
      <c r="O29" s="67"/>
      <c r="P29" s="67"/>
      <c r="Q29" s="59"/>
      <c r="R29" s="61"/>
      <c r="S29" s="67"/>
      <c r="T29" s="67"/>
      <c r="U29" s="59"/>
      <c r="V29" s="61"/>
      <c r="W29" s="67"/>
      <c r="X29" s="67"/>
      <c r="Y29" s="59"/>
      <c r="Z29" s="61"/>
      <c r="AA29" s="67"/>
      <c r="AB29" s="67"/>
      <c r="AC29" s="67"/>
      <c r="AD29" s="136"/>
      <c r="AE29" s="6"/>
      <c r="AF29" s="6"/>
      <c r="AG29" s="6"/>
      <c r="AH29" s="136"/>
      <c r="AI29" s="6"/>
      <c r="AJ29" s="6"/>
      <c r="AK29" s="6"/>
      <c r="AL29" s="136"/>
      <c r="AM29" s="6"/>
      <c r="AN29" s="6"/>
      <c r="AO29" s="6"/>
      <c r="AP29" s="138">
        <v>44818</v>
      </c>
      <c r="AQ29" s="6">
        <v>2684</v>
      </c>
      <c r="AR29" s="6">
        <v>180</v>
      </c>
      <c r="AS29" s="15" t="s">
        <v>111</v>
      </c>
      <c r="AT29" s="13"/>
      <c r="AU29" s="6"/>
      <c r="AV29" s="6"/>
      <c r="AW29" s="15"/>
      <c r="AX29" s="67"/>
      <c r="AY29" s="67"/>
      <c r="AZ29" s="67"/>
      <c r="BA29" s="59"/>
      <c r="BB29" s="61"/>
      <c r="BC29" s="67"/>
      <c r="BD29" s="67"/>
      <c r="BE29" s="59"/>
      <c r="BF29" s="61"/>
      <c r="BG29" s="67"/>
      <c r="BH29" s="67"/>
      <c r="BI29" s="59"/>
      <c r="BJ29" s="61"/>
      <c r="BK29" s="67"/>
      <c r="BL29" s="67"/>
      <c r="BM29" s="59"/>
      <c r="BN29" s="131"/>
      <c r="BO29" s="67"/>
      <c r="BP29" s="67"/>
      <c r="BQ29" s="59"/>
      <c r="BR29" s="61"/>
      <c r="BS29" s="67"/>
      <c r="BT29" s="67"/>
      <c r="BU29" s="59"/>
      <c r="BZ29" s="61"/>
      <c r="CA29" s="67"/>
      <c r="CB29" s="67"/>
      <c r="CC29" s="59"/>
      <c r="CD29" s="61"/>
      <c r="CE29" s="67"/>
      <c r="CF29" s="67"/>
      <c r="CG29" s="59"/>
      <c r="CH29" s="131"/>
      <c r="CI29" s="67"/>
      <c r="CJ29" s="67"/>
      <c r="CK29" s="59"/>
      <c r="CL29" s="131"/>
      <c r="CM29" s="67"/>
      <c r="CN29" s="67"/>
      <c r="CO29" s="59" t="s">
        <v>179</v>
      </c>
      <c r="CP29" s="131"/>
      <c r="CQ29" s="67"/>
      <c r="CR29" s="67"/>
      <c r="CS29" s="59"/>
      <c r="CT29" s="131"/>
      <c r="CU29" s="67"/>
      <c r="CV29" s="67"/>
      <c r="CW29" s="59"/>
      <c r="CX29" s="131"/>
      <c r="CY29" s="67"/>
      <c r="CZ29" s="67"/>
      <c r="DA29" s="59"/>
      <c r="DB29" s="61"/>
      <c r="DC29" s="67"/>
      <c r="DD29" s="67"/>
      <c r="DE29" s="59"/>
      <c r="DF29" s="67"/>
      <c r="DG29" s="67"/>
      <c r="DH29" s="67"/>
      <c r="DI29" s="67"/>
      <c r="DJ29" s="61"/>
      <c r="DK29" s="67"/>
      <c r="DL29" s="67"/>
      <c r="DM29" s="67"/>
      <c r="DN29" s="21"/>
      <c r="DO29" s="6"/>
      <c r="DP29" s="6"/>
      <c r="DQ29" s="15"/>
      <c r="DR29" s="67"/>
      <c r="DS29" s="67"/>
      <c r="DT29" s="67"/>
      <c r="DU29" s="59"/>
      <c r="DV29" s="61"/>
      <c r="DW29" s="67"/>
      <c r="DX29" s="67"/>
      <c r="DY29" s="59"/>
      <c r="DZ29" s="61"/>
      <c r="EA29" s="67"/>
      <c r="EB29" s="67"/>
      <c r="EC29" s="67"/>
      <c r="ED29" s="61"/>
      <c r="EE29" s="67"/>
      <c r="EF29" s="67"/>
      <c r="EG29" s="59"/>
    </row>
    <row r="30" spans="2:137" x14ac:dyDescent="0.3">
      <c r="B30" s="16"/>
      <c r="C30" s="5"/>
      <c r="D30" s="4"/>
      <c r="E30" s="17"/>
      <c r="F30" s="68"/>
      <c r="G30" s="68"/>
      <c r="H30" s="68"/>
      <c r="I30" s="68"/>
      <c r="J30" s="25"/>
      <c r="K30" s="4"/>
      <c r="L30" s="4"/>
      <c r="M30" s="24"/>
      <c r="N30" s="25"/>
      <c r="O30" s="68"/>
      <c r="P30" s="68"/>
      <c r="Q30" s="24"/>
      <c r="R30" s="25"/>
      <c r="S30" s="68"/>
      <c r="T30" s="68"/>
      <c r="U30" s="24"/>
      <c r="V30" s="25"/>
      <c r="W30" s="68"/>
      <c r="X30" s="68"/>
      <c r="Y30" s="24"/>
      <c r="Z30" s="25"/>
      <c r="AA30" s="68"/>
      <c r="AB30" s="68"/>
      <c r="AC30" s="68"/>
      <c r="AD30" s="136"/>
      <c r="AE30" s="4"/>
      <c r="AF30" s="4"/>
      <c r="AG30" s="4"/>
      <c r="AH30" s="136"/>
      <c r="AI30" s="4"/>
      <c r="AJ30" s="4"/>
      <c r="AK30" s="4"/>
      <c r="AL30" s="136"/>
      <c r="AM30" s="4"/>
      <c r="AN30" s="4"/>
      <c r="AO30" s="4"/>
      <c r="AP30" s="138">
        <v>44821</v>
      </c>
      <c r="AQ30" s="6">
        <v>2699</v>
      </c>
      <c r="AR30" s="4">
        <v>90</v>
      </c>
      <c r="AS30" s="17" t="s">
        <v>111</v>
      </c>
      <c r="AT30" s="14"/>
      <c r="AU30" s="4"/>
      <c r="AV30" s="4"/>
      <c r="AW30" s="17"/>
      <c r="AX30" s="68"/>
      <c r="AY30" s="68"/>
      <c r="AZ30" s="68"/>
      <c r="BA30" s="24"/>
      <c r="BB30" s="25"/>
      <c r="BC30" s="68"/>
      <c r="BD30" s="68"/>
      <c r="BE30" s="24"/>
      <c r="BF30" s="25"/>
      <c r="BG30" s="68"/>
      <c r="BH30" s="68"/>
      <c r="BI30" s="24"/>
      <c r="BJ30" s="25"/>
      <c r="BK30" s="68"/>
      <c r="BL30" s="68"/>
      <c r="BM30" s="24"/>
      <c r="BN30" s="25"/>
      <c r="BO30" s="68"/>
      <c r="BP30" s="68"/>
      <c r="BQ30" s="24"/>
      <c r="BR30" s="25"/>
      <c r="BS30" s="68"/>
      <c r="BT30" s="68"/>
      <c r="BU30" s="24"/>
      <c r="BZ30" s="25"/>
      <c r="CA30" s="68"/>
      <c r="CB30" s="68"/>
      <c r="CC30" s="24"/>
      <c r="CD30" s="25"/>
      <c r="CE30" s="68"/>
      <c r="CF30" s="68"/>
      <c r="CG30" s="24"/>
      <c r="CH30" s="131"/>
      <c r="CI30" s="68"/>
      <c r="CJ30" s="68"/>
      <c r="CK30" s="24"/>
      <c r="CL30" s="131"/>
      <c r="CM30" s="67"/>
      <c r="CN30" s="67"/>
      <c r="CO30" s="59" t="s">
        <v>111</v>
      </c>
      <c r="CP30" s="131"/>
      <c r="CQ30" s="68"/>
      <c r="CR30" s="68"/>
      <c r="CS30" s="24"/>
      <c r="CT30" s="131"/>
      <c r="CU30" s="68"/>
      <c r="CV30" s="68"/>
      <c r="CW30" s="24"/>
      <c r="CX30" s="131"/>
      <c r="CY30" s="68"/>
      <c r="CZ30" s="68"/>
      <c r="DA30" s="24"/>
      <c r="DB30" s="25"/>
      <c r="DC30" s="68"/>
      <c r="DD30" s="68"/>
      <c r="DE30" s="24"/>
      <c r="DF30" s="68"/>
      <c r="DG30" s="68"/>
      <c r="DH30" s="68"/>
      <c r="DI30" s="68"/>
      <c r="DJ30" s="25"/>
      <c r="DK30" s="68"/>
      <c r="DL30" s="68"/>
      <c r="DM30" s="68"/>
      <c r="DN30" s="22"/>
      <c r="DO30" s="4"/>
      <c r="DP30" s="4"/>
      <c r="DQ30" s="17"/>
      <c r="DR30" s="68"/>
      <c r="DS30" s="68"/>
      <c r="DT30" s="68"/>
      <c r="DU30" s="24"/>
      <c r="DV30" s="25"/>
      <c r="DW30" s="68"/>
      <c r="DX30" s="68"/>
      <c r="DY30" s="24"/>
      <c r="DZ30" s="25"/>
      <c r="EA30" s="68"/>
      <c r="EB30" s="68"/>
      <c r="EC30" s="68"/>
      <c r="ED30" s="25"/>
      <c r="EE30" s="68"/>
      <c r="EF30" s="68"/>
      <c r="EG30" s="24"/>
    </row>
    <row r="31" spans="2:137" x14ac:dyDescent="0.3">
      <c r="B31" s="16"/>
      <c r="C31" s="5"/>
      <c r="D31" s="4"/>
      <c r="E31" s="17"/>
      <c r="F31" s="68"/>
      <c r="G31" s="68"/>
      <c r="H31" s="68"/>
      <c r="I31" s="68"/>
      <c r="J31" s="25"/>
      <c r="K31" s="4"/>
      <c r="L31" s="4"/>
      <c r="M31" s="24"/>
      <c r="N31" s="25"/>
      <c r="O31" s="68"/>
      <c r="P31" s="68"/>
      <c r="Q31" s="24"/>
      <c r="R31" s="25"/>
      <c r="S31" s="68"/>
      <c r="T31" s="68"/>
      <c r="U31" s="24"/>
      <c r="V31" s="25"/>
      <c r="W31" s="68"/>
      <c r="X31" s="68"/>
      <c r="Y31" s="24"/>
      <c r="Z31" s="25"/>
      <c r="AA31" s="68"/>
      <c r="AB31" s="68"/>
      <c r="AC31" s="68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138">
        <v>44821</v>
      </c>
      <c r="AQ31" s="6">
        <v>2697</v>
      </c>
      <c r="AR31" s="4">
        <v>90</v>
      </c>
      <c r="AS31" s="17" t="s">
        <v>111</v>
      </c>
      <c r="AT31" s="14"/>
      <c r="AU31" s="4"/>
      <c r="AV31" s="4"/>
      <c r="AW31" s="17"/>
      <c r="AX31" s="68"/>
      <c r="AY31" s="68"/>
      <c r="AZ31" s="68"/>
      <c r="BA31" s="24"/>
      <c r="BB31" s="25"/>
      <c r="BC31" s="68"/>
      <c r="BD31" s="68"/>
      <c r="BE31" s="24"/>
      <c r="BF31" s="25"/>
      <c r="BG31" s="68"/>
      <c r="BH31" s="68"/>
      <c r="BI31" s="24"/>
      <c r="BJ31" s="25"/>
      <c r="BK31" s="68"/>
      <c r="BL31" s="68"/>
      <c r="BM31" s="24"/>
      <c r="BN31" s="25"/>
      <c r="BO31" s="68"/>
      <c r="BP31" s="68"/>
      <c r="BQ31" s="24"/>
      <c r="BR31" s="25"/>
      <c r="BS31" s="68"/>
      <c r="BT31" s="68"/>
      <c r="BU31" s="24"/>
      <c r="BZ31" s="25"/>
      <c r="CA31" s="68"/>
      <c r="CB31" s="68"/>
      <c r="CC31" s="24"/>
      <c r="CD31" s="25"/>
      <c r="CE31" s="68"/>
      <c r="CF31" s="68"/>
      <c r="CG31" s="24"/>
      <c r="CH31" s="131"/>
      <c r="CI31" s="68"/>
      <c r="CJ31" s="68"/>
      <c r="CK31" s="24"/>
      <c r="CL31" s="131"/>
      <c r="CM31" s="68"/>
      <c r="CN31" s="68"/>
      <c r="CO31" s="24"/>
      <c r="CP31" s="131"/>
      <c r="CQ31" s="68"/>
      <c r="CR31" s="68"/>
      <c r="CS31" s="24"/>
      <c r="CT31" s="131"/>
      <c r="CU31" s="68"/>
      <c r="CV31" s="68"/>
      <c r="CW31" s="24"/>
      <c r="CX31" s="131"/>
      <c r="CY31" s="68"/>
      <c r="CZ31" s="68"/>
      <c r="DA31" s="24"/>
      <c r="DB31" s="25"/>
      <c r="DC31" s="68"/>
      <c r="DD31" s="68"/>
      <c r="DE31" s="24"/>
      <c r="DF31" s="68"/>
      <c r="DG31" s="68"/>
      <c r="DH31" s="68"/>
      <c r="DI31" s="68"/>
      <c r="DJ31" s="25"/>
      <c r="DK31" s="68"/>
      <c r="DL31" s="68"/>
      <c r="DM31" s="68"/>
      <c r="DN31" s="22"/>
      <c r="DO31" s="4"/>
      <c r="DP31" s="4"/>
      <c r="DQ31" s="17"/>
      <c r="DR31" s="68"/>
      <c r="DS31" s="68"/>
      <c r="DT31" s="68"/>
      <c r="DU31" s="24"/>
      <c r="DV31" s="25"/>
      <c r="DW31" s="68"/>
      <c r="DX31" s="68"/>
      <c r="DY31" s="24"/>
      <c r="DZ31" s="25"/>
      <c r="EA31" s="68"/>
      <c r="EB31" s="68"/>
      <c r="EC31" s="68"/>
      <c r="ED31" s="25"/>
      <c r="EE31" s="68"/>
      <c r="EF31" s="68"/>
      <c r="EG31" s="24"/>
    </row>
    <row r="32" spans="2:137" x14ac:dyDescent="0.3">
      <c r="B32" s="33"/>
      <c r="C32" s="34"/>
      <c r="D32" s="31"/>
      <c r="E32" s="35"/>
      <c r="F32" s="69"/>
      <c r="G32" s="69"/>
      <c r="H32" s="69"/>
      <c r="I32" s="69"/>
      <c r="J32" s="38"/>
      <c r="K32" s="31"/>
      <c r="L32" s="31"/>
      <c r="M32" s="39"/>
      <c r="N32" s="38"/>
      <c r="O32" s="69"/>
      <c r="P32" s="69"/>
      <c r="Q32" s="39"/>
      <c r="R32" s="38"/>
      <c r="S32" s="69"/>
      <c r="T32" s="69"/>
      <c r="U32" s="39"/>
      <c r="V32" s="38"/>
      <c r="W32" s="69"/>
      <c r="X32" s="69"/>
      <c r="Y32" s="39"/>
      <c r="Z32" s="38"/>
      <c r="AA32" s="69"/>
      <c r="AB32" s="69"/>
      <c r="AC32" s="69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138">
        <v>44821</v>
      </c>
      <c r="AQ32" s="6">
        <v>2698</v>
      </c>
      <c r="AR32" s="4">
        <v>90</v>
      </c>
      <c r="AS32" s="17" t="s">
        <v>111</v>
      </c>
      <c r="AT32" s="36"/>
      <c r="AU32" s="31"/>
      <c r="AV32" s="31"/>
      <c r="AW32" s="35"/>
      <c r="AX32" s="69"/>
      <c r="AY32" s="69"/>
      <c r="AZ32" s="69"/>
      <c r="BA32" s="39"/>
      <c r="BB32" s="38"/>
      <c r="BC32" s="69"/>
      <c r="BD32" s="69"/>
      <c r="BE32" s="39"/>
      <c r="BF32" s="38"/>
      <c r="BG32" s="69"/>
      <c r="BH32" s="69"/>
      <c r="BI32" s="39"/>
      <c r="BJ32" s="38"/>
      <c r="BK32" s="69"/>
      <c r="BL32" s="69"/>
      <c r="BM32" s="39"/>
      <c r="BN32" s="38"/>
      <c r="BO32" s="69"/>
      <c r="BP32" s="69"/>
      <c r="BQ32" s="39"/>
      <c r="BR32" s="38"/>
      <c r="BS32" s="69"/>
      <c r="BT32" s="69"/>
      <c r="BU32" s="39"/>
      <c r="BZ32" s="38"/>
      <c r="CA32" s="69"/>
      <c r="CB32" s="69"/>
      <c r="CC32" s="39"/>
      <c r="CD32" s="38"/>
      <c r="CE32" s="69"/>
      <c r="CF32" s="69"/>
      <c r="CG32" s="39"/>
      <c r="CH32" s="131"/>
      <c r="CI32" s="69"/>
      <c r="CJ32" s="69"/>
      <c r="CK32" s="39"/>
      <c r="CL32" s="131"/>
      <c r="CM32" s="69"/>
      <c r="CN32" s="69"/>
      <c r="CO32" s="39"/>
      <c r="CP32" s="131"/>
      <c r="CQ32" s="69"/>
      <c r="CR32" s="69"/>
      <c r="CS32" s="39"/>
      <c r="CT32" s="131"/>
      <c r="CU32" s="69"/>
      <c r="CV32" s="69"/>
      <c r="CW32" s="39"/>
      <c r="CX32" s="131"/>
      <c r="CY32" s="69"/>
      <c r="CZ32" s="69"/>
      <c r="DA32" s="39"/>
      <c r="DB32" s="38"/>
      <c r="DC32" s="69"/>
      <c r="DD32" s="69"/>
      <c r="DE32" s="39"/>
      <c r="DF32" s="69"/>
      <c r="DG32" s="69"/>
      <c r="DH32" s="69"/>
      <c r="DI32" s="69"/>
      <c r="DJ32" s="38"/>
      <c r="DK32" s="69"/>
      <c r="DL32" s="69"/>
      <c r="DM32" s="69"/>
      <c r="DN32" s="30"/>
      <c r="DO32" s="31"/>
      <c r="DP32" s="31"/>
      <c r="DQ32" s="35"/>
      <c r="DR32" s="69"/>
      <c r="DS32" s="69"/>
      <c r="DT32" s="69"/>
      <c r="DU32" s="39"/>
      <c r="DV32" s="38"/>
      <c r="DW32" s="69"/>
      <c r="DX32" s="69"/>
      <c r="DY32" s="39"/>
      <c r="DZ32" s="38"/>
      <c r="EA32" s="69"/>
      <c r="EB32" s="69"/>
      <c r="EC32" s="69"/>
      <c r="ED32" s="38"/>
      <c r="EE32" s="69"/>
      <c r="EF32" s="69"/>
      <c r="EG32" s="39"/>
    </row>
    <row r="33" spans="1:137" x14ac:dyDescent="0.3">
      <c r="B33" s="33"/>
      <c r="C33" s="34"/>
      <c r="D33" s="31"/>
      <c r="E33" s="35"/>
      <c r="F33" s="69"/>
      <c r="G33" s="69"/>
      <c r="H33" s="69"/>
      <c r="I33" s="69"/>
      <c r="J33" s="38"/>
      <c r="K33" s="31"/>
      <c r="L33" s="31"/>
      <c r="M33" s="39"/>
      <c r="N33" s="38"/>
      <c r="O33" s="69"/>
      <c r="P33" s="69"/>
      <c r="Q33" s="39"/>
      <c r="R33" s="38"/>
      <c r="S33" s="69"/>
      <c r="T33" s="69"/>
      <c r="U33" s="39"/>
      <c r="V33" s="38"/>
      <c r="W33" s="69"/>
      <c r="X33" s="69"/>
      <c r="Y33" s="39"/>
      <c r="Z33" s="38"/>
      <c r="AA33" s="69"/>
      <c r="AB33" s="69"/>
      <c r="AC33" s="69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138">
        <v>44821</v>
      </c>
      <c r="AQ33" s="6">
        <v>2700</v>
      </c>
      <c r="AR33" s="4">
        <v>180</v>
      </c>
      <c r="AS33" s="17" t="s">
        <v>111</v>
      </c>
      <c r="AX33" s="69"/>
      <c r="AY33" s="69"/>
      <c r="AZ33" s="69"/>
      <c r="BA33" s="39"/>
      <c r="BB33" s="38"/>
      <c r="BC33" s="69"/>
      <c r="BD33" s="69"/>
      <c r="BE33" s="39"/>
      <c r="BF33" s="38"/>
      <c r="BG33" s="69"/>
      <c r="BH33" s="69"/>
      <c r="BI33" s="39"/>
      <c r="BJ33" s="38"/>
      <c r="BK33" s="69"/>
      <c r="BL33" s="69"/>
      <c r="BM33" s="39"/>
      <c r="BN33" s="38"/>
      <c r="BO33" s="69"/>
      <c r="BP33" s="69"/>
      <c r="BQ33" s="39"/>
      <c r="BR33" s="38"/>
      <c r="BS33" s="69"/>
      <c r="BT33" s="69"/>
      <c r="BU33" s="39"/>
      <c r="BZ33" s="38"/>
      <c r="CA33" s="69"/>
      <c r="CB33" s="69"/>
      <c r="CC33" s="39"/>
      <c r="CD33" s="38"/>
      <c r="CE33" s="69"/>
      <c r="CF33" s="69"/>
      <c r="CG33" s="39"/>
      <c r="CH33" s="131"/>
      <c r="CI33" s="69"/>
      <c r="CJ33" s="69"/>
      <c r="CK33" s="39"/>
      <c r="CL33" s="131"/>
      <c r="CM33" s="69"/>
      <c r="CN33" s="69"/>
      <c r="CO33" s="39"/>
      <c r="CP33" s="131"/>
      <c r="CQ33" s="69"/>
      <c r="CR33" s="69"/>
      <c r="CS33" s="39"/>
      <c r="CT33" s="131"/>
      <c r="CU33" s="69"/>
      <c r="CV33" s="69"/>
      <c r="CW33" s="39"/>
      <c r="CX33" s="131"/>
      <c r="CY33" s="69"/>
      <c r="CZ33" s="69"/>
      <c r="DA33" s="39"/>
      <c r="DB33" s="38"/>
      <c r="DC33" s="69"/>
      <c r="DD33" s="69"/>
      <c r="DE33" s="39"/>
      <c r="DF33" s="69"/>
      <c r="DG33" s="69"/>
      <c r="DH33" s="69"/>
      <c r="DI33" s="69"/>
      <c r="DJ33" s="38"/>
      <c r="DK33" s="69"/>
      <c r="DL33" s="69"/>
      <c r="DM33" s="69"/>
      <c r="DN33" s="30"/>
      <c r="DO33" s="31"/>
      <c r="DP33" s="31"/>
      <c r="DQ33" s="35"/>
      <c r="DR33" s="69"/>
      <c r="DS33" s="69"/>
      <c r="DT33" s="69"/>
      <c r="DU33" s="39"/>
      <c r="DV33" s="38"/>
      <c r="DW33" s="69"/>
      <c r="DX33" s="69"/>
      <c r="DY33" s="39"/>
      <c r="DZ33" s="38"/>
      <c r="EA33" s="69"/>
      <c r="EB33" s="69"/>
      <c r="EC33" s="69"/>
      <c r="ED33" s="38"/>
      <c r="EE33" s="69"/>
      <c r="EF33" s="69"/>
      <c r="EG33" s="39"/>
    </row>
    <row r="34" spans="1:137" x14ac:dyDescent="0.3">
      <c r="B34" s="33"/>
      <c r="C34" s="34"/>
      <c r="D34" s="31"/>
      <c r="E34" s="35"/>
      <c r="F34" s="69"/>
      <c r="G34" s="69"/>
      <c r="H34" s="69"/>
      <c r="I34" s="69"/>
      <c r="J34" s="38"/>
      <c r="K34" s="31"/>
      <c r="L34" s="31"/>
      <c r="M34" s="39"/>
      <c r="N34" s="38"/>
      <c r="O34" s="69"/>
      <c r="P34" s="69"/>
      <c r="Q34" s="39"/>
      <c r="R34" s="38"/>
      <c r="S34" s="69"/>
      <c r="T34" s="69"/>
      <c r="U34" s="39"/>
      <c r="V34" s="38"/>
      <c r="W34" s="69"/>
      <c r="X34" s="69"/>
      <c r="Y34" s="39"/>
      <c r="Z34" s="38"/>
      <c r="AA34" s="69"/>
      <c r="AB34" s="69"/>
      <c r="AC34" s="69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138">
        <v>44824</v>
      </c>
      <c r="AQ34" s="6">
        <v>2713</v>
      </c>
      <c r="AR34" s="4">
        <v>280</v>
      </c>
      <c r="AS34" s="17" t="s">
        <v>179</v>
      </c>
      <c r="AX34" s="69"/>
      <c r="AY34" s="69"/>
      <c r="AZ34" s="69"/>
      <c r="BA34" s="39"/>
      <c r="BB34" s="38"/>
      <c r="BC34" s="69"/>
      <c r="BD34" s="69"/>
      <c r="BE34" s="39"/>
      <c r="BF34" s="38"/>
      <c r="BG34" s="69"/>
      <c r="BH34" s="69"/>
      <c r="BI34" s="39"/>
      <c r="BJ34" s="38"/>
      <c r="BK34" s="69"/>
      <c r="BL34" s="69"/>
      <c r="BM34" s="39"/>
      <c r="BN34" s="38"/>
      <c r="BO34" s="69"/>
      <c r="BP34" s="69"/>
      <c r="BQ34" s="39"/>
      <c r="BR34" s="38"/>
      <c r="BS34" s="69"/>
      <c r="BT34" s="69"/>
      <c r="BU34" s="39"/>
      <c r="BZ34" s="38"/>
      <c r="CA34" s="69"/>
      <c r="CB34" s="69"/>
      <c r="CC34" s="39"/>
      <c r="CD34" s="38"/>
      <c r="CE34" s="69"/>
      <c r="CF34" s="69"/>
      <c r="CG34" s="39"/>
      <c r="CH34" s="131"/>
      <c r="CI34" s="69"/>
      <c r="CJ34" s="69"/>
      <c r="CK34" s="39"/>
      <c r="CL34" s="131"/>
      <c r="CM34" s="69"/>
      <c r="CN34" s="69"/>
      <c r="CO34" s="39"/>
      <c r="CP34" s="131"/>
      <c r="CQ34" s="69"/>
      <c r="CR34" s="69"/>
      <c r="CS34" s="39"/>
      <c r="CT34" s="131"/>
      <c r="CU34" s="69"/>
      <c r="CV34" s="69"/>
      <c r="CW34" s="39"/>
      <c r="CX34" s="131"/>
      <c r="CY34" s="69"/>
      <c r="CZ34" s="69"/>
      <c r="DA34" s="39"/>
      <c r="DB34" s="38"/>
      <c r="DC34" s="69"/>
      <c r="DD34" s="69"/>
      <c r="DE34" s="39"/>
      <c r="DF34" s="69"/>
      <c r="DG34" s="69"/>
      <c r="DH34" s="69"/>
      <c r="DI34" s="69"/>
      <c r="DJ34" s="38"/>
      <c r="DK34" s="69"/>
      <c r="DL34" s="69"/>
      <c r="DM34" s="69"/>
      <c r="DN34" s="30"/>
      <c r="DO34" s="31"/>
      <c r="DP34" s="31"/>
      <c r="DQ34" s="35"/>
      <c r="DR34" s="69"/>
      <c r="DS34" s="69"/>
      <c r="DT34" s="69"/>
      <c r="DU34" s="39"/>
      <c r="DV34" s="38"/>
      <c r="DW34" s="69"/>
      <c r="DX34" s="69"/>
      <c r="DY34" s="39"/>
      <c r="DZ34" s="38"/>
      <c r="EA34" s="69"/>
      <c r="EB34" s="69"/>
      <c r="EC34" s="69"/>
      <c r="ED34" s="38"/>
      <c r="EE34" s="69"/>
      <c r="EF34" s="69"/>
      <c r="EG34" s="39"/>
    </row>
    <row r="35" spans="1:137" x14ac:dyDescent="0.3">
      <c r="B35" s="33"/>
      <c r="C35" s="34"/>
      <c r="D35" s="31"/>
      <c r="E35" s="35"/>
      <c r="F35" s="69"/>
      <c r="G35" s="69"/>
      <c r="H35" s="69"/>
      <c r="I35" s="69"/>
      <c r="J35" s="38"/>
      <c r="K35" s="31"/>
      <c r="L35" s="31"/>
      <c r="M35" s="39"/>
      <c r="N35" s="38"/>
      <c r="O35" s="69"/>
      <c r="P35" s="69"/>
      <c r="Q35" s="39"/>
      <c r="R35" s="38"/>
      <c r="S35" s="69"/>
      <c r="T35" s="69"/>
      <c r="U35" s="39"/>
      <c r="V35" s="38"/>
      <c r="W35" s="69"/>
      <c r="X35" s="69"/>
      <c r="Y35" s="39"/>
      <c r="Z35" s="38"/>
      <c r="AA35" s="69"/>
      <c r="AB35" s="69"/>
      <c r="AC35" s="69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138">
        <v>44824</v>
      </c>
      <c r="AQ35" s="6">
        <v>2714</v>
      </c>
      <c r="AR35" s="4">
        <v>180</v>
      </c>
      <c r="AS35" s="17" t="s">
        <v>179</v>
      </c>
      <c r="AT35" s="36"/>
      <c r="AU35" s="31"/>
      <c r="AV35" s="31"/>
      <c r="AW35" s="35"/>
      <c r="AX35" s="69"/>
      <c r="AY35" s="69"/>
      <c r="AZ35" s="69"/>
      <c r="BA35" s="39"/>
      <c r="BB35" s="38"/>
      <c r="BC35" s="69"/>
      <c r="BD35" s="69"/>
      <c r="BE35" s="39"/>
      <c r="BF35" s="38"/>
      <c r="BG35" s="69"/>
      <c r="BH35" s="69"/>
      <c r="BI35" s="39"/>
      <c r="BJ35" s="38"/>
      <c r="BK35" s="69"/>
      <c r="BL35" s="69"/>
      <c r="BM35" s="39"/>
      <c r="BN35" s="38"/>
      <c r="BO35" s="69"/>
      <c r="BP35" s="69"/>
      <c r="BQ35" s="39"/>
      <c r="BR35" s="38"/>
      <c r="BS35" s="69"/>
      <c r="BT35" s="69"/>
      <c r="BU35" s="39"/>
      <c r="BZ35" s="38"/>
      <c r="CA35" s="69"/>
      <c r="CB35" s="69"/>
      <c r="CC35" s="39"/>
      <c r="CD35" s="38"/>
      <c r="CE35" s="69"/>
      <c r="CF35" s="69"/>
      <c r="CG35" s="39"/>
      <c r="CH35" s="131"/>
      <c r="CI35" s="69"/>
      <c r="CJ35" s="69"/>
      <c r="CK35" s="39"/>
      <c r="CL35" s="131"/>
      <c r="CM35" s="69"/>
      <c r="CN35" s="69"/>
      <c r="CO35" s="39"/>
      <c r="CP35" s="131"/>
      <c r="CQ35" s="69"/>
      <c r="CR35" s="69"/>
      <c r="CS35" s="39"/>
      <c r="CT35" s="131"/>
      <c r="CU35" s="69"/>
      <c r="CV35" s="69"/>
      <c r="CW35" s="39"/>
      <c r="CX35" s="131"/>
      <c r="CY35" s="69"/>
      <c r="CZ35" s="69"/>
      <c r="DA35" s="39"/>
      <c r="DB35" s="38"/>
      <c r="DC35" s="69"/>
      <c r="DD35" s="69"/>
      <c r="DE35" s="39"/>
      <c r="DF35" s="69"/>
      <c r="DG35" s="69"/>
      <c r="DH35" s="69"/>
      <c r="DI35" s="69"/>
      <c r="DJ35" s="38"/>
      <c r="DK35" s="69"/>
      <c r="DL35" s="69"/>
      <c r="DM35" s="69"/>
      <c r="DN35" s="30"/>
      <c r="DO35" s="31"/>
      <c r="DP35" s="31"/>
      <c r="DQ35" s="35"/>
      <c r="DR35" s="69"/>
      <c r="DS35" s="69"/>
      <c r="DT35" s="69"/>
      <c r="DU35" s="39"/>
      <c r="DV35" s="38"/>
      <c r="DW35" s="69"/>
      <c r="DX35" s="69"/>
      <c r="DY35" s="39"/>
      <c r="DZ35" s="38"/>
      <c r="EA35" s="69"/>
      <c r="EB35" s="69"/>
      <c r="EC35" s="69"/>
      <c r="ED35" s="38"/>
      <c r="EE35" s="69"/>
      <c r="EF35" s="69"/>
      <c r="EG35" s="39"/>
    </row>
    <row r="36" spans="1:137" x14ac:dyDescent="0.3">
      <c r="B36" s="33"/>
      <c r="C36" s="34"/>
      <c r="D36" s="31"/>
      <c r="E36" s="35"/>
      <c r="F36" s="69"/>
      <c r="G36" s="69"/>
      <c r="H36" s="69"/>
      <c r="I36" s="69"/>
      <c r="J36" s="38"/>
      <c r="K36" s="31"/>
      <c r="L36" s="31"/>
      <c r="M36" s="39"/>
      <c r="N36" s="38"/>
      <c r="O36" s="69"/>
      <c r="P36" s="69"/>
      <c r="Q36" s="39"/>
      <c r="R36" s="38"/>
      <c r="S36" s="69"/>
      <c r="T36" s="69"/>
      <c r="U36" s="39"/>
      <c r="V36" s="38"/>
      <c r="W36" s="69"/>
      <c r="X36" s="69"/>
      <c r="Y36" s="39"/>
      <c r="Z36" s="38"/>
      <c r="AA36" s="69"/>
      <c r="AB36" s="69"/>
      <c r="AC36" s="69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148">
        <v>44827</v>
      </c>
      <c r="AQ36" s="149">
        <v>2727</v>
      </c>
      <c r="AR36" s="31">
        <v>90</v>
      </c>
      <c r="AS36" s="35" t="s">
        <v>111</v>
      </c>
      <c r="AT36" s="36"/>
      <c r="AU36" s="31"/>
      <c r="AV36" s="31"/>
      <c r="AW36" s="35"/>
      <c r="AX36" s="69"/>
      <c r="AY36" s="69"/>
      <c r="AZ36" s="69"/>
      <c r="BA36" s="39"/>
      <c r="BB36" s="38"/>
      <c r="BC36" s="69"/>
      <c r="BD36" s="69"/>
      <c r="BE36" s="39"/>
      <c r="BF36" s="38"/>
      <c r="BG36" s="69"/>
      <c r="BH36" s="69"/>
      <c r="BI36" s="39"/>
      <c r="BJ36" s="38"/>
      <c r="BK36" s="69"/>
      <c r="BL36" s="69"/>
      <c r="BM36" s="39"/>
      <c r="BN36" s="38"/>
      <c r="BO36" s="69"/>
      <c r="BP36" s="69"/>
      <c r="BQ36" s="39"/>
      <c r="BR36" s="38"/>
      <c r="BS36" s="69"/>
      <c r="BT36" s="69"/>
      <c r="BU36" s="39"/>
      <c r="BZ36" s="38"/>
      <c r="CA36" s="69"/>
      <c r="CB36" s="69"/>
      <c r="CC36" s="39"/>
      <c r="CD36" s="38"/>
      <c r="CE36" s="69"/>
      <c r="CF36" s="69"/>
      <c r="CG36" s="39"/>
      <c r="CH36" s="131"/>
      <c r="CI36" s="69"/>
      <c r="CJ36" s="69"/>
      <c r="CK36" s="39"/>
      <c r="CL36" s="131"/>
      <c r="CM36" s="69"/>
      <c r="CN36" s="69"/>
      <c r="CO36" s="39"/>
      <c r="CP36" s="131"/>
      <c r="CQ36" s="69"/>
      <c r="CR36" s="69"/>
      <c r="CS36" s="39"/>
      <c r="CT36" s="131"/>
      <c r="CU36" s="69"/>
      <c r="CV36" s="69"/>
      <c r="CW36" s="39"/>
      <c r="CX36" s="131"/>
      <c r="CY36" s="69"/>
      <c r="CZ36" s="69"/>
      <c r="DA36" s="39"/>
      <c r="DB36" s="38"/>
      <c r="DC36" s="69"/>
      <c r="DD36" s="69"/>
      <c r="DE36" s="39"/>
      <c r="DF36" s="69"/>
      <c r="DG36" s="69"/>
      <c r="DH36" s="69"/>
      <c r="DI36" s="69"/>
      <c r="DJ36" s="38"/>
      <c r="DK36" s="69"/>
      <c r="DL36" s="69"/>
      <c r="DM36" s="69"/>
      <c r="DN36" s="30"/>
      <c r="DO36" s="31"/>
      <c r="DP36" s="31"/>
      <c r="DQ36" s="35"/>
      <c r="DR36" s="69"/>
      <c r="DS36" s="69"/>
      <c r="DT36" s="69"/>
      <c r="DU36" s="39"/>
      <c r="DV36" s="38"/>
      <c r="DW36" s="69"/>
      <c r="DX36" s="69"/>
      <c r="DY36" s="39"/>
      <c r="DZ36" s="38"/>
      <c r="EA36" s="69"/>
      <c r="EB36" s="69"/>
      <c r="EC36" s="69"/>
      <c r="ED36" s="38"/>
      <c r="EE36" s="69"/>
      <c r="EF36" s="69"/>
      <c r="EG36" s="39"/>
    </row>
    <row r="37" spans="1:137" x14ac:dyDescent="0.3">
      <c r="B37" s="33"/>
      <c r="C37" s="34"/>
      <c r="D37" s="31"/>
      <c r="E37" s="35"/>
      <c r="F37" s="69"/>
      <c r="G37" s="69"/>
      <c r="H37" s="69"/>
      <c r="I37" s="69"/>
      <c r="J37" s="38"/>
      <c r="K37" s="31"/>
      <c r="L37" s="31"/>
      <c r="M37" s="39"/>
      <c r="N37" s="38"/>
      <c r="O37" s="69"/>
      <c r="P37" s="69"/>
      <c r="Q37" s="39"/>
      <c r="R37" s="38"/>
      <c r="S37" s="69"/>
      <c r="T37" s="69"/>
      <c r="U37" s="39"/>
      <c r="V37" s="38"/>
      <c r="W37" s="69"/>
      <c r="X37" s="69"/>
      <c r="Y37" s="39"/>
      <c r="Z37" s="38"/>
      <c r="AA37" s="69"/>
      <c r="AB37" s="69"/>
      <c r="AC37" s="69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148">
        <v>44827</v>
      </c>
      <c r="AQ37" s="149">
        <v>2724</v>
      </c>
      <c r="AR37" s="31">
        <v>180</v>
      </c>
      <c r="AS37" s="35" t="s">
        <v>111</v>
      </c>
      <c r="AT37" s="36"/>
      <c r="AU37" s="31"/>
      <c r="AV37" s="31"/>
      <c r="AW37" s="35"/>
      <c r="AX37" s="69"/>
      <c r="AY37" s="69"/>
      <c r="AZ37" s="69"/>
      <c r="BA37" s="39"/>
      <c r="BB37" s="38"/>
      <c r="BC37" s="69"/>
      <c r="BD37" s="69"/>
      <c r="BE37" s="39"/>
      <c r="BF37" s="38"/>
      <c r="BG37" s="69"/>
      <c r="BH37" s="69"/>
      <c r="BI37" s="39"/>
      <c r="BJ37" s="38"/>
      <c r="BK37" s="69"/>
      <c r="BL37" s="69"/>
      <c r="BM37" s="39"/>
      <c r="BN37" s="38"/>
      <c r="BO37" s="69"/>
      <c r="BP37" s="69"/>
      <c r="BQ37" s="39"/>
      <c r="BR37" s="38"/>
      <c r="BS37" s="69"/>
      <c r="BT37" s="69"/>
      <c r="BU37" s="39"/>
      <c r="BZ37" s="38"/>
      <c r="CA37" s="69"/>
      <c r="CB37" s="69"/>
      <c r="CC37" s="39"/>
      <c r="CD37" s="38"/>
      <c r="CE37" s="69"/>
      <c r="CF37" s="69"/>
      <c r="CG37" s="39"/>
      <c r="CH37" s="131"/>
      <c r="CI37" s="69"/>
      <c r="CJ37" s="69"/>
      <c r="CK37" s="39"/>
      <c r="CL37" s="131"/>
      <c r="CM37" s="69"/>
      <c r="CN37" s="69"/>
      <c r="CO37" s="39"/>
      <c r="CP37" s="131"/>
      <c r="CQ37" s="69"/>
      <c r="CR37" s="69"/>
      <c r="CS37" s="39"/>
      <c r="CT37" s="131"/>
      <c r="CU37" s="69"/>
      <c r="CV37" s="69"/>
      <c r="CW37" s="39"/>
      <c r="CX37" s="131"/>
      <c r="CY37" s="69"/>
      <c r="CZ37" s="69"/>
      <c r="DA37" s="39"/>
      <c r="DB37" s="38"/>
      <c r="DC37" s="69"/>
      <c r="DD37" s="69"/>
      <c r="DE37" s="39"/>
      <c r="DF37" s="69"/>
      <c r="DG37" s="69"/>
      <c r="DH37" s="69"/>
      <c r="DI37" s="69"/>
      <c r="DJ37" s="38"/>
      <c r="DK37" s="69"/>
      <c r="DL37" s="69"/>
      <c r="DM37" s="69"/>
      <c r="DN37" s="30"/>
      <c r="DO37" s="31"/>
      <c r="DP37" s="31"/>
      <c r="DQ37" s="35"/>
      <c r="DR37" s="69"/>
      <c r="DS37" s="69"/>
      <c r="DT37" s="69"/>
      <c r="DU37" s="39"/>
      <c r="DV37" s="38"/>
      <c r="DW37" s="69"/>
      <c r="DX37" s="69"/>
      <c r="DY37" s="39"/>
      <c r="DZ37" s="38"/>
      <c r="EA37" s="69"/>
      <c r="EB37" s="69"/>
      <c r="EC37" s="69"/>
      <c r="ED37" s="38"/>
      <c r="EE37" s="69"/>
      <c r="EF37" s="69"/>
      <c r="EG37" s="39"/>
    </row>
    <row r="38" spans="1:137" x14ac:dyDescent="0.3">
      <c r="B38" s="33"/>
      <c r="C38" s="34"/>
      <c r="D38" s="31"/>
      <c r="E38" s="35"/>
      <c r="F38" s="69"/>
      <c r="G38" s="69"/>
      <c r="H38" s="69"/>
      <c r="I38" s="69"/>
      <c r="J38" s="38"/>
      <c r="K38" s="31"/>
      <c r="L38" s="31"/>
      <c r="M38" s="39"/>
      <c r="N38" s="38"/>
      <c r="O38" s="69"/>
      <c r="P38" s="69"/>
      <c r="Q38" s="39"/>
      <c r="R38" s="38"/>
      <c r="S38" s="69"/>
      <c r="T38" s="69"/>
      <c r="U38" s="39"/>
      <c r="V38" s="38"/>
      <c r="W38" s="69"/>
      <c r="X38" s="69"/>
      <c r="Y38" s="39"/>
      <c r="Z38" s="38"/>
      <c r="AA38" s="69"/>
      <c r="AB38" s="69"/>
      <c r="AC38" s="69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148">
        <v>44827</v>
      </c>
      <c r="AQ38" s="149">
        <v>2725</v>
      </c>
      <c r="AR38" s="31">
        <v>90</v>
      </c>
      <c r="AS38" s="35" t="s">
        <v>111</v>
      </c>
      <c r="AT38" s="36"/>
      <c r="AU38" s="31"/>
      <c r="AV38" s="31"/>
      <c r="AW38" s="35"/>
      <c r="AX38" s="69"/>
      <c r="AY38" s="69"/>
      <c r="AZ38" s="69"/>
      <c r="BA38" s="39"/>
      <c r="BB38" s="38"/>
      <c r="BC38" s="69"/>
      <c r="BD38" s="69"/>
      <c r="BE38" s="39"/>
      <c r="BF38" s="38"/>
      <c r="BG38" s="69"/>
      <c r="BH38" s="69"/>
      <c r="BI38" s="39"/>
      <c r="BJ38" s="38"/>
      <c r="BK38" s="69"/>
      <c r="BL38" s="69"/>
      <c r="BM38" s="39"/>
      <c r="BN38" s="38"/>
      <c r="BO38" s="69"/>
      <c r="BP38" s="69"/>
      <c r="BQ38" s="39"/>
      <c r="BR38" s="38"/>
      <c r="BS38" s="69"/>
      <c r="BT38" s="69"/>
      <c r="BU38" s="39"/>
      <c r="BZ38" s="38"/>
      <c r="CA38" s="69"/>
      <c r="CB38" s="69"/>
      <c r="CC38" s="39"/>
      <c r="CD38" s="38"/>
      <c r="CE38" s="69"/>
      <c r="CF38" s="69"/>
      <c r="CG38" s="39"/>
      <c r="CH38" s="131"/>
      <c r="CI38" s="69"/>
      <c r="CJ38" s="69"/>
      <c r="CK38" s="39"/>
      <c r="CL38" s="131"/>
      <c r="CM38" s="69"/>
      <c r="CN38" s="69"/>
      <c r="CO38" s="39"/>
      <c r="CP38" s="131"/>
      <c r="CQ38" s="69"/>
      <c r="CR38" s="69"/>
      <c r="CS38" s="39"/>
      <c r="CT38" s="131"/>
      <c r="CU38" s="69"/>
      <c r="CV38" s="69"/>
      <c r="CW38" s="39"/>
      <c r="CX38" s="131"/>
      <c r="CY38" s="69"/>
      <c r="CZ38" s="69"/>
      <c r="DA38" s="39"/>
      <c r="DB38" s="38"/>
      <c r="DC38" s="69"/>
      <c r="DD38" s="69"/>
      <c r="DE38" s="39"/>
      <c r="DF38" s="69"/>
      <c r="DG38" s="69"/>
      <c r="DH38" s="69"/>
      <c r="DI38" s="69"/>
      <c r="DJ38" s="38"/>
      <c r="DK38" s="69"/>
      <c r="DL38" s="69"/>
      <c r="DM38" s="69"/>
      <c r="DN38" s="30"/>
      <c r="DO38" s="31"/>
      <c r="DP38" s="31"/>
      <c r="DQ38" s="35"/>
      <c r="DR38" s="69"/>
      <c r="DS38" s="69"/>
      <c r="DT38" s="69"/>
      <c r="DU38" s="39"/>
      <c r="DV38" s="38"/>
      <c r="DW38" s="69"/>
      <c r="DX38" s="69"/>
      <c r="DY38" s="39"/>
      <c r="DZ38" s="38"/>
      <c r="EA38" s="69"/>
      <c r="EB38" s="69"/>
      <c r="EC38" s="69"/>
      <c r="ED38" s="38"/>
      <c r="EE38" s="69"/>
      <c r="EF38" s="69"/>
      <c r="EG38" s="39"/>
    </row>
    <row r="39" spans="1:137" x14ac:dyDescent="0.3">
      <c r="B39" s="33"/>
      <c r="C39" s="34"/>
      <c r="D39" s="31"/>
      <c r="E39" s="35"/>
      <c r="F39" s="69"/>
      <c r="G39" s="69"/>
      <c r="H39" s="69"/>
      <c r="I39" s="69"/>
      <c r="J39" s="38"/>
      <c r="K39" s="31"/>
      <c r="L39" s="31"/>
      <c r="M39" s="39"/>
      <c r="N39" s="38"/>
      <c r="O39" s="69"/>
      <c r="P39" s="69"/>
      <c r="Q39" s="39"/>
      <c r="R39" s="38"/>
      <c r="S39" s="69"/>
      <c r="T39" s="69"/>
      <c r="U39" s="39"/>
      <c r="V39" s="38"/>
      <c r="W39" s="69"/>
      <c r="X39" s="69"/>
      <c r="Y39" s="39"/>
      <c r="Z39" s="38"/>
      <c r="AA39" s="69"/>
      <c r="AB39" s="69"/>
      <c r="AC39" s="69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148">
        <v>44827</v>
      </c>
      <c r="AQ39" s="149">
        <v>2726</v>
      </c>
      <c r="AR39" s="31">
        <v>90</v>
      </c>
      <c r="AS39" s="35" t="s">
        <v>111</v>
      </c>
      <c r="AT39" s="36"/>
      <c r="AU39" s="31"/>
      <c r="AV39" s="31"/>
      <c r="AW39" s="35"/>
      <c r="AX39" s="69"/>
      <c r="AY39" s="69"/>
      <c r="AZ39" s="69"/>
      <c r="BA39" s="39"/>
      <c r="BB39" s="38"/>
      <c r="BC39" s="69"/>
      <c r="BD39" s="69"/>
      <c r="BE39" s="39"/>
      <c r="BF39" s="38"/>
      <c r="BG39" s="69"/>
      <c r="BH39" s="69"/>
      <c r="BI39" s="39"/>
      <c r="BJ39" s="38"/>
      <c r="BK39" s="69"/>
      <c r="BL39" s="69"/>
      <c r="BM39" s="39"/>
      <c r="BN39" s="38"/>
      <c r="BO39" s="69"/>
      <c r="BP39" s="69"/>
      <c r="BQ39" s="39"/>
      <c r="BR39" s="38"/>
      <c r="BS39" s="69"/>
      <c r="BT39" s="69"/>
      <c r="BU39" s="39"/>
      <c r="BZ39" s="38"/>
      <c r="CA39" s="69"/>
      <c r="CB39" s="69"/>
      <c r="CC39" s="39"/>
      <c r="CD39" s="38"/>
      <c r="CE39" s="69"/>
      <c r="CF39" s="69"/>
      <c r="CG39" s="39"/>
      <c r="CH39" s="131"/>
      <c r="CI39" s="69"/>
      <c r="CJ39" s="69"/>
      <c r="CK39" s="39"/>
      <c r="CL39" s="131"/>
      <c r="CM39" s="69"/>
      <c r="CN39" s="69"/>
      <c r="CO39" s="39"/>
      <c r="CP39" s="131"/>
      <c r="CQ39" s="69"/>
      <c r="CR39" s="69"/>
      <c r="CS39" s="39"/>
      <c r="CT39" s="131"/>
      <c r="CU39" s="69"/>
      <c r="CV39" s="69"/>
      <c r="CW39" s="39"/>
      <c r="CX39" s="131"/>
      <c r="CY39" s="69"/>
      <c r="CZ39" s="69"/>
      <c r="DA39" s="39"/>
      <c r="DB39" s="38"/>
      <c r="DC39" s="69"/>
      <c r="DD39" s="69"/>
      <c r="DE39" s="39"/>
      <c r="DF39" s="69"/>
      <c r="DG39" s="69"/>
      <c r="DH39" s="69"/>
      <c r="DI39" s="69"/>
      <c r="DJ39" s="38"/>
      <c r="DK39" s="69"/>
      <c r="DL39" s="69"/>
      <c r="DM39" s="69"/>
      <c r="DN39" s="30"/>
      <c r="DO39" s="31"/>
      <c r="DP39" s="31"/>
      <c r="DQ39" s="35"/>
      <c r="DR39" s="69"/>
      <c r="DS39" s="69"/>
      <c r="DT39" s="69"/>
      <c r="DU39" s="39"/>
      <c r="DV39" s="38"/>
      <c r="DW39" s="69"/>
      <c r="DX39" s="69"/>
      <c r="DY39" s="39"/>
      <c r="DZ39" s="38"/>
      <c r="EA39" s="69"/>
      <c r="EB39" s="69"/>
      <c r="EC39" s="69"/>
      <c r="ED39" s="38"/>
      <c r="EE39" s="69"/>
      <c r="EF39" s="69"/>
      <c r="EG39" s="39"/>
    </row>
    <row r="40" spans="1:137" x14ac:dyDescent="0.3">
      <c r="B40" s="33"/>
      <c r="C40" s="34"/>
      <c r="D40" s="31"/>
      <c r="E40" s="35"/>
      <c r="F40" s="69"/>
      <c r="G40" s="69"/>
      <c r="H40" s="69"/>
      <c r="I40" s="69"/>
      <c r="J40" s="38"/>
      <c r="K40" s="31"/>
      <c r="L40" s="31"/>
      <c r="M40" s="39"/>
      <c r="N40" s="38"/>
      <c r="O40" s="69"/>
      <c r="P40" s="69"/>
      <c r="Q40" s="39"/>
      <c r="R40" s="38"/>
      <c r="S40" s="69"/>
      <c r="T40" s="69"/>
      <c r="U40" s="39"/>
      <c r="V40" s="38"/>
      <c r="W40" s="69"/>
      <c r="X40" s="69"/>
      <c r="Y40" s="39"/>
      <c r="Z40" s="38"/>
      <c r="AA40" s="69"/>
      <c r="AB40" s="69"/>
      <c r="AC40" s="69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148">
        <v>44830</v>
      </c>
      <c r="AQ40" s="149">
        <v>2740</v>
      </c>
      <c r="AR40" s="31">
        <v>315</v>
      </c>
      <c r="AS40" s="35" t="s">
        <v>179</v>
      </c>
      <c r="AT40" s="36"/>
      <c r="AU40" s="31"/>
      <c r="AV40" s="31"/>
      <c r="AW40" s="35"/>
      <c r="AX40" s="69"/>
      <c r="AY40" s="69"/>
      <c r="AZ40" s="69"/>
      <c r="BA40" s="39"/>
      <c r="BB40" s="38"/>
      <c r="BC40" s="69"/>
      <c r="BD40" s="69"/>
      <c r="BE40" s="39"/>
      <c r="BF40" s="38"/>
      <c r="BG40" s="69"/>
      <c r="BH40" s="69"/>
      <c r="BI40" s="39"/>
      <c r="BJ40" s="38"/>
      <c r="BK40" s="69"/>
      <c r="BL40" s="69"/>
      <c r="BM40" s="39"/>
      <c r="BN40" s="38"/>
      <c r="BO40" s="69"/>
      <c r="BP40" s="69"/>
      <c r="BQ40" s="39"/>
      <c r="BR40" s="38"/>
      <c r="BS40" s="69"/>
      <c r="BT40" s="69"/>
      <c r="BU40" s="39"/>
      <c r="BZ40" s="38"/>
      <c r="CA40" s="69"/>
      <c r="CB40" s="69"/>
      <c r="CC40" s="39"/>
      <c r="CD40" s="38"/>
      <c r="CE40" s="69"/>
      <c r="CF40" s="69"/>
      <c r="CG40" s="39"/>
      <c r="CH40" s="131"/>
      <c r="CI40" s="69"/>
      <c r="CJ40" s="69"/>
      <c r="CK40" s="39"/>
      <c r="CL40" s="131"/>
      <c r="CM40" s="69"/>
      <c r="CN40" s="69"/>
      <c r="CO40" s="39"/>
      <c r="CP40" s="131"/>
      <c r="CQ40" s="69"/>
      <c r="CR40" s="69"/>
      <c r="CS40" s="39"/>
      <c r="CT40" s="131"/>
      <c r="CU40" s="69"/>
      <c r="CV40" s="69"/>
      <c r="CW40" s="39"/>
      <c r="CX40" s="131"/>
      <c r="CY40" s="69"/>
      <c r="CZ40" s="69"/>
      <c r="DA40" s="39"/>
      <c r="DB40" s="38"/>
      <c r="DC40" s="69"/>
      <c r="DD40" s="69"/>
      <c r="DE40" s="39"/>
      <c r="DF40" s="69"/>
      <c r="DG40" s="69"/>
      <c r="DH40" s="69"/>
      <c r="DI40" s="69"/>
      <c r="DJ40" s="38"/>
      <c r="DK40" s="69"/>
      <c r="DL40" s="69"/>
      <c r="DM40" s="69"/>
      <c r="DN40" s="30"/>
      <c r="DO40" s="31"/>
      <c r="DP40" s="31"/>
      <c r="DQ40" s="35"/>
      <c r="DR40" s="69"/>
      <c r="DS40" s="69"/>
      <c r="DT40" s="69"/>
      <c r="DU40" s="39"/>
      <c r="DV40" s="38"/>
      <c r="DW40" s="69"/>
      <c r="DX40" s="69"/>
      <c r="DY40" s="39"/>
      <c r="DZ40" s="38"/>
      <c r="EA40" s="69"/>
      <c r="EB40" s="69"/>
      <c r="EC40" s="69"/>
      <c r="ED40" s="38"/>
      <c r="EE40" s="69"/>
      <c r="EF40" s="69"/>
      <c r="EG40" s="39"/>
    </row>
    <row r="41" spans="1:137" x14ac:dyDescent="0.3">
      <c r="B41" s="33"/>
      <c r="C41" s="34"/>
      <c r="D41" s="31"/>
      <c r="E41" s="35"/>
      <c r="F41" s="69"/>
      <c r="G41" s="69"/>
      <c r="H41" s="69"/>
      <c r="I41" s="69"/>
      <c r="J41" s="38"/>
      <c r="K41" s="31"/>
      <c r="L41" s="31"/>
      <c r="M41" s="39"/>
      <c r="N41" s="38"/>
      <c r="O41" s="69"/>
      <c r="P41" s="69"/>
      <c r="Q41" s="39"/>
      <c r="R41" s="38"/>
      <c r="S41" s="69"/>
      <c r="T41" s="69"/>
      <c r="U41" s="39"/>
      <c r="V41" s="38"/>
      <c r="W41" s="69"/>
      <c r="X41" s="69"/>
      <c r="Y41" s="39"/>
      <c r="Z41" s="38"/>
      <c r="AA41" s="69"/>
      <c r="AB41" s="69"/>
      <c r="AC41" s="69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148">
        <v>44830</v>
      </c>
      <c r="AQ41" s="149">
        <v>2741</v>
      </c>
      <c r="AR41" s="31">
        <v>225</v>
      </c>
      <c r="AS41" s="35" t="s">
        <v>179</v>
      </c>
      <c r="AT41" s="36"/>
      <c r="AU41" s="31"/>
      <c r="AV41" s="31"/>
      <c r="AW41" s="35"/>
      <c r="AX41" s="69"/>
      <c r="AY41" s="69"/>
      <c r="AZ41" s="69"/>
      <c r="BA41" s="39"/>
      <c r="BB41" s="38"/>
      <c r="BC41" s="69"/>
      <c r="BD41" s="69"/>
      <c r="BE41" s="39"/>
      <c r="BF41" s="38"/>
      <c r="BG41" s="69"/>
      <c r="BH41" s="69"/>
      <c r="BI41" s="39"/>
      <c r="BJ41" s="38"/>
      <c r="BK41" s="69"/>
      <c r="BL41" s="69"/>
      <c r="BM41" s="39"/>
      <c r="BN41" s="38"/>
      <c r="BO41" s="69"/>
      <c r="BP41" s="69"/>
      <c r="BQ41" s="39"/>
      <c r="BR41" s="38"/>
      <c r="BS41" s="69"/>
      <c r="BT41" s="69"/>
      <c r="BU41" s="39"/>
      <c r="BZ41" s="38"/>
      <c r="CA41" s="69"/>
      <c r="CB41" s="69"/>
      <c r="CC41" s="39"/>
      <c r="CD41" s="38"/>
      <c r="CE41" s="69"/>
      <c r="CF41" s="69"/>
      <c r="CG41" s="39"/>
      <c r="CH41" s="131"/>
      <c r="CI41" s="69"/>
      <c r="CJ41" s="69"/>
      <c r="CK41" s="39"/>
      <c r="CL41" s="131"/>
      <c r="CM41" s="69"/>
      <c r="CN41" s="69"/>
      <c r="CO41" s="39"/>
      <c r="CP41" s="131"/>
      <c r="CQ41" s="69"/>
      <c r="CR41" s="69"/>
      <c r="CS41" s="39"/>
      <c r="CT41" s="131"/>
      <c r="CU41" s="69"/>
      <c r="CV41" s="69"/>
      <c r="CW41" s="39"/>
      <c r="CX41" s="131"/>
      <c r="CY41" s="69"/>
      <c r="CZ41" s="69"/>
      <c r="DA41" s="39"/>
      <c r="DB41" s="38"/>
      <c r="DC41" s="69"/>
      <c r="DD41" s="69"/>
      <c r="DE41" s="39"/>
      <c r="DF41" s="69"/>
      <c r="DG41" s="69"/>
      <c r="DH41" s="69"/>
      <c r="DI41" s="69"/>
      <c r="DJ41" s="38"/>
      <c r="DK41" s="69"/>
      <c r="DL41" s="69"/>
      <c r="DM41" s="69"/>
      <c r="DN41" s="30"/>
      <c r="DO41" s="31"/>
      <c r="DP41" s="31"/>
      <c r="DQ41" s="35"/>
      <c r="DR41" s="69"/>
      <c r="DS41" s="69"/>
      <c r="DT41" s="69"/>
      <c r="DU41" s="39"/>
      <c r="DV41" s="38"/>
      <c r="DW41" s="69"/>
      <c r="DX41" s="69"/>
      <c r="DY41" s="39"/>
      <c r="DZ41" s="38"/>
      <c r="EA41" s="69"/>
      <c r="EB41" s="69"/>
      <c r="EC41" s="69"/>
      <c r="ED41" s="38"/>
      <c r="EE41" s="69"/>
      <c r="EF41" s="69"/>
      <c r="EG41" s="39"/>
    </row>
    <row r="42" spans="1:137" x14ac:dyDescent="0.3">
      <c r="B42" s="33"/>
      <c r="C42" s="34"/>
      <c r="D42" s="31"/>
      <c r="E42" s="35"/>
      <c r="F42" s="69"/>
      <c r="G42" s="69"/>
      <c r="H42" s="69"/>
      <c r="I42" s="69"/>
      <c r="J42" s="38"/>
      <c r="K42" s="31"/>
      <c r="L42" s="31"/>
      <c r="M42" s="39"/>
      <c r="N42" s="38"/>
      <c r="O42" s="69"/>
      <c r="P42" s="69"/>
      <c r="Q42" s="39"/>
      <c r="R42" s="38"/>
      <c r="S42" s="69"/>
      <c r="T42" s="69"/>
      <c r="U42" s="39"/>
      <c r="V42" s="38"/>
      <c r="W42" s="69"/>
      <c r="X42" s="69"/>
      <c r="Y42" s="39"/>
      <c r="Z42" s="38"/>
      <c r="AA42" s="69"/>
      <c r="AB42" s="69"/>
      <c r="AC42" s="69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148">
        <v>44833</v>
      </c>
      <c r="AQ42" s="149">
        <v>2755</v>
      </c>
      <c r="AR42" s="31">
        <v>50</v>
      </c>
      <c r="AS42" s="35" t="s">
        <v>111</v>
      </c>
      <c r="AT42" s="36"/>
      <c r="AU42" s="31"/>
      <c r="AV42" s="31"/>
      <c r="AW42" s="35"/>
      <c r="AX42" s="69"/>
      <c r="AY42" s="69"/>
      <c r="AZ42" s="69"/>
      <c r="BA42" s="39"/>
      <c r="BB42" s="38"/>
      <c r="BC42" s="69"/>
      <c r="BD42" s="69"/>
      <c r="BE42" s="39"/>
      <c r="BF42" s="38"/>
      <c r="BG42" s="69"/>
      <c r="BH42" s="69"/>
      <c r="BI42" s="39"/>
      <c r="BJ42" s="38"/>
      <c r="BK42" s="69"/>
      <c r="BL42" s="69"/>
      <c r="BM42" s="39"/>
      <c r="BN42" s="38"/>
      <c r="BO42" s="69"/>
      <c r="BP42" s="69"/>
      <c r="BQ42" s="39"/>
      <c r="BR42" s="38"/>
      <c r="BS42" s="69"/>
      <c r="BT42" s="69"/>
      <c r="BU42" s="39"/>
      <c r="BZ42" s="38"/>
      <c r="CA42" s="69"/>
      <c r="CB42" s="69"/>
      <c r="CC42" s="39"/>
      <c r="CD42" s="38"/>
      <c r="CE42" s="69"/>
      <c r="CF42" s="69"/>
      <c r="CG42" s="39"/>
      <c r="CH42" s="131"/>
      <c r="CI42" s="69"/>
      <c r="CJ42" s="69"/>
      <c r="CK42" s="39"/>
      <c r="CL42" s="131"/>
      <c r="CM42" s="69"/>
      <c r="CN42" s="69"/>
      <c r="CO42" s="39"/>
      <c r="CP42" s="131"/>
      <c r="CQ42" s="69"/>
      <c r="CR42" s="69"/>
      <c r="CS42" s="39"/>
      <c r="CT42" s="131"/>
      <c r="CU42" s="69"/>
      <c r="CV42" s="69"/>
      <c r="CW42" s="39"/>
      <c r="CX42" s="131"/>
      <c r="CY42" s="69"/>
      <c r="CZ42" s="69"/>
      <c r="DA42" s="39"/>
      <c r="DB42" s="38"/>
      <c r="DC42" s="69"/>
      <c r="DD42" s="69"/>
      <c r="DE42" s="39"/>
      <c r="DF42" s="69"/>
      <c r="DG42" s="69"/>
      <c r="DH42" s="69"/>
      <c r="DI42" s="69"/>
      <c r="DJ42" s="38"/>
      <c r="DK42" s="69"/>
      <c r="DL42" s="69"/>
      <c r="DM42" s="69"/>
      <c r="DN42" s="30"/>
      <c r="DO42" s="31"/>
      <c r="DP42" s="31"/>
      <c r="DQ42" s="35"/>
      <c r="DR42" s="69"/>
      <c r="DS42" s="69"/>
      <c r="DT42" s="69"/>
      <c r="DU42" s="39"/>
      <c r="DV42" s="38"/>
      <c r="DW42" s="69"/>
      <c r="DX42" s="69"/>
      <c r="DY42" s="39"/>
      <c r="DZ42" s="38"/>
      <c r="EA42" s="69"/>
      <c r="EB42" s="69"/>
      <c r="EC42" s="69"/>
      <c r="ED42" s="38"/>
      <c r="EE42" s="69"/>
      <c r="EF42" s="69"/>
      <c r="EG42" s="39"/>
    </row>
    <row r="43" spans="1:137" x14ac:dyDescent="0.3">
      <c r="B43" s="33"/>
      <c r="C43" s="34"/>
      <c r="D43" s="31"/>
      <c r="E43" s="35"/>
      <c r="F43" s="69"/>
      <c r="G43" s="69"/>
      <c r="H43" s="69"/>
      <c r="I43" s="69"/>
      <c r="J43" s="38"/>
      <c r="K43" s="31"/>
      <c r="L43" s="31"/>
      <c r="M43" s="39"/>
      <c r="N43" s="38"/>
      <c r="O43" s="69"/>
      <c r="P43" s="69"/>
      <c r="Q43" s="39"/>
      <c r="R43" s="38"/>
      <c r="S43" s="69"/>
      <c r="T43" s="69"/>
      <c r="U43" s="39"/>
      <c r="V43" s="38"/>
      <c r="W43" s="69"/>
      <c r="X43" s="69"/>
      <c r="Y43" s="39"/>
      <c r="Z43" s="38"/>
      <c r="AA43" s="69"/>
      <c r="AB43" s="69"/>
      <c r="AC43" s="69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148">
        <v>44833</v>
      </c>
      <c r="AQ43" s="149">
        <v>2753</v>
      </c>
      <c r="AR43" s="31">
        <v>30</v>
      </c>
      <c r="AS43" s="35" t="s">
        <v>111</v>
      </c>
      <c r="AT43" s="36"/>
      <c r="AU43" s="31"/>
      <c r="AV43" s="31"/>
      <c r="AW43" s="35"/>
      <c r="AX43" s="69"/>
      <c r="AY43" s="69"/>
      <c r="AZ43" s="69"/>
      <c r="BA43" s="39"/>
      <c r="BB43" s="38"/>
      <c r="BC43" s="69"/>
      <c r="BD43" s="69"/>
      <c r="BE43" s="39"/>
      <c r="BF43" s="38"/>
      <c r="BG43" s="69"/>
      <c r="BH43" s="69"/>
      <c r="BI43" s="39"/>
      <c r="BJ43" s="38"/>
      <c r="BK43" s="69"/>
      <c r="BL43" s="69"/>
      <c r="BM43" s="39"/>
      <c r="BN43" s="38"/>
      <c r="BO43" s="69"/>
      <c r="BP43" s="69"/>
      <c r="BQ43" s="39"/>
      <c r="BR43" s="38"/>
      <c r="BS43" s="69"/>
      <c r="BT43" s="69"/>
      <c r="BU43" s="39"/>
      <c r="BZ43" s="38"/>
      <c r="CA43" s="69"/>
      <c r="CB43" s="69"/>
      <c r="CC43" s="39"/>
      <c r="CD43" s="38"/>
      <c r="CE43" s="69"/>
      <c r="CF43" s="69"/>
      <c r="CG43" s="39"/>
      <c r="CH43" s="131"/>
      <c r="CI43" s="69"/>
      <c r="CJ43" s="69"/>
      <c r="CK43" s="39"/>
      <c r="CL43" s="131"/>
      <c r="CM43" s="69"/>
      <c r="CN43" s="69"/>
      <c r="CO43" s="39"/>
      <c r="CP43" s="131"/>
      <c r="CQ43" s="69"/>
      <c r="CR43" s="69"/>
      <c r="CS43" s="39"/>
      <c r="CT43" s="131"/>
      <c r="CU43" s="69"/>
      <c r="CV43" s="69"/>
      <c r="CW43" s="39"/>
      <c r="CX43" s="131"/>
      <c r="CY43" s="69"/>
      <c r="CZ43" s="69"/>
      <c r="DA43" s="39"/>
      <c r="DB43" s="38"/>
      <c r="DC43" s="69"/>
      <c r="DD43" s="69"/>
      <c r="DE43" s="39"/>
      <c r="DF43" s="69"/>
      <c r="DG43" s="69"/>
      <c r="DH43" s="69"/>
      <c r="DI43" s="69"/>
      <c r="DJ43" s="38"/>
      <c r="DK43" s="69"/>
      <c r="DL43" s="69"/>
      <c r="DM43" s="69"/>
      <c r="DN43" s="30"/>
      <c r="DO43" s="31"/>
      <c r="DP43" s="31"/>
      <c r="DQ43" s="35"/>
      <c r="DR43" s="69"/>
      <c r="DS43" s="69"/>
      <c r="DT43" s="69"/>
      <c r="DU43" s="39"/>
      <c r="DV43" s="38"/>
      <c r="DW43" s="69"/>
      <c r="DX43" s="69"/>
      <c r="DY43" s="39"/>
      <c r="DZ43" s="38"/>
      <c r="EA43" s="69"/>
      <c r="EB43" s="69"/>
      <c r="EC43" s="69"/>
      <c r="ED43" s="38"/>
      <c r="EE43" s="69"/>
      <c r="EF43" s="69"/>
      <c r="EG43" s="39"/>
    </row>
    <row r="44" spans="1:137" x14ac:dyDescent="0.3">
      <c r="B44" s="33"/>
      <c r="C44" s="34"/>
      <c r="D44" s="31"/>
      <c r="E44" s="35"/>
      <c r="F44" s="69"/>
      <c r="G44" s="69"/>
      <c r="H44" s="69"/>
      <c r="I44" s="69"/>
      <c r="J44" s="38"/>
      <c r="K44" s="31"/>
      <c r="L44" s="31"/>
      <c r="M44" s="39"/>
      <c r="N44" s="38"/>
      <c r="O44" s="69"/>
      <c r="P44" s="69"/>
      <c r="Q44" s="39"/>
      <c r="R44" s="38"/>
      <c r="S44" s="69"/>
      <c r="T44" s="69"/>
      <c r="U44" s="39"/>
      <c r="V44" s="38"/>
      <c r="W44" s="69"/>
      <c r="X44" s="69"/>
      <c r="Y44" s="39"/>
      <c r="Z44" s="38"/>
      <c r="AA44" s="69"/>
      <c r="AB44" s="69"/>
      <c r="AC44" s="69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148">
        <v>44833</v>
      </c>
      <c r="AQ44" s="149">
        <v>2752</v>
      </c>
      <c r="AR44" s="31">
        <v>270</v>
      </c>
      <c r="AS44" s="35" t="s">
        <v>111</v>
      </c>
      <c r="AT44" s="36"/>
      <c r="AU44" s="31"/>
      <c r="AV44" s="31"/>
      <c r="AW44" s="35"/>
      <c r="AX44" s="69"/>
      <c r="AY44" s="69"/>
      <c r="AZ44" s="69"/>
      <c r="BA44" s="39"/>
      <c r="BB44" s="38"/>
      <c r="BC44" s="69"/>
      <c r="BD44" s="69"/>
      <c r="BE44" s="39"/>
      <c r="BF44" s="38"/>
      <c r="BG44" s="69"/>
      <c r="BH44" s="69"/>
      <c r="BI44" s="39"/>
      <c r="BJ44" s="38"/>
      <c r="BK44" s="69"/>
      <c r="BL44" s="69"/>
      <c r="BM44" s="39"/>
      <c r="BN44" s="38"/>
      <c r="BO44" s="69"/>
      <c r="BP44" s="69"/>
      <c r="BQ44" s="39"/>
      <c r="BR44" s="38"/>
      <c r="BS44" s="69"/>
      <c r="BT44" s="69"/>
      <c r="BU44" s="39"/>
      <c r="BZ44" s="38"/>
      <c r="CA44" s="69"/>
      <c r="CB44" s="69"/>
      <c r="CC44" s="39"/>
      <c r="CD44" s="38"/>
      <c r="CE44" s="69"/>
      <c r="CF44" s="69"/>
      <c r="CG44" s="39"/>
      <c r="CH44" s="131"/>
      <c r="CI44" s="69"/>
      <c r="CJ44" s="69"/>
      <c r="CK44" s="39"/>
      <c r="CL44" s="131"/>
      <c r="CM44" s="69"/>
      <c r="CN44" s="69"/>
      <c r="CO44" s="39"/>
      <c r="CP44" s="131"/>
      <c r="CQ44" s="69"/>
      <c r="CR44" s="69"/>
      <c r="CS44" s="39"/>
      <c r="CT44" s="131"/>
      <c r="CU44" s="69"/>
      <c r="CV44" s="69"/>
      <c r="CW44" s="39"/>
      <c r="CX44" s="131"/>
      <c r="CY44" s="69"/>
      <c r="CZ44" s="69"/>
      <c r="DA44" s="39"/>
      <c r="DB44" s="38"/>
      <c r="DC44" s="69"/>
      <c r="DD44" s="69"/>
      <c r="DE44" s="39"/>
      <c r="DF44" s="69"/>
      <c r="DG44" s="69"/>
      <c r="DH44" s="69"/>
      <c r="DI44" s="69"/>
      <c r="DJ44" s="38"/>
      <c r="DK44" s="69"/>
      <c r="DL44" s="69"/>
      <c r="DM44" s="69"/>
      <c r="DN44" s="30"/>
      <c r="DO44" s="31"/>
      <c r="DP44" s="31"/>
      <c r="DQ44" s="35"/>
      <c r="DR44" s="69"/>
      <c r="DS44" s="69"/>
      <c r="DT44" s="69"/>
      <c r="DU44" s="39"/>
      <c r="DV44" s="38"/>
      <c r="DW44" s="69"/>
      <c r="DX44" s="69"/>
      <c r="DY44" s="39"/>
      <c r="DZ44" s="38"/>
      <c r="EA44" s="69"/>
      <c r="EB44" s="69"/>
      <c r="EC44" s="69"/>
      <c r="ED44" s="38"/>
      <c r="EE44" s="69"/>
      <c r="EF44" s="69"/>
      <c r="EG44" s="39"/>
    </row>
    <row r="45" spans="1:137" x14ac:dyDescent="0.3">
      <c r="B45" s="33"/>
      <c r="C45" s="34"/>
      <c r="D45" s="31"/>
      <c r="E45" s="35"/>
      <c r="F45" s="69"/>
      <c r="G45" s="69"/>
      <c r="H45" s="69"/>
      <c r="I45" s="69"/>
      <c r="J45" s="38"/>
      <c r="K45" s="31"/>
      <c r="L45" s="31"/>
      <c r="M45" s="39"/>
      <c r="N45" s="38"/>
      <c r="O45" s="69"/>
      <c r="P45" s="69"/>
      <c r="Q45" s="39"/>
      <c r="R45" s="38"/>
      <c r="S45" s="69"/>
      <c r="T45" s="69"/>
      <c r="U45" s="39"/>
      <c r="V45" s="38"/>
      <c r="W45" s="69"/>
      <c r="X45" s="69"/>
      <c r="Y45" s="39"/>
      <c r="Z45" s="38"/>
      <c r="AA45" s="69"/>
      <c r="AB45" s="69"/>
      <c r="AC45" s="69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148">
        <v>44833</v>
      </c>
      <c r="AQ45" s="149">
        <v>2754</v>
      </c>
      <c r="AR45" s="31">
        <v>50</v>
      </c>
      <c r="AS45" s="35" t="s">
        <v>229</v>
      </c>
      <c r="AT45" s="36"/>
      <c r="AU45" s="31"/>
      <c r="AV45" s="31"/>
      <c r="AW45" s="35"/>
      <c r="AX45" s="69"/>
      <c r="AY45" s="69"/>
      <c r="AZ45" s="69"/>
      <c r="BA45" s="39"/>
      <c r="BB45" s="38"/>
      <c r="BC45" s="69"/>
      <c r="BD45" s="69"/>
      <c r="BE45" s="39"/>
      <c r="BF45" s="38"/>
      <c r="BG45" s="69"/>
      <c r="BH45" s="69"/>
      <c r="BI45" s="39"/>
      <c r="BJ45" s="38"/>
      <c r="BK45" s="69"/>
      <c r="BL45" s="69"/>
      <c r="BM45" s="39"/>
      <c r="BN45" s="38"/>
      <c r="BO45" s="69"/>
      <c r="BP45" s="69"/>
      <c r="BQ45" s="39"/>
      <c r="BR45" s="38"/>
      <c r="BS45" s="69"/>
      <c r="BT45" s="69"/>
      <c r="BU45" s="39"/>
      <c r="BZ45" s="38"/>
      <c r="CA45" s="69"/>
      <c r="CB45" s="69"/>
      <c r="CC45" s="39"/>
      <c r="CD45" s="38"/>
      <c r="CE45" s="69"/>
      <c r="CF45" s="69"/>
      <c r="CG45" s="39"/>
      <c r="CH45" s="131"/>
      <c r="CI45" s="69"/>
      <c r="CJ45" s="69"/>
      <c r="CK45" s="39"/>
      <c r="CL45" s="131"/>
      <c r="CM45" s="69"/>
      <c r="CN45" s="69"/>
      <c r="CO45" s="39"/>
      <c r="CP45" s="131"/>
      <c r="CQ45" s="69"/>
      <c r="CR45" s="69"/>
      <c r="CS45" s="39"/>
      <c r="CT45" s="131"/>
      <c r="CU45" s="69"/>
      <c r="CV45" s="69"/>
      <c r="CW45" s="39"/>
      <c r="CX45" s="131"/>
      <c r="CY45" s="69"/>
      <c r="CZ45" s="69"/>
      <c r="DA45" s="39"/>
      <c r="DB45" s="38"/>
      <c r="DC45" s="69"/>
      <c r="DD45" s="69"/>
      <c r="DE45" s="39"/>
      <c r="DF45" s="69"/>
      <c r="DG45" s="69"/>
      <c r="DH45" s="69"/>
      <c r="DI45" s="69"/>
      <c r="DJ45" s="38"/>
      <c r="DK45" s="69"/>
      <c r="DL45" s="69"/>
      <c r="DM45" s="69"/>
      <c r="DN45" s="30"/>
      <c r="DO45" s="31"/>
      <c r="DP45" s="31"/>
      <c r="DQ45" s="35"/>
      <c r="DR45" s="69"/>
      <c r="DS45" s="69"/>
      <c r="DT45" s="69"/>
      <c r="DU45" s="39"/>
      <c r="DV45" s="38"/>
      <c r="DW45" s="69"/>
      <c r="DX45" s="69"/>
      <c r="DY45" s="39"/>
      <c r="DZ45" s="38"/>
      <c r="EA45" s="69"/>
      <c r="EB45" s="69"/>
      <c r="EC45" s="69"/>
      <c r="ED45" s="38"/>
      <c r="EE45" s="69"/>
      <c r="EF45" s="69"/>
      <c r="EG45" s="39"/>
    </row>
    <row r="46" spans="1:137" ht="15" thickBot="1" x14ac:dyDescent="0.35">
      <c r="B46" s="97"/>
      <c r="C46" s="98"/>
      <c r="D46" s="28"/>
      <c r="E46" s="29"/>
      <c r="F46" s="69"/>
      <c r="G46" s="69"/>
      <c r="H46" s="69"/>
      <c r="I46" s="69"/>
      <c r="J46" s="38"/>
      <c r="K46" s="31"/>
      <c r="L46" s="31"/>
      <c r="M46" s="39"/>
      <c r="N46" s="77"/>
      <c r="O46" s="72"/>
      <c r="P46" s="72"/>
      <c r="Q46" s="78"/>
      <c r="R46" s="77"/>
      <c r="S46" s="72"/>
      <c r="T46" s="72"/>
      <c r="U46" s="78"/>
      <c r="V46" s="77"/>
      <c r="W46" s="72"/>
      <c r="X46" s="72"/>
      <c r="Y46" s="78"/>
      <c r="Z46" s="77"/>
      <c r="AA46" s="72"/>
      <c r="AB46" s="72"/>
      <c r="AC46" s="72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142"/>
      <c r="AQ46" s="141"/>
      <c r="AR46" s="28"/>
      <c r="AS46" s="29" t="s">
        <v>111</v>
      </c>
      <c r="AT46" s="37"/>
      <c r="AU46" s="28"/>
      <c r="AV46" s="28"/>
      <c r="AW46" s="29"/>
      <c r="AX46" s="72"/>
      <c r="AY46" s="72"/>
      <c r="AZ46" s="72"/>
      <c r="BA46" s="78"/>
      <c r="BB46" s="77"/>
      <c r="BC46" s="72"/>
      <c r="BD46" s="72"/>
      <c r="BE46" s="78"/>
      <c r="BF46" s="77"/>
      <c r="BG46" s="72"/>
      <c r="BH46" s="72"/>
      <c r="BI46" s="78"/>
      <c r="BJ46" s="77"/>
      <c r="BK46" s="72"/>
      <c r="BL46" s="72"/>
      <c r="BM46" s="78"/>
      <c r="BN46" s="77"/>
      <c r="BO46" s="72"/>
      <c r="BP46" s="72"/>
      <c r="BQ46" s="78"/>
      <c r="BR46" s="77"/>
      <c r="BS46" s="72"/>
      <c r="BT46" s="72"/>
      <c r="BU46" s="78"/>
      <c r="BV46" s="77"/>
      <c r="BW46" s="72"/>
      <c r="BX46" s="72"/>
      <c r="BY46" s="78"/>
      <c r="BZ46" s="77"/>
      <c r="CA46" s="72"/>
      <c r="CB46" s="72"/>
      <c r="CC46" s="78"/>
      <c r="CD46" s="77"/>
      <c r="CE46" s="72"/>
      <c r="CF46" s="72"/>
      <c r="CG46" s="78"/>
      <c r="CH46" s="131"/>
      <c r="CI46" s="72"/>
      <c r="CJ46" s="72"/>
      <c r="CK46" s="78"/>
      <c r="CL46" s="131"/>
      <c r="CM46" s="72"/>
      <c r="CN46" s="72"/>
      <c r="CO46" s="78"/>
      <c r="CP46" s="131"/>
      <c r="CQ46" s="72"/>
      <c r="CR46" s="72"/>
      <c r="CS46" s="78"/>
      <c r="CT46" s="131"/>
      <c r="CU46" s="72"/>
      <c r="CV46" s="72"/>
      <c r="CW46" s="78"/>
      <c r="CX46" s="131"/>
      <c r="CY46" s="72"/>
      <c r="CZ46" s="72"/>
      <c r="DA46" s="78"/>
      <c r="DB46" s="77"/>
      <c r="DC46" s="72"/>
      <c r="DD46" s="72"/>
      <c r="DE46" s="78"/>
      <c r="DF46" s="72"/>
      <c r="DG46" s="72"/>
      <c r="DH46" s="72"/>
      <c r="DI46" s="72"/>
      <c r="DJ46" s="77"/>
      <c r="DK46" s="72"/>
      <c r="DL46" s="72"/>
      <c r="DM46" s="72"/>
      <c r="DN46" s="27"/>
      <c r="DO46" s="28"/>
      <c r="DP46" s="28"/>
      <c r="DQ46" s="29"/>
      <c r="DR46" s="72"/>
      <c r="DS46" s="72"/>
      <c r="DT46" s="72"/>
      <c r="DU46" s="78"/>
      <c r="DV46" s="77"/>
      <c r="DW46" s="72"/>
      <c r="DX46" s="72"/>
      <c r="DY46" s="78"/>
      <c r="DZ46" s="77"/>
      <c r="EA46" s="72"/>
      <c r="EB46" s="72"/>
      <c r="EC46" s="72"/>
      <c r="ED46" s="77"/>
      <c r="EE46" s="72"/>
      <c r="EF46" s="72"/>
      <c r="EG46" s="78"/>
    </row>
    <row r="47" spans="1:137" s="7" customFormat="1" ht="18.600000000000001" thickBot="1" x14ac:dyDescent="0.35">
      <c r="A47" s="64" t="s">
        <v>6</v>
      </c>
      <c r="B47" s="773">
        <f>SUM(D12:D46)</f>
        <v>530</v>
      </c>
      <c r="C47" s="774"/>
      <c r="D47" s="774"/>
      <c r="E47" s="775"/>
      <c r="F47" s="773">
        <f>SUM(H12:H46)</f>
        <v>1395</v>
      </c>
      <c r="G47" s="774"/>
      <c r="H47" s="774"/>
      <c r="I47" s="775"/>
      <c r="J47" s="760">
        <f>SUM(L12:L46)</f>
        <v>90</v>
      </c>
      <c r="K47" s="761"/>
      <c r="L47" s="761"/>
      <c r="M47" s="762"/>
      <c r="N47" s="722">
        <f>SUM(P12:P46)</f>
        <v>55</v>
      </c>
      <c r="O47" s="723"/>
      <c r="P47" s="723"/>
      <c r="Q47" s="724"/>
      <c r="R47" s="722">
        <f>SUM(T12:T46)</f>
        <v>270</v>
      </c>
      <c r="S47" s="723"/>
      <c r="T47" s="723"/>
      <c r="U47" s="724"/>
      <c r="V47" s="722">
        <f>SUM(X12:X46)</f>
        <v>350</v>
      </c>
      <c r="W47" s="723"/>
      <c r="X47" s="723"/>
      <c r="Y47" s="724"/>
      <c r="Z47" s="722">
        <f>SUM(AB12:AB46)</f>
        <v>1085</v>
      </c>
      <c r="AA47" s="723"/>
      <c r="AB47" s="723"/>
      <c r="AC47" s="724"/>
      <c r="AD47" s="770">
        <f>SUM(AF12:AF46)</f>
        <v>720</v>
      </c>
      <c r="AE47" s="771"/>
      <c r="AF47" s="771"/>
      <c r="AG47" s="772"/>
      <c r="AH47" s="770">
        <f>SUM(AJ12:AJ46)</f>
        <v>70</v>
      </c>
      <c r="AI47" s="771"/>
      <c r="AJ47" s="771"/>
      <c r="AK47" s="772"/>
      <c r="AL47" s="770">
        <f>SUM(AN12:AN46)</f>
        <v>240</v>
      </c>
      <c r="AM47" s="771"/>
      <c r="AN47" s="771"/>
      <c r="AO47" s="772"/>
      <c r="AP47" s="770">
        <f>SUM(AR12:AR46)</f>
        <v>4505</v>
      </c>
      <c r="AQ47" s="771"/>
      <c r="AR47" s="771"/>
      <c r="AS47" s="771"/>
      <c r="AT47" s="770">
        <f>SUM(AV12:AV46)</f>
        <v>1120</v>
      </c>
      <c r="AU47" s="771"/>
      <c r="AV47" s="771"/>
      <c r="AW47" s="772"/>
      <c r="AX47" s="722">
        <f>SUM(AZ12:AZ46)</f>
        <v>1080</v>
      </c>
      <c r="AY47" s="723"/>
      <c r="AZ47" s="723"/>
      <c r="BA47" s="723"/>
      <c r="BB47" s="722">
        <f>SUM(BD12:BD46)</f>
        <v>1915</v>
      </c>
      <c r="BC47" s="723"/>
      <c r="BD47" s="723"/>
      <c r="BE47" s="723"/>
      <c r="BF47" s="722">
        <f>SUM(BH12:BH46)</f>
        <v>135</v>
      </c>
      <c r="BG47" s="723"/>
      <c r="BH47" s="723"/>
      <c r="BI47" s="724"/>
      <c r="BJ47" s="722">
        <f>SUM(BL12:BL46)</f>
        <v>240</v>
      </c>
      <c r="BK47" s="723"/>
      <c r="BL47" s="723"/>
      <c r="BM47" s="723"/>
      <c r="BN47" s="722">
        <f>SUM(BP12:BP46)</f>
        <v>2150</v>
      </c>
      <c r="BO47" s="723"/>
      <c r="BP47" s="723"/>
      <c r="BQ47" s="723"/>
      <c r="BR47" s="722">
        <f>SUM(BT12:BT46)</f>
        <v>975</v>
      </c>
      <c r="BS47" s="723"/>
      <c r="BT47" s="723"/>
      <c r="BU47" s="723"/>
      <c r="BV47" s="722">
        <f>SUM(BX12:BX46)</f>
        <v>310</v>
      </c>
      <c r="BW47" s="723"/>
      <c r="BX47" s="723"/>
      <c r="BY47" s="723"/>
      <c r="BZ47" s="722">
        <f>SUM(CB12:CB46)</f>
        <v>215</v>
      </c>
      <c r="CA47" s="723"/>
      <c r="CB47" s="723"/>
      <c r="CC47" s="723"/>
      <c r="CD47" s="722">
        <f>SUM(CF12:CF46)</f>
        <v>480</v>
      </c>
      <c r="CE47" s="723"/>
      <c r="CF47" s="723"/>
      <c r="CG47" s="723"/>
      <c r="CH47" s="722">
        <f>SUM(CJ12:CJ46)</f>
        <v>1890</v>
      </c>
      <c r="CI47" s="723"/>
      <c r="CJ47" s="723"/>
      <c r="CK47" s="723"/>
      <c r="CL47" s="722">
        <f>SUM(CN12:CN46)</f>
        <v>2555</v>
      </c>
      <c r="CM47" s="723"/>
      <c r="CN47" s="723"/>
      <c r="CO47" s="723"/>
      <c r="CP47" s="722">
        <f>SUM(CR12:CR46)</f>
        <v>410</v>
      </c>
      <c r="CQ47" s="723"/>
      <c r="CR47" s="723"/>
      <c r="CS47" s="723"/>
      <c r="CT47" s="722">
        <f>SUM(CV12:CV46)</f>
        <v>1335</v>
      </c>
      <c r="CU47" s="723"/>
      <c r="CV47" s="723"/>
      <c r="CW47" s="723"/>
      <c r="CX47" s="722">
        <f>SUM(CZ12:CZ46)</f>
        <v>25</v>
      </c>
      <c r="CY47" s="723"/>
      <c r="CZ47" s="723"/>
      <c r="DA47" s="723"/>
      <c r="DB47" s="722">
        <f>SUM(DD12:DD46)</f>
        <v>90</v>
      </c>
      <c r="DC47" s="723"/>
      <c r="DD47" s="723"/>
      <c r="DE47" s="723"/>
      <c r="DF47" s="722">
        <f>SUM(DH12:DH46)</f>
        <v>15</v>
      </c>
      <c r="DG47" s="723"/>
      <c r="DH47" s="723"/>
      <c r="DI47" s="723"/>
      <c r="DJ47" s="722">
        <f>SUM(DL12:DL46)</f>
        <v>270</v>
      </c>
      <c r="DK47" s="723"/>
      <c r="DL47" s="723"/>
      <c r="DM47" s="724"/>
      <c r="DN47" s="770">
        <f>SUM(DP12:DP46)</f>
        <v>320</v>
      </c>
      <c r="DO47" s="771"/>
      <c r="DP47" s="771"/>
      <c r="DQ47" s="772"/>
      <c r="DR47" s="722">
        <f>SUM(DT12:DT46)</f>
        <v>135</v>
      </c>
      <c r="DS47" s="723"/>
      <c r="DT47" s="723"/>
      <c r="DU47" s="724"/>
      <c r="DV47" s="722">
        <f>SUM(DX12:DX46)</f>
        <v>600</v>
      </c>
      <c r="DW47" s="723"/>
      <c r="DX47" s="723"/>
      <c r="DY47" s="724"/>
      <c r="DZ47" s="722">
        <f>SUM(EB12:EB46)</f>
        <v>45</v>
      </c>
      <c r="EA47" s="723"/>
      <c r="EB47" s="723"/>
      <c r="EC47" s="724"/>
      <c r="ED47" s="722">
        <f>SUM(EF12:EF46)</f>
        <v>285</v>
      </c>
      <c r="EE47" s="723"/>
      <c r="EF47" s="723"/>
      <c r="EG47" s="724"/>
    </row>
    <row r="48" spans="1:137" s="7" customFormat="1" ht="18.600000000000001" thickBot="1" x14ac:dyDescent="0.35">
      <c r="A48" s="64" t="s">
        <v>7</v>
      </c>
      <c r="B48" s="776">
        <f>+B47/42</f>
        <v>12.619047619047619</v>
      </c>
      <c r="C48" s="777"/>
      <c r="D48" s="777"/>
      <c r="E48" s="778"/>
      <c r="F48" s="776">
        <f>+F47/42</f>
        <v>33.214285714285715</v>
      </c>
      <c r="G48" s="777"/>
      <c r="H48" s="777"/>
      <c r="I48" s="778"/>
      <c r="J48" s="763">
        <f>+J47/42</f>
        <v>2.1428571428571428</v>
      </c>
      <c r="K48" s="764"/>
      <c r="L48" s="764"/>
      <c r="M48" s="765"/>
      <c r="N48" s="725">
        <f>+N47/42</f>
        <v>1.3095238095238095</v>
      </c>
      <c r="O48" s="726"/>
      <c r="P48" s="726"/>
      <c r="Q48" s="727"/>
      <c r="R48" s="725">
        <f>+R47/42</f>
        <v>6.4285714285714288</v>
      </c>
      <c r="S48" s="726"/>
      <c r="T48" s="726"/>
      <c r="U48" s="727"/>
      <c r="V48" s="725">
        <f>+V47/42</f>
        <v>8.3333333333333339</v>
      </c>
      <c r="W48" s="726"/>
      <c r="X48" s="726"/>
      <c r="Y48" s="727"/>
      <c r="Z48" s="725">
        <f>+Z47/42</f>
        <v>25.833333333333332</v>
      </c>
      <c r="AA48" s="726"/>
      <c r="AB48" s="726"/>
      <c r="AC48" s="727"/>
      <c r="AD48" s="725">
        <f>+AD47/42</f>
        <v>17.142857142857142</v>
      </c>
      <c r="AE48" s="726"/>
      <c r="AF48" s="726"/>
      <c r="AG48" s="727"/>
      <c r="AH48" s="725">
        <f>+AH47/42</f>
        <v>1.6666666666666667</v>
      </c>
      <c r="AI48" s="726"/>
      <c r="AJ48" s="726"/>
      <c r="AK48" s="727"/>
      <c r="AL48" s="725">
        <f>+AL47/42</f>
        <v>5.7142857142857144</v>
      </c>
      <c r="AM48" s="726"/>
      <c r="AN48" s="726"/>
      <c r="AO48" s="727"/>
      <c r="AP48" s="725">
        <f>+AP47/42</f>
        <v>107.26190476190476</v>
      </c>
      <c r="AQ48" s="726"/>
      <c r="AR48" s="726"/>
      <c r="AS48" s="726"/>
      <c r="AT48" s="725">
        <f>+AT47/42</f>
        <v>26.666666666666668</v>
      </c>
      <c r="AU48" s="726"/>
      <c r="AV48" s="726"/>
      <c r="AW48" s="727"/>
      <c r="AX48" s="725">
        <f>+AX47/42</f>
        <v>25.714285714285715</v>
      </c>
      <c r="AY48" s="726"/>
      <c r="AZ48" s="726"/>
      <c r="BA48" s="726"/>
      <c r="BB48" s="725">
        <f>+BB47/42</f>
        <v>45.595238095238095</v>
      </c>
      <c r="BC48" s="726"/>
      <c r="BD48" s="726"/>
      <c r="BE48" s="726"/>
      <c r="BF48" s="725">
        <f>+BF47/42</f>
        <v>3.2142857142857144</v>
      </c>
      <c r="BG48" s="726"/>
      <c r="BH48" s="726"/>
      <c r="BI48" s="727"/>
      <c r="BJ48" s="725">
        <f>+BJ47/42</f>
        <v>5.7142857142857144</v>
      </c>
      <c r="BK48" s="726"/>
      <c r="BL48" s="726"/>
      <c r="BM48" s="726"/>
      <c r="BN48" s="725">
        <f>+BN47/42</f>
        <v>51.19047619047619</v>
      </c>
      <c r="BO48" s="726"/>
      <c r="BP48" s="726"/>
      <c r="BQ48" s="726"/>
      <c r="BR48" s="725">
        <f>+BR47/42</f>
        <v>23.214285714285715</v>
      </c>
      <c r="BS48" s="726"/>
      <c r="BT48" s="726"/>
      <c r="BU48" s="726"/>
      <c r="BV48" s="725">
        <f>+BV47/42</f>
        <v>7.3809523809523814</v>
      </c>
      <c r="BW48" s="726"/>
      <c r="BX48" s="726"/>
      <c r="BY48" s="726"/>
      <c r="BZ48" s="725">
        <f>+BZ47/42</f>
        <v>5.1190476190476186</v>
      </c>
      <c r="CA48" s="726"/>
      <c r="CB48" s="726"/>
      <c r="CC48" s="726"/>
      <c r="CD48" s="725">
        <f>+CD47/42</f>
        <v>11.428571428571429</v>
      </c>
      <c r="CE48" s="726"/>
      <c r="CF48" s="726"/>
      <c r="CG48" s="726"/>
      <c r="CH48" s="725">
        <f>+CH47/42</f>
        <v>45</v>
      </c>
      <c r="CI48" s="726"/>
      <c r="CJ48" s="726"/>
      <c r="CK48" s="726"/>
      <c r="CL48" s="725">
        <f>+CL47/42</f>
        <v>60.833333333333336</v>
      </c>
      <c r="CM48" s="726"/>
      <c r="CN48" s="726"/>
      <c r="CO48" s="726"/>
      <c r="CP48" s="725">
        <f>+CP47/42</f>
        <v>9.7619047619047628</v>
      </c>
      <c r="CQ48" s="726"/>
      <c r="CR48" s="726"/>
      <c r="CS48" s="726"/>
      <c r="CT48" s="725">
        <f>+CT47/42</f>
        <v>31.785714285714285</v>
      </c>
      <c r="CU48" s="726"/>
      <c r="CV48" s="726"/>
      <c r="CW48" s="726"/>
      <c r="CX48" s="725">
        <f>+CX47/42</f>
        <v>0.59523809523809523</v>
      </c>
      <c r="CY48" s="726"/>
      <c r="CZ48" s="726"/>
      <c r="DA48" s="726"/>
      <c r="DB48" s="725">
        <f>+DB47/42</f>
        <v>2.1428571428571428</v>
      </c>
      <c r="DC48" s="726"/>
      <c r="DD48" s="726"/>
      <c r="DE48" s="726"/>
      <c r="DF48" s="725">
        <f>+DF47/42</f>
        <v>0.35714285714285715</v>
      </c>
      <c r="DG48" s="726"/>
      <c r="DH48" s="726"/>
      <c r="DI48" s="726"/>
      <c r="DJ48" s="725">
        <f>+DJ47/42</f>
        <v>6.4285714285714288</v>
      </c>
      <c r="DK48" s="726"/>
      <c r="DL48" s="726"/>
      <c r="DM48" s="727"/>
      <c r="DN48" s="725">
        <f>+DN47/42</f>
        <v>7.6190476190476186</v>
      </c>
      <c r="DO48" s="726"/>
      <c r="DP48" s="726"/>
      <c r="DQ48" s="727"/>
      <c r="DR48" s="725">
        <f>+DR47/42</f>
        <v>3.2142857142857144</v>
      </c>
      <c r="DS48" s="726"/>
      <c r="DT48" s="726"/>
      <c r="DU48" s="727"/>
      <c r="DV48" s="725">
        <f>+DV47/42</f>
        <v>14.285714285714286</v>
      </c>
      <c r="DW48" s="726"/>
      <c r="DX48" s="726"/>
      <c r="DY48" s="727"/>
      <c r="DZ48" s="725">
        <f>+DZ47/42</f>
        <v>1.0714285714285714</v>
      </c>
      <c r="EA48" s="726"/>
      <c r="EB48" s="726"/>
      <c r="EC48" s="727"/>
      <c r="ED48" s="725">
        <f>+ED47/42</f>
        <v>6.7857142857142856</v>
      </c>
      <c r="EE48" s="726"/>
      <c r="EF48" s="726"/>
      <c r="EG48" s="727"/>
    </row>
    <row r="49" spans="1:137" s="7" customFormat="1" ht="18.600000000000001" thickBot="1" x14ac:dyDescent="0.35">
      <c r="A49" s="64" t="s">
        <v>8</v>
      </c>
      <c r="B49" s="728">
        <f>+B48/6.2898</f>
        <v>2.0062716809831187</v>
      </c>
      <c r="C49" s="729"/>
      <c r="D49" s="729"/>
      <c r="E49" s="730"/>
      <c r="F49" s="728">
        <f>+F48/6.2898</f>
        <v>5.2806584810782091</v>
      </c>
      <c r="G49" s="729"/>
      <c r="H49" s="729"/>
      <c r="I49" s="730"/>
      <c r="J49" s="728">
        <f>+J48/6.2898</f>
        <v>0.34068764394052958</v>
      </c>
      <c r="K49" s="729"/>
      <c r="L49" s="729"/>
      <c r="M49" s="730"/>
      <c r="N49" s="728">
        <f>+N48/6.2898</f>
        <v>0.20819800463032365</v>
      </c>
      <c r="O49" s="729"/>
      <c r="P49" s="729"/>
      <c r="Q49" s="730"/>
      <c r="R49" s="728">
        <f>+R48/6.2898</f>
        <v>1.0220629318215888</v>
      </c>
      <c r="S49" s="729"/>
      <c r="T49" s="729"/>
      <c r="U49" s="730"/>
      <c r="V49" s="728">
        <f>+V48/6.2898</f>
        <v>1.3248963931020596</v>
      </c>
      <c r="W49" s="729"/>
      <c r="X49" s="729"/>
      <c r="Y49" s="730"/>
      <c r="Z49" s="728">
        <f>+Z48/6.2898</f>
        <v>4.1071788186163847</v>
      </c>
      <c r="AA49" s="729"/>
      <c r="AB49" s="729"/>
      <c r="AC49" s="730"/>
      <c r="AD49" s="728">
        <f>+AD48/6.2898</f>
        <v>2.7255011515242367</v>
      </c>
      <c r="AE49" s="729"/>
      <c r="AF49" s="729"/>
      <c r="AG49" s="730"/>
      <c r="AH49" s="728">
        <f>+AH48/6.2898</f>
        <v>0.26497927862041193</v>
      </c>
      <c r="AI49" s="729"/>
      <c r="AJ49" s="729"/>
      <c r="AK49" s="730"/>
      <c r="AL49" s="728">
        <f>+AL48/6.2898</f>
        <v>0.9085003838414123</v>
      </c>
      <c r="AM49" s="729"/>
      <c r="AN49" s="729"/>
      <c r="AO49" s="730"/>
      <c r="AP49" s="728">
        <f>+AP48/6.2898</f>
        <v>17.053309288356509</v>
      </c>
      <c r="AQ49" s="729"/>
      <c r="AR49" s="729"/>
      <c r="AS49" s="729"/>
      <c r="AT49" s="728">
        <f>+AT48/6.2898</f>
        <v>4.2396684579265909</v>
      </c>
      <c r="AU49" s="729"/>
      <c r="AV49" s="729"/>
      <c r="AW49" s="730"/>
      <c r="AX49" s="728">
        <f>+AX48/6.2898</f>
        <v>4.0882517272863552</v>
      </c>
      <c r="AY49" s="729"/>
      <c r="AZ49" s="729"/>
      <c r="BA49" s="729"/>
      <c r="BB49" s="728">
        <f>+BB48/6.2898</f>
        <v>7.249075979401268</v>
      </c>
      <c r="BC49" s="729"/>
      <c r="BD49" s="729"/>
      <c r="BE49" s="729"/>
      <c r="BF49" s="728">
        <f>+BF48/6.2898</f>
        <v>0.5110314659107944</v>
      </c>
      <c r="BG49" s="729"/>
      <c r="BH49" s="729"/>
      <c r="BI49" s="730"/>
      <c r="BJ49" s="728">
        <f>+BJ48/6.2898</f>
        <v>0.9085003838414123</v>
      </c>
      <c r="BK49" s="729"/>
      <c r="BL49" s="729"/>
      <c r="BM49" s="729"/>
      <c r="BN49" s="728">
        <f>+BN48/6.2898</f>
        <v>8.1386492719126515</v>
      </c>
      <c r="BO49" s="729"/>
      <c r="BP49" s="729"/>
      <c r="BQ49" s="729"/>
      <c r="BR49" s="728">
        <f>+BR48/6.2898</f>
        <v>3.6907828093557375</v>
      </c>
      <c r="BS49" s="729"/>
      <c r="BT49" s="729"/>
      <c r="BU49" s="729"/>
      <c r="BV49" s="728">
        <f>+BV48/6.2898</f>
        <v>1.1734796624618242</v>
      </c>
      <c r="BW49" s="729"/>
      <c r="BX49" s="729"/>
      <c r="BY49" s="729"/>
      <c r="BZ49" s="728">
        <f>+BZ48/6.2898</f>
        <v>0.81386492719126502</v>
      </c>
      <c r="CA49" s="729"/>
      <c r="CB49" s="729"/>
      <c r="CC49" s="729"/>
      <c r="CD49" s="728">
        <f>+CD48/6.2898</f>
        <v>1.8170007676828246</v>
      </c>
      <c r="CE49" s="729"/>
      <c r="CF49" s="729"/>
      <c r="CG49" s="729"/>
      <c r="CH49" s="728">
        <f>+CH48/6.2898</f>
        <v>7.1544405227511216</v>
      </c>
      <c r="CI49" s="729"/>
      <c r="CJ49" s="729"/>
      <c r="CK49" s="729"/>
      <c r="CL49" s="728">
        <f>+CL48/6.2898</f>
        <v>9.6717436696450338</v>
      </c>
      <c r="CM49" s="729"/>
      <c r="CN49" s="729"/>
      <c r="CO49" s="729"/>
      <c r="CP49" s="728">
        <f>+CP48/6.2898</f>
        <v>1.5520214890624127</v>
      </c>
      <c r="CQ49" s="729"/>
      <c r="CR49" s="729"/>
      <c r="CS49" s="729"/>
      <c r="CT49" s="728">
        <f>+CT48/6.2898</f>
        <v>5.0535333851178557</v>
      </c>
      <c r="CU49" s="729"/>
      <c r="CV49" s="729"/>
      <c r="CW49" s="729"/>
      <c r="CX49" s="728">
        <f>+CX48/6.2898</f>
        <v>9.463545665014711E-2</v>
      </c>
      <c r="CY49" s="729"/>
      <c r="CZ49" s="729"/>
      <c r="DA49" s="729"/>
      <c r="DB49" s="728">
        <f>+DB48/6.2898</f>
        <v>0.34068764394052958</v>
      </c>
      <c r="DC49" s="729"/>
      <c r="DD49" s="729"/>
      <c r="DE49" s="729"/>
      <c r="DF49" s="728">
        <f>+DF48/6.2898</f>
        <v>5.6781273990088268E-2</v>
      </c>
      <c r="DG49" s="729"/>
      <c r="DH49" s="729"/>
      <c r="DI49" s="729"/>
      <c r="DJ49" s="728">
        <f>+DJ48/6.2898</f>
        <v>1.0220629318215888</v>
      </c>
      <c r="DK49" s="729"/>
      <c r="DL49" s="729"/>
      <c r="DM49" s="730"/>
      <c r="DN49" s="728">
        <f>+DN48/6.2898</f>
        <v>1.2113338451218829</v>
      </c>
      <c r="DO49" s="729"/>
      <c r="DP49" s="729"/>
      <c r="DQ49" s="730"/>
      <c r="DR49" s="728">
        <f>+DR48/6.2898</f>
        <v>0.5110314659107944</v>
      </c>
      <c r="DS49" s="729"/>
      <c r="DT49" s="729"/>
      <c r="DU49" s="730"/>
      <c r="DV49" s="728">
        <f>+DV48/6.2898</f>
        <v>2.2712509596035306</v>
      </c>
      <c r="DW49" s="729"/>
      <c r="DX49" s="729"/>
      <c r="DY49" s="730"/>
      <c r="DZ49" s="728">
        <f>+DZ48/6.2898</f>
        <v>0.17034382197026479</v>
      </c>
      <c r="EA49" s="729"/>
      <c r="EB49" s="729"/>
      <c r="EC49" s="730"/>
      <c r="ED49" s="728">
        <f>+ED48/6.2898</f>
        <v>1.0788442058116769</v>
      </c>
      <c r="EE49" s="729"/>
      <c r="EF49" s="729"/>
      <c r="EG49" s="730"/>
    </row>
  </sheetData>
  <mergeCells count="204">
    <mergeCell ref="AL9:AO9"/>
    <mergeCell ref="AL10:AO10"/>
    <mergeCell ref="AL47:AO47"/>
    <mergeCell ref="AL48:AO48"/>
    <mergeCell ref="AL49:AO49"/>
    <mergeCell ref="AH8:AK8"/>
    <mergeCell ref="AH9:AK9"/>
    <mergeCell ref="AH10:AK10"/>
    <mergeCell ref="AH47:AK47"/>
    <mergeCell ref="AH48:AK48"/>
    <mergeCell ref="AH49:AK49"/>
    <mergeCell ref="AT8:AW8"/>
    <mergeCell ref="AX8:BA8"/>
    <mergeCell ref="BB8:BE8"/>
    <mergeCell ref="B8:E8"/>
    <mergeCell ref="F8:I8"/>
    <mergeCell ref="J8:M8"/>
    <mergeCell ref="N8:Q8"/>
    <mergeCell ref="R8:U8"/>
    <mergeCell ref="V8:Y8"/>
    <mergeCell ref="AL8:AO8"/>
    <mergeCell ref="N9:Q9"/>
    <mergeCell ref="R9:U9"/>
    <mergeCell ref="V9:Y9"/>
    <mergeCell ref="DJ8:DM8"/>
    <mergeCell ref="DN8:DQ8"/>
    <mergeCell ref="DR8:DU8"/>
    <mergeCell ref="DV8:DY8"/>
    <mergeCell ref="DZ8:EC8"/>
    <mergeCell ref="ED8:EG8"/>
    <mergeCell ref="CD8:CG8"/>
    <mergeCell ref="CH8:CK8"/>
    <mergeCell ref="CL8:CO8"/>
    <mergeCell ref="CP8:CS8"/>
    <mergeCell ref="DB8:DE8"/>
    <mergeCell ref="DF8:DI8"/>
    <mergeCell ref="BF8:BI8"/>
    <mergeCell ref="BJ8:BM8"/>
    <mergeCell ref="BN8:BQ8"/>
    <mergeCell ref="BR8:BU8"/>
    <mergeCell ref="BV8:BY8"/>
    <mergeCell ref="BZ8:CC8"/>
    <mergeCell ref="Z8:AC8"/>
    <mergeCell ref="AD8:AG8"/>
    <mergeCell ref="AP8:AS8"/>
    <mergeCell ref="DV9:DY9"/>
    <mergeCell ref="DZ9:EC9"/>
    <mergeCell ref="ED9:EG9"/>
    <mergeCell ref="CD9:CG9"/>
    <mergeCell ref="CH9:CK9"/>
    <mergeCell ref="CL9:CO9"/>
    <mergeCell ref="CP9:CS9"/>
    <mergeCell ref="DB9:DE9"/>
    <mergeCell ref="DF9:DI9"/>
    <mergeCell ref="B10:E10"/>
    <mergeCell ref="F10:I10"/>
    <mergeCell ref="J10:M10"/>
    <mergeCell ref="N10:Q10"/>
    <mergeCell ref="R10:U10"/>
    <mergeCell ref="V10:Y10"/>
    <mergeCell ref="DJ9:DM9"/>
    <mergeCell ref="DN9:DQ9"/>
    <mergeCell ref="DR9:DU9"/>
    <mergeCell ref="BF9:BI9"/>
    <mergeCell ref="BJ9:BM9"/>
    <mergeCell ref="BN9:BQ9"/>
    <mergeCell ref="BR9:BU9"/>
    <mergeCell ref="BV9:BY9"/>
    <mergeCell ref="BZ9:CC9"/>
    <mergeCell ref="Z9:AC9"/>
    <mergeCell ref="AD9:AG9"/>
    <mergeCell ref="AP9:AS9"/>
    <mergeCell ref="AT9:AW9"/>
    <mergeCell ref="AX9:BA9"/>
    <mergeCell ref="BB9:BE9"/>
    <mergeCell ref="B9:E9"/>
    <mergeCell ref="F9:I9"/>
    <mergeCell ref="J9:M9"/>
    <mergeCell ref="BF10:BI10"/>
    <mergeCell ref="BJ10:BM10"/>
    <mergeCell ref="BN10:BQ10"/>
    <mergeCell ref="BR10:BU10"/>
    <mergeCell ref="BV10:BY10"/>
    <mergeCell ref="BZ10:CC10"/>
    <mergeCell ref="Z10:AC10"/>
    <mergeCell ref="AD10:AG10"/>
    <mergeCell ref="AP10:AS10"/>
    <mergeCell ref="AT10:AW10"/>
    <mergeCell ref="AX10:BA10"/>
    <mergeCell ref="BB10:BE10"/>
    <mergeCell ref="DJ10:DM10"/>
    <mergeCell ref="DN10:DQ10"/>
    <mergeCell ref="DR10:DU10"/>
    <mergeCell ref="DV10:DY10"/>
    <mergeCell ref="DZ10:EC10"/>
    <mergeCell ref="ED10:EG10"/>
    <mergeCell ref="CD10:CG10"/>
    <mergeCell ref="CH10:CK10"/>
    <mergeCell ref="CL10:CO10"/>
    <mergeCell ref="CP10:CS10"/>
    <mergeCell ref="DB10:DE10"/>
    <mergeCell ref="DF10:DI10"/>
    <mergeCell ref="AT47:AW47"/>
    <mergeCell ref="AX47:BA47"/>
    <mergeCell ref="BB47:BE47"/>
    <mergeCell ref="B47:E47"/>
    <mergeCell ref="F47:I47"/>
    <mergeCell ref="J47:M47"/>
    <mergeCell ref="N47:Q47"/>
    <mergeCell ref="R47:U47"/>
    <mergeCell ref="V47:Y47"/>
    <mergeCell ref="N48:Q48"/>
    <mergeCell ref="R48:U48"/>
    <mergeCell ref="V48:Y48"/>
    <mergeCell ref="DJ47:DM47"/>
    <mergeCell ref="DN47:DQ47"/>
    <mergeCell ref="DR47:DU47"/>
    <mergeCell ref="DV47:DY47"/>
    <mergeCell ref="DZ47:EC47"/>
    <mergeCell ref="ED47:EG47"/>
    <mergeCell ref="CD47:CG47"/>
    <mergeCell ref="CH47:CK47"/>
    <mergeCell ref="CL47:CO47"/>
    <mergeCell ref="CP47:CS47"/>
    <mergeCell ref="DB47:DE47"/>
    <mergeCell ref="DF47:DI47"/>
    <mergeCell ref="BF47:BI47"/>
    <mergeCell ref="BJ47:BM47"/>
    <mergeCell ref="BN47:BQ47"/>
    <mergeCell ref="BR47:BU47"/>
    <mergeCell ref="BV47:BY47"/>
    <mergeCell ref="BZ47:CC47"/>
    <mergeCell ref="Z47:AC47"/>
    <mergeCell ref="AD47:AG47"/>
    <mergeCell ref="AP47:AS47"/>
    <mergeCell ref="DV48:DY48"/>
    <mergeCell ref="DZ48:EC48"/>
    <mergeCell ref="ED48:EG48"/>
    <mergeCell ref="CD48:CG48"/>
    <mergeCell ref="CH48:CK48"/>
    <mergeCell ref="CL48:CO48"/>
    <mergeCell ref="CP48:CS48"/>
    <mergeCell ref="DB48:DE48"/>
    <mergeCell ref="DF48:DI48"/>
    <mergeCell ref="B49:E49"/>
    <mergeCell ref="F49:I49"/>
    <mergeCell ref="J49:M49"/>
    <mergeCell ref="N49:Q49"/>
    <mergeCell ref="R49:U49"/>
    <mergeCell ref="V49:Y49"/>
    <mergeCell ref="DJ48:DM48"/>
    <mergeCell ref="DN48:DQ48"/>
    <mergeCell ref="DR48:DU48"/>
    <mergeCell ref="BF48:BI48"/>
    <mergeCell ref="BJ48:BM48"/>
    <mergeCell ref="BN48:BQ48"/>
    <mergeCell ref="BR48:BU48"/>
    <mergeCell ref="BV48:BY48"/>
    <mergeCell ref="BZ48:CC48"/>
    <mergeCell ref="Z48:AC48"/>
    <mergeCell ref="AD48:AG48"/>
    <mergeCell ref="AP48:AS48"/>
    <mergeCell ref="AT48:AW48"/>
    <mergeCell ref="AX48:BA48"/>
    <mergeCell ref="BB48:BE48"/>
    <mergeCell ref="B48:E48"/>
    <mergeCell ref="F48:I48"/>
    <mergeCell ref="J48:M48"/>
    <mergeCell ref="BF49:BI49"/>
    <mergeCell ref="BJ49:BM49"/>
    <mergeCell ref="BN49:BQ49"/>
    <mergeCell ref="BR49:BU49"/>
    <mergeCell ref="BV49:BY49"/>
    <mergeCell ref="BZ49:CC49"/>
    <mergeCell ref="Z49:AC49"/>
    <mergeCell ref="AD49:AG49"/>
    <mergeCell ref="AP49:AS49"/>
    <mergeCell ref="AT49:AW49"/>
    <mergeCell ref="AX49:BA49"/>
    <mergeCell ref="BB49:BE49"/>
    <mergeCell ref="DJ49:DM49"/>
    <mergeCell ref="DN49:DQ49"/>
    <mergeCell ref="DR49:DU49"/>
    <mergeCell ref="DV49:DY49"/>
    <mergeCell ref="DZ49:EC49"/>
    <mergeCell ref="ED49:EG49"/>
    <mergeCell ref="CD49:CG49"/>
    <mergeCell ref="CH49:CK49"/>
    <mergeCell ref="CL49:CO49"/>
    <mergeCell ref="CP49:CS49"/>
    <mergeCell ref="DB49:DE49"/>
    <mergeCell ref="DF49:DI49"/>
    <mergeCell ref="CT8:CW8"/>
    <mergeCell ref="CT9:CW9"/>
    <mergeCell ref="CT10:CW10"/>
    <mergeCell ref="CT47:CW47"/>
    <mergeCell ref="CT48:CW48"/>
    <mergeCell ref="CT49:CW49"/>
    <mergeCell ref="CX8:DA8"/>
    <mergeCell ref="CX9:DA9"/>
    <mergeCell ref="CX10:DA10"/>
    <mergeCell ref="CX47:DA47"/>
    <mergeCell ref="CX48:DA48"/>
    <mergeCell ref="CX49:DA49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4"/>
  <sheetViews>
    <sheetView topLeftCell="A7" zoomScale="70" zoomScaleNormal="70" workbookViewId="0">
      <selection activeCell="N8" sqref="N8:Q8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8" width="10.6640625" customWidth="1"/>
    <col min="9" max="9" width="15.44140625" customWidth="1"/>
    <col min="10" max="12" width="10.6640625" customWidth="1"/>
    <col min="13" max="13" width="15" customWidth="1"/>
    <col min="14" max="37" width="13" customWidth="1"/>
    <col min="38" max="45" width="11.88671875" customWidth="1"/>
    <col min="46" max="64" width="12" customWidth="1"/>
    <col min="65" max="73" width="13" customWidth="1"/>
    <col min="74" max="85" width="12" customWidth="1"/>
  </cols>
  <sheetData>
    <row r="1" spans="1:89" ht="15" hidden="1" thickBot="1" x14ac:dyDescent="0.35"/>
    <row r="2" spans="1:89" ht="15" hidden="1" thickBot="1" x14ac:dyDescent="0.35"/>
    <row r="3" spans="1:89" ht="15" hidden="1" thickBot="1" x14ac:dyDescent="0.35"/>
    <row r="4" spans="1:89" ht="15" hidden="1" thickBot="1" x14ac:dyDescent="0.35"/>
    <row r="5" spans="1:89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</row>
    <row r="6" spans="1:89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</row>
    <row r="7" spans="1:89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</row>
    <row r="8" spans="1:89" s="3" customFormat="1" ht="43.5" customHeight="1" thickBot="1" x14ac:dyDescent="0.35">
      <c r="A8" s="63" t="s">
        <v>16</v>
      </c>
      <c r="B8" s="786" t="s">
        <v>119</v>
      </c>
      <c r="C8" s="787"/>
      <c r="D8" s="787"/>
      <c r="E8" s="788"/>
      <c r="F8" s="789" t="s">
        <v>118</v>
      </c>
      <c r="G8" s="790"/>
      <c r="H8" s="790"/>
      <c r="I8" s="791"/>
      <c r="J8" s="783" t="s">
        <v>231</v>
      </c>
      <c r="K8" s="784"/>
      <c r="L8" s="784"/>
      <c r="M8" s="785"/>
      <c r="N8" s="783" t="s">
        <v>187</v>
      </c>
      <c r="O8" s="784"/>
      <c r="P8" s="784"/>
      <c r="Q8" s="785"/>
      <c r="R8" s="783" t="s">
        <v>226</v>
      </c>
      <c r="S8" s="784"/>
      <c r="T8" s="784"/>
      <c r="U8" s="785"/>
      <c r="V8" s="783" t="s">
        <v>226</v>
      </c>
      <c r="W8" s="784"/>
      <c r="X8" s="784"/>
      <c r="Y8" s="785"/>
      <c r="Z8" s="783" t="s">
        <v>189</v>
      </c>
      <c r="AA8" s="784"/>
      <c r="AB8" s="784"/>
      <c r="AC8" s="784"/>
      <c r="AD8" s="783" t="s">
        <v>4</v>
      </c>
      <c r="AE8" s="784"/>
      <c r="AF8" s="784"/>
      <c r="AG8" s="784"/>
      <c r="AH8" s="783" t="s">
        <v>182</v>
      </c>
      <c r="AI8" s="784"/>
      <c r="AJ8" s="784"/>
      <c r="AK8" s="785"/>
      <c r="AL8" s="792" t="s">
        <v>239</v>
      </c>
      <c r="AM8" s="793"/>
      <c r="AN8" s="793"/>
      <c r="AO8" s="794"/>
      <c r="AP8" s="783" t="s">
        <v>185</v>
      </c>
      <c r="AQ8" s="784"/>
      <c r="AR8" s="784"/>
      <c r="AS8" s="785"/>
      <c r="AT8" s="783" t="s">
        <v>18</v>
      </c>
      <c r="AU8" s="784"/>
      <c r="AV8" s="784"/>
      <c r="AW8" s="785"/>
      <c r="AX8" s="783" t="s">
        <v>18</v>
      </c>
      <c r="AY8" s="784"/>
      <c r="AZ8" s="784"/>
      <c r="BA8" s="785"/>
      <c r="BB8" s="783" t="s">
        <v>18</v>
      </c>
      <c r="BC8" s="784"/>
      <c r="BD8" s="784"/>
      <c r="BE8" s="785"/>
      <c r="BF8" s="783" t="s">
        <v>18</v>
      </c>
      <c r="BG8" s="784"/>
      <c r="BH8" s="784"/>
      <c r="BI8" s="785"/>
      <c r="BJ8" s="783" t="s">
        <v>18</v>
      </c>
      <c r="BK8" s="784"/>
      <c r="BL8" s="784"/>
      <c r="BM8" s="785"/>
      <c r="BN8" s="783" t="s">
        <v>18</v>
      </c>
      <c r="BO8" s="784"/>
      <c r="BP8" s="784"/>
      <c r="BQ8" s="785"/>
      <c r="BR8" s="783" t="s">
        <v>18</v>
      </c>
      <c r="BS8" s="784"/>
      <c r="BT8" s="784"/>
      <c r="BU8" s="785"/>
      <c r="BV8" s="783" t="s">
        <v>208</v>
      </c>
      <c r="BW8" s="784"/>
      <c r="BX8" s="784"/>
      <c r="BY8" s="785"/>
      <c r="BZ8" s="783" t="s">
        <v>237</v>
      </c>
      <c r="CA8" s="784"/>
      <c r="CB8" s="784"/>
      <c r="CC8" s="785"/>
      <c r="CD8" s="798" t="s">
        <v>236</v>
      </c>
      <c r="CE8" s="799"/>
      <c r="CF8" s="799"/>
      <c r="CG8" s="800"/>
      <c r="CH8" s="783" t="s">
        <v>221</v>
      </c>
      <c r="CI8" s="784"/>
      <c r="CJ8" s="784"/>
      <c r="CK8" s="785"/>
    </row>
    <row r="9" spans="1:89" s="3" customFormat="1" ht="30.9" customHeight="1" thickBot="1" x14ac:dyDescent="0.35">
      <c r="A9" s="63" t="s">
        <v>14</v>
      </c>
      <c r="B9" s="795" t="s">
        <v>228</v>
      </c>
      <c r="C9" s="796"/>
      <c r="D9" s="796"/>
      <c r="E9" s="797"/>
      <c r="F9" s="783" t="s">
        <v>235</v>
      </c>
      <c r="G9" s="784"/>
      <c r="H9" s="784"/>
      <c r="I9" s="785"/>
      <c r="J9" s="783" t="s">
        <v>217</v>
      </c>
      <c r="K9" s="784"/>
      <c r="L9" s="784"/>
      <c r="M9" s="785"/>
      <c r="N9" s="783" t="s">
        <v>120</v>
      </c>
      <c r="O9" s="784"/>
      <c r="P9" s="784"/>
      <c r="Q9" s="785"/>
      <c r="R9" s="783" t="s">
        <v>227</v>
      </c>
      <c r="S9" s="784"/>
      <c r="T9" s="784"/>
      <c r="U9" s="785"/>
      <c r="V9" s="783" t="s">
        <v>225</v>
      </c>
      <c r="W9" s="784"/>
      <c r="X9" s="784"/>
      <c r="Y9" s="785"/>
      <c r="Z9" s="783" t="s">
        <v>190</v>
      </c>
      <c r="AA9" s="784"/>
      <c r="AB9" s="784"/>
      <c r="AC9" s="784"/>
      <c r="AD9" s="783" t="s">
        <v>211</v>
      </c>
      <c r="AE9" s="784"/>
      <c r="AF9" s="784"/>
      <c r="AG9" s="784"/>
      <c r="AH9" s="783" t="s">
        <v>207</v>
      </c>
      <c r="AI9" s="784"/>
      <c r="AJ9" s="784"/>
      <c r="AK9" s="785"/>
      <c r="AL9" s="783" t="s">
        <v>240</v>
      </c>
      <c r="AM9" s="784"/>
      <c r="AN9" s="784"/>
      <c r="AO9" s="785"/>
      <c r="AP9" s="783" t="s">
        <v>186</v>
      </c>
      <c r="AQ9" s="784"/>
      <c r="AR9" s="784"/>
      <c r="AS9" s="785"/>
      <c r="AT9" s="783" t="s">
        <v>212</v>
      </c>
      <c r="AU9" s="784"/>
      <c r="AV9" s="784"/>
      <c r="AW9" s="785"/>
      <c r="AX9" s="783" t="s">
        <v>233</v>
      </c>
      <c r="AY9" s="784"/>
      <c r="AZ9" s="784"/>
      <c r="BA9" s="785"/>
      <c r="BB9" s="783" t="s">
        <v>214</v>
      </c>
      <c r="BC9" s="784"/>
      <c r="BD9" s="784"/>
      <c r="BE9" s="785"/>
      <c r="BF9" s="783" t="s">
        <v>125</v>
      </c>
      <c r="BG9" s="784"/>
      <c r="BH9" s="784"/>
      <c r="BI9" s="785"/>
      <c r="BJ9" s="783" t="s">
        <v>165</v>
      </c>
      <c r="BK9" s="784"/>
      <c r="BL9" s="784"/>
      <c r="BM9" s="785"/>
      <c r="BN9" s="783" t="s">
        <v>234</v>
      </c>
      <c r="BO9" s="784"/>
      <c r="BP9" s="784"/>
      <c r="BQ9" s="785"/>
      <c r="BR9" s="783" t="s">
        <v>232</v>
      </c>
      <c r="BS9" s="784"/>
      <c r="BT9" s="784"/>
      <c r="BU9" s="785"/>
      <c r="BV9" s="783" t="s">
        <v>209</v>
      </c>
      <c r="BW9" s="784"/>
      <c r="BX9" s="784"/>
      <c r="BY9" s="785"/>
      <c r="BZ9" s="783" t="s">
        <v>238</v>
      </c>
      <c r="CA9" s="784"/>
      <c r="CB9" s="784"/>
      <c r="CC9" s="785"/>
      <c r="CD9" s="783" t="s">
        <v>173</v>
      </c>
      <c r="CE9" s="784"/>
      <c r="CF9" s="784"/>
      <c r="CG9" s="785"/>
      <c r="CH9" s="783" t="s">
        <v>222</v>
      </c>
      <c r="CI9" s="784"/>
      <c r="CJ9" s="784"/>
      <c r="CK9" s="785"/>
    </row>
    <row r="10" spans="1:89" s="3" customFormat="1" ht="30.9" customHeight="1" thickBot="1" x14ac:dyDescent="0.35">
      <c r="A10" s="44" t="s">
        <v>52</v>
      </c>
      <c r="B10" s="741"/>
      <c r="C10" s="742"/>
      <c r="D10" s="742"/>
      <c r="E10" s="743"/>
      <c r="F10" s="768"/>
      <c r="G10" s="734"/>
      <c r="H10" s="734"/>
      <c r="I10" s="769"/>
      <c r="J10" s="768"/>
      <c r="K10" s="734"/>
      <c r="L10" s="734"/>
      <c r="M10" s="769"/>
      <c r="N10" s="768"/>
      <c r="O10" s="734"/>
      <c r="P10" s="734"/>
      <c r="Q10" s="769"/>
      <c r="R10" s="768"/>
      <c r="S10" s="734"/>
      <c r="T10" s="734"/>
      <c r="U10" s="769"/>
      <c r="V10" s="804"/>
      <c r="W10" s="805"/>
      <c r="X10" s="805"/>
      <c r="Y10" s="806"/>
      <c r="Z10" s="768"/>
      <c r="AA10" s="734"/>
      <c r="AB10" s="734"/>
      <c r="AC10" s="734"/>
      <c r="AD10" s="731"/>
      <c r="AE10" s="732"/>
      <c r="AF10" s="732"/>
      <c r="AG10" s="732"/>
      <c r="AH10" s="731"/>
      <c r="AI10" s="732"/>
      <c r="AJ10" s="732"/>
      <c r="AK10" s="733"/>
      <c r="AL10" s="731"/>
      <c r="AM10" s="732"/>
      <c r="AN10" s="732"/>
      <c r="AO10" s="733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804"/>
      <c r="BW10" s="805"/>
      <c r="BX10" s="805"/>
      <c r="BY10" s="806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</row>
    <row r="11" spans="1:89" s="50" customFormat="1" ht="56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145" t="s">
        <v>30</v>
      </c>
      <c r="K11" s="46" t="s">
        <v>31</v>
      </c>
      <c r="L11" s="47" t="s">
        <v>32</v>
      </c>
      <c r="M11" s="143" t="s">
        <v>33</v>
      </c>
      <c r="N11" s="145" t="s">
        <v>30</v>
      </c>
      <c r="O11" s="46" t="s">
        <v>31</v>
      </c>
      <c r="P11" s="47" t="s">
        <v>32</v>
      </c>
      <c r="Q11" s="143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105" t="s">
        <v>30</v>
      </c>
      <c r="W11" s="106" t="s">
        <v>31</v>
      </c>
      <c r="X11" s="106" t="s">
        <v>32</v>
      </c>
      <c r="Y11" s="107" t="s">
        <v>33</v>
      </c>
      <c r="Z11" s="105" t="s">
        <v>30</v>
      </c>
      <c r="AA11" s="106" t="s">
        <v>31</v>
      </c>
      <c r="AB11" s="106" t="s">
        <v>32</v>
      </c>
      <c r="AC11" s="139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105" t="s">
        <v>30</v>
      </c>
      <c r="BW11" s="106" t="s">
        <v>31</v>
      </c>
      <c r="BX11" s="106" t="s">
        <v>32</v>
      </c>
      <c r="BY11" s="10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</row>
    <row r="12" spans="1:89" ht="15" thickBot="1" x14ac:dyDescent="0.35">
      <c r="B12" s="129">
        <v>44837</v>
      </c>
      <c r="C12" s="18">
        <v>2775</v>
      </c>
      <c r="D12" s="19">
        <v>70</v>
      </c>
      <c r="E12" s="20" t="s">
        <v>111</v>
      </c>
      <c r="F12" s="129">
        <v>44835</v>
      </c>
      <c r="G12" s="54">
        <v>2760</v>
      </c>
      <c r="H12" s="54">
        <v>45</v>
      </c>
      <c r="I12" s="56" t="s">
        <v>111</v>
      </c>
      <c r="J12" s="144">
        <v>44837</v>
      </c>
      <c r="K12" s="66">
        <v>2773</v>
      </c>
      <c r="L12" s="66">
        <v>190</v>
      </c>
      <c r="M12" s="66" t="s">
        <v>111</v>
      </c>
      <c r="N12" s="136">
        <v>44835</v>
      </c>
      <c r="O12" s="6">
        <v>2607</v>
      </c>
      <c r="P12" s="6">
        <v>90</v>
      </c>
      <c r="Q12" s="6" t="s">
        <v>179</v>
      </c>
      <c r="R12" s="136">
        <v>44841</v>
      </c>
      <c r="S12" s="6">
        <v>2789</v>
      </c>
      <c r="T12" s="6">
        <v>90</v>
      </c>
      <c r="U12" s="6" t="s">
        <v>111</v>
      </c>
      <c r="V12" s="144">
        <v>44837</v>
      </c>
      <c r="W12" s="54">
        <v>2827</v>
      </c>
      <c r="X12" s="54">
        <v>90</v>
      </c>
      <c r="Y12" s="54" t="s">
        <v>184</v>
      </c>
      <c r="Z12" s="137">
        <v>44836</v>
      </c>
      <c r="AA12" s="126">
        <v>2767</v>
      </c>
      <c r="AB12" s="126">
        <v>180</v>
      </c>
      <c r="AC12" s="127" t="s">
        <v>179</v>
      </c>
      <c r="AD12" s="137">
        <v>44837</v>
      </c>
      <c r="AE12" s="126">
        <v>2774</v>
      </c>
      <c r="AF12" s="126">
        <v>135</v>
      </c>
      <c r="AG12" s="131" t="s">
        <v>111</v>
      </c>
      <c r="AH12" s="131">
        <v>44837</v>
      </c>
      <c r="AI12" s="66">
        <v>2832</v>
      </c>
      <c r="AJ12" s="66">
        <v>115</v>
      </c>
      <c r="AK12" s="56" t="s">
        <v>126</v>
      </c>
      <c r="AL12" s="131">
        <v>44849</v>
      </c>
      <c r="AM12" s="66">
        <v>2904</v>
      </c>
      <c r="AN12" s="66">
        <v>90</v>
      </c>
      <c r="AO12" s="56" t="s">
        <v>179</v>
      </c>
      <c r="AP12" s="131">
        <v>44835</v>
      </c>
      <c r="AQ12" s="66">
        <v>2600</v>
      </c>
      <c r="AR12" s="66">
        <v>180</v>
      </c>
      <c r="AS12" s="56" t="s">
        <v>184</v>
      </c>
      <c r="AT12" s="131">
        <v>44836</v>
      </c>
      <c r="AU12" s="66">
        <v>2301</v>
      </c>
      <c r="AV12" s="66">
        <v>180</v>
      </c>
      <c r="AW12" s="56" t="s">
        <v>184</v>
      </c>
      <c r="AX12" s="131">
        <v>44861</v>
      </c>
      <c r="AY12" s="66">
        <v>2962</v>
      </c>
      <c r="AZ12" s="66">
        <v>90</v>
      </c>
      <c r="BA12" s="56" t="s">
        <v>111</v>
      </c>
      <c r="BB12" s="131">
        <v>44837</v>
      </c>
      <c r="BC12" s="66">
        <v>2772</v>
      </c>
      <c r="BD12" s="66">
        <v>45</v>
      </c>
      <c r="BE12" s="56" t="s">
        <v>111</v>
      </c>
      <c r="BF12" s="131">
        <v>44836</v>
      </c>
      <c r="BG12" s="66">
        <v>2764</v>
      </c>
      <c r="BH12" s="66">
        <v>180</v>
      </c>
      <c r="BI12" s="56" t="s">
        <v>179</v>
      </c>
      <c r="BJ12" s="131">
        <v>44836</v>
      </c>
      <c r="BK12" s="66">
        <v>2761</v>
      </c>
      <c r="BL12" s="66">
        <v>180</v>
      </c>
      <c r="BM12" s="56" t="s">
        <v>179</v>
      </c>
      <c r="BN12" s="131">
        <v>44836</v>
      </c>
      <c r="BO12" s="66">
        <v>2765</v>
      </c>
      <c r="BP12" s="66">
        <v>135</v>
      </c>
      <c r="BQ12" s="56" t="s">
        <v>179</v>
      </c>
      <c r="BR12" s="131">
        <v>44836</v>
      </c>
      <c r="BS12" s="66">
        <v>2762</v>
      </c>
      <c r="BT12" s="66">
        <v>70</v>
      </c>
      <c r="BU12" s="56" t="s">
        <v>179</v>
      </c>
      <c r="BV12" s="130">
        <v>44837</v>
      </c>
      <c r="BW12" s="126">
        <v>2776</v>
      </c>
      <c r="BX12" s="126">
        <v>70</v>
      </c>
      <c r="BY12" s="127" t="s">
        <v>111</v>
      </c>
      <c r="BZ12" s="132">
        <v>44845</v>
      </c>
      <c r="CA12" s="101">
        <v>2814</v>
      </c>
      <c r="CB12" s="101">
        <v>10</v>
      </c>
      <c r="CC12" s="102" t="s">
        <v>111</v>
      </c>
      <c r="CD12" s="100">
        <v>44855</v>
      </c>
      <c r="CE12" s="101">
        <v>2919</v>
      </c>
      <c r="CF12" s="101">
        <v>90</v>
      </c>
      <c r="CG12" s="102" t="s">
        <v>114</v>
      </c>
      <c r="CH12" s="146">
        <v>44856</v>
      </c>
      <c r="CI12" s="101">
        <v>2929</v>
      </c>
      <c r="CJ12" s="101">
        <v>45</v>
      </c>
      <c r="CK12" s="102" t="s">
        <v>111</v>
      </c>
    </row>
    <row r="13" spans="1:89" x14ac:dyDescent="0.3">
      <c r="B13" s="129">
        <v>44840</v>
      </c>
      <c r="C13" s="18">
        <v>2788</v>
      </c>
      <c r="D13" s="54">
        <v>135</v>
      </c>
      <c r="E13" s="53" t="s">
        <v>111</v>
      </c>
      <c r="F13" s="129">
        <v>44842</v>
      </c>
      <c r="G13" s="6">
        <v>2768</v>
      </c>
      <c r="H13" s="6">
        <v>135</v>
      </c>
      <c r="I13" s="59" t="s">
        <v>111</v>
      </c>
      <c r="J13" s="136">
        <v>44840</v>
      </c>
      <c r="K13" s="66">
        <v>2787</v>
      </c>
      <c r="L13" s="66">
        <v>270</v>
      </c>
      <c r="M13" s="66" t="s">
        <v>111</v>
      </c>
      <c r="N13" s="136">
        <v>44840</v>
      </c>
      <c r="O13" s="6">
        <v>2792</v>
      </c>
      <c r="P13" s="6">
        <v>90</v>
      </c>
      <c r="Q13" s="6" t="s">
        <v>179</v>
      </c>
      <c r="R13" s="136">
        <v>44856</v>
      </c>
      <c r="S13" s="6">
        <v>2930</v>
      </c>
      <c r="T13" s="6">
        <v>70</v>
      </c>
      <c r="U13" s="6" t="s">
        <v>179</v>
      </c>
      <c r="V13" s="136">
        <v>44842</v>
      </c>
      <c r="W13" s="6">
        <v>2835</v>
      </c>
      <c r="X13" s="6">
        <v>70</v>
      </c>
      <c r="Y13" s="6" t="s">
        <v>126</v>
      </c>
      <c r="Z13" s="138">
        <v>44836</v>
      </c>
      <c r="AA13" s="6">
        <v>2768</v>
      </c>
      <c r="AB13" s="6">
        <v>270</v>
      </c>
      <c r="AC13" s="15" t="s">
        <v>179</v>
      </c>
      <c r="AD13" s="138">
        <v>44840</v>
      </c>
      <c r="AE13" s="6">
        <v>2788</v>
      </c>
      <c r="AF13" s="6">
        <v>135</v>
      </c>
      <c r="AG13" s="131" t="s">
        <v>111</v>
      </c>
      <c r="AH13" s="131">
        <v>44839</v>
      </c>
      <c r="AI13" s="66">
        <v>2831</v>
      </c>
      <c r="AJ13" s="66">
        <v>95</v>
      </c>
      <c r="AK13" s="56" t="s">
        <v>126</v>
      </c>
      <c r="AL13" s="131">
        <v>44856</v>
      </c>
      <c r="AM13" s="66">
        <v>2928</v>
      </c>
      <c r="AN13" s="66">
        <v>90</v>
      </c>
      <c r="AO13" s="56" t="s">
        <v>179</v>
      </c>
      <c r="AP13" s="131">
        <v>44837</v>
      </c>
      <c r="AQ13" s="66">
        <v>2828</v>
      </c>
      <c r="AR13" s="66">
        <v>95</v>
      </c>
      <c r="AS13" s="56" t="s">
        <v>184</v>
      </c>
      <c r="AT13" s="131">
        <v>44839</v>
      </c>
      <c r="AU13" s="66">
        <v>2829</v>
      </c>
      <c r="AV13" s="66">
        <v>85</v>
      </c>
      <c r="AW13" s="56" t="s">
        <v>126</v>
      </c>
      <c r="AX13" s="131">
        <v>44863</v>
      </c>
      <c r="AY13" s="67">
        <v>2969</v>
      </c>
      <c r="AZ13" s="67">
        <v>90</v>
      </c>
      <c r="BA13" s="59" t="s">
        <v>111</v>
      </c>
      <c r="BB13" s="131">
        <v>44840</v>
      </c>
      <c r="BC13" s="67">
        <v>2785</v>
      </c>
      <c r="BD13" s="67">
        <v>90</v>
      </c>
      <c r="BE13" s="59" t="s">
        <v>111</v>
      </c>
      <c r="BF13" s="131">
        <v>44836</v>
      </c>
      <c r="BG13" s="67">
        <v>2763</v>
      </c>
      <c r="BH13" s="67">
        <v>40</v>
      </c>
      <c r="BI13" s="59" t="s">
        <v>179</v>
      </c>
      <c r="BJ13" s="131">
        <v>44838</v>
      </c>
      <c r="BK13" s="67">
        <v>2777</v>
      </c>
      <c r="BL13" s="67">
        <v>140</v>
      </c>
      <c r="BM13" s="59" t="s">
        <v>111</v>
      </c>
      <c r="BN13" s="131">
        <v>44839</v>
      </c>
      <c r="BO13" s="67">
        <v>2781</v>
      </c>
      <c r="BP13" s="67">
        <v>135</v>
      </c>
      <c r="BQ13" s="59" t="s">
        <v>111</v>
      </c>
      <c r="BR13" s="131">
        <v>44839</v>
      </c>
      <c r="BS13" s="67">
        <v>2778</v>
      </c>
      <c r="BT13" s="67">
        <v>90</v>
      </c>
      <c r="BU13" s="59" t="s">
        <v>111</v>
      </c>
      <c r="BV13" s="131">
        <v>44846</v>
      </c>
      <c r="BW13" s="6">
        <v>2817</v>
      </c>
      <c r="BX13" s="6">
        <v>90</v>
      </c>
      <c r="BY13" s="15" t="s">
        <v>111</v>
      </c>
      <c r="BZ13" s="134"/>
      <c r="CA13" s="101"/>
      <c r="CB13" s="101"/>
      <c r="CC13" s="102"/>
      <c r="CD13" s="100">
        <v>44859</v>
      </c>
      <c r="CE13" s="101">
        <v>2922</v>
      </c>
      <c r="CF13" s="101">
        <v>30</v>
      </c>
      <c r="CG13" s="102" t="s">
        <v>164</v>
      </c>
      <c r="CH13" s="100"/>
      <c r="CI13" s="101"/>
      <c r="CJ13" s="101"/>
      <c r="CK13" s="102" t="s">
        <v>111</v>
      </c>
    </row>
    <row r="14" spans="1:89" x14ac:dyDescent="0.3">
      <c r="B14" s="129">
        <v>44843</v>
      </c>
      <c r="C14" s="12">
        <v>2803</v>
      </c>
      <c r="D14" s="6">
        <v>135</v>
      </c>
      <c r="E14" s="15" t="s">
        <v>111</v>
      </c>
      <c r="F14" s="129">
        <v>44847</v>
      </c>
      <c r="G14" s="6">
        <v>2822</v>
      </c>
      <c r="H14" s="6">
        <v>135</v>
      </c>
      <c r="I14" s="59" t="s">
        <v>164</v>
      </c>
      <c r="J14" s="136">
        <v>44844</v>
      </c>
      <c r="K14" s="67">
        <v>2805</v>
      </c>
      <c r="L14" s="67">
        <v>270</v>
      </c>
      <c r="M14" s="67" t="s">
        <v>111</v>
      </c>
      <c r="N14" s="136">
        <v>44842</v>
      </c>
      <c r="O14" s="6">
        <v>2793</v>
      </c>
      <c r="P14" s="6">
        <v>90</v>
      </c>
      <c r="Q14" s="6" t="s">
        <v>179</v>
      </c>
      <c r="R14" s="136"/>
      <c r="S14" s="6"/>
      <c r="T14" s="6"/>
      <c r="U14" s="6"/>
      <c r="V14" s="136">
        <v>44858</v>
      </c>
      <c r="W14" s="6">
        <v>2848</v>
      </c>
      <c r="X14" s="6">
        <v>50</v>
      </c>
      <c r="Y14" s="6" t="s">
        <v>184</v>
      </c>
      <c r="Z14" s="138">
        <v>44839</v>
      </c>
      <c r="AA14" s="6">
        <v>2782</v>
      </c>
      <c r="AB14" s="6">
        <v>270</v>
      </c>
      <c r="AC14" s="15" t="s">
        <v>111</v>
      </c>
      <c r="AD14" s="138">
        <v>44840</v>
      </c>
      <c r="AE14" s="6">
        <v>2802</v>
      </c>
      <c r="AF14" s="6">
        <v>135</v>
      </c>
      <c r="AG14" s="131" t="s">
        <v>111</v>
      </c>
      <c r="AH14" s="131">
        <v>44841</v>
      </c>
      <c r="AI14" s="66">
        <v>2833</v>
      </c>
      <c r="AJ14" s="66">
        <v>100</v>
      </c>
      <c r="AK14" s="56" t="s">
        <v>126</v>
      </c>
      <c r="AL14" s="131">
        <v>44864</v>
      </c>
      <c r="AM14" s="66">
        <v>2948</v>
      </c>
      <c r="AN14" s="66">
        <v>90</v>
      </c>
      <c r="AO14" s="56" t="s">
        <v>179</v>
      </c>
      <c r="AP14" s="131">
        <v>44778</v>
      </c>
      <c r="AQ14" s="66">
        <v>2830</v>
      </c>
      <c r="AR14" s="66">
        <v>75</v>
      </c>
      <c r="AS14" s="56" t="s">
        <v>126</v>
      </c>
      <c r="AT14" s="131">
        <v>44842</v>
      </c>
      <c r="AU14" s="67">
        <v>2836</v>
      </c>
      <c r="AV14" s="67">
        <v>85</v>
      </c>
      <c r="AW14" s="59" t="s">
        <v>126</v>
      </c>
      <c r="AX14" s="131"/>
      <c r="AY14" s="66"/>
      <c r="AZ14" s="66"/>
      <c r="BA14" s="56" t="s">
        <v>126</v>
      </c>
      <c r="BB14" s="131">
        <v>44843</v>
      </c>
      <c r="BC14" s="67">
        <v>2804</v>
      </c>
      <c r="BD14" s="67">
        <v>90</v>
      </c>
      <c r="BE14" s="59" t="s">
        <v>111</v>
      </c>
      <c r="BF14" s="131">
        <v>44839</v>
      </c>
      <c r="BG14" s="67">
        <v>2779</v>
      </c>
      <c r="BH14" s="67">
        <v>190</v>
      </c>
      <c r="BI14" s="59" t="s">
        <v>111</v>
      </c>
      <c r="BJ14" s="131">
        <v>44843</v>
      </c>
      <c r="BK14" s="67">
        <v>2801</v>
      </c>
      <c r="BL14" s="67">
        <v>180</v>
      </c>
      <c r="BM14" s="59" t="s">
        <v>111</v>
      </c>
      <c r="BN14" s="131">
        <v>44842</v>
      </c>
      <c r="BO14" s="67">
        <v>2790</v>
      </c>
      <c r="BP14" s="67">
        <v>135</v>
      </c>
      <c r="BQ14" s="59" t="s">
        <v>111</v>
      </c>
      <c r="BR14" s="131">
        <v>44842</v>
      </c>
      <c r="BS14" s="67">
        <v>2769</v>
      </c>
      <c r="BT14" s="67">
        <v>90</v>
      </c>
      <c r="BU14" s="59" t="s">
        <v>111</v>
      </c>
      <c r="BV14" s="131">
        <v>44854</v>
      </c>
      <c r="BW14" s="6">
        <v>2912</v>
      </c>
      <c r="BX14" s="6">
        <v>90</v>
      </c>
      <c r="BY14" s="15" t="s">
        <v>111</v>
      </c>
      <c r="BZ14" s="70"/>
      <c r="CA14" s="66"/>
      <c r="CB14" s="66"/>
      <c r="CC14" s="56"/>
      <c r="CD14" s="75">
        <v>44861</v>
      </c>
      <c r="CE14" s="66">
        <v>2966</v>
      </c>
      <c r="CF14" s="66">
        <v>90</v>
      </c>
      <c r="CG14" s="56" t="s">
        <v>114</v>
      </c>
      <c r="CH14" s="75"/>
      <c r="CI14" s="66"/>
      <c r="CJ14" s="66"/>
      <c r="CK14" s="56" t="s">
        <v>111</v>
      </c>
    </row>
    <row r="15" spans="1:89" x14ac:dyDescent="0.3">
      <c r="B15" s="129">
        <v>44846</v>
      </c>
      <c r="C15" s="12">
        <v>2819</v>
      </c>
      <c r="D15" s="6">
        <v>135</v>
      </c>
      <c r="E15" s="15" t="s">
        <v>111</v>
      </c>
      <c r="F15" s="129">
        <v>44860</v>
      </c>
      <c r="G15" s="6">
        <v>2611</v>
      </c>
      <c r="H15" s="6">
        <v>180</v>
      </c>
      <c r="I15" s="59" t="s">
        <v>164</v>
      </c>
      <c r="J15" s="136">
        <v>44847</v>
      </c>
      <c r="K15" s="67">
        <v>2821</v>
      </c>
      <c r="L15" s="67">
        <v>270</v>
      </c>
      <c r="M15" s="67" t="s">
        <v>179</v>
      </c>
      <c r="N15" s="136">
        <v>44851</v>
      </c>
      <c r="O15" s="6">
        <v>2791</v>
      </c>
      <c r="P15" s="6">
        <v>90</v>
      </c>
      <c r="Q15" s="6" t="s">
        <v>179</v>
      </c>
      <c r="R15" s="136"/>
      <c r="S15" s="6"/>
      <c r="T15" s="6"/>
      <c r="U15" s="6"/>
      <c r="V15" s="136"/>
      <c r="W15" s="6"/>
      <c r="X15" s="6"/>
      <c r="Y15" s="6"/>
      <c r="Z15" s="138">
        <v>44839</v>
      </c>
      <c r="AA15" s="6">
        <v>2784</v>
      </c>
      <c r="AB15" s="6">
        <v>90</v>
      </c>
      <c r="AC15" s="15" t="s">
        <v>111</v>
      </c>
      <c r="AD15" s="138">
        <v>44846</v>
      </c>
      <c r="AE15" s="6">
        <v>2816</v>
      </c>
      <c r="AF15" s="6">
        <v>135</v>
      </c>
      <c r="AG15" s="131" t="s">
        <v>111</v>
      </c>
      <c r="AH15" s="131">
        <v>44844</v>
      </c>
      <c r="AI15" s="67">
        <v>2838</v>
      </c>
      <c r="AJ15" s="67">
        <v>100</v>
      </c>
      <c r="AK15" s="59" t="s">
        <v>126</v>
      </c>
      <c r="AL15" s="75"/>
      <c r="AM15" s="67"/>
      <c r="AN15" s="67"/>
      <c r="AO15" s="59" t="s">
        <v>111</v>
      </c>
      <c r="AP15" s="131">
        <v>44841</v>
      </c>
      <c r="AQ15" s="66">
        <v>2834</v>
      </c>
      <c r="AR15" s="66">
        <v>115</v>
      </c>
      <c r="AS15" s="56" t="s">
        <v>126</v>
      </c>
      <c r="AT15" s="131">
        <v>44845</v>
      </c>
      <c r="AU15" s="67">
        <v>2839</v>
      </c>
      <c r="AV15" s="67">
        <v>65</v>
      </c>
      <c r="AW15" s="59" t="s">
        <v>126</v>
      </c>
      <c r="AX15" s="131"/>
      <c r="AY15" s="67"/>
      <c r="AZ15" s="67"/>
      <c r="BA15" s="59" t="s">
        <v>126</v>
      </c>
      <c r="BB15" s="131">
        <v>44846</v>
      </c>
      <c r="BC15" s="66">
        <v>2818</v>
      </c>
      <c r="BD15" s="66">
        <v>90</v>
      </c>
      <c r="BE15" s="56" t="s">
        <v>111</v>
      </c>
      <c r="BF15" s="131">
        <v>44839</v>
      </c>
      <c r="BG15" s="66">
        <v>2780</v>
      </c>
      <c r="BH15" s="66">
        <v>186</v>
      </c>
      <c r="BI15" s="56" t="s">
        <v>111</v>
      </c>
      <c r="BJ15" s="131">
        <v>44845</v>
      </c>
      <c r="BK15" s="66">
        <v>2810</v>
      </c>
      <c r="BL15" s="66">
        <v>180</v>
      </c>
      <c r="BM15" s="56" t="s">
        <v>111</v>
      </c>
      <c r="BN15" s="131">
        <v>44845</v>
      </c>
      <c r="BO15" s="66">
        <v>2815</v>
      </c>
      <c r="BP15" s="66">
        <v>135</v>
      </c>
      <c r="BQ15" s="56" t="s">
        <v>111</v>
      </c>
      <c r="BR15" s="131">
        <v>44845</v>
      </c>
      <c r="BS15" s="66">
        <v>2811</v>
      </c>
      <c r="BT15" s="66">
        <v>45</v>
      </c>
      <c r="BU15" s="56" t="s">
        <v>111</v>
      </c>
      <c r="BV15" s="131"/>
      <c r="BW15" s="6"/>
      <c r="BX15" s="6"/>
      <c r="BY15" s="15" t="s">
        <v>179</v>
      </c>
      <c r="BZ15" s="70"/>
      <c r="CA15" s="66"/>
      <c r="CB15" s="66"/>
      <c r="CC15" s="56"/>
      <c r="CD15" s="75">
        <v>44864</v>
      </c>
      <c r="CE15" s="66">
        <v>2952</v>
      </c>
      <c r="CF15" s="66">
        <v>25</v>
      </c>
      <c r="CG15" s="56" t="s">
        <v>114</v>
      </c>
      <c r="CH15" s="75"/>
      <c r="CI15" s="66"/>
      <c r="CJ15" s="66"/>
      <c r="CK15" s="56" t="s">
        <v>179</v>
      </c>
    </row>
    <row r="16" spans="1:89" x14ac:dyDescent="0.3">
      <c r="B16" s="129">
        <v>44849</v>
      </c>
      <c r="C16" s="12">
        <v>2905</v>
      </c>
      <c r="D16" s="6">
        <v>135</v>
      </c>
      <c r="E16" s="15" t="s">
        <v>179</v>
      </c>
      <c r="F16" s="129"/>
      <c r="G16" s="6"/>
      <c r="H16" s="6"/>
      <c r="I16" s="59"/>
      <c r="J16" s="136">
        <v>44851</v>
      </c>
      <c r="K16" s="67">
        <v>2844</v>
      </c>
      <c r="L16" s="67">
        <v>230</v>
      </c>
      <c r="M16" s="67" t="s">
        <v>184</v>
      </c>
      <c r="N16" s="136"/>
      <c r="O16" s="6"/>
      <c r="P16" s="6"/>
      <c r="Q16" s="6" t="s">
        <v>179</v>
      </c>
      <c r="R16" s="136"/>
      <c r="S16" s="6"/>
      <c r="T16" s="6"/>
      <c r="U16" s="6"/>
      <c r="V16" s="136"/>
      <c r="W16" s="6"/>
      <c r="X16" s="6"/>
      <c r="Y16" s="6" t="s">
        <v>184</v>
      </c>
      <c r="Z16" s="138">
        <v>44839</v>
      </c>
      <c r="AA16" s="6">
        <v>2783</v>
      </c>
      <c r="AB16" s="6">
        <v>90</v>
      </c>
      <c r="AC16" s="15" t="s">
        <v>111</v>
      </c>
      <c r="AD16" s="138">
        <v>44849</v>
      </c>
      <c r="AE16" s="6">
        <v>2906</v>
      </c>
      <c r="AF16" s="6">
        <v>135</v>
      </c>
      <c r="AG16" s="131" t="s">
        <v>111</v>
      </c>
      <c r="AH16" s="131">
        <v>44846</v>
      </c>
      <c r="AI16" s="67">
        <v>2841</v>
      </c>
      <c r="AJ16" s="67">
        <v>155</v>
      </c>
      <c r="AK16" s="59" t="s">
        <v>230</v>
      </c>
      <c r="AL16" s="60"/>
      <c r="AM16" s="67"/>
      <c r="AN16" s="67"/>
      <c r="AO16" s="59" t="s">
        <v>111</v>
      </c>
      <c r="AP16" s="131">
        <v>44843</v>
      </c>
      <c r="AQ16" s="66">
        <v>2837</v>
      </c>
      <c r="AR16" s="66">
        <v>115</v>
      </c>
      <c r="AS16" s="56" t="s">
        <v>126</v>
      </c>
      <c r="AT16" s="131">
        <v>44848</v>
      </c>
      <c r="AU16" s="66">
        <v>2840</v>
      </c>
      <c r="AV16" s="66">
        <v>85</v>
      </c>
      <c r="AW16" s="56" t="s">
        <v>230</v>
      </c>
      <c r="AX16" s="131"/>
      <c r="AY16" s="67"/>
      <c r="AZ16" s="67"/>
      <c r="BA16" s="59" t="s">
        <v>126</v>
      </c>
      <c r="BB16" s="131">
        <v>44855</v>
      </c>
      <c r="BC16" s="67">
        <v>2927</v>
      </c>
      <c r="BD16" s="67">
        <v>45</v>
      </c>
      <c r="BE16" s="59" t="s">
        <v>179</v>
      </c>
      <c r="BF16" s="131">
        <v>44842</v>
      </c>
      <c r="BG16" s="67">
        <v>2770</v>
      </c>
      <c r="BH16" s="67">
        <v>180</v>
      </c>
      <c r="BI16" s="59" t="s">
        <v>111</v>
      </c>
      <c r="BJ16" s="131">
        <v>44847</v>
      </c>
      <c r="BK16" s="66">
        <v>2820</v>
      </c>
      <c r="BL16" s="66">
        <v>180</v>
      </c>
      <c r="BM16" s="56" t="s">
        <v>111</v>
      </c>
      <c r="BN16" s="131">
        <v>44848</v>
      </c>
      <c r="BO16" s="67">
        <v>2826</v>
      </c>
      <c r="BP16" s="67">
        <v>135</v>
      </c>
      <c r="BQ16" s="59" t="s">
        <v>179</v>
      </c>
      <c r="BR16" s="131">
        <v>44848</v>
      </c>
      <c r="BS16" s="67">
        <v>2823</v>
      </c>
      <c r="BT16" s="67">
        <v>45</v>
      </c>
      <c r="BU16" s="59" t="s">
        <v>179</v>
      </c>
      <c r="BV16" s="131"/>
      <c r="BW16" s="6"/>
      <c r="BX16" s="6"/>
      <c r="BY16" s="15" t="s">
        <v>111</v>
      </c>
      <c r="BZ16" s="71"/>
      <c r="CA16" s="67"/>
      <c r="CB16" s="67"/>
      <c r="CC16" s="59"/>
      <c r="CD16" s="60"/>
      <c r="CE16" s="67"/>
      <c r="CF16" s="67"/>
      <c r="CG16" s="59" t="s">
        <v>164</v>
      </c>
      <c r="CH16" s="60"/>
      <c r="CI16" s="67"/>
      <c r="CJ16" s="67"/>
      <c r="CK16" s="59" t="s">
        <v>179</v>
      </c>
    </row>
    <row r="17" spans="2:89" x14ac:dyDescent="0.3">
      <c r="B17" s="129">
        <v>44852</v>
      </c>
      <c r="C17" s="12">
        <v>2909</v>
      </c>
      <c r="D17" s="6">
        <v>135</v>
      </c>
      <c r="E17" s="15" t="s">
        <v>111</v>
      </c>
      <c r="F17" s="129"/>
      <c r="G17" s="6"/>
      <c r="H17" s="6"/>
      <c r="I17" s="67"/>
      <c r="J17" s="136">
        <v>44854</v>
      </c>
      <c r="K17" s="67">
        <v>2911</v>
      </c>
      <c r="L17" s="67">
        <v>270</v>
      </c>
      <c r="M17" s="67" t="s">
        <v>111</v>
      </c>
      <c r="N17" s="136"/>
      <c r="O17" s="6"/>
      <c r="P17" s="6"/>
      <c r="Q17" s="6" t="s">
        <v>179</v>
      </c>
      <c r="R17" s="136"/>
      <c r="S17" s="6"/>
      <c r="T17" s="6"/>
      <c r="U17" s="6" t="s">
        <v>179</v>
      </c>
      <c r="V17" s="136"/>
      <c r="W17" s="6"/>
      <c r="X17" s="6"/>
      <c r="Y17" s="6" t="s">
        <v>179</v>
      </c>
      <c r="Z17" s="138">
        <v>44844</v>
      </c>
      <c r="AA17" s="140">
        <v>2807</v>
      </c>
      <c r="AB17" s="6">
        <v>270</v>
      </c>
      <c r="AC17" s="15" t="s">
        <v>111</v>
      </c>
      <c r="AD17" s="138">
        <v>44852</v>
      </c>
      <c r="AE17" s="6">
        <v>2800</v>
      </c>
      <c r="AF17" s="6">
        <v>135</v>
      </c>
      <c r="AG17" s="131" t="s">
        <v>179</v>
      </c>
      <c r="AH17" s="131">
        <v>44849</v>
      </c>
      <c r="AI17" s="67">
        <v>2842</v>
      </c>
      <c r="AJ17" s="67">
        <v>95</v>
      </c>
      <c r="AK17" s="59" t="s">
        <v>184</v>
      </c>
      <c r="AL17" s="60"/>
      <c r="AM17" s="67"/>
      <c r="AN17" s="67"/>
      <c r="AO17" s="59" t="s">
        <v>111</v>
      </c>
      <c r="AP17" s="131">
        <v>44845</v>
      </c>
      <c r="AQ17" s="66">
        <v>2924</v>
      </c>
      <c r="AR17" s="66">
        <v>75</v>
      </c>
      <c r="AS17" s="59" t="s">
        <v>126</v>
      </c>
      <c r="AT17" s="131">
        <v>44851</v>
      </c>
      <c r="AU17" s="67">
        <v>2843</v>
      </c>
      <c r="AV17" s="67">
        <v>85</v>
      </c>
      <c r="AW17" s="59" t="s">
        <v>184</v>
      </c>
      <c r="AX17" s="131"/>
      <c r="AY17" s="67"/>
      <c r="AZ17" s="67"/>
      <c r="BA17" s="122" t="s">
        <v>126</v>
      </c>
      <c r="BB17" s="131">
        <v>44859</v>
      </c>
      <c r="BC17" s="67">
        <v>3059</v>
      </c>
      <c r="BD17" s="67">
        <v>45</v>
      </c>
      <c r="BE17" s="59" t="s">
        <v>179</v>
      </c>
      <c r="BF17" s="131">
        <v>44842</v>
      </c>
      <c r="BG17" s="67">
        <v>2771</v>
      </c>
      <c r="BH17" s="67">
        <v>180</v>
      </c>
      <c r="BI17" s="59" t="s">
        <v>111</v>
      </c>
      <c r="BJ17" s="131">
        <v>44850</v>
      </c>
      <c r="BK17" s="67">
        <v>2907</v>
      </c>
      <c r="BL17" s="67">
        <v>180</v>
      </c>
      <c r="BM17" s="59" t="s">
        <v>179</v>
      </c>
      <c r="BN17" s="131">
        <v>44851</v>
      </c>
      <c r="BO17" s="67">
        <v>2795</v>
      </c>
      <c r="BP17" s="67">
        <v>135</v>
      </c>
      <c r="BQ17" s="59" t="s">
        <v>111</v>
      </c>
      <c r="BR17" s="131">
        <v>44854</v>
      </c>
      <c r="BS17" s="67">
        <v>2942</v>
      </c>
      <c r="BT17" s="67">
        <v>45</v>
      </c>
      <c r="BU17" s="59" t="s">
        <v>179</v>
      </c>
      <c r="BV17" s="131"/>
      <c r="BW17" s="6"/>
      <c r="BX17" s="6"/>
      <c r="BY17" s="15"/>
      <c r="BZ17" s="71"/>
      <c r="CA17" s="67"/>
      <c r="CB17" s="67"/>
      <c r="CC17" s="59"/>
      <c r="CD17" s="60"/>
      <c r="CE17" s="67"/>
      <c r="CF17" s="67"/>
      <c r="CG17" s="59" t="s">
        <v>114</v>
      </c>
      <c r="CH17" s="60"/>
      <c r="CI17" s="67"/>
      <c r="CJ17" s="67"/>
      <c r="CK17" s="59" t="s">
        <v>179</v>
      </c>
    </row>
    <row r="18" spans="2:89" x14ac:dyDescent="0.3">
      <c r="B18" s="129">
        <v>44855</v>
      </c>
      <c r="C18" s="12">
        <v>2926</v>
      </c>
      <c r="D18" s="6">
        <v>135</v>
      </c>
      <c r="E18" s="15" t="s">
        <v>179</v>
      </c>
      <c r="F18" s="129"/>
      <c r="G18" s="6"/>
      <c r="H18" s="6"/>
      <c r="I18" s="59"/>
      <c r="J18" s="136">
        <v>44855</v>
      </c>
      <c r="K18" s="66">
        <v>2918</v>
      </c>
      <c r="L18" s="66">
        <v>55</v>
      </c>
      <c r="M18" s="56" t="s">
        <v>111</v>
      </c>
      <c r="N18" s="136"/>
      <c r="O18" s="6"/>
      <c r="P18" s="6"/>
      <c r="Q18" s="6" t="s">
        <v>179</v>
      </c>
      <c r="R18" s="136"/>
      <c r="S18" s="6"/>
      <c r="T18" s="6"/>
      <c r="U18" s="6" t="s">
        <v>179</v>
      </c>
      <c r="V18" s="136"/>
      <c r="W18" s="6"/>
      <c r="X18" s="6"/>
      <c r="Y18" s="6" t="s">
        <v>179</v>
      </c>
      <c r="Z18" s="138">
        <v>44844</v>
      </c>
      <c r="AA18" s="140">
        <v>2808</v>
      </c>
      <c r="AB18" s="6">
        <v>90</v>
      </c>
      <c r="AC18" s="15" t="s">
        <v>111</v>
      </c>
      <c r="AD18" s="138">
        <v>44855</v>
      </c>
      <c r="AE18" s="6">
        <v>2925</v>
      </c>
      <c r="AF18" s="6">
        <v>135</v>
      </c>
      <c r="AG18" s="131" t="s">
        <v>179</v>
      </c>
      <c r="AH18" s="131">
        <v>44853</v>
      </c>
      <c r="AI18" s="67">
        <v>2845</v>
      </c>
      <c r="AJ18" s="67">
        <v>80</v>
      </c>
      <c r="AK18" s="59" t="s">
        <v>184</v>
      </c>
      <c r="AL18" s="60"/>
      <c r="AM18" s="67"/>
      <c r="AN18" s="67"/>
      <c r="AO18" s="59" t="s">
        <v>111</v>
      </c>
      <c r="AP18" s="131"/>
      <c r="AQ18" s="67"/>
      <c r="AR18" s="67"/>
      <c r="AS18" s="59" t="s">
        <v>126</v>
      </c>
      <c r="AT18" s="131">
        <v>44854</v>
      </c>
      <c r="AU18" s="67">
        <v>2848</v>
      </c>
      <c r="AV18" s="67">
        <v>85</v>
      </c>
      <c r="AW18" s="59" t="s">
        <v>184</v>
      </c>
      <c r="AX18" s="131"/>
      <c r="AY18" s="67"/>
      <c r="AZ18" s="67"/>
      <c r="BA18" s="59" t="s">
        <v>126</v>
      </c>
      <c r="BB18" s="131"/>
      <c r="BC18" s="67"/>
      <c r="BD18" s="67"/>
      <c r="BE18" s="122" t="s">
        <v>126</v>
      </c>
      <c r="BF18" s="131">
        <v>44844</v>
      </c>
      <c r="BG18" s="67">
        <v>2806</v>
      </c>
      <c r="BH18" s="67">
        <v>20</v>
      </c>
      <c r="BI18" s="122" t="s">
        <v>111</v>
      </c>
      <c r="BJ18" s="131">
        <v>44852</v>
      </c>
      <c r="BK18" s="67">
        <v>2910</v>
      </c>
      <c r="BL18" s="67">
        <v>180</v>
      </c>
      <c r="BM18" s="59" t="s">
        <v>111</v>
      </c>
      <c r="BN18" s="131">
        <v>44857</v>
      </c>
      <c r="BO18" s="67">
        <v>2934</v>
      </c>
      <c r="BP18" s="67">
        <v>135</v>
      </c>
      <c r="BQ18" s="122" t="s">
        <v>111</v>
      </c>
      <c r="BR18" s="131">
        <v>44857</v>
      </c>
      <c r="BS18" s="67">
        <v>2932</v>
      </c>
      <c r="BT18" s="67">
        <v>45</v>
      </c>
      <c r="BU18" s="122" t="s">
        <v>179</v>
      </c>
      <c r="BV18" s="131"/>
      <c r="BW18" s="6"/>
      <c r="BX18" s="6"/>
      <c r="BY18" s="15"/>
      <c r="BZ18" s="71"/>
      <c r="CA18" s="67"/>
      <c r="CB18" s="67"/>
      <c r="CC18" s="59"/>
      <c r="CD18" s="60"/>
      <c r="CE18" s="67"/>
      <c r="CF18" s="67"/>
      <c r="CG18" s="59" t="s">
        <v>164</v>
      </c>
      <c r="CH18" s="60"/>
      <c r="CI18" s="67"/>
      <c r="CJ18" s="67"/>
      <c r="CK18" s="59"/>
    </row>
    <row r="19" spans="2:89" x14ac:dyDescent="0.3">
      <c r="B19" s="129">
        <v>44858</v>
      </c>
      <c r="C19" s="12">
        <v>2920</v>
      </c>
      <c r="D19" s="6">
        <v>135</v>
      </c>
      <c r="E19" s="15" t="s">
        <v>179</v>
      </c>
      <c r="F19" s="129"/>
      <c r="G19" s="6"/>
      <c r="H19" s="6"/>
      <c r="I19" s="59"/>
      <c r="J19" s="136">
        <v>44858</v>
      </c>
      <c r="K19" s="67">
        <v>2940</v>
      </c>
      <c r="L19" s="67">
        <v>270</v>
      </c>
      <c r="M19" s="67" t="s">
        <v>179</v>
      </c>
      <c r="N19" s="136"/>
      <c r="O19" s="6"/>
      <c r="P19" s="6"/>
      <c r="Q19" s="6" t="s">
        <v>179</v>
      </c>
      <c r="R19" s="136"/>
      <c r="S19" s="6"/>
      <c r="T19" s="6"/>
      <c r="U19" s="6" t="s">
        <v>179</v>
      </c>
      <c r="V19" s="136"/>
      <c r="W19" s="6"/>
      <c r="X19" s="6"/>
      <c r="Y19" s="6" t="s">
        <v>179</v>
      </c>
      <c r="Z19" s="138">
        <v>44844</v>
      </c>
      <c r="AA19" s="140">
        <v>2809</v>
      </c>
      <c r="AB19" s="6">
        <v>90</v>
      </c>
      <c r="AC19" s="15" t="s">
        <v>111</v>
      </c>
      <c r="AD19" s="138">
        <v>44858</v>
      </c>
      <c r="AE19" s="6">
        <v>2921</v>
      </c>
      <c r="AF19" s="6">
        <v>135</v>
      </c>
      <c r="AG19" s="131" t="s">
        <v>179</v>
      </c>
      <c r="AH19" s="131">
        <v>44861</v>
      </c>
      <c r="AI19" s="67">
        <v>2850</v>
      </c>
      <c r="AJ19" s="67">
        <v>50</v>
      </c>
      <c r="AK19" s="59" t="s">
        <v>184</v>
      </c>
      <c r="AL19" s="60"/>
      <c r="AM19" s="67"/>
      <c r="AN19" s="67"/>
      <c r="AO19" s="59" t="s">
        <v>111</v>
      </c>
      <c r="AP19" s="131"/>
      <c r="AQ19" s="67"/>
      <c r="AR19" s="67"/>
      <c r="AS19" s="59" t="s">
        <v>126</v>
      </c>
      <c r="AT19" s="131">
        <v>44857</v>
      </c>
      <c r="AU19" s="67">
        <v>2847</v>
      </c>
      <c r="AV19" s="67">
        <v>90</v>
      </c>
      <c r="AW19" s="122" t="s">
        <v>184</v>
      </c>
      <c r="AX19" s="131"/>
      <c r="AY19" s="67"/>
      <c r="AZ19" s="67"/>
      <c r="BA19" s="59" t="s">
        <v>126</v>
      </c>
      <c r="BB19" s="131"/>
      <c r="BC19" s="67"/>
      <c r="BD19" s="67"/>
      <c r="BE19" s="59" t="s">
        <v>126</v>
      </c>
      <c r="BF19" s="131">
        <v>44845</v>
      </c>
      <c r="BG19" s="67">
        <v>2812</v>
      </c>
      <c r="BH19" s="67">
        <v>180</v>
      </c>
      <c r="BI19" s="59" t="s">
        <v>111</v>
      </c>
      <c r="BJ19" s="131">
        <v>44854</v>
      </c>
      <c r="BK19" s="67">
        <v>2917</v>
      </c>
      <c r="BL19" s="67">
        <v>180</v>
      </c>
      <c r="BM19" s="59" t="s">
        <v>111</v>
      </c>
      <c r="BN19" s="131">
        <v>44860</v>
      </c>
      <c r="BO19" s="67">
        <v>2956</v>
      </c>
      <c r="BP19" s="67">
        <v>135</v>
      </c>
      <c r="BQ19" s="59" t="s">
        <v>111</v>
      </c>
      <c r="BR19" s="131"/>
      <c r="BS19" s="67"/>
      <c r="BT19" s="67"/>
      <c r="BU19" s="59" t="s">
        <v>111</v>
      </c>
      <c r="BV19" s="131"/>
      <c r="BW19" s="6"/>
      <c r="BX19" s="6"/>
      <c r="BY19" s="15"/>
      <c r="BZ19" s="71"/>
      <c r="CA19" s="67"/>
      <c r="CB19" s="67"/>
      <c r="CC19" s="59"/>
      <c r="CD19" s="60"/>
      <c r="CE19" s="67"/>
      <c r="CF19" s="67"/>
      <c r="CG19" s="59" t="s">
        <v>164</v>
      </c>
      <c r="CH19" s="61"/>
      <c r="CI19" s="67"/>
      <c r="CJ19" s="67"/>
      <c r="CK19" s="59"/>
    </row>
    <row r="20" spans="2:89" x14ac:dyDescent="0.3">
      <c r="B20" s="129">
        <v>44861</v>
      </c>
      <c r="C20" s="12">
        <v>2963</v>
      </c>
      <c r="D20" s="6">
        <v>135</v>
      </c>
      <c r="E20" s="15" t="s">
        <v>111</v>
      </c>
      <c r="F20" s="129"/>
      <c r="G20" s="6"/>
      <c r="H20" s="6"/>
      <c r="I20" s="59"/>
      <c r="J20" s="136">
        <v>44860</v>
      </c>
      <c r="K20" s="66">
        <v>2849</v>
      </c>
      <c r="L20" s="66">
        <v>85</v>
      </c>
      <c r="M20" s="56" t="s">
        <v>184</v>
      </c>
      <c r="N20" s="136"/>
      <c r="O20" s="6"/>
      <c r="P20" s="6"/>
      <c r="Q20" s="6" t="s">
        <v>179</v>
      </c>
      <c r="R20" s="136"/>
      <c r="S20" s="6"/>
      <c r="T20" s="6"/>
      <c r="U20" s="6" t="s">
        <v>179</v>
      </c>
      <c r="V20" s="136"/>
      <c r="W20" s="6"/>
      <c r="X20" s="6"/>
      <c r="Y20" s="6" t="s">
        <v>179</v>
      </c>
      <c r="Z20" s="138">
        <v>44848</v>
      </c>
      <c r="AA20" s="6">
        <v>2902</v>
      </c>
      <c r="AB20" s="6">
        <v>315</v>
      </c>
      <c r="AC20" s="15" t="s">
        <v>111</v>
      </c>
      <c r="AD20" s="138">
        <v>44861</v>
      </c>
      <c r="AE20" s="6">
        <v>2965</v>
      </c>
      <c r="AF20" s="6">
        <v>135</v>
      </c>
      <c r="AG20" s="131" t="s">
        <v>111</v>
      </c>
      <c r="AH20" s="131"/>
      <c r="AI20" s="67"/>
      <c r="AJ20" s="67"/>
      <c r="AK20" s="59" t="s">
        <v>126</v>
      </c>
      <c r="AL20" s="60"/>
      <c r="AM20" s="67"/>
      <c r="AN20" s="67"/>
      <c r="AO20" s="59" t="s">
        <v>111</v>
      </c>
      <c r="AP20" s="131"/>
      <c r="AQ20" s="67"/>
      <c r="AR20" s="67"/>
      <c r="AS20" s="59" t="s">
        <v>126</v>
      </c>
      <c r="AT20" s="131">
        <v>44859</v>
      </c>
      <c r="AU20" s="67">
        <v>2851</v>
      </c>
      <c r="AV20" s="67">
        <f>35+35+15</f>
        <v>85</v>
      </c>
      <c r="AW20" s="59" t="s">
        <v>184</v>
      </c>
      <c r="AX20" s="131"/>
      <c r="AY20" s="67"/>
      <c r="AZ20" s="67"/>
      <c r="BA20" s="59" t="s">
        <v>184</v>
      </c>
      <c r="BB20" s="131"/>
      <c r="BC20" s="67"/>
      <c r="BD20" s="67"/>
      <c r="BE20" s="59" t="s">
        <v>126</v>
      </c>
      <c r="BF20" s="131">
        <v>44846</v>
      </c>
      <c r="BG20" s="67">
        <v>2813</v>
      </c>
      <c r="BH20" s="67">
        <v>180</v>
      </c>
      <c r="BI20" s="59" t="s">
        <v>111</v>
      </c>
      <c r="BJ20" s="131">
        <v>44856</v>
      </c>
      <c r="BK20" s="66">
        <v>2931</v>
      </c>
      <c r="BL20" s="66">
        <v>180</v>
      </c>
      <c r="BM20" s="56" t="s">
        <v>179</v>
      </c>
      <c r="BN20" s="131">
        <v>44863</v>
      </c>
      <c r="BO20" s="67">
        <v>2968</v>
      </c>
      <c r="BP20" s="67">
        <v>135</v>
      </c>
      <c r="BQ20" s="59" t="s">
        <v>111</v>
      </c>
      <c r="BR20" s="131"/>
      <c r="BS20" s="67"/>
      <c r="BT20" s="67"/>
      <c r="BU20" s="59" t="s">
        <v>111</v>
      </c>
      <c r="BV20" s="21"/>
      <c r="BW20" s="6"/>
      <c r="BX20" s="6"/>
      <c r="BY20" s="15"/>
      <c r="BZ20" s="67"/>
      <c r="CA20" s="67"/>
      <c r="CB20" s="67"/>
      <c r="CC20" s="59"/>
      <c r="CD20" s="60"/>
      <c r="CE20" s="67"/>
      <c r="CF20" s="67"/>
      <c r="CG20" s="59" t="s">
        <v>164</v>
      </c>
      <c r="CH20" s="61"/>
      <c r="CI20" s="67"/>
      <c r="CJ20" s="67"/>
      <c r="CK20" s="59"/>
    </row>
    <row r="21" spans="2:89" x14ac:dyDescent="0.3">
      <c r="B21" s="129">
        <v>44864</v>
      </c>
      <c r="C21" s="12">
        <v>2949</v>
      </c>
      <c r="D21" s="6">
        <v>90</v>
      </c>
      <c r="E21" s="15" t="s">
        <v>111</v>
      </c>
      <c r="F21" s="87"/>
      <c r="G21" s="6"/>
      <c r="H21" s="6"/>
      <c r="I21" s="59"/>
      <c r="J21" s="136">
        <v>44861</v>
      </c>
      <c r="K21" s="67">
        <v>2964</v>
      </c>
      <c r="L21" s="67">
        <v>270</v>
      </c>
      <c r="M21" s="67" t="s">
        <v>111</v>
      </c>
      <c r="N21" s="136"/>
      <c r="O21" s="6"/>
      <c r="P21" s="6"/>
      <c r="Q21" s="6" t="s">
        <v>179</v>
      </c>
      <c r="R21" s="136"/>
      <c r="S21" s="6"/>
      <c r="T21" s="6"/>
      <c r="U21" s="6" t="s">
        <v>179</v>
      </c>
      <c r="V21" s="136"/>
      <c r="W21" s="6"/>
      <c r="X21" s="6"/>
      <c r="Y21" s="6" t="s">
        <v>179</v>
      </c>
      <c r="Z21" s="138">
        <v>44848</v>
      </c>
      <c r="AA21" s="6">
        <v>2903</v>
      </c>
      <c r="AB21" s="6">
        <v>225</v>
      </c>
      <c r="AC21" s="15" t="s">
        <v>179</v>
      </c>
      <c r="AD21" s="138">
        <v>44864</v>
      </c>
      <c r="AE21" s="6">
        <v>2951</v>
      </c>
      <c r="AF21" s="6">
        <v>135</v>
      </c>
      <c r="AG21" s="131" t="s">
        <v>111</v>
      </c>
      <c r="AH21" s="131"/>
      <c r="AI21" s="67"/>
      <c r="AJ21" s="67"/>
      <c r="AK21" s="59" t="s">
        <v>126</v>
      </c>
      <c r="AL21" s="61"/>
      <c r="AM21" s="67"/>
      <c r="AN21" s="67"/>
      <c r="AO21" s="59"/>
      <c r="AP21" s="131"/>
      <c r="AQ21" s="67"/>
      <c r="AR21" s="67"/>
      <c r="AS21" s="59" t="s">
        <v>126</v>
      </c>
      <c r="AT21" s="131"/>
      <c r="AU21" s="67"/>
      <c r="AV21" s="67"/>
      <c r="AW21" s="59" t="s">
        <v>184</v>
      </c>
      <c r="AX21" s="131"/>
      <c r="AY21" s="67"/>
      <c r="AZ21" s="67"/>
      <c r="BA21" s="59" t="s">
        <v>184</v>
      </c>
      <c r="BB21" s="131"/>
      <c r="BC21" s="67"/>
      <c r="BD21" s="67"/>
      <c r="BE21" s="59" t="s">
        <v>184</v>
      </c>
      <c r="BF21" s="131">
        <v>44848</v>
      </c>
      <c r="BG21" s="67">
        <v>2825</v>
      </c>
      <c r="BH21" s="67">
        <v>180</v>
      </c>
      <c r="BI21" s="59" t="s">
        <v>179</v>
      </c>
      <c r="BJ21" s="131">
        <v>44860</v>
      </c>
      <c r="BK21" s="67">
        <v>2955</v>
      </c>
      <c r="BL21" s="67">
        <v>180</v>
      </c>
      <c r="BM21" s="59" t="s">
        <v>111</v>
      </c>
      <c r="BN21" s="131"/>
      <c r="BO21" s="67"/>
      <c r="BP21" s="67"/>
      <c r="BQ21" s="59" t="s">
        <v>179</v>
      </c>
      <c r="BR21" s="131"/>
      <c r="BS21" s="67"/>
      <c r="BT21" s="67"/>
      <c r="BU21" s="59" t="s">
        <v>111</v>
      </c>
      <c r="BV21" s="21"/>
      <c r="BW21" s="6"/>
      <c r="BX21" s="6"/>
      <c r="BY21" s="15"/>
      <c r="BZ21" s="67"/>
      <c r="CA21" s="67"/>
      <c r="CB21" s="67"/>
      <c r="CC21" s="59"/>
      <c r="CD21" s="60"/>
      <c r="CE21" s="67"/>
      <c r="CF21" s="67"/>
      <c r="CG21" s="59" t="s">
        <v>164</v>
      </c>
      <c r="CH21" s="61"/>
      <c r="CI21" s="67"/>
      <c r="CJ21" s="67"/>
      <c r="CK21" s="59"/>
    </row>
    <row r="22" spans="2:89" x14ac:dyDescent="0.3">
      <c r="B22" s="55"/>
      <c r="C22" s="12"/>
      <c r="D22" s="6"/>
      <c r="E22" s="15"/>
      <c r="F22" s="55"/>
      <c r="G22" s="6"/>
      <c r="H22" s="6"/>
      <c r="I22" s="59"/>
      <c r="J22" s="136">
        <v>44865</v>
      </c>
      <c r="K22" s="67">
        <v>2954</v>
      </c>
      <c r="L22" s="67">
        <v>270</v>
      </c>
      <c r="M22" s="67" t="s">
        <v>111</v>
      </c>
      <c r="N22" s="136"/>
      <c r="O22" s="6"/>
      <c r="P22" s="6"/>
      <c r="Q22" s="6" t="s">
        <v>179</v>
      </c>
      <c r="R22" s="136"/>
      <c r="S22" s="6"/>
      <c r="T22" s="6"/>
      <c r="U22" s="6" t="s">
        <v>179</v>
      </c>
      <c r="V22" s="136"/>
      <c r="W22" s="6"/>
      <c r="X22" s="6"/>
      <c r="Y22" s="6" t="s">
        <v>179</v>
      </c>
      <c r="Z22" s="138">
        <v>44851</v>
      </c>
      <c r="AA22" s="6">
        <v>2797</v>
      </c>
      <c r="AB22" s="6">
        <v>315</v>
      </c>
      <c r="AC22" s="15" t="s">
        <v>111</v>
      </c>
      <c r="AD22" s="138"/>
      <c r="AE22" s="6"/>
      <c r="AF22" s="6"/>
      <c r="AG22" s="131"/>
      <c r="AH22" s="131"/>
      <c r="AI22" s="67"/>
      <c r="AJ22" s="67"/>
      <c r="AK22" s="59" t="s">
        <v>184</v>
      </c>
      <c r="AL22" s="61"/>
      <c r="AM22" s="67"/>
      <c r="AN22" s="67"/>
      <c r="AO22" s="59"/>
      <c r="AP22" s="131"/>
      <c r="AQ22" s="67"/>
      <c r="AR22" s="67"/>
      <c r="AS22" s="59" t="s">
        <v>126</v>
      </c>
      <c r="AT22" s="131"/>
      <c r="AU22" s="67"/>
      <c r="AV22" s="67"/>
      <c r="AW22" s="59"/>
      <c r="BB22" s="131"/>
      <c r="BC22" s="67"/>
      <c r="BD22" s="67"/>
      <c r="BE22" s="59" t="s">
        <v>184</v>
      </c>
      <c r="BF22" s="131">
        <v>44848</v>
      </c>
      <c r="BG22" s="67">
        <v>2824</v>
      </c>
      <c r="BH22" s="67">
        <v>180</v>
      </c>
      <c r="BI22" s="59" t="s">
        <v>179</v>
      </c>
      <c r="BJ22" s="131">
        <v>44862</v>
      </c>
      <c r="BK22" s="67">
        <v>2852</v>
      </c>
      <c r="BL22" s="67">
        <f>45*4</f>
        <v>180</v>
      </c>
      <c r="BM22" s="59" t="s">
        <v>111</v>
      </c>
      <c r="BN22" s="131"/>
      <c r="BO22" s="67"/>
      <c r="BP22" s="67"/>
      <c r="BQ22" s="59" t="s">
        <v>111</v>
      </c>
      <c r="BR22" s="131"/>
      <c r="BS22" s="67"/>
      <c r="BT22" s="67"/>
      <c r="BU22" s="59" t="s">
        <v>111</v>
      </c>
      <c r="BV22" s="21"/>
      <c r="BW22" s="6"/>
      <c r="BX22" s="6"/>
      <c r="BY22" s="15"/>
      <c r="BZ22" s="67"/>
      <c r="CA22" s="67"/>
      <c r="CB22" s="67"/>
      <c r="CC22" s="59"/>
      <c r="CD22" s="60"/>
      <c r="CE22" s="67"/>
      <c r="CF22" s="67"/>
      <c r="CG22" s="59" t="s">
        <v>164</v>
      </c>
      <c r="CH22" s="61"/>
      <c r="CI22" s="67"/>
      <c r="CJ22" s="67"/>
      <c r="CK22" s="59"/>
    </row>
    <row r="23" spans="2:89" x14ac:dyDescent="0.3">
      <c r="B23" s="55"/>
      <c r="C23" s="12"/>
      <c r="D23" s="6"/>
      <c r="E23" s="15"/>
      <c r="F23" s="55"/>
      <c r="G23" s="6"/>
      <c r="H23" s="6"/>
      <c r="I23" s="59"/>
      <c r="J23" s="136">
        <v>44865</v>
      </c>
      <c r="K23" s="66">
        <v>2953</v>
      </c>
      <c r="L23" s="66">
        <v>180</v>
      </c>
      <c r="M23" s="56" t="s">
        <v>111</v>
      </c>
      <c r="N23" s="136"/>
      <c r="O23" s="6"/>
      <c r="P23" s="6"/>
      <c r="Q23" s="6" t="s">
        <v>179</v>
      </c>
      <c r="R23" s="136"/>
      <c r="S23" s="6"/>
      <c r="T23" s="6"/>
      <c r="U23" s="6" t="s">
        <v>179</v>
      </c>
      <c r="V23" s="136"/>
      <c r="W23" s="6"/>
      <c r="X23" s="6"/>
      <c r="Y23" s="6" t="s">
        <v>179</v>
      </c>
      <c r="Z23" s="138">
        <v>44851</v>
      </c>
      <c r="AA23" s="6">
        <v>2796</v>
      </c>
      <c r="AB23" s="6">
        <v>135</v>
      </c>
      <c r="AC23" s="15" t="s">
        <v>111</v>
      </c>
      <c r="AD23" s="138"/>
      <c r="AE23" s="6"/>
      <c r="AF23" s="6"/>
      <c r="AG23" s="131"/>
      <c r="AH23" s="131"/>
      <c r="AI23" s="67"/>
      <c r="AJ23" s="67"/>
      <c r="AK23" s="59" t="s">
        <v>184</v>
      </c>
      <c r="AL23" s="61"/>
      <c r="AM23" s="67"/>
      <c r="AN23" s="67"/>
      <c r="AO23" s="59"/>
      <c r="AP23" s="131"/>
      <c r="AQ23" s="67"/>
      <c r="AR23" s="67"/>
      <c r="AS23" s="59" t="s">
        <v>184</v>
      </c>
      <c r="AT23" s="131"/>
      <c r="AU23" s="67"/>
      <c r="AV23" s="67"/>
      <c r="AW23" s="59"/>
      <c r="BB23" s="131"/>
      <c r="BC23" s="67"/>
      <c r="BD23" s="67"/>
      <c r="BE23" s="59"/>
      <c r="BF23" s="131">
        <v>44850</v>
      </c>
      <c r="BG23" s="67">
        <v>2908</v>
      </c>
      <c r="BH23" s="67">
        <v>135</v>
      </c>
      <c r="BI23" s="59" t="s">
        <v>179</v>
      </c>
      <c r="BJ23" s="131">
        <v>44864</v>
      </c>
      <c r="BK23" s="67">
        <v>2950</v>
      </c>
      <c r="BL23" s="67">
        <v>180</v>
      </c>
      <c r="BM23" s="59" t="s">
        <v>111</v>
      </c>
      <c r="BN23" s="131"/>
      <c r="BO23" s="67"/>
      <c r="BP23" s="67"/>
      <c r="BQ23" s="59" t="s">
        <v>191</v>
      </c>
      <c r="BR23" s="131"/>
      <c r="BS23" s="67"/>
      <c r="BT23" s="67"/>
      <c r="BU23" s="59" t="s">
        <v>111</v>
      </c>
      <c r="BV23" s="21"/>
      <c r="BW23" s="6"/>
      <c r="BX23" s="6"/>
      <c r="BY23" s="15"/>
      <c r="BZ23" s="67"/>
      <c r="CA23" s="67"/>
      <c r="CB23" s="67"/>
      <c r="CC23" s="59"/>
      <c r="CD23" s="60"/>
      <c r="CE23" s="67"/>
      <c r="CF23" s="67"/>
      <c r="CG23" s="59"/>
      <c r="CH23" s="61"/>
      <c r="CI23" s="67"/>
      <c r="CJ23" s="67"/>
      <c r="CK23" s="59"/>
    </row>
    <row r="24" spans="2:89" x14ac:dyDescent="0.3">
      <c r="B24" s="81"/>
      <c r="C24" s="12"/>
      <c r="D24" s="6"/>
      <c r="E24" s="15"/>
      <c r="F24" s="55"/>
      <c r="G24" s="6"/>
      <c r="H24" s="6"/>
      <c r="I24" s="59"/>
      <c r="J24" s="60"/>
      <c r="K24" s="67"/>
      <c r="L24" s="67"/>
      <c r="M24" s="67"/>
      <c r="N24" s="136"/>
      <c r="O24" s="6"/>
      <c r="P24" s="6"/>
      <c r="Q24" s="6"/>
      <c r="R24" s="136"/>
      <c r="S24" s="6"/>
      <c r="T24" s="6"/>
      <c r="U24" s="6"/>
      <c r="V24" s="136"/>
      <c r="W24" s="6"/>
      <c r="X24" s="6"/>
      <c r="Y24" s="6"/>
      <c r="Z24" s="138">
        <v>44851</v>
      </c>
      <c r="AA24" s="6">
        <v>2798</v>
      </c>
      <c r="AB24" s="6">
        <v>90</v>
      </c>
      <c r="AC24" s="15" t="s">
        <v>111</v>
      </c>
      <c r="AD24" s="138"/>
      <c r="AE24" s="6"/>
      <c r="AF24" s="6"/>
      <c r="AG24" s="131"/>
      <c r="AH24" s="131"/>
      <c r="AI24" s="67"/>
      <c r="AJ24" s="67"/>
      <c r="AK24" s="59"/>
      <c r="AL24" s="61"/>
      <c r="AM24" s="67"/>
      <c r="AN24" s="67"/>
      <c r="AO24" s="59"/>
      <c r="AP24" s="131"/>
      <c r="AQ24" s="67"/>
      <c r="AR24" s="67"/>
      <c r="AS24" s="59" t="s">
        <v>184</v>
      </c>
      <c r="AT24" s="131"/>
      <c r="AU24" s="67"/>
      <c r="AV24" s="67"/>
      <c r="AW24" s="59"/>
      <c r="BB24" s="131"/>
      <c r="BC24" s="67"/>
      <c r="BD24" s="67"/>
      <c r="BE24" s="59"/>
      <c r="BF24" s="131">
        <v>44851</v>
      </c>
      <c r="BG24" s="67">
        <v>2794</v>
      </c>
      <c r="BH24" s="67">
        <v>180</v>
      </c>
      <c r="BI24" s="59" t="s">
        <v>111</v>
      </c>
      <c r="BJ24" s="131"/>
      <c r="BK24" s="67"/>
      <c r="BL24" s="67"/>
      <c r="BM24" s="59" t="s">
        <v>111</v>
      </c>
      <c r="BN24" s="131"/>
      <c r="BO24" s="67"/>
      <c r="BP24" s="67"/>
      <c r="BQ24" s="59" t="s">
        <v>179</v>
      </c>
      <c r="BR24" s="131"/>
      <c r="BS24" s="67"/>
      <c r="BT24" s="67"/>
      <c r="BU24" s="59" t="s">
        <v>111</v>
      </c>
      <c r="BV24" s="21"/>
      <c r="BW24" s="6"/>
      <c r="BX24" s="6"/>
      <c r="BY24" s="15"/>
      <c r="BZ24" s="67"/>
      <c r="CA24" s="67"/>
      <c r="CB24" s="67"/>
      <c r="CC24" s="59"/>
      <c r="CD24" s="60"/>
      <c r="CE24" s="67"/>
      <c r="CF24" s="67"/>
      <c r="CG24" s="59"/>
      <c r="CH24" s="61"/>
      <c r="CI24" s="67"/>
      <c r="CJ24" s="67"/>
      <c r="CK24" s="59"/>
    </row>
    <row r="25" spans="2:89" x14ac:dyDescent="0.3">
      <c r="B25" s="62"/>
      <c r="C25" s="12"/>
      <c r="D25" s="6"/>
      <c r="E25" s="15"/>
      <c r="F25" s="55"/>
      <c r="G25" s="6"/>
      <c r="H25" s="6"/>
      <c r="I25" s="59"/>
      <c r="N25" s="136"/>
      <c r="O25" s="6"/>
      <c r="P25" s="6"/>
      <c r="Q25" s="6"/>
      <c r="R25" s="136"/>
      <c r="S25" s="6"/>
      <c r="T25" s="6"/>
      <c r="U25" s="6"/>
      <c r="V25" s="136"/>
      <c r="W25" s="6"/>
      <c r="X25" s="6"/>
      <c r="Y25" s="6"/>
      <c r="Z25" s="138">
        <v>44854</v>
      </c>
      <c r="AA25" s="6">
        <v>2915</v>
      </c>
      <c r="AB25" s="6">
        <v>270</v>
      </c>
      <c r="AC25" s="15" t="s">
        <v>111</v>
      </c>
      <c r="AD25" s="138"/>
      <c r="AE25" s="6"/>
      <c r="AF25" s="6"/>
      <c r="AG25" s="131"/>
      <c r="AH25" s="61"/>
      <c r="AI25" s="67"/>
      <c r="AJ25" s="67"/>
      <c r="AK25" s="59"/>
      <c r="AL25" s="61"/>
      <c r="AM25" s="67"/>
      <c r="AN25" s="67"/>
      <c r="AO25" s="59"/>
      <c r="AP25" s="131"/>
      <c r="AQ25" s="66"/>
      <c r="AR25" s="66"/>
      <c r="AS25" s="59" t="s">
        <v>184</v>
      </c>
      <c r="AT25" s="131"/>
      <c r="AU25" s="67"/>
      <c r="AV25" s="67"/>
      <c r="AW25" s="59"/>
      <c r="BB25" s="131"/>
      <c r="BC25" s="67"/>
      <c r="BD25" s="67"/>
      <c r="BE25" s="59"/>
      <c r="BF25" s="131">
        <v>44852</v>
      </c>
      <c r="BG25" s="67">
        <v>2799</v>
      </c>
      <c r="BH25" s="67">
        <v>135</v>
      </c>
      <c r="BI25" s="59" t="s">
        <v>111</v>
      </c>
      <c r="BJ25" s="131"/>
      <c r="BK25" s="67"/>
      <c r="BL25" s="67"/>
      <c r="BM25" s="59" t="s">
        <v>111</v>
      </c>
      <c r="BN25" s="131"/>
      <c r="BO25" s="67"/>
      <c r="BP25" s="67"/>
      <c r="BQ25" s="59" t="s">
        <v>111</v>
      </c>
      <c r="BR25" s="131"/>
      <c r="BS25" s="67"/>
      <c r="BT25" s="67"/>
      <c r="BU25" s="59" t="s">
        <v>111</v>
      </c>
      <c r="BV25" s="21"/>
      <c r="BW25" s="6"/>
      <c r="BX25" s="6"/>
      <c r="BY25" s="15"/>
      <c r="BZ25" s="67"/>
      <c r="CA25" s="67"/>
      <c r="CB25" s="67"/>
      <c r="CC25" s="59"/>
      <c r="CD25" s="61"/>
      <c r="CE25" s="67"/>
      <c r="CF25" s="67"/>
      <c r="CG25" s="59"/>
      <c r="CH25" s="61"/>
      <c r="CI25" s="67"/>
      <c r="CJ25" s="67"/>
      <c r="CK25" s="59"/>
    </row>
    <row r="26" spans="2:89" x14ac:dyDescent="0.3">
      <c r="B26" s="62"/>
      <c r="C26" s="12"/>
      <c r="D26" s="6"/>
      <c r="E26" s="15"/>
      <c r="F26" s="55"/>
      <c r="G26" s="6"/>
      <c r="H26" s="6"/>
      <c r="I26" s="59"/>
      <c r="J26" s="136"/>
      <c r="K26" s="67"/>
      <c r="L26" s="67"/>
      <c r="M26" s="67"/>
      <c r="N26" s="136"/>
      <c r="O26" s="6"/>
      <c r="P26" s="6"/>
      <c r="Q26" s="6"/>
      <c r="R26" s="136"/>
      <c r="S26" s="6"/>
      <c r="T26" s="6"/>
      <c r="U26" s="6"/>
      <c r="V26" s="136"/>
      <c r="W26" s="6"/>
      <c r="X26" s="6"/>
      <c r="Y26" s="6"/>
      <c r="Z26" s="138">
        <v>44854</v>
      </c>
      <c r="AA26" s="6">
        <v>2916</v>
      </c>
      <c r="AB26" s="6">
        <v>20</v>
      </c>
      <c r="AC26" s="15" t="s">
        <v>111</v>
      </c>
      <c r="AD26" s="138"/>
      <c r="AE26" s="6"/>
      <c r="AF26" s="6"/>
      <c r="AG26" s="15"/>
      <c r="AH26" s="61"/>
      <c r="AI26" s="67"/>
      <c r="AJ26" s="67"/>
      <c r="AK26" s="59"/>
      <c r="AL26" s="61"/>
      <c r="AM26" s="67"/>
      <c r="AN26" s="67"/>
      <c r="AO26" s="59"/>
      <c r="AP26" s="131"/>
      <c r="AQ26" s="66"/>
      <c r="AR26" s="66"/>
      <c r="AS26" s="59" t="s">
        <v>184</v>
      </c>
      <c r="AT26" s="61"/>
      <c r="AU26" s="67"/>
      <c r="AV26" s="67"/>
      <c r="AW26" s="59"/>
      <c r="BB26" s="61"/>
      <c r="BC26" s="67"/>
      <c r="BD26" s="67"/>
      <c r="BE26" s="59"/>
      <c r="BF26" s="131">
        <v>44854</v>
      </c>
      <c r="BG26" s="67">
        <v>2943</v>
      </c>
      <c r="BH26" s="67">
        <v>135</v>
      </c>
      <c r="BI26" s="59" t="s">
        <v>179</v>
      </c>
      <c r="BJ26" s="131"/>
      <c r="BK26" s="67"/>
      <c r="BL26" s="67"/>
      <c r="BM26" s="59" t="s">
        <v>111</v>
      </c>
      <c r="BN26" s="131"/>
      <c r="BO26" s="67"/>
      <c r="BP26" s="67"/>
      <c r="BQ26" s="59" t="s">
        <v>179</v>
      </c>
      <c r="BR26" s="131"/>
      <c r="BS26" s="67"/>
      <c r="BT26" s="67"/>
      <c r="BU26" s="59" t="s">
        <v>111</v>
      </c>
      <c r="BV26" s="21"/>
      <c r="BW26" s="6"/>
      <c r="BX26" s="6"/>
      <c r="BY26" s="15"/>
      <c r="BZ26" s="67"/>
      <c r="CA26" s="67"/>
      <c r="CB26" s="67"/>
      <c r="CC26" s="59"/>
      <c r="CD26" s="61"/>
      <c r="CE26" s="67"/>
      <c r="CF26" s="67"/>
      <c r="CG26" s="59"/>
      <c r="CH26" s="61"/>
      <c r="CI26" s="67"/>
      <c r="CJ26" s="67"/>
      <c r="CK26" s="59"/>
    </row>
    <row r="27" spans="2:89" x14ac:dyDescent="0.3">
      <c r="B27" s="62"/>
      <c r="C27" s="12"/>
      <c r="D27" s="6"/>
      <c r="E27" s="15"/>
      <c r="F27" s="55"/>
      <c r="G27" s="6"/>
      <c r="H27" s="6"/>
      <c r="I27" s="59"/>
      <c r="J27" s="136"/>
      <c r="K27" s="67"/>
      <c r="L27" s="67"/>
      <c r="M27" s="67"/>
      <c r="N27" s="136"/>
      <c r="O27" s="6"/>
      <c r="P27" s="6"/>
      <c r="Q27" s="6"/>
      <c r="R27" s="136"/>
      <c r="S27" s="6"/>
      <c r="T27" s="6"/>
      <c r="U27" s="6"/>
      <c r="V27" s="136"/>
      <c r="W27" s="6"/>
      <c r="X27" s="6"/>
      <c r="Y27" s="6"/>
      <c r="Z27" s="138">
        <v>44854</v>
      </c>
      <c r="AA27" s="6">
        <v>2914</v>
      </c>
      <c r="AB27" s="6">
        <v>135</v>
      </c>
      <c r="AC27" s="15" t="s">
        <v>111</v>
      </c>
      <c r="AD27" s="138"/>
      <c r="AE27" s="6"/>
      <c r="AF27" s="6"/>
      <c r="AG27" s="15"/>
      <c r="AH27" s="61"/>
      <c r="AI27" s="67"/>
      <c r="AJ27" s="67"/>
      <c r="AK27" s="59"/>
      <c r="AL27" s="61"/>
      <c r="AM27" s="67"/>
      <c r="AN27" s="67"/>
      <c r="AO27" s="59"/>
      <c r="AP27" s="131"/>
      <c r="AQ27" s="67"/>
      <c r="AR27" s="67"/>
      <c r="AS27" s="59"/>
      <c r="AT27" s="131"/>
      <c r="AU27" s="66"/>
      <c r="AV27" s="66"/>
      <c r="AW27" s="56"/>
      <c r="BB27" s="61"/>
      <c r="BC27" s="67"/>
      <c r="BD27" s="67"/>
      <c r="BE27" s="59"/>
      <c r="BF27" s="131">
        <v>44854</v>
      </c>
      <c r="BG27" s="67">
        <v>2944</v>
      </c>
      <c r="BH27" s="67">
        <v>180</v>
      </c>
      <c r="BI27" s="59" t="s">
        <v>179</v>
      </c>
      <c r="BJ27" s="131"/>
      <c r="BK27" s="67"/>
      <c r="BL27" s="67"/>
      <c r="BM27" s="59" t="s">
        <v>111</v>
      </c>
      <c r="BN27" s="131"/>
      <c r="BO27" s="67"/>
      <c r="BP27" s="67"/>
      <c r="BQ27" s="59" t="s">
        <v>111</v>
      </c>
      <c r="BR27" s="131"/>
      <c r="BS27" s="67"/>
      <c r="BT27" s="67"/>
      <c r="BU27" s="59" t="s">
        <v>111</v>
      </c>
      <c r="BV27" s="21"/>
      <c r="BW27" s="6"/>
      <c r="BX27" s="135"/>
      <c r="BY27" s="15"/>
      <c r="BZ27" s="67"/>
      <c r="CA27" s="67"/>
      <c r="CB27" s="124"/>
      <c r="CC27" s="59"/>
      <c r="CD27" s="61"/>
      <c r="CE27" s="67"/>
      <c r="CF27" s="67"/>
      <c r="CG27" s="59"/>
      <c r="CH27" s="61"/>
      <c r="CI27" s="67"/>
      <c r="CJ27" s="67"/>
      <c r="CK27" s="59"/>
    </row>
    <row r="28" spans="2:89" x14ac:dyDescent="0.3">
      <c r="B28" s="62"/>
      <c r="C28" s="12"/>
      <c r="D28" s="6"/>
      <c r="E28" s="15"/>
      <c r="F28" s="61"/>
      <c r="G28" s="6"/>
      <c r="H28" s="6"/>
      <c r="I28" s="59"/>
      <c r="J28" s="61"/>
      <c r="K28" s="67"/>
      <c r="L28" s="67"/>
      <c r="M28" s="67"/>
      <c r="N28" s="13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8">
        <v>44854</v>
      </c>
      <c r="AA28" s="6">
        <v>2913</v>
      </c>
      <c r="AB28" s="6">
        <v>90</v>
      </c>
      <c r="AC28" s="15" t="s">
        <v>111</v>
      </c>
      <c r="AD28" s="13"/>
      <c r="AE28" s="6"/>
      <c r="AF28" s="6"/>
      <c r="AG28" s="15"/>
      <c r="AH28" s="61"/>
      <c r="AI28" s="67"/>
      <c r="AJ28" s="67"/>
      <c r="AK28" s="59"/>
      <c r="AL28" s="61"/>
      <c r="AM28" s="67"/>
      <c r="AN28" s="67"/>
      <c r="AO28" s="59"/>
      <c r="AP28" s="131"/>
      <c r="AQ28" s="66"/>
      <c r="AR28" s="66"/>
      <c r="AS28" s="56"/>
      <c r="AT28" s="131"/>
      <c r="AU28" s="67"/>
      <c r="AV28" s="67"/>
      <c r="AW28" s="59"/>
      <c r="BB28" s="61"/>
      <c r="BC28" s="67"/>
      <c r="BD28" s="67"/>
      <c r="BE28" s="59"/>
      <c r="BF28" s="131">
        <v>44856</v>
      </c>
      <c r="BG28" s="67">
        <v>2934</v>
      </c>
      <c r="BH28" s="67">
        <v>135</v>
      </c>
      <c r="BI28" s="59" t="s">
        <v>179</v>
      </c>
      <c r="BJ28" s="131"/>
      <c r="BK28" s="67"/>
      <c r="BL28" s="67"/>
      <c r="BM28" s="59" t="s">
        <v>111</v>
      </c>
      <c r="BN28" s="131"/>
      <c r="BO28" s="67"/>
      <c r="BP28" s="67"/>
      <c r="BQ28" s="59" t="s">
        <v>111</v>
      </c>
      <c r="BR28" s="131"/>
      <c r="BS28" s="67"/>
      <c r="BT28" s="67"/>
      <c r="BU28" s="59" t="s">
        <v>111</v>
      </c>
      <c r="BV28" s="21"/>
      <c r="BW28" s="6"/>
      <c r="BX28" s="6"/>
      <c r="BY28" s="15"/>
      <c r="BZ28" s="67"/>
      <c r="CA28" s="67"/>
      <c r="CB28" s="67"/>
      <c r="CC28" s="59"/>
      <c r="CD28" s="61"/>
      <c r="CE28" s="67"/>
      <c r="CF28" s="67"/>
      <c r="CG28" s="59"/>
      <c r="CH28" s="61"/>
      <c r="CI28" s="67"/>
      <c r="CJ28" s="67"/>
      <c r="CK28" s="59"/>
    </row>
    <row r="29" spans="2:89" x14ac:dyDescent="0.3">
      <c r="B29" s="62"/>
      <c r="C29" s="12"/>
      <c r="D29" s="6"/>
      <c r="E29" s="15"/>
      <c r="F29" s="61"/>
      <c r="G29" s="6"/>
      <c r="H29" s="6"/>
      <c r="I29" s="59"/>
      <c r="J29" s="61"/>
      <c r="K29" s="67"/>
      <c r="L29" s="67"/>
      <c r="M29" s="67"/>
      <c r="N29" s="136"/>
      <c r="O29" s="6"/>
      <c r="P29" s="6"/>
      <c r="Q29" s="6"/>
      <c r="R29" s="136"/>
      <c r="S29" s="6"/>
      <c r="T29" s="6"/>
      <c r="U29" s="6"/>
      <c r="V29" s="136"/>
      <c r="W29" s="6"/>
      <c r="X29" s="6"/>
      <c r="Y29" s="6"/>
      <c r="Z29" s="138">
        <v>44857</v>
      </c>
      <c r="AA29" s="6">
        <v>2938</v>
      </c>
      <c r="AB29" s="6">
        <v>135</v>
      </c>
      <c r="AC29" s="15" t="s">
        <v>111</v>
      </c>
      <c r="AD29" s="13"/>
      <c r="AE29" s="6"/>
      <c r="AF29" s="6"/>
      <c r="AG29" s="15"/>
      <c r="AH29" s="61"/>
      <c r="AI29" s="67"/>
      <c r="AJ29" s="67"/>
      <c r="AK29" s="59"/>
      <c r="AL29" s="61"/>
      <c r="AM29" s="67"/>
      <c r="AN29" s="67"/>
      <c r="AO29" s="59"/>
      <c r="AP29" s="131"/>
      <c r="AQ29" s="66"/>
      <c r="AR29" s="66"/>
      <c r="AS29" s="56"/>
      <c r="AT29" s="131"/>
      <c r="AU29" s="67"/>
      <c r="AV29" s="67"/>
      <c r="AW29" s="59"/>
      <c r="BB29" s="61"/>
      <c r="BC29" s="67"/>
      <c r="BD29" s="67"/>
      <c r="BE29" s="59"/>
      <c r="BF29" s="131">
        <v>44857</v>
      </c>
      <c r="BG29" s="67">
        <v>2933</v>
      </c>
      <c r="BH29" s="67">
        <v>180</v>
      </c>
      <c r="BI29" s="59" t="s">
        <v>179</v>
      </c>
      <c r="BJ29" s="131"/>
      <c r="BK29" s="67"/>
      <c r="BL29" s="67"/>
      <c r="BM29" s="59"/>
      <c r="BN29" s="131"/>
      <c r="BO29" s="67"/>
      <c r="BP29" s="67"/>
      <c r="BQ29" s="59" t="s">
        <v>179</v>
      </c>
      <c r="BR29" s="131"/>
      <c r="BS29" s="67"/>
      <c r="BT29" s="67"/>
      <c r="BU29" s="59"/>
      <c r="BV29" s="21"/>
      <c r="BW29" s="6"/>
      <c r="BX29" s="6"/>
      <c r="BY29" s="15"/>
      <c r="BZ29" s="67"/>
      <c r="CA29" s="67"/>
      <c r="CB29" s="67"/>
      <c r="CC29" s="59"/>
      <c r="CD29" s="61"/>
      <c r="CE29" s="67"/>
      <c r="CF29" s="67"/>
      <c r="CG29" s="59"/>
      <c r="CH29" s="61"/>
      <c r="CI29" s="67"/>
      <c r="CJ29" s="67"/>
      <c r="CK29" s="59"/>
    </row>
    <row r="30" spans="2:89" x14ac:dyDescent="0.3">
      <c r="B30" s="16"/>
      <c r="C30" s="5"/>
      <c r="D30" s="4"/>
      <c r="E30" s="17"/>
      <c r="F30" s="25"/>
      <c r="G30" s="4"/>
      <c r="H30" s="4"/>
      <c r="I30" s="24"/>
      <c r="J30" s="25"/>
      <c r="K30" s="68"/>
      <c r="L30" s="68"/>
      <c r="M30" s="68"/>
      <c r="N30" s="136"/>
      <c r="O30" s="4"/>
      <c r="P30" s="4"/>
      <c r="Q30" s="4"/>
      <c r="R30" s="136"/>
      <c r="S30" s="4"/>
      <c r="T30" s="4"/>
      <c r="U30" s="4"/>
      <c r="V30" s="136"/>
      <c r="W30" s="4"/>
      <c r="X30" s="4"/>
      <c r="Y30" s="4"/>
      <c r="Z30" s="138">
        <v>44857</v>
      </c>
      <c r="AA30" s="6">
        <v>2939</v>
      </c>
      <c r="AB30" s="4">
        <v>90</v>
      </c>
      <c r="AC30" s="17" t="s">
        <v>111</v>
      </c>
      <c r="AD30" s="14"/>
      <c r="AE30" s="4"/>
      <c r="AF30" s="4"/>
      <c r="AG30" s="17"/>
      <c r="AH30" s="25"/>
      <c r="AI30" s="68"/>
      <c r="AJ30" s="68"/>
      <c r="AK30" s="24"/>
      <c r="AL30" s="25"/>
      <c r="AM30" s="68"/>
      <c r="AN30" s="68"/>
      <c r="AO30" s="24"/>
      <c r="AP30" s="131"/>
      <c r="AQ30" s="66"/>
      <c r="AR30" s="66"/>
      <c r="AS30" s="56"/>
      <c r="AT30" s="131"/>
      <c r="AU30" s="66"/>
      <c r="AV30" s="66"/>
      <c r="AW30" s="56"/>
      <c r="BB30" s="25"/>
      <c r="BC30" s="68"/>
      <c r="BD30" s="68"/>
      <c r="BE30" s="24"/>
      <c r="BF30" s="131">
        <v>44860</v>
      </c>
      <c r="BG30" s="67">
        <v>2957</v>
      </c>
      <c r="BH30" s="67">
        <v>180</v>
      </c>
      <c r="BI30" s="59" t="s">
        <v>111</v>
      </c>
      <c r="BJ30" s="131"/>
      <c r="BK30" s="68"/>
      <c r="BL30" s="68"/>
      <c r="BM30" s="24"/>
      <c r="BN30" s="131"/>
      <c r="BO30" s="67"/>
      <c r="BP30" s="67"/>
      <c r="BQ30" s="59" t="s">
        <v>111</v>
      </c>
      <c r="BR30" s="131"/>
      <c r="BS30" s="68"/>
      <c r="BT30" s="68"/>
      <c r="BU30" s="24"/>
      <c r="BV30" s="22"/>
      <c r="BW30" s="4"/>
      <c r="BX30" s="4"/>
      <c r="BY30" s="17"/>
      <c r="BZ30" s="68"/>
      <c r="CA30" s="68"/>
      <c r="CB30" s="68"/>
      <c r="CC30" s="24"/>
      <c r="CD30" s="25"/>
      <c r="CE30" s="68"/>
      <c r="CF30" s="68"/>
      <c r="CG30" s="24"/>
      <c r="CH30" s="25"/>
      <c r="CI30" s="68"/>
      <c r="CJ30" s="68"/>
      <c r="CK30" s="24"/>
    </row>
    <row r="31" spans="2:89" x14ac:dyDescent="0.3">
      <c r="B31" s="16"/>
      <c r="C31" s="5"/>
      <c r="D31" s="4"/>
      <c r="E31" s="17"/>
      <c r="F31" s="25"/>
      <c r="G31" s="4"/>
      <c r="H31" s="4"/>
      <c r="I31" s="24"/>
      <c r="J31" s="25"/>
      <c r="K31" s="68"/>
      <c r="L31" s="68"/>
      <c r="M31" s="68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138">
        <v>44857</v>
      </c>
      <c r="AA31" s="6">
        <v>2950</v>
      </c>
      <c r="AB31" s="4">
        <v>270</v>
      </c>
      <c r="AC31" s="17" t="s">
        <v>111</v>
      </c>
      <c r="AD31" s="14"/>
      <c r="AE31" s="4"/>
      <c r="AF31" s="4"/>
      <c r="AG31" s="17"/>
      <c r="AH31" s="25"/>
      <c r="AI31" s="68"/>
      <c r="AJ31" s="68"/>
      <c r="AK31" s="24"/>
      <c r="AL31" s="25"/>
      <c r="AM31" s="68"/>
      <c r="AN31" s="68"/>
      <c r="AO31" s="24"/>
      <c r="AP31" s="131"/>
      <c r="AQ31" s="66"/>
      <c r="AR31" s="66"/>
      <c r="AS31" s="56"/>
      <c r="AT31" s="131"/>
      <c r="AU31" s="67"/>
      <c r="AV31" s="67"/>
      <c r="AW31" s="59"/>
      <c r="BB31" s="25"/>
      <c r="BC31" s="68"/>
      <c r="BD31" s="68"/>
      <c r="BE31" s="24"/>
      <c r="BF31" s="131">
        <v>44863</v>
      </c>
      <c r="BG31" s="67">
        <v>2967</v>
      </c>
      <c r="BH31" s="67">
        <v>180</v>
      </c>
      <c r="BI31" s="59" t="s">
        <v>111</v>
      </c>
      <c r="BJ31" s="131"/>
      <c r="BK31" s="68"/>
      <c r="BL31" s="68"/>
      <c r="BM31" s="24"/>
      <c r="BN31" s="131"/>
      <c r="BO31" s="68"/>
      <c r="BP31" s="68"/>
      <c r="BQ31" s="24"/>
      <c r="BR31" s="131"/>
      <c r="BS31" s="68"/>
      <c r="BT31" s="68"/>
      <c r="BU31" s="24"/>
      <c r="BV31" s="22"/>
      <c r="BW31" s="4"/>
      <c r="BX31" s="4"/>
      <c r="BY31" s="17"/>
      <c r="BZ31" s="68"/>
      <c r="CA31" s="68"/>
      <c r="CB31" s="68"/>
      <c r="CC31" s="24"/>
      <c r="CD31" s="25"/>
      <c r="CE31" s="68"/>
      <c r="CF31" s="68"/>
      <c r="CG31" s="24"/>
      <c r="CH31" s="25"/>
      <c r="CI31" s="68"/>
      <c r="CJ31" s="68"/>
      <c r="CK31" s="24"/>
    </row>
    <row r="32" spans="2:89" x14ac:dyDescent="0.3">
      <c r="B32" s="33"/>
      <c r="C32" s="34"/>
      <c r="D32" s="31"/>
      <c r="E32" s="35"/>
      <c r="F32" s="38"/>
      <c r="G32" s="31"/>
      <c r="H32" s="31"/>
      <c r="I32" s="39"/>
      <c r="J32" s="38"/>
      <c r="K32" s="69"/>
      <c r="L32" s="69"/>
      <c r="M32" s="69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138">
        <v>44857</v>
      </c>
      <c r="AA32" s="6">
        <v>2937</v>
      </c>
      <c r="AB32" s="4">
        <v>90</v>
      </c>
      <c r="AC32" s="17" t="s">
        <v>111</v>
      </c>
      <c r="AD32" s="36"/>
      <c r="AE32" s="31"/>
      <c r="AF32" s="31"/>
      <c r="AG32" s="35"/>
      <c r="AH32" s="38"/>
      <c r="AI32" s="69"/>
      <c r="AJ32" s="69"/>
      <c r="AK32" s="39"/>
      <c r="AL32" s="38"/>
      <c r="AM32" s="69"/>
      <c r="AN32" s="69"/>
      <c r="AO32" s="39"/>
      <c r="AP32" s="131"/>
      <c r="AQ32" s="66"/>
      <c r="AR32" s="66"/>
      <c r="AS32" s="59"/>
      <c r="AT32" s="131"/>
      <c r="AU32" s="67"/>
      <c r="AV32" s="67"/>
      <c r="AW32" s="59"/>
      <c r="BB32" s="38"/>
      <c r="BC32" s="69"/>
      <c r="BD32" s="69"/>
      <c r="BE32" s="39"/>
      <c r="BF32" s="38"/>
      <c r="BG32" s="69"/>
      <c r="BH32" s="69"/>
      <c r="BI32" s="39"/>
      <c r="BJ32" s="131"/>
      <c r="BK32" s="69"/>
      <c r="BL32" s="69"/>
      <c r="BM32" s="39"/>
      <c r="BN32" s="131"/>
      <c r="BO32" s="69"/>
      <c r="BP32" s="69"/>
      <c r="BQ32" s="39"/>
      <c r="BR32" s="131"/>
      <c r="BS32" s="69"/>
      <c r="BT32" s="69"/>
      <c r="BU32" s="39"/>
      <c r="BV32" s="30"/>
      <c r="BW32" s="31"/>
      <c r="BX32" s="31"/>
      <c r="BY32" s="35"/>
      <c r="BZ32" s="69"/>
      <c r="CA32" s="69"/>
      <c r="CB32" s="69"/>
      <c r="CC32" s="39"/>
      <c r="CD32" s="38"/>
      <c r="CE32" s="69"/>
      <c r="CF32" s="69"/>
      <c r="CG32" s="39"/>
      <c r="CH32" s="38"/>
      <c r="CI32" s="69"/>
      <c r="CJ32" s="69"/>
      <c r="CK32" s="39"/>
    </row>
    <row r="33" spans="1:89" x14ac:dyDescent="0.3">
      <c r="B33" s="33"/>
      <c r="C33" s="34"/>
      <c r="D33" s="31"/>
      <c r="E33" s="35"/>
      <c r="F33" s="38"/>
      <c r="G33" s="31"/>
      <c r="H33" s="31"/>
      <c r="I33" s="39"/>
      <c r="J33" s="38"/>
      <c r="K33" s="69"/>
      <c r="L33" s="69"/>
      <c r="M33" s="69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138">
        <v>44860</v>
      </c>
      <c r="AA33" s="6">
        <v>2959</v>
      </c>
      <c r="AB33" s="4">
        <v>90</v>
      </c>
      <c r="AC33" s="17" t="s">
        <v>111</v>
      </c>
      <c r="AH33" s="38"/>
      <c r="AI33" s="69"/>
      <c r="AJ33" s="69"/>
      <c r="AK33" s="39"/>
      <c r="AL33" s="38"/>
      <c r="AM33" s="69"/>
      <c r="AN33" s="69"/>
      <c r="AO33" s="39"/>
      <c r="AP33" s="38"/>
      <c r="AQ33" s="69"/>
      <c r="AR33" s="69"/>
      <c r="AS33" s="39"/>
      <c r="AT33" s="131"/>
      <c r="AU33" s="67"/>
      <c r="AV33" s="67"/>
      <c r="AW33" s="122"/>
      <c r="BB33" s="38"/>
      <c r="BC33" s="69"/>
      <c r="BD33" s="69"/>
      <c r="BE33" s="39"/>
      <c r="BF33" s="38"/>
      <c r="BG33" s="69"/>
      <c r="BH33" s="69"/>
      <c r="BI33" s="39"/>
      <c r="BJ33" s="131"/>
      <c r="BK33" s="69"/>
      <c r="BL33" s="69"/>
      <c r="BM33" s="39"/>
      <c r="BN33" s="131"/>
      <c r="BO33" s="69"/>
      <c r="BP33" s="69"/>
      <c r="BQ33" s="39"/>
      <c r="BR33" s="131"/>
      <c r="BS33" s="69"/>
      <c r="BT33" s="69"/>
      <c r="BU33" s="39"/>
      <c r="BV33" s="30"/>
      <c r="BW33" s="31"/>
      <c r="BX33" s="31"/>
      <c r="BY33" s="35"/>
      <c r="BZ33" s="69"/>
      <c r="CA33" s="69"/>
      <c r="CB33" s="69"/>
      <c r="CC33" s="39"/>
      <c r="CD33" s="38"/>
      <c r="CE33" s="69"/>
      <c r="CF33" s="69"/>
      <c r="CG33" s="39"/>
      <c r="CH33" s="38"/>
      <c r="CI33" s="69"/>
      <c r="CJ33" s="69"/>
      <c r="CK33" s="39"/>
    </row>
    <row r="34" spans="1:89" x14ac:dyDescent="0.3">
      <c r="B34" s="33"/>
      <c r="C34" s="34"/>
      <c r="D34" s="31"/>
      <c r="E34" s="35"/>
      <c r="F34" s="38"/>
      <c r="G34" s="31"/>
      <c r="H34" s="31"/>
      <c r="I34" s="39"/>
      <c r="J34" s="38"/>
      <c r="K34" s="69"/>
      <c r="L34" s="69"/>
      <c r="M34" s="69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138">
        <v>44860</v>
      </c>
      <c r="AA34" s="6">
        <v>2958</v>
      </c>
      <c r="AB34" s="4">
        <v>135</v>
      </c>
      <c r="AC34" s="17" t="s">
        <v>111</v>
      </c>
      <c r="AH34" s="38"/>
      <c r="AI34" s="69"/>
      <c r="AJ34" s="69"/>
      <c r="AK34" s="39"/>
      <c r="AL34" s="38"/>
      <c r="AM34" s="69"/>
      <c r="AN34" s="69"/>
      <c r="AO34" s="39"/>
      <c r="AP34" s="38"/>
      <c r="AQ34" s="69"/>
      <c r="AR34" s="69"/>
      <c r="AS34" s="39"/>
      <c r="AT34" s="131"/>
      <c r="AU34" s="67"/>
      <c r="AV34" s="67"/>
      <c r="AW34" s="59"/>
      <c r="BB34" s="38"/>
      <c r="BC34" s="69"/>
      <c r="BD34" s="69"/>
      <c r="BE34" s="39"/>
      <c r="BF34" s="38"/>
      <c r="BG34" s="69"/>
      <c r="BH34" s="69"/>
      <c r="BI34" s="39"/>
      <c r="BJ34" s="131"/>
      <c r="BK34" s="69"/>
      <c r="BL34" s="69"/>
      <c r="BM34" s="39"/>
      <c r="BN34" s="131"/>
      <c r="BO34" s="69"/>
      <c r="BP34" s="69"/>
      <c r="BQ34" s="39"/>
      <c r="BR34" s="131"/>
      <c r="BS34" s="69"/>
      <c r="BT34" s="69"/>
      <c r="BU34" s="39"/>
      <c r="BV34" s="30"/>
      <c r="BW34" s="31"/>
      <c r="BX34" s="31"/>
      <c r="BY34" s="35"/>
      <c r="BZ34" s="69"/>
      <c r="CA34" s="69"/>
      <c r="CB34" s="69"/>
      <c r="CC34" s="39"/>
      <c r="CD34" s="38"/>
      <c r="CE34" s="69"/>
      <c r="CF34" s="69"/>
      <c r="CG34" s="39"/>
      <c r="CH34" s="38"/>
      <c r="CI34" s="69"/>
      <c r="CJ34" s="69"/>
      <c r="CK34" s="39"/>
    </row>
    <row r="35" spans="1:89" x14ac:dyDescent="0.3">
      <c r="B35" s="33"/>
      <c r="C35" s="34"/>
      <c r="D35" s="31"/>
      <c r="E35" s="35"/>
      <c r="F35" s="38"/>
      <c r="G35" s="31"/>
      <c r="H35" s="31"/>
      <c r="I35" s="39"/>
      <c r="J35" s="38"/>
      <c r="K35" s="69"/>
      <c r="L35" s="69"/>
      <c r="M35" s="69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138">
        <v>44860</v>
      </c>
      <c r="AA35" s="6">
        <v>2960</v>
      </c>
      <c r="AB35" s="4">
        <v>90</v>
      </c>
      <c r="AC35" s="17" t="s">
        <v>111</v>
      </c>
      <c r="AD35" s="36"/>
      <c r="AE35" s="31"/>
      <c r="AF35" s="31"/>
      <c r="AG35" s="35"/>
      <c r="AH35" s="38"/>
      <c r="AI35" s="69"/>
      <c r="AJ35" s="69"/>
      <c r="AK35" s="39"/>
      <c r="AL35" s="38"/>
      <c r="AM35" s="69"/>
      <c r="AN35" s="69"/>
      <c r="AO35" s="39"/>
      <c r="AP35" s="38"/>
      <c r="AQ35" s="69"/>
      <c r="AR35" s="69"/>
      <c r="AS35" s="39"/>
      <c r="AT35" s="38"/>
      <c r="AU35" s="69"/>
      <c r="AV35" s="69"/>
      <c r="AW35" s="39"/>
      <c r="BB35" s="38"/>
      <c r="BC35" s="69"/>
      <c r="BD35" s="69"/>
      <c r="BE35" s="39"/>
      <c r="BF35" s="38"/>
      <c r="BG35" s="69"/>
      <c r="BH35" s="69"/>
      <c r="BI35" s="39"/>
      <c r="BJ35" s="131"/>
      <c r="BK35" s="69"/>
      <c r="BL35" s="69"/>
      <c r="BM35" s="39"/>
      <c r="BN35" s="131"/>
      <c r="BO35" s="69"/>
      <c r="BP35" s="69"/>
      <c r="BQ35" s="39"/>
      <c r="BR35" s="131"/>
      <c r="BS35" s="69"/>
      <c r="BT35" s="69"/>
      <c r="BU35" s="39"/>
      <c r="BV35" s="30"/>
      <c r="BW35" s="31"/>
      <c r="BX35" s="31"/>
      <c r="BY35" s="35"/>
      <c r="BZ35" s="69"/>
      <c r="CA35" s="69"/>
      <c r="CB35" s="69"/>
      <c r="CC35" s="39"/>
      <c r="CD35" s="38"/>
      <c r="CE35" s="69"/>
      <c r="CF35" s="69"/>
      <c r="CG35" s="39"/>
      <c r="CH35" s="38"/>
      <c r="CI35" s="69"/>
      <c r="CJ35" s="69"/>
      <c r="CK35" s="39"/>
    </row>
    <row r="36" spans="1:89" x14ac:dyDescent="0.3">
      <c r="B36" s="33"/>
      <c r="C36" s="34"/>
      <c r="D36" s="31"/>
      <c r="E36" s="35"/>
      <c r="F36" s="38"/>
      <c r="G36" s="31"/>
      <c r="H36" s="31"/>
      <c r="I36" s="39"/>
      <c r="J36" s="38"/>
      <c r="K36" s="69"/>
      <c r="L36" s="69"/>
      <c r="M36" s="69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148">
        <v>44860</v>
      </c>
      <c r="AA36" s="149">
        <v>2961</v>
      </c>
      <c r="AB36" s="31">
        <v>180</v>
      </c>
      <c r="AC36" s="35" t="s">
        <v>111</v>
      </c>
      <c r="AD36" s="36"/>
      <c r="AE36" s="31"/>
      <c r="AF36" s="31"/>
      <c r="AG36" s="35"/>
      <c r="AH36" s="38"/>
      <c r="AI36" s="69"/>
      <c r="AJ36" s="69"/>
      <c r="AK36" s="39"/>
      <c r="AL36" s="38"/>
      <c r="AM36" s="69"/>
      <c r="AN36" s="69"/>
      <c r="AO36" s="39"/>
      <c r="AP36" s="38"/>
      <c r="AQ36" s="69"/>
      <c r="AR36" s="69"/>
      <c r="AS36" s="39"/>
      <c r="AT36" s="38"/>
      <c r="AU36" s="69"/>
      <c r="AV36" s="69"/>
      <c r="AW36" s="39"/>
      <c r="BB36" s="38"/>
      <c r="BC36" s="69"/>
      <c r="BD36" s="69"/>
      <c r="BE36" s="39"/>
      <c r="BF36" s="38"/>
      <c r="BG36" s="69"/>
      <c r="BH36" s="69"/>
      <c r="BI36" s="39"/>
      <c r="BJ36" s="131"/>
      <c r="BK36" s="69"/>
      <c r="BL36" s="69"/>
      <c r="BM36" s="39"/>
      <c r="BN36" s="131"/>
      <c r="BO36" s="69"/>
      <c r="BP36" s="69"/>
      <c r="BQ36" s="39"/>
      <c r="BR36" s="131"/>
      <c r="BS36" s="69"/>
      <c r="BT36" s="69"/>
      <c r="BU36" s="39"/>
      <c r="BV36" s="30"/>
      <c r="BW36" s="31"/>
      <c r="BX36" s="31"/>
      <c r="BY36" s="35"/>
      <c r="BZ36" s="69"/>
      <c r="CA36" s="69"/>
      <c r="CB36" s="69"/>
      <c r="CC36" s="39"/>
      <c r="CD36" s="38"/>
      <c r="CE36" s="69"/>
      <c r="CF36" s="69"/>
      <c r="CG36" s="39"/>
      <c r="CH36" s="38"/>
      <c r="CI36" s="69"/>
      <c r="CJ36" s="69"/>
      <c r="CK36" s="39"/>
    </row>
    <row r="37" spans="1:89" x14ac:dyDescent="0.3">
      <c r="B37" s="33"/>
      <c r="C37" s="34"/>
      <c r="D37" s="31"/>
      <c r="E37" s="35"/>
      <c r="F37" s="38"/>
      <c r="G37" s="31"/>
      <c r="H37" s="31"/>
      <c r="I37" s="39"/>
      <c r="J37" s="38"/>
      <c r="K37" s="69"/>
      <c r="L37" s="69"/>
      <c r="M37" s="69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148">
        <v>44863</v>
      </c>
      <c r="AA37" s="149">
        <v>2970</v>
      </c>
      <c r="AB37" s="31">
        <v>180</v>
      </c>
      <c r="AC37" s="35" t="s">
        <v>111</v>
      </c>
      <c r="AD37" s="36"/>
      <c r="AE37" s="31"/>
      <c r="AF37" s="31"/>
      <c r="AG37" s="35"/>
      <c r="AH37" s="38"/>
      <c r="AI37" s="69"/>
      <c r="AJ37" s="69"/>
      <c r="AK37" s="39"/>
      <c r="AL37" s="38"/>
      <c r="AM37" s="69"/>
      <c r="AN37" s="69"/>
      <c r="AO37" s="39"/>
      <c r="AP37" s="38"/>
      <c r="AQ37" s="69"/>
      <c r="AR37" s="69"/>
      <c r="AS37" s="39"/>
      <c r="AT37" s="38"/>
      <c r="AU37" s="69"/>
      <c r="AV37" s="69"/>
      <c r="AW37" s="39"/>
      <c r="BB37" s="38"/>
      <c r="BC37" s="69"/>
      <c r="BD37" s="69"/>
      <c r="BE37" s="39"/>
      <c r="BF37" s="38"/>
      <c r="BG37" s="69"/>
      <c r="BH37" s="69"/>
      <c r="BI37" s="39"/>
      <c r="BJ37" s="131"/>
      <c r="BK37" s="69"/>
      <c r="BL37" s="69"/>
      <c r="BM37" s="39"/>
      <c r="BN37" s="131"/>
      <c r="BO37" s="69"/>
      <c r="BP37" s="69"/>
      <c r="BQ37" s="39"/>
      <c r="BR37" s="131"/>
      <c r="BS37" s="69"/>
      <c r="BT37" s="69"/>
      <c r="BU37" s="39"/>
      <c r="BV37" s="30"/>
      <c r="BW37" s="31"/>
      <c r="BX37" s="31"/>
      <c r="BY37" s="35"/>
      <c r="BZ37" s="69"/>
      <c r="CA37" s="69"/>
      <c r="CB37" s="69"/>
      <c r="CC37" s="39"/>
      <c r="CD37" s="38"/>
      <c r="CE37" s="69"/>
      <c r="CF37" s="69"/>
      <c r="CG37" s="39"/>
      <c r="CH37" s="38"/>
      <c r="CI37" s="69"/>
      <c r="CJ37" s="69"/>
      <c r="CK37" s="39"/>
    </row>
    <row r="38" spans="1:89" x14ac:dyDescent="0.3">
      <c r="B38" s="33"/>
      <c r="C38" s="34"/>
      <c r="D38" s="31"/>
      <c r="E38" s="35"/>
      <c r="F38" s="38"/>
      <c r="G38" s="31"/>
      <c r="H38" s="31"/>
      <c r="I38" s="39"/>
      <c r="J38" s="38"/>
      <c r="K38" s="69"/>
      <c r="L38" s="69"/>
      <c r="M38" s="69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148">
        <v>44863</v>
      </c>
      <c r="AA38" s="149">
        <v>2971</v>
      </c>
      <c r="AB38" s="31">
        <v>90</v>
      </c>
      <c r="AC38" s="35" t="s">
        <v>111</v>
      </c>
      <c r="AD38" s="36"/>
      <c r="AE38" s="31"/>
      <c r="AF38" s="31"/>
      <c r="AG38" s="35"/>
      <c r="AH38" s="38"/>
      <c r="AI38" s="69"/>
      <c r="AJ38" s="69"/>
      <c r="AK38" s="39"/>
      <c r="AL38" s="38"/>
      <c r="AM38" s="69"/>
      <c r="AN38" s="69"/>
      <c r="AO38" s="39"/>
      <c r="AP38" s="38"/>
      <c r="AQ38" s="69"/>
      <c r="AR38" s="69"/>
      <c r="AS38" s="39"/>
      <c r="AT38" s="38"/>
      <c r="AU38" s="69"/>
      <c r="AV38" s="69"/>
      <c r="AW38" s="39"/>
      <c r="BB38" s="38"/>
      <c r="BC38" s="69"/>
      <c r="BD38" s="69"/>
      <c r="BE38" s="39"/>
      <c r="BF38" s="38"/>
      <c r="BG38" s="69"/>
      <c r="BH38" s="69"/>
      <c r="BI38" s="39"/>
      <c r="BJ38" s="131"/>
      <c r="BK38" s="69"/>
      <c r="BL38" s="69"/>
      <c r="BM38" s="39"/>
      <c r="BN38" s="131"/>
      <c r="BO38" s="69"/>
      <c r="BP38" s="69"/>
      <c r="BQ38" s="39"/>
      <c r="BR38" s="131"/>
      <c r="BS38" s="69"/>
      <c r="BT38" s="69"/>
      <c r="BU38" s="39"/>
      <c r="BV38" s="30"/>
      <c r="BW38" s="31"/>
      <c r="BX38" s="31"/>
      <c r="BY38" s="35"/>
      <c r="BZ38" s="69"/>
      <c r="CA38" s="69"/>
      <c r="CB38" s="69"/>
      <c r="CC38" s="39"/>
      <c r="CD38" s="38"/>
      <c r="CE38" s="69"/>
      <c r="CF38" s="69"/>
      <c r="CG38" s="39"/>
      <c r="CH38" s="38"/>
      <c r="CI38" s="69"/>
      <c r="CJ38" s="69"/>
      <c r="CK38" s="39"/>
    </row>
    <row r="39" spans="1:89" x14ac:dyDescent="0.3">
      <c r="B39" s="33"/>
      <c r="C39" s="34"/>
      <c r="D39" s="31"/>
      <c r="E39" s="35"/>
      <c r="F39" s="38"/>
      <c r="G39" s="31"/>
      <c r="H39" s="31"/>
      <c r="I39" s="39"/>
      <c r="J39" s="38"/>
      <c r="K39" s="69"/>
      <c r="L39" s="69"/>
      <c r="M39" s="69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148">
        <v>44863</v>
      </c>
      <c r="AA39" s="149">
        <v>2946</v>
      </c>
      <c r="AB39" s="31">
        <v>135</v>
      </c>
      <c r="AC39" s="35" t="s">
        <v>111</v>
      </c>
      <c r="AD39" s="36"/>
      <c r="AE39" s="31"/>
      <c r="AF39" s="31"/>
      <c r="AG39" s="35"/>
      <c r="AH39" s="38"/>
      <c r="AI39" s="69"/>
      <c r="AJ39" s="69"/>
      <c r="AK39" s="39"/>
      <c r="AL39" s="38"/>
      <c r="AM39" s="69"/>
      <c r="AN39" s="69"/>
      <c r="AO39" s="39"/>
      <c r="AP39" s="38"/>
      <c r="AQ39" s="69"/>
      <c r="AR39" s="69"/>
      <c r="AS39" s="39"/>
      <c r="AT39" s="38"/>
      <c r="AU39" s="69"/>
      <c r="AV39" s="69"/>
      <c r="AW39" s="39"/>
      <c r="BB39" s="38"/>
      <c r="BC39" s="69"/>
      <c r="BD39" s="69"/>
      <c r="BE39" s="39"/>
      <c r="BF39" s="38"/>
      <c r="BG39" s="69"/>
      <c r="BH39" s="69"/>
      <c r="BI39" s="39"/>
      <c r="BJ39" s="131"/>
      <c r="BK39" s="69"/>
      <c r="BL39" s="69"/>
      <c r="BM39" s="39"/>
      <c r="BN39" s="131"/>
      <c r="BO39" s="69"/>
      <c r="BP39" s="69"/>
      <c r="BQ39" s="39"/>
      <c r="BR39" s="131"/>
      <c r="BS39" s="69"/>
      <c r="BT39" s="69"/>
      <c r="BU39" s="39"/>
      <c r="BV39" s="30"/>
      <c r="BW39" s="31"/>
      <c r="BX39" s="31"/>
      <c r="BY39" s="35"/>
      <c r="BZ39" s="69"/>
      <c r="CA39" s="69"/>
      <c r="CB39" s="69"/>
      <c r="CC39" s="39"/>
      <c r="CD39" s="38"/>
      <c r="CE39" s="69"/>
      <c r="CF39" s="69"/>
      <c r="CG39" s="39"/>
      <c r="CH39" s="38"/>
      <c r="CI39" s="69"/>
      <c r="CJ39" s="69"/>
      <c r="CK39" s="39"/>
    </row>
    <row r="40" spans="1:89" x14ac:dyDescent="0.3">
      <c r="B40" s="33"/>
      <c r="C40" s="34"/>
      <c r="D40" s="31"/>
      <c r="E40" s="35"/>
      <c r="F40" s="38"/>
      <c r="G40" s="31"/>
      <c r="H40" s="31"/>
      <c r="I40" s="39"/>
      <c r="J40" s="38"/>
      <c r="K40" s="69"/>
      <c r="L40" s="69"/>
      <c r="M40" s="69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148">
        <v>44863</v>
      </c>
      <c r="AA40" s="149">
        <v>2947</v>
      </c>
      <c r="AB40" s="31">
        <v>90</v>
      </c>
      <c r="AC40" s="35" t="s">
        <v>111</v>
      </c>
      <c r="AD40" s="36"/>
      <c r="AE40" s="31"/>
      <c r="AF40" s="31"/>
      <c r="AG40" s="35"/>
      <c r="AH40" s="38"/>
      <c r="AI40" s="69"/>
      <c r="AJ40" s="69"/>
      <c r="AK40" s="39"/>
      <c r="AL40" s="38"/>
      <c r="AM40" s="69"/>
      <c r="AN40" s="69"/>
      <c r="AO40" s="39"/>
      <c r="AP40" s="38"/>
      <c r="AQ40" s="69"/>
      <c r="AR40" s="69"/>
      <c r="AS40" s="39"/>
      <c r="AT40" s="38"/>
      <c r="AU40" s="69"/>
      <c r="AV40" s="69"/>
      <c r="AW40" s="39"/>
      <c r="BB40" s="38"/>
      <c r="BC40" s="69"/>
      <c r="BD40" s="69"/>
      <c r="BE40" s="39"/>
      <c r="BF40" s="38"/>
      <c r="BG40" s="69"/>
      <c r="BH40" s="69"/>
      <c r="BI40" s="39"/>
      <c r="BJ40" s="131"/>
      <c r="BK40" s="69"/>
      <c r="BL40" s="69"/>
      <c r="BM40" s="39"/>
      <c r="BN40" s="131"/>
      <c r="BO40" s="69"/>
      <c r="BP40" s="69"/>
      <c r="BQ40" s="39"/>
      <c r="BR40" s="131"/>
      <c r="BS40" s="69"/>
      <c r="BT40" s="69"/>
      <c r="BU40" s="39"/>
      <c r="BV40" s="30"/>
      <c r="BW40" s="31"/>
      <c r="BX40" s="31"/>
      <c r="BY40" s="35"/>
      <c r="BZ40" s="69"/>
      <c r="CA40" s="69"/>
      <c r="CB40" s="69"/>
      <c r="CC40" s="39"/>
      <c r="CD40" s="38"/>
      <c r="CE40" s="69"/>
      <c r="CF40" s="69"/>
      <c r="CG40" s="39"/>
      <c r="CH40" s="38"/>
      <c r="CI40" s="69"/>
      <c r="CJ40" s="69"/>
      <c r="CK40" s="39"/>
    </row>
    <row r="41" spans="1:89" ht="15" thickBot="1" x14ac:dyDescent="0.35">
      <c r="B41" s="33"/>
      <c r="C41" s="34"/>
      <c r="D41" s="31"/>
      <c r="E41" s="35"/>
      <c r="F41" s="38"/>
      <c r="G41" s="31"/>
      <c r="H41" s="31"/>
      <c r="I41" s="39"/>
      <c r="J41" s="38"/>
      <c r="K41" s="69"/>
      <c r="L41" s="69"/>
      <c r="M41" s="69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148"/>
      <c r="AA41" s="149"/>
      <c r="AB41" s="31"/>
      <c r="AC41" s="35" t="s">
        <v>179</v>
      </c>
      <c r="AD41" s="36"/>
      <c r="AE41" s="31"/>
      <c r="AF41" s="31"/>
      <c r="AG41" s="35"/>
      <c r="AH41" s="38"/>
      <c r="AI41" s="69"/>
      <c r="AJ41" s="69"/>
      <c r="AK41" s="39"/>
      <c r="AL41" s="38"/>
      <c r="AM41" s="69"/>
      <c r="AN41" s="69"/>
      <c r="AO41" s="39"/>
      <c r="AP41" s="38"/>
      <c r="AQ41" s="69"/>
      <c r="AR41" s="69"/>
      <c r="AS41" s="39"/>
      <c r="AT41" s="38"/>
      <c r="AU41" s="69"/>
      <c r="AV41" s="69"/>
      <c r="AW41" s="39"/>
      <c r="BB41" s="38"/>
      <c r="BC41" s="69"/>
      <c r="BD41" s="69"/>
      <c r="BE41" s="39"/>
      <c r="BF41" s="38"/>
      <c r="BG41" s="69"/>
      <c r="BH41" s="69"/>
      <c r="BI41" s="39"/>
      <c r="BJ41" s="131"/>
      <c r="BK41" s="69"/>
      <c r="BL41" s="69"/>
      <c r="BM41" s="39"/>
      <c r="BN41" s="131"/>
      <c r="BO41" s="69"/>
      <c r="BP41" s="69"/>
      <c r="BQ41" s="39"/>
      <c r="BR41" s="131"/>
      <c r="BS41" s="69"/>
      <c r="BT41" s="69"/>
      <c r="BU41" s="39"/>
      <c r="BV41" s="30"/>
      <c r="BW41" s="31"/>
      <c r="BX41" s="31"/>
      <c r="BY41" s="35"/>
      <c r="BZ41" s="69"/>
      <c r="CA41" s="69"/>
      <c r="CB41" s="69"/>
      <c r="CC41" s="39"/>
      <c r="CD41" s="38"/>
      <c r="CE41" s="69"/>
      <c r="CF41" s="69"/>
      <c r="CG41" s="39"/>
      <c r="CH41" s="77"/>
      <c r="CI41" s="72"/>
      <c r="CJ41" s="72"/>
      <c r="CK41" s="78"/>
    </row>
    <row r="42" spans="1:89" s="7" customFormat="1" ht="18.600000000000001" thickBot="1" x14ac:dyDescent="0.35">
      <c r="A42" s="64" t="s">
        <v>6</v>
      </c>
      <c r="B42" s="773">
        <f>SUM(D12:D41)</f>
        <v>1240</v>
      </c>
      <c r="C42" s="774"/>
      <c r="D42" s="774"/>
      <c r="E42" s="775"/>
      <c r="F42" s="760">
        <f>SUM(H12:H41)</f>
        <v>495</v>
      </c>
      <c r="G42" s="761"/>
      <c r="H42" s="761"/>
      <c r="I42" s="762"/>
      <c r="J42" s="722">
        <f>SUM(L12:L41)</f>
        <v>2630</v>
      </c>
      <c r="K42" s="723"/>
      <c r="L42" s="723"/>
      <c r="M42" s="724"/>
      <c r="N42" s="770">
        <f>SUM(P12:P41)</f>
        <v>360</v>
      </c>
      <c r="O42" s="771"/>
      <c r="P42" s="771"/>
      <c r="Q42" s="772"/>
      <c r="R42" s="770">
        <f>SUM(T12:T41)</f>
        <v>160</v>
      </c>
      <c r="S42" s="771"/>
      <c r="T42" s="771"/>
      <c r="U42" s="772"/>
      <c r="V42" s="770">
        <f>SUM(X12:X41)</f>
        <v>210</v>
      </c>
      <c r="W42" s="771"/>
      <c r="X42" s="771"/>
      <c r="Y42" s="772"/>
      <c r="Z42" s="770">
        <f>SUM(AB12:AB41)</f>
        <v>4520</v>
      </c>
      <c r="AA42" s="771"/>
      <c r="AB42" s="771"/>
      <c r="AC42" s="771"/>
      <c r="AD42" s="770">
        <f>SUM(AF12:AF41)</f>
        <v>1350</v>
      </c>
      <c r="AE42" s="771"/>
      <c r="AF42" s="771"/>
      <c r="AG42" s="772"/>
      <c r="AH42" s="722">
        <f>SUM(AJ12:AJ41)</f>
        <v>790</v>
      </c>
      <c r="AI42" s="723"/>
      <c r="AJ42" s="723"/>
      <c r="AK42" s="723"/>
      <c r="AL42" s="722">
        <f>SUM(AN12:AN41)</f>
        <v>270</v>
      </c>
      <c r="AM42" s="723"/>
      <c r="AN42" s="723"/>
      <c r="AO42" s="723"/>
      <c r="AP42" s="722">
        <f>SUM(AR12:AR41)</f>
        <v>655</v>
      </c>
      <c r="AQ42" s="723"/>
      <c r="AR42" s="723"/>
      <c r="AS42" s="723"/>
      <c r="AT42" s="722">
        <f>SUM(AV12:AV41)</f>
        <v>845</v>
      </c>
      <c r="AU42" s="723"/>
      <c r="AV42" s="723"/>
      <c r="AW42" s="723"/>
      <c r="AX42" s="722">
        <f>SUM(AZ12:AZ41)</f>
        <v>180</v>
      </c>
      <c r="AY42" s="723"/>
      <c r="AZ42" s="723"/>
      <c r="BA42" s="723"/>
      <c r="BB42" s="722">
        <f>SUM(BD12:BD41)</f>
        <v>405</v>
      </c>
      <c r="BC42" s="723"/>
      <c r="BD42" s="723"/>
      <c r="BE42" s="723"/>
      <c r="BF42" s="722">
        <f>SUM(BH12:BH41)</f>
        <v>3136</v>
      </c>
      <c r="BG42" s="723"/>
      <c r="BH42" s="723"/>
      <c r="BI42" s="723"/>
      <c r="BJ42" s="722">
        <f>SUM(BL12:BL41)</f>
        <v>2120</v>
      </c>
      <c r="BK42" s="723"/>
      <c r="BL42" s="723"/>
      <c r="BM42" s="723"/>
      <c r="BN42" s="722">
        <f>SUM(BP12:BP41)</f>
        <v>1215</v>
      </c>
      <c r="BO42" s="723"/>
      <c r="BP42" s="723"/>
      <c r="BQ42" s="723"/>
      <c r="BR42" s="722">
        <f>SUM(BT12:BT41)</f>
        <v>430</v>
      </c>
      <c r="BS42" s="723"/>
      <c r="BT42" s="723"/>
      <c r="BU42" s="723"/>
      <c r="BV42" s="770">
        <f>SUM(BX12:BX41)</f>
        <v>250</v>
      </c>
      <c r="BW42" s="771"/>
      <c r="BX42" s="771"/>
      <c r="BY42" s="772"/>
      <c r="BZ42" s="722">
        <f>SUM(CB12:CB41)</f>
        <v>10</v>
      </c>
      <c r="CA42" s="723"/>
      <c r="CB42" s="723"/>
      <c r="CC42" s="724"/>
      <c r="CD42" s="722">
        <f>SUM(CF12:CF41)</f>
        <v>235</v>
      </c>
      <c r="CE42" s="723"/>
      <c r="CF42" s="723"/>
      <c r="CG42" s="724"/>
      <c r="CH42" s="722">
        <f>SUM(CJ12:CJ41)</f>
        <v>45</v>
      </c>
      <c r="CI42" s="723"/>
      <c r="CJ42" s="723"/>
      <c r="CK42" s="724"/>
    </row>
    <row r="43" spans="1:89" s="7" customFormat="1" ht="18.600000000000001" thickBot="1" x14ac:dyDescent="0.35">
      <c r="A43" s="64" t="s">
        <v>7</v>
      </c>
      <c r="B43" s="776">
        <f>+B42/42</f>
        <v>29.523809523809526</v>
      </c>
      <c r="C43" s="777"/>
      <c r="D43" s="777"/>
      <c r="E43" s="778"/>
      <c r="F43" s="763">
        <f>+F42/42</f>
        <v>11.785714285714286</v>
      </c>
      <c r="G43" s="764"/>
      <c r="H43" s="764"/>
      <c r="I43" s="765"/>
      <c r="J43" s="725">
        <f>+J42/42</f>
        <v>62.61904761904762</v>
      </c>
      <c r="K43" s="726"/>
      <c r="L43" s="726"/>
      <c r="M43" s="727"/>
      <c r="N43" s="725">
        <f>+N42/42</f>
        <v>8.5714285714285712</v>
      </c>
      <c r="O43" s="726"/>
      <c r="P43" s="726"/>
      <c r="Q43" s="727"/>
      <c r="R43" s="725">
        <f>+R42/42</f>
        <v>3.8095238095238093</v>
      </c>
      <c r="S43" s="726"/>
      <c r="T43" s="726"/>
      <c r="U43" s="727"/>
      <c r="V43" s="725">
        <f>+V42/42</f>
        <v>5</v>
      </c>
      <c r="W43" s="726"/>
      <c r="X43" s="726"/>
      <c r="Y43" s="727"/>
      <c r="Z43" s="725">
        <f>+Z42/42</f>
        <v>107.61904761904762</v>
      </c>
      <c r="AA43" s="726"/>
      <c r="AB43" s="726"/>
      <c r="AC43" s="726"/>
      <c r="AD43" s="725">
        <f>+AD42/42</f>
        <v>32.142857142857146</v>
      </c>
      <c r="AE43" s="726"/>
      <c r="AF43" s="726"/>
      <c r="AG43" s="727"/>
      <c r="AH43" s="725">
        <f>+AH42/42</f>
        <v>18.80952380952381</v>
      </c>
      <c r="AI43" s="726"/>
      <c r="AJ43" s="726"/>
      <c r="AK43" s="726"/>
      <c r="AL43" s="725">
        <f>+AL42/42</f>
        <v>6.4285714285714288</v>
      </c>
      <c r="AM43" s="726"/>
      <c r="AN43" s="726"/>
      <c r="AO43" s="726"/>
      <c r="AP43" s="725">
        <f>+AP42/42</f>
        <v>15.595238095238095</v>
      </c>
      <c r="AQ43" s="726"/>
      <c r="AR43" s="726"/>
      <c r="AS43" s="726"/>
      <c r="AT43" s="725">
        <f>+AT42/42</f>
        <v>20.11904761904762</v>
      </c>
      <c r="AU43" s="726"/>
      <c r="AV43" s="726"/>
      <c r="AW43" s="726"/>
      <c r="AX43" s="725">
        <f>+AX42/42</f>
        <v>4.2857142857142856</v>
      </c>
      <c r="AY43" s="726"/>
      <c r="AZ43" s="726"/>
      <c r="BA43" s="726"/>
      <c r="BB43" s="725">
        <f>+BB42/42</f>
        <v>9.6428571428571423</v>
      </c>
      <c r="BC43" s="726"/>
      <c r="BD43" s="726"/>
      <c r="BE43" s="726"/>
      <c r="BF43" s="725">
        <f>+BF42/42</f>
        <v>74.666666666666671</v>
      </c>
      <c r="BG43" s="726"/>
      <c r="BH43" s="726"/>
      <c r="BI43" s="726"/>
      <c r="BJ43" s="725">
        <f>+BJ42/42</f>
        <v>50.476190476190474</v>
      </c>
      <c r="BK43" s="726"/>
      <c r="BL43" s="726"/>
      <c r="BM43" s="726"/>
      <c r="BN43" s="725">
        <f>+BN42/42</f>
        <v>28.928571428571427</v>
      </c>
      <c r="BO43" s="726"/>
      <c r="BP43" s="726"/>
      <c r="BQ43" s="726"/>
      <c r="BR43" s="725">
        <f>+BR42/42</f>
        <v>10.238095238095237</v>
      </c>
      <c r="BS43" s="726"/>
      <c r="BT43" s="726"/>
      <c r="BU43" s="726"/>
      <c r="BV43" s="725">
        <f>+BV42/42</f>
        <v>5.9523809523809526</v>
      </c>
      <c r="BW43" s="726"/>
      <c r="BX43" s="726"/>
      <c r="BY43" s="727"/>
      <c r="BZ43" s="725">
        <f>+BZ42/42</f>
        <v>0.23809523809523808</v>
      </c>
      <c r="CA43" s="726"/>
      <c r="CB43" s="726"/>
      <c r="CC43" s="727"/>
      <c r="CD43" s="725">
        <f>+CD42/42</f>
        <v>5.5952380952380949</v>
      </c>
      <c r="CE43" s="726"/>
      <c r="CF43" s="726"/>
      <c r="CG43" s="727"/>
      <c r="CH43" s="725">
        <f>+CH42/42</f>
        <v>1.0714285714285714</v>
      </c>
      <c r="CI43" s="726"/>
      <c r="CJ43" s="726"/>
      <c r="CK43" s="727"/>
    </row>
    <row r="44" spans="1:89" s="7" customFormat="1" ht="18.600000000000001" thickBot="1" x14ac:dyDescent="0.35">
      <c r="A44" s="64" t="s">
        <v>8</v>
      </c>
      <c r="B44" s="728">
        <f>+B43/6.2898</f>
        <v>4.6939186498472969</v>
      </c>
      <c r="C44" s="729"/>
      <c r="D44" s="729"/>
      <c r="E44" s="730"/>
      <c r="F44" s="728">
        <f>+F43/6.2898</f>
        <v>1.8737820416729127</v>
      </c>
      <c r="G44" s="729"/>
      <c r="H44" s="729"/>
      <c r="I44" s="730"/>
      <c r="J44" s="728">
        <f>+J43/6.2898</f>
        <v>9.9556500395954757</v>
      </c>
      <c r="K44" s="729"/>
      <c r="L44" s="729"/>
      <c r="M44" s="730"/>
      <c r="N44" s="728">
        <f>+N43/6.2898</f>
        <v>1.3627505757621183</v>
      </c>
      <c r="O44" s="729"/>
      <c r="P44" s="729"/>
      <c r="Q44" s="730"/>
      <c r="R44" s="728">
        <f>+R43/6.2898</f>
        <v>0.60566692256094146</v>
      </c>
      <c r="S44" s="729"/>
      <c r="T44" s="729"/>
      <c r="U44" s="730"/>
      <c r="V44" s="728">
        <f>+V43/6.2898</f>
        <v>0.79493783586123568</v>
      </c>
      <c r="W44" s="729"/>
      <c r="X44" s="729"/>
      <c r="Y44" s="730"/>
      <c r="Z44" s="728">
        <f>+Z43/6.2898</f>
        <v>17.110090562346596</v>
      </c>
      <c r="AA44" s="729"/>
      <c r="AB44" s="729"/>
      <c r="AC44" s="729"/>
      <c r="AD44" s="728">
        <f>+AD43/6.2898</f>
        <v>5.110314659107944</v>
      </c>
      <c r="AE44" s="729"/>
      <c r="AF44" s="729"/>
      <c r="AG44" s="730"/>
      <c r="AH44" s="728">
        <f>+AH43/6.2898</f>
        <v>2.9904804301446486</v>
      </c>
      <c r="AI44" s="729"/>
      <c r="AJ44" s="729"/>
      <c r="AK44" s="729"/>
      <c r="AL44" s="728">
        <f>+AL43/6.2898</f>
        <v>1.0220629318215888</v>
      </c>
      <c r="AM44" s="729"/>
      <c r="AN44" s="729"/>
      <c r="AO44" s="729"/>
      <c r="AP44" s="728">
        <f>+AP43/6.2898</f>
        <v>2.4794489642338542</v>
      </c>
      <c r="AQ44" s="729"/>
      <c r="AR44" s="729"/>
      <c r="AS44" s="729"/>
      <c r="AT44" s="728">
        <f>+AT43/6.2898</f>
        <v>3.1986784347749726</v>
      </c>
      <c r="AU44" s="729"/>
      <c r="AV44" s="729"/>
      <c r="AW44" s="729"/>
      <c r="AX44" s="728">
        <f>+AX43/6.2898</f>
        <v>0.68137528788105917</v>
      </c>
      <c r="AY44" s="729"/>
      <c r="AZ44" s="729"/>
      <c r="BA44" s="729"/>
      <c r="BB44" s="728">
        <f>+BB43/6.2898</f>
        <v>1.533094397732383</v>
      </c>
      <c r="BC44" s="729"/>
      <c r="BD44" s="729"/>
      <c r="BE44" s="729"/>
      <c r="BF44" s="728">
        <f>+BF43/6.2898</f>
        <v>11.871071682194454</v>
      </c>
      <c r="BG44" s="729"/>
      <c r="BH44" s="729"/>
      <c r="BI44" s="729"/>
      <c r="BJ44" s="728">
        <f>+BJ43/6.2898</f>
        <v>8.0250867239324748</v>
      </c>
      <c r="BK44" s="729"/>
      <c r="BL44" s="729"/>
      <c r="BM44" s="729"/>
      <c r="BN44" s="728">
        <f>+BN43/6.2898</f>
        <v>4.5992831931971487</v>
      </c>
      <c r="BO44" s="729"/>
      <c r="BP44" s="729"/>
      <c r="BQ44" s="729"/>
      <c r="BR44" s="728">
        <f>+BR43/6.2898</f>
        <v>1.62772985438253</v>
      </c>
      <c r="BS44" s="729"/>
      <c r="BT44" s="729"/>
      <c r="BU44" s="729"/>
      <c r="BV44" s="728">
        <f>+BV43/6.2898</f>
        <v>0.9463545665014711</v>
      </c>
      <c r="BW44" s="729"/>
      <c r="BX44" s="729"/>
      <c r="BY44" s="730"/>
      <c r="BZ44" s="728">
        <f>+BZ43/6.2898</f>
        <v>3.7854182660058841E-2</v>
      </c>
      <c r="CA44" s="729"/>
      <c r="CB44" s="729"/>
      <c r="CC44" s="730"/>
      <c r="CD44" s="728">
        <f>+CD43/6.2898</f>
        <v>0.88957329251138273</v>
      </c>
      <c r="CE44" s="729"/>
      <c r="CF44" s="729"/>
      <c r="CG44" s="730"/>
      <c r="CH44" s="728">
        <f>+CH43/6.2898</f>
        <v>0.17034382197026479</v>
      </c>
      <c r="CI44" s="729"/>
      <c r="CJ44" s="729"/>
      <c r="CK44" s="730"/>
    </row>
  </sheetData>
  <mergeCells count="132">
    <mergeCell ref="BR43:BU43"/>
    <mergeCell ref="BV43:BY43"/>
    <mergeCell ref="CD44:CG44"/>
    <mergeCell ref="CH44:CK44"/>
    <mergeCell ref="B44:E44"/>
    <mergeCell ref="F44:I44"/>
    <mergeCell ref="J44:M44"/>
    <mergeCell ref="N44:Q44"/>
    <mergeCell ref="R44:U44"/>
    <mergeCell ref="V44:Y44"/>
    <mergeCell ref="Z44:AC44"/>
    <mergeCell ref="AD44:AG44"/>
    <mergeCell ref="AH44:AK44"/>
    <mergeCell ref="AL44:AO44"/>
    <mergeCell ref="AP44:AS44"/>
    <mergeCell ref="AT44:AW44"/>
    <mergeCell ref="AX44:BA44"/>
    <mergeCell ref="BB44:BE44"/>
    <mergeCell ref="BF44:BI44"/>
    <mergeCell ref="BJ44:BM44"/>
    <mergeCell ref="BN44:BQ44"/>
    <mergeCell ref="BR44:BU44"/>
    <mergeCell ref="BV44:BY44"/>
    <mergeCell ref="BZ44:CC44"/>
    <mergeCell ref="BF42:BI42"/>
    <mergeCell ref="BJ42:BM42"/>
    <mergeCell ref="BN42:BQ42"/>
    <mergeCell ref="BR42:BU42"/>
    <mergeCell ref="BZ43:CC43"/>
    <mergeCell ref="CD43:CG43"/>
    <mergeCell ref="CH43:CK43"/>
    <mergeCell ref="B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O43"/>
    <mergeCell ref="AP43:AS43"/>
    <mergeCell ref="AT43:AW43"/>
    <mergeCell ref="AX43:BA43"/>
    <mergeCell ref="BB43:BE43"/>
    <mergeCell ref="BF43:BI43"/>
    <mergeCell ref="BJ43:BM43"/>
    <mergeCell ref="BN43:BQ43"/>
    <mergeCell ref="CH10:CK10"/>
    <mergeCell ref="AX10:BA10"/>
    <mergeCell ref="BB10:BE10"/>
    <mergeCell ref="BJ10:BM10"/>
    <mergeCell ref="BN10:BQ10"/>
    <mergeCell ref="BR10:BU10"/>
    <mergeCell ref="B42:E42"/>
    <mergeCell ref="F42:I42"/>
    <mergeCell ref="J42:M42"/>
    <mergeCell ref="N42:Q42"/>
    <mergeCell ref="R42:U42"/>
    <mergeCell ref="V42:Y42"/>
    <mergeCell ref="Z42:AC42"/>
    <mergeCell ref="AD42:AG42"/>
    <mergeCell ref="AH42:AK42"/>
    <mergeCell ref="BV42:BY42"/>
    <mergeCell ref="BZ42:CC42"/>
    <mergeCell ref="CD42:CG42"/>
    <mergeCell ref="CH42:CK42"/>
    <mergeCell ref="AL42:AO42"/>
    <mergeCell ref="AP42:AS42"/>
    <mergeCell ref="AT42:AW42"/>
    <mergeCell ref="AX42:BA42"/>
    <mergeCell ref="BB42:BE42"/>
    <mergeCell ref="BV10:BY10"/>
    <mergeCell ref="BZ10:CC10"/>
    <mergeCell ref="CD10:CG10"/>
    <mergeCell ref="BF10:BI10"/>
    <mergeCell ref="Z10:AC10"/>
    <mergeCell ref="AD10:AG10"/>
    <mergeCell ref="AH10:AK10"/>
    <mergeCell ref="AL10:AO10"/>
    <mergeCell ref="AP10:AS10"/>
    <mergeCell ref="AT10:AW10"/>
    <mergeCell ref="B9:E9"/>
    <mergeCell ref="F9:I9"/>
    <mergeCell ref="J9:M9"/>
    <mergeCell ref="N9:Q9"/>
    <mergeCell ref="R9:U9"/>
    <mergeCell ref="V9:Y9"/>
    <mergeCell ref="B10:E10"/>
    <mergeCell ref="F10:I10"/>
    <mergeCell ref="J10:M10"/>
    <mergeCell ref="N10:Q10"/>
    <mergeCell ref="R10:U10"/>
    <mergeCell ref="V10:Y10"/>
    <mergeCell ref="BZ8:CC8"/>
    <mergeCell ref="CD8:CG8"/>
    <mergeCell ref="Z8:AC8"/>
    <mergeCell ref="AD8:AG8"/>
    <mergeCell ref="AH8:AK8"/>
    <mergeCell ref="AL8:AO8"/>
    <mergeCell ref="AP8:AS8"/>
    <mergeCell ref="AT8:AW8"/>
    <mergeCell ref="Z9:AC9"/>
    <mergeCell ref="AD9:AG9"/>
    <mergeCell ref="AH9:AK9"/>
    <mergeCell ref="AL9:AO9"/>
    <mergeCell ref="AP9:AS9"/>
    <mergeCell ref="AT9:AW9"/>
    <mergeCell ref="B8:E8"/>
    <mergeCell ref="F8:I8"/>
    <mergeCell ref="J8:M8"/>
    <mergeCell ref="N8:Q8"/>
    <mergeCell ref="R8:U8"/>
    <mergeCell ref="V8:Y8"/>
    <mergeCell ref="BN9:BQ9"/>
    <mergeCell ref="BR9:BU9"/>
    <mergeCell ref="CH8:CK8"/>
    <mergeCell ref="AX8:BA8"/>
    <mergeCell ref="BB8:BE8"/>
    <mergeCell ref="BF9:BI9"/>
    <mergeCell ref="BJ9:BM9"/>
    <mergeCell ref="BR8:BU8"/>
    <mergeCell ref="BF8:BI8"/>
    <mergeCell ref="BJ8:BM8"/>
    <mergeCell ref="BN8:BQ8"/>
    <mergeCell ref="BV9:BY9"/>
    <mergeCell ref="BZ9:CC9"/>
    <mergeCell ref="CD9:CG9"/>
    <mergeCell ref="CH9:CK9"/>
    <mergeCell ref="AX9:BA9"/>
    <mergeCell ref="BB9:BE9"/>
    <mergeCell ref="BV8:BY8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2"/>
  <sheetViews>
    <sheetView topLeftCell="A5" zoomScale="70" zoomScaleNormal="70" workbookViewId="0">
      <selection activeCell="G22" sqref="G22"/>
    </sheetView>
  </sheetViews>
  <sheetFormatPr baseColWidth="10" defaultRowHeight="14.4" x14ac:dyDescent="0.3"/>
  <cols>
    <col min="1" max="1" width="20.109375" customWidth="1"/>
    <col min="2" max="4" width="10.6640625" style="3" customWidth="1"/>
    <col min="5" max="5" width="13.5546875" style="3" customWidth="1"/>
    <col min="6" max="9" width="12.44140625" customWidth="1"/>
    <col min="10" max="12" width="10.6640625" customWidth="1"/>
    <col min="13" max="13" width="15" customWidth="1"/>
    <col min="14" max="37" width="13" customWidth="1"/>
    <col min="38" max="56" width="12" customWidth="1"/>
    <col min="57" max="73" width="13" customWidth="1"/>
    <col min="74" max="77" width="15.33203125" customWidth="1"/>
    <col min="78" max="89" width="12" customWidth="1"/>
  </cols>
  <sheetData>
    <row r="1" spans="1:89" ht="15" hidden="1" thickBot="1" x14ac:dyDescent="0.35"/>
    <row r="2" spans="1:89" ht="15" hidden="1" thickBot="1" x14ac:dyDescent="0.35"/>
    <row r="3" spans="1:89" ht="15" hidden="1" thickBot="1" x14ac:dyDescent="0.35"/>
    <row r="4" spans="1:89" ht="15" hidden="1" thickBot="1" x14ac:dyDescent="0.35"/>
    <row r="5" spans="1:89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162"/>
      <c r="CI5" s="162"/>
      <c r="CJ5" s="162"/>
      <c r="CK5" s="162"/>
    </row>
    <row r="6" spans="1:89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2"/>
      <c r="CH6" s="162"/>
      <c r="CI6" s="162"/>
      <c r="CJ6" s="162"/>
      <c r="CK6" s="162"/>
    </row>
    <row r="7" spans="1:89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 t="s">
        <v>200</v>
      </c>
      <c r="CA7" s="95"/>
      <c r="CB7" s="95"/>
      <c r="CC7" s="95"/>
      <c r="CD7" s="95"/>
      <c r="CE7" s="95"/>
      <c r="CF7" s="95"/>
      <c r="CG7" s="95"/>
      <c r="CH7" s="162"/>
      <c r="CI7" s="162"/>
      <c r="CJ7" s="162"/>
      <c r="CK7" s="162"/>
    </row>
    <row r="8" spans="1:89" s="3" customFormat="1" ht="43.5" customHeight="1" thickBot="1" x14ac:dyDescent="0.35">
      <c r="A8" s="63" t="s">
        <v>16</v>
      </c>
      <c r="B8" s="786" t="s">
        <v>119</v>
      </c>
      <c r="C8" s="787"/>
      <c r="D8" s="787"/>
      <c r="E8" s="788"/>
      <c r="F8" s="783" t="s">
        <v>4</v>
      </c>
      <c r="G8" s="784"/>
      <c r="H8" s="784"/>
      <c r="I8" s="785"/>
      <c r="J8" s="783" t="s">
        <v>231</v>
      </c>
      <c r="K8" s="784"/>
      <c r="L8" s="784"/>
      <c r="M8" s="785"/>
      <c r="N8" s="783" t="s">
        <v>226</v>
      </c>
      <c r="O8" s="784"/>
      <c r="P8" s="784"/>
      <c r="Q8" s="785"/>
      <c r="R8" s="783" t="s">
        <v>226</v>
      </c>
      <c r="S8" s="784"/>
      <c r="T8" s="784"/>
      <c r="U8" s="785"/>
      <c r="V8" s="783" t="s">
        <v>189</v>
      </c>
      <c r="W8" s="784"/>
      <c r="X8" s="784"/>
      <c r="Y8" s="784"/>
      <c r="Z8" s="783" t="s">
        <v>194</v>
      </c>
      <c r="AA8" s="784"/>
      <c r="AB8" s="784"/>
      <c r="AC8" s="784"/>
      <c r="AD8" s="783" t="s">
        <v>4</v>
      </c>
      <c r="AE8" s="784"/>
      <c r="AF8" s="784"/>
      <c r="AG8" s="784"/>
      <c r="AH8" s="783" t="s">
        <v>243</v>
      </c>
      <c r="AI8" s="784"/>
      <c r="AJ8" s="784"/>
      <c r="AK8" s="785"/>
      <c r="AL8" s="783" t="s">
        <v>18</v>
      </c>
      <c r="AM8" s="784"/>
      <c r="AN8" s="784"/>
      <c r="AO8" s="785"/>
      <c r="AP8" s="783" t="s">
        <v>18</v>
      </c>
      <c r="AQ8" s="784"/>
      <c r="AR8" s="784"/>
      <c r="AS8" s="785"/>
      <c r="AT8" s="783" t="s">
        <v>18</v>
      </c>
      <c r="AU8" s="784"/>
      <c r="AV8" s="784"/>
      <c r="AW8" s="785"/>
      <c r="AX8" s="783" t="s">
        <v>18</v>
      </c>
      <c r="AY8" s="784"/>
      <c r="AZ8" s="784"/>
      <c r="BA8" s="785"/>
      <c r="BB8" s="783" t="s">
        <v>18</v>
      </c>
      <c r="BC8" s="784"/>
      <c r="BD8" s="784"/>
      <c r="BE8" s="785"/>
      <c r="BF8" s="783" t="s">
        <v>18</v>
      </c>
      <c r="BG8" s="784"/>
      <c r="BH8" s="784"/>
      <c r="BI8" s="785"/>
      <c r="BJ8" s="783" t="s">
        <v>18</v>
      </c>
      <c r="BK8" s="784"/>
      <c r="BL8" s="784"/>
      <c r="BM8" s="785"/>
      <c r="BN8" s="783" t="s">
        <v>18</v>
      </c>
      <c r="BO8" s="784"/>
      <c r="BP8" s="784"/>
      <c r="BQ8" s="785"/>
      <c r="BR8" s="798" t="s">
        <v>249</v>
      </c>
      <c r="BS8" s="799"/>
      <c r="BT8" s="799"/>
      <c r="BU8" s="800"/>
      <c r="BV8" s="783" t="s">
        <v>219</v>
      </c>
      <c r="BW8" s="784"/>
      <c r="BX8" s="784"/>
      <c r="BY8" s="784"/>
      <c r="BZ8" s="783" t="s">
        <v>115</v>
      </c>
      <c r="CA8" s="784"/>
      <c r="CB8" s="784"/>
      <c r="CC8" s="785"/>
      <c r="CD8" s="798" t="s">
        <v>236</v>
      </c>
      <c r="CE8" s="799"/>
      <c r="CF8" s="799"/>
      <c r="CG8" s="800"/>
      <c r="CH8" s="798" t="s">
        <v>247</v>
      </c>
      <c r="CI8" s="799"/>
      <c r="CJ8" s="799"/>
      <c r="CK8" s="800"/>
    </row>
    <row r="9" spans="1:89" s="3" customFormat="1" ht="30.9" customHeight="1" thickBot="1" x14ac:dyDescent="0.35">
      <c r="A9" s="63" t="s">
        <v>14</v>
      </c>
      <c r="B9" s="795" t="s">
        <v>228</v>
      </c>
      <c r="C9" s="796"/>
      <c r="D9" s="796"/>
      <c r="E9" s="797"/>
      <c r="F9" s="783" t="s">
        <v>165</v>
      </c>
      <c r="G9" s="784"/>
      <c r="H9" s="784"/>
      <c r="I9" s="785"/>
      <c r="J9" s="783" t="s">
        <v>217</v>
      </c>
      <c r="K9" s="784"/>
      <c r="L9" s="784"/>
      <c r="M9" s="785"/>
      <c r="N9" s="783" t="s">
        <v>227</v>
      </c>
      <c r="O9" s="784"/>
      <c r="P9" s="784"/>
      <c r="Q9" s="785"/>
      <c r="R9" s="783" t="s">
        <v>225</v>
      </c>
      <c r="S9" s="784"/>
      <c r="T9" s="784"/>
      <c r="U9" s="785"/>
      <c r="V9" s="783" t="s">
        <v>190</v>
      </c>
      <c r="W9" s="784"/>
      <c r="X9" s="784"/>
      <c r="Y9" s="784"/>
      <c r="Z9" s="783" t="s">
        <v>11</v>
      </c>
      <c r="AA9" s="784"/>
      <c r="AB9" s="784"/>
      <c r="AC9" s="784"/>
      <c r="AD9" s="783" t="s">
        <v>211</v>
      </c>
      <c r="AE9" s="784"/>
      <c r="AF9" s="784"/>
      <c r="AG9" s="784"/>
      <c r="AH9" s="783" t="s">
        <v>244</v>
      </c>
      <c r="AI9" s="784"/>
      <c r="AJ9" s="784"/>
      <c r="AK9" s="785"/>
      <c r="AL9" s="783" t="s">
        <v>11</v>
      </c>
      <c r="AM9" s="784"/>
      <c r="AN9" s="784"/>
      <c r="AO9" s="785"/>
      <c r="AP9" s="783" t="s">
        <v>241</v>
      </c>
      <c r="AQ9" s="784"/>
      <c r="AR9" s="784"/>
      <c r="AS9" s="785"/>
      <c r="AT9" s="783" t="s">
        <v>214</v>
      </c>
      <c r="AU9" s="784"/>
      <c r="AV9" s="784"/>
      <c r="AW9" s="785"/>
      <c r="AX9" s="783" t="s">
        <v>258</v>
      </c>
      <c r="AY9" s="784"/>
      <c r="AZ9" s="784"/>
      <c r="BA9" s="785"/>
      <c r="BB9" s="783" t="s">
        <v>165</v>
      </c>
      <c r="BC9" s="784"/>
      <c r="BD9" s="784"/>
      <c r="BE9" s="785"/>
      <c r="BF9" s="783" t="s">
        <v>242</v>
      </c>
      <c r="BG9" s="784"/>
      <c r="BH9" s="784"/>
      <c r="BI9" s="785"/>
      <c r="BJ9" s="783" t="s">
        <v>216</v>
      </c>
      <c r="BK9" s="784"/>
      <c r="BL9" s="784"/>
      <c r="BM9" s="785"/>
      <c r="BN9" s="783" t="s">
        <v>232</v>
      </c>
      <c r="BO9" s="784"/>
      <c r="BP9" s="784"/>
      <c r="BQ9" s="785"/>
      <c r="BR9" s="783" t="s">
        <v>250</v>
      </c>
      <c r="BS9" s="784"/>
      <c r="BT9" s="784"/>
      <c r="BU9" s="785"/>
      <c r="BV9" s="783" t="s">
        <v>220</v>
      </c>
      <c r="BW9" s="784"/>
      <c r="BX9" s="784"/>
      <c r="BY9" s="784"/>
      <c r="BZ9" s="783" t="s">
        <v>245</v>
      </c>
      <c r="CA9" s="784"/>
      <c r="CB9" s="784"/>
      <c r="CC9" s="785"/>
      <c r="CD9" s="783" t="s">
        <v>173</v>
      </c>
      <c r="CE9" s="784"/>
      <c r="CF9" s="784"/>
      <c r="CG9" s="785"/>
      <c r="CH9" s="783" t="s">
        <v>248</v>
      </c>
      <c r="CI9" s="784"/>
      <c r="CJ9" s="784"/>
      <c r="CK9" s="785"/>
    </row>
    <row r="10" spans="1:89" s="3" customFormat="1" ht="30.9" customHeight="1" thickBot="1" x14ac:dyDescent="0.35">
      <c r="A10" s="44" t="s">
        <v>52</v>
      </c>
      <c r="B10" s="741"/>
      <c r="C10" s="742"/>
      <c r="D10" s="742"/>
      <c r="E10" s="743"/>
      <c r="F10" s="716"/>
      <c r="G10" s="717"/>
      <c r="H10" s="717"/>
      <c r="I10" s="718"/>
      <c r="J10" s="768"/>
      <c r="K10" s="734"/>
      <c r="L10" s="734"/>
      <c r="M10" s="769"/>
      <c r="N10" s="768"/>
      <c r="O10" s="734"/>
      <c r="P10" s="734"/>
      <c r="Q10" s="769"/>
      <c r="R10" s="768"/>
      <c r="S10" s="734"/>
      <c r="T10" s="734"/>
      <c r="U10" s="769"/>
      <c r="V10" s="768"/>
      <c r="W10" s="734"/>
      <c r="X10" s="734"/>
      <c r="Y10" s="734"/>
      <c r="Z10" s="731"/>
      <c r="AA10" s="732"/>
      <c r="AB10" s="732"/>
      <c r="AC10" s="732"/>
      <c r="AD10" s="731"/>
      <c r="AE10" s="732"/>
      <c r="AF10" s="732"/>
      <c r="AG10" s="732"/>
      <c r="AH10" s="731"/>
      <c r="AI10" s="732"/>
      <c r="AJ10" s="732"/>
      <c r="AK10" s="733"/>
      <c r="AL10" s="731"/>
      <c r="AM10" s="732"/>
      <c r="AN10" s="732"/>
      <c r="AO10" s="733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68"/>
      <c r="BW10" s="734"/>
      <c r="BX10" s="734"/>
      <c r="BY10" s="734"/>
      <c r="BZ10" s="768"/>
      <c r="CA10" s="734"/>
      <c r="CB10" s="734"/>
      <c r="CC10" s="769"/>
      <c r="CD10" s="768"/>
      <c r="CE10" s="734"/>
      <c r="CF10" s="734"/>
      <c r="CG10" s="769"/>
      <c r="CH10" s="172"/>
      <c r="CI10" s="172"/>
      <c r="CJ10" s="172"/>
      <c r="CK10" s="172"/>
    </row>
    <row r="11" spans="1:89" s="50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145" t="s">
        <v>30</v>
      </c>
      <c r="K11" s="46" t="s">
        <v>31</v>
      </c>
      <c r="L11" s="47" t="s">
        <v>32</v>
      </c>
      <c r="M11" s="143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05" t="s">
        <v>30</v>
      </c>
      <c r="AA11" s="106" t="s">
        <v>31</v>
      </c>
      <c r="AB11" s="106" t="s">
        <v>32</v>
      </c>
      <c r="AC11" s="107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</row>
    <row r="12" spans="1:89" ht="15" thickBot="1" x14ac:dyDescent="0.35">
      <c r="B12" s="129">
        <v>44867</v>
      </c>
      <c r="C12" s="18">
        <v>2975</v>
      </c>
      <c r="D12" s="19">
        <v>135</v>
      </c>
      <c r="E12" s="20" t="s">
        <v>179</v>
      </c>
      <c r="F12" s="129">
        <v>44872</v>
      </c>
      <c r="G12" s="66">
        <v>2980</v>
      </c>
      <c r="H12" s="66">
        <v>45</v>
      </c>
      <c r="I12" s="56" t="s">
        <v>111</v>
      </c>
      <c r="J12" s="144">
        <v>44868</v>
      </c>
      <c r="K12" s="66">
        <v>3005</v>
      </c>
      <c r="L12" s="66">
        <v>270</v>
      </c>
      <c r="M12" s="66" t="s">
        <v>179</v>
      </c>
      <c r="N12" s="136">
        <v>44876</v>
      </c>
      <c r="O12" s="6">
        <v>3042</v>
      </c>
      <c r="P12" s="6">
        <v>45</v>
      </c>
      <c r="Q12" s="6" t="s">
        <v>179</v>
      </c>
      <c r="R12" s="144">
        <v>44869</v>
      </c>
      <c r="S12" s="54">
        <v>2854</v>
      </c>
      <c r="T12" s="54">
        <v>45</v>
      </c>
      <c r="U12" s="51" t="s">
        <v>246</v>
      </c>
      <c r="V12" s="161">
        <v>44866</v>
      </c>
      <c r="W12" s="54">
        <v>3003</v>
      </c>
      <c r="X12" s="54">
        <v>135</v>
      </c>
      <c r="Y12" s="53" t="s">
        <v>179</v>
      </c>
      <c r="Z12" s="137">
        <v>44892</v>
      </c>
      <c r="AA12" s="126">
        <v>3104</v>
      </c>
      <c r="AB12" s="126">
        <v>15</v>
      </c>
      <c r="AC12" s="131" t="s">
        <v>179</v>
      </c>
      <c r="AD12" s="137">
        <v>44867</v>
      </c>
      <c r="AE12" s="126">
        <v>2976</v>
      </c>
      <c r="AF12" s="126">
        <v>135</v>
      </c>
      <c r="AG12" s="131" t="s">
        <v>179</v>
      </c>
      <c r="AH12" s="131">
        <v>44886</v>
      </c>
      <c r="AI12" s="66">
        <v>3080</v>
      </c>
      <c r="AJ12" s="66">
        <v>180</v>
      </c>
      <c r="AK12" s="56" t="s">
        <v>179</v>
      </c>
      <c r="AL12" s="131">
        <v>44867</v>
      </c>
      <c r="AM12" s="66">
        <v>2853</v>
      </c>
      <c r="AN12" s="66">
        <v>80</v>
      </c>
      <c r="AO12" s="56" t="s">
        <v>230</v>
      </c>
      <c r="AP12" s="131">
        <v>44866</v>
      </c>
      <c r="AQ12" s="66">
        <v>2974</v>
      </c>
      <c r="AR12" s="66">
        <v>135</v>
      </c>
      <c r="AS12" s="56" t="s">
        <v>179</v>
      </c>
      <c r="AT12" s="131">
        <v>44886</v>
      </c>
      <c r="AU12" s="66">
        <v>3079</v>
      </c>
      <c r="AV12" s="66">
        <v>135</v>
      </c>
      <c r="AW12" s="56" t="s">
        <v>179</v>
      </c>
      <c r="AX12" s="131">
        <v>44866</v>
      </c>
      <c r="AY12" s="66">
        <v>3001</v>
      </c>
      <c r="AZ12" s="66">
        <v>180</v>
      </c>
      <c r="BA12" s="56" t="s">
        <v>179</v>
      </c>
      <c r="BB12" s="131">
        <v>44866</v>
      </c>
      <c r="BC12" s="66">
        <v>2972</v>
      </c>
      <c r="BD12" s="66">
        <v>180</v>
      </c>
      <c r="BE12" s="56" t="s">
        <v>179</v>
      </c>
      <c r="BF12" s="131">
        <v>44886</v>
      </c>
      <c r="BG12" s="66">
        <v>3079</v>
      </c>
      <c r="BH12" s="66">
        <v>135</v>
      </c>
      <c r="BI12" s="56" t="s">
        <v>179</v>
      </c>
      <c r="BJ12" s="131">
        <v>44866</v>
      </c>
      <c r="BK12" s="66">
        <v>2973</v>
      </c>
      <c r="BL12" s="66">
        <v>135</v>
      </c>
      <c r="BM12" s="56" t="s">
        <v>179</v>
      </c>
      <c r="BN12" s="131">
        <v>44869</v>
      </c>
      <c r="BO12" s="66">
        <v>2612</v>
      </c>
      <c r="BP12" s="66">
        <v>135</v>
      </c>
      <c r="BQ12" s="56" t="s">
        <v>179</v>
      </c>
      <c r="BR12" s="131">
        <v>44777</v>
      </c>
      <c r="BS12" s="66">
        <v>2423</v>
      </c>
      <c r="BT12" s="66">
        <v>90</v>
      </c>
      <c r="BU12" s="56" t="s">
        <v>111</v>
      </c>
      <c r="BV12" s="131">
        <v>44894</v>
      </c>
      <c r="BW12" s="66">
        <v>3201</v>
      </c>
      <c r="BX12" s="66">
        <v>35</v>
      </c>
      <c r="BY12" s="66" t="s">
        <v>111</v>
      </c>
      <c r="BZ12" s="130">
        <v>44893</v>
      </c>
      <c r="CA12" s="101">
        <v>3111</v>
      </c>
      <c r="CB12" s="101">
        <v>135</v>
      </c>
      <c r="CC12" s="101" t="s">
        <v>164</v>
      </c>
      <c r="CD12" s="146">
        <v>44867</v>
      </c>
      <c r="CE12" s="101">
        <v>2977</v>
      </c>
      <c r="CF12" s="101">
        <v>90</v>
      </c>
      <c r="CG12" s="102" t="s">
        <v>164</v>
      </c>
      <c r="CH12" s="146">
        <v>44894</v>
      </c>
      <c r="CI12" s="147">
        <v>3116</v>
      </c>
      <c r="CJ12" s="147">
        <v>45</v>
      </c>
      <c r="CK12" s="147" t="s">
        <v>94</v>
      </c>
    </row>
    <row r="13" spans="1:89" ht="15" thickBot="1" x14ac:dyDescent="0.35">
      <c r="B13" s="129">
        <v>44870</v>
      </c>
      <c r="C13" s="18">
        <v>3013</v>
      </c>
      <c r="D13" s="54">
        <v>105</v>
      </c>
      <c r="E13" s="53" t="s">
        <v>179</v>
      </c>
      <c r="F13" s="129">
        <v>44875</v>
      </c>
      <c r="G13" s="66">
        <v>3027</v>
      </c>
      <c r="H13" s="66">
        <v>45</v>
      </c>
      <c r="I13" s="56" t="s">
        <v>179</v>
      </c>
      <c r="J13" s="144">
        <v>44870</v>
      </c>
      <c r="K13" s="66">
        <v>3016</v>
      </c>
      <c r="L13" s="66">
        <v>180</v>
      </c>
      <c r="M13" s="66" t="s">
        <v>179</v>
      </c>
      <c r="N13" s="136">
        <v>44889</v>
      </c>
      <c r="O13" s="6">
        <v>3095</v>
      </c>
      <c r="P13" s="6">
        <v>45</v>
      </c>
      <c r="Q13" s="6" t="s">
        <v>179</v>
      </c>
      <c r="R13" s="144">
        <v>44883</v>
      </c>
      <c r="S13" s="6">
        <v>2858</v>
      </c>
      <c r="T13" s="6">
        <v>45</v>
      </c>
      <c r="U13" s="52" t="s">
        <v>184</v>
      </c>
      <c r="V13" s="131">
        <v>44866</v>
      </c>
      <c r="W13" s="158">
        <v>3002</v>
      </c>
      <c r="X13" s="158">
        <v>90</v>
      </c>
      <c r="Y13" s="104" t="s">
        <v>179</v>
      </c>
      <c r="Z13" s="138">
        <v>44893</v>
      </c>
      <c r="AA13" s="6">
        <v>3109</v>
      </c>
      <c r="AB13" s="6">
        <v>15</v>
      </c>
      <c r="AC13" s="131" t="s">
        <v>111</v>
      </c>
      <c r="AD13" s="138">
        <v>44870</v>
      </c>
      <c r="AE13" s="6">
        <v>3014</v>
      </c>
      <c r="AF13" s="6">
        <v>135</v>
      </c>
      <c r="AG13" s="131" t="s">
        <v>179</v>
      </c>
      <c r="AH13" s="131"/>
      <c r="AI13" s="66"/>
      <c r="AJ13" s="66"/>
      <c r="AK13" s="56" t="s">
        <v>111</v>
      </c>
      <c r="AL13" s="131">
        <v>44870</v>
      </c>
      <c r="AM13" s="66">
        <v>1855</v>
      </c>
      <c r="AN13" s="66">
        <v>95</v>
      </c>
      <c r="AO13" s="56" t="s">
        <v>230</v>
      </c>
      <c r="AP13" s="131">
        <v>44869</v>
      </c>
      <c r="AQ13" s="67">
        <v>3007</v>
      </c>
      <c r="AR13" s="67">
        <v>135</v>
      </c>
      <c r="AS13" s="59" t="s">
        <v>179</v>
      </c>
      <c r="AT13" s="131">
        <v>44889</v>
      </c>
      <c r="AU13" s="67">
        <v>3096</v>
      </c>
      <c r="AV13" s="67">
        <v>135</v>
      </c>
      <c r="AW13" s="59" t="s">
        <v>179</v>
      </c>
      <c r="AX13" s="131">
        <v>44869</v>
      </c>
      <c r="AY13" s="67">
        <v>2613</v>
      </c>
      <c r="AZ13" s="67">
        <v>180</v>
      </c>
      <c r="BA13" s="59" t="s">
        <v>179</v>
      </c>
      <c r="BB13" s="131">
        <v>44868</v>
      </c>
      <c r="BC13" s="67">
        <v>2979</v>
      </c>
      <c r="BD13" s="67">
        <v>140</v>
      </c>
      <c r="BE13" s="59" t="s">
        <v>179</v>
      </c>
      <c r="BF13" s="131"/>
      <c r="BG13" s="67"/>
      <c r="BH13" s="67"/>
      <c r="BI13" s="59" t="s">
        <v>111</v>
      </c>
      <c r="BJ13" s="131">
        <v>44869</v>
      </c>
      <c r="BK13" s="66">
        <v>3006</v>
      </c>
      <c r="BL13" s="66">
        <v>135</v>
      </c>
      <c r="BM13" s="56" t="s">
        <v>179</v>
      </c>
      <c r="BN13" s="131">
        <v>44872</v>
      </c>
      <c r="BO13" s="67">
        <v>2983</v>
      </c>
      <c r="BP13" s="67">
        <v>135</v>
      </c>
      <c r="BQ13" s="59" t="s">
        <v>111</v>
      </c>
      <c r="BR13" s="60"/>
      <c r="BS13" s="67"/>
      <c r="BT13" s="67"/>
      <c r="BU13" s="59" t="s">
        <v>111</v>
      </c>
      <c r="BV13" s="118"/>
      <c r="BW13" s="80"/>
      <c r="BX13" s="80"/>
      <c r="BY13" s="80" t="s">
        <v>111</v>
      </c>
      <c r="BZ13" s="100"/>
      <c r="CA13" s="101"/>
      <c r="CB13" s="101"/>
      <c r="CC13" s="101" t="s">
        <v>164</v>
      </c>
      <c r="CD13" s="146">
        <v>44870</v>
      </c>
      <c r="CE13" s="101">
        <v>3017</v>
      </c>
      <c r="CF13" s="101">
        <v>50</v>
      </c>
      <c r="CG13" s="102" t="s">
        <v>164</v>
      </c>
      <c r="CH13" s="101"/>
      <c r="CI13" s="101"/>
      <c r="CJ13" s="101"/>
      <c r="CK13" s="101"/>
    </row>
    <row r="14" spans="1:89" ht="15" thickBot="1" x14ac:dyDescent="0.35">
      <c r="B14" s="129">
        <v>44873</v>
      </c>
      <c r="C14" s="12">
        <v>3021</v>
      </c>
      <c r="D14" s="6">
        <v>45</v>
      </c>
      <c r="E14" s="15" t="s">
        <v>179</v>
      </c>
      <c r="F14" s="129">
        <v>44880</v>
      </c>
      <c r="G14" s="66">
        <v>3060</v>
      </c>
      <c r="H14" s="66">
        <v>45</v>
      </c>
      <c r="I14" s="56" t="s">
        <v>179</v>
      </c>
      <c r="J14" s="144">
        <v>44872</v>
      </c>
      <c r="K14" s="66">
        <v>3018</v>
      </c>
      <c r="L14" s="66">
        <v>270</v>
      </c>
      <c r="M14" s="66" t="s">
        <v>111</v>
      </c>
      <c r="N14" s="136"/>
      <c r="O14" s="6"/>
      <c r="P14" s="6"/>
      <c r="Q14" s="6"/>
      <c r="R14" s="144">
        <v>44892</v>
      </c>
      <c r="S14" s="6">
        <v>2859</v>
      </c>
      <c r="T14" s="6">
        <v>45</v>
      </c>
      <c r="U14" s="52" t="s">
        <v>184</v>
      </c>
      <c r="V14" s="131">
        <v>44866</v>
      </c>
      <c r="W14" s="6">
        <v>3004</v>
      </c>
      <c r="X14" s="6">
        <v>270</v>
      </c>
      <c r="Y14" s="15" t="s">
        <v>179</v>
      </c>
      <c r="Z14" s="138"/>
      <c r="AA14" s="6"/>
      <c r="AB14" s="6"/>
      <c r="AC14" s="131" t="s">
        <v>111</v>
      </c>
      <c r="AD14" s="138">
        <v>44873</v>
      </c>
      <c r="AE14" s="6">
        <v>3020</v>
      </c>
      <c r="AF14" s="6">
        <v>135</v>
      </c>
      <c r="AG14" s="131" t="s">
        <v>179</v>
      </c>
      <c r="AH14" s="131"/>
      <c r="AI14" s="66"/>
      <c r="AJ14" s="66"/>
      <c r="AK14" s="56" t="s">
        <v>111</v>
      </c>
      <c r="AL14" s="131">
        <v>44873</v>
      </c>
      <c r="AM14" s="67">
        <v>2856</v>
      </c>
      <c r="AN14" s="67">
        <v>115</v>
      </c>
      <c r="AO14" s="59" t="s">
        <v>230</v>
      </c>
      <c r="AP14" s="131">
        <v>44872</v>
      </c>
      <c r="AQ14" s="66">
        <v>2984</v>
      </c>
      <c r="AR14" s="66">
        <v>135</v>
      </c>
      <c r="AS14" s="56" t="s">
        <v>111</v>
      </c>
      <c r="AT14" s="131">
        <v>44892</v>
      </c>
      <c r="AU14" s="67">
        <v>3105</v>
      </c>
      <c r="AV14" s="67">
        <v>135</v>
      </c>
      <c r="AW14" s="59" t="s">
        <v>179</v>
      </c>
      <c r="AX14" s="131">
        <v>44872</v>
      </c>
      <c r="AY14" s="67">
        <v>2982</v>
      </c>
      <c r="AZ14" s="67">
        <v>180</v>
      </c>
      <c r="BA14" s="59" t="s">
        <v>111</v>
      </c>
      <c r="BB14" s="131">
        <v>44870</v>
      </c>
      <c r="BC14" s="67">
        <v>3012</v>
      </c>
      <c r="BD14" s="67">
        <v>135</v>
      </c>
      <c r="BE14" s="59" t="s">
        <v>179</v>
      </c>
      <c r="BF14" s="131"/>
      <c r="BG14" s="67"/>
      <c r="BH14" s="67"/>
      <c r="BI14" s="59" t="s">
        <v>111</v>
      </c>
      <c r="BJ14" s="131">
        <v>44872</v>
      </c>
      <c r="BK14" s="67">
        <v>2981</v>
      </c>
      <c r="BL14" s="67">
        <v>135</v>
      </c>
      <c r="BM14" s="59" t="s">
        <v>111</v>
      </c>
      <c r="BN14" s="131">
        <v>44875</v>
      </c>
      <c r="BO14" s="67">
        <v>3028</v>
      </c>
      <c r="BP14" s="67">
        <v>135</v>
      </c>
      <c r="BQ14" s="59" t="s">
        <v>179</v>
      </c>
      <c r="BR14" s="60"/>
      <c r="BS14" s="67"/>
      <c r="BT14" s="67"/>
      <c r="BU14" s="59" t="s">
        <v>111</v>
      </c>
      <c r="BV14" s="60"/>
      <c r="BW14" s="67"/>
      <c r="BX14" s="67"/>
      <c r="BY14" s="67" t="s">
        <v>111</v>
      </c>
      <c r="BZ14" s="75"/>
      <c r="CA14" s="66"/>
      <c r="CB14" s="66"/>
      <c r="CC14" s="66" t="s">
        <v>114</v>
      </c>
      <c r="CD14" s="146">
        <v>44874</v>
      </c>
      <c r="CE14" s="66">
        <v>3024</v>
      </c>
      <c r="CF14" s="66">
        <v>60</v>
      </c>
      <c r="CG14" s="56" t="s">
        <v>164</v>
      </c>
      <c r="CH14" s="66"/>
      <c r="CI14" s="66"/>
      <c r="CJ14" s="66"/>
      <c r="CK14" s="66"/>
    </row>
    <row r="15" spans="1:89" x14ac:dyDescent="0.3">
      <c r="B15" s="129">
        <v>44874</v>
      </c>
      <c r="C15" s="12">
        <v>3025</v>
      </c>
      <c r="D15" s="6">
        <v>90</v>
      </c>
      <c r="E15" s="15" t="s">
        <v>179</v>
      </c>
      <c r="F15" s="132">
        <v>44885</v>
      </c>
      <c r="G15" s="67">
        <v>3073</v>
      </c>
      <c r="H15" s="67">
        <v>45</v>
      </c>
      <c r="I15" s="59" t="s">
        <v>179</v>
      </c>
      <c r="J15" s="144">
        <v>44875</v>
      </c>
      <c r="K15" s="66">
        <v>3026</v>
      </c>
      <c r="L15" s="66">
        <v>270</v>
      </c>
      <c r="M15" s="66" t="s">
        <v>179</v>
      </c>
      <c r="N15" s="136"/>
      <c r="O15" s="6"/>
      <c r="P15" s="6"/>
      <c r="Q15" s="6"/>
      <c r="R15" s="144"/>
      <c r="S15" s="6"/>
      <c r="T15" s="6"/>
      <c r="U15" s="52"/>
      <c r="V15" s="131">
        <v>44867</v>
      </c>
      <c r="W15" s="6">
        <v>2978</v>
      </c>
      <c r="X15" s="6">
        <v>135</v>
      </c>
      <c r="Y15" s="15" t="s">
        <v>179</v>
      </c>
      <c r="Z15" s="138"/>
      <c r="AA15" s="6"/>
      <c r="AB15" s="6"/>
      <c r="AC15" s="131" t="s">
        <v>111</v>
      </c>
      <c r="AD15" s="138">
        <v>44876</v>
      </c>
      <c r="AE15" s="6">
        <v>3040</v>
      </c>
      <c r="AF15" s="6">
        <v>135</v>
      </c>
      <c r="AG15" s="131" t="s">
        <v>179</v>
      </c>
      <c r="AH15" s="131"/>
      <c r="AI15" s="67"/>
      <c r="AJ15" s="67"/>
      <c r="AK15" s="59" t="s">
        <v>111</v>
      </c>
      <c r="AL15" s="131">
        <v>44876</v>
      </c>
      <c r="AM15" s="67">
        <v>2857</v>
      </c>
      <c r="AN15" s="67">
        <v>95</v>
      </c>
      <c r="AO15" s="59" t="s">
        <v>230</v>
      </c>
      <c r="AP15" s="131">
        <v>44875</v>
      </c>
      <c r="AQ15" s="67">
        <v>3030</v>
      </c>
      <c r="AR15" s="67">
        <v>135</v>
      </c>
      <c r="AS15" s="59" t="s">
        <v>179</v>
      </c>
      <c r="AT15" s="131">
        <v>44895</v>
      </c>
      <c r="AU15" s="66">
        <v>3121</v>
      </c>
      <c r="AV15" s="66">
        <v>135</v>
      </c>
      <c r="AW15" s="56" t="s">
        <v>111</v>
      </c>
      <c r="AX15" s="131">
        <v>44875</v>
      </c>
      <c r="AY15" s="66">
        <v>3029</v>
      </c>
      <c r="AZ15" s="66">
        <v>135</v>
      </c>
      <c r="BA15" s="56" t="s">
        <v>179</v>
      </c>
      <c r="BB15" s="131">
        <v>44872</v>
      </c>
      <c r="BC15" s="66">
        <v>3019</v>
      </c>
      <c r="BD15" s="66">
        <v>180</v>
      </c>
      <c r="BE15" s="56" t="s">
        <v>111</v>
      </c>
      <c r="BF15" s="131"/>
      <c r="BG15" s="66"/>
      <c r="BH15" s="66"/>
      <c r="BI15" s="56" t="s">
        <v>111</v>
      </c>
      <c r="BJ15" s="131">
        <v>44874</v>
      </c>
      <c r="BK15" s="67">
        <v>3023</v>
      </c>
      <c r="BL15" s="67">
        <v>45</v>
      </c>
      <c r="BM15" s="59" t="s">
        <v>179</v>
      </c>
      <c r="BN15" s="131">
        <v>44878</v>
      </c>
      <c r="BO15" s="66">
        <v>3044</v>
      </c>
      <c r="BP15" s="66">
        <v>135</v>
      </c>
      <c r="BQ15" s="56" t="s">
        <v>179</v>
      </c>
      <c r="BR15" s="75"/>
      <c r="BS15" s="66"/>
      <c r="BT15" s="66"/>
      <c r="BU15" s="56" t="s">
        <v>111</v>
      </c>
      <c r="BV15" s="70"/>
      <c r="BW15" s="66"/>
      <c r="BX15" s="66"/>
      <c r="BY15" s="66" t="s">
        <v>164</v>
      </c>
      <c r="BZ15" s="75"/>
      <c r="CA15" s="66"/>
      <c r="CB15" s="66"/>
      <c r="CC15" s="66" t="s">
        <v>126</v>
      </c>
      <c r="CD15" s="146">
        <v>44876</v>
      </c>
      <c r="CE15" s="66">
        <v>3039</v>
      </c>
      <c r="CF15" s="66">
        <v>45</v>
      </c>
      <c r="CG15" s="56" t="s">
        <v>164</v>
      </c>
      <c r="CH15" s="66"/>
      <c r="CI15" s="66"/>
      <c r="CJ15" s="66"/>
      <c r="CK15" s="66"/>
    </row>
    <row r="16" spans="1:89" x14ac:dyDescent="0.3">
      <c r="B16" s="129">
        <v>44876</v>
      </c>
      <c r="C16" s="12">
        <v>2941</v>
      </c>
      <c r="D16" s="6">
        <v>90</v>
      </c>
      <c r="E16" s="15" t="s">
        <v>179</v>
      </c>
      <c r="F16" s="133">
        <v>44888</v>
      </c>
      <c r="G16" s="67">
        <v>3091</v>
      </c>
      <c r="H16" s="67">
        <v>45</v>
      </c>
      <c r="I16" s="59" t="s">
        <v>179</v>
      </c>
      <c r="J16" s="144">
        <v>44876</v>
      </c>
      <c r="K16" s="66">
        <v>3038</v>
      </c>
      <c r="L16" s="66">
        <v>225</v>
      </c>
      <c r="M16" s="66" t="s">
        <v>179</v>
      </c>
      <c r="N16" s="136"/>
      <c r="O16" s="6"/>
      <c r="P16" s="6"/>
      <c r="Q16" s="6"/>
      <c r="R16" s="144"/>
      <c r="S16" s="6"/>
      <c r="T16" s="6"/>
      <c r="U16" s="52" t="s">
        <v>184</v>
      </c>
      <c r="V16" s="131">
        <v>44869</v>
      </c>
      <c r="W16" s="159">
        <v>3010</v>
      </c>
      <c r="X16" s="158">
        <v>70</v>
      </c>
      <c r="Y16" s="120" t="s">
        <v>179</v>
      </c>
      <c r="Z16" s="138"/>
      <c r="AA16" s="6"/>
      <c r="AB16" s="6"/>
      <c r="AC16" s="131" t="s">
        <v>111</v>
      </c>
      <c r="AD16" s="138">
        <v>44879</v>
      </c>
      <c r="AE16" s="6">
        <v>3057</v>
      </c>
      <c r="AF16" s="6">
        <v>135</v>
      </c>
      <c r="AG16" s="131" t="s">
        <v>179</v>
      </c>
      <c r="AH16" s="131"/>
      <c r="AI16" s="67"/>
      <c r="AJ16" s="67"/>
      <c r="AK16" s="59" t="s">
        <v>111</v>
      </c>
      <c r="AL16" s="131"/>
      <c r="AM16" s="66"/>
      <c r="AN16" s="66"/>
      <c r="AO16" s="56" t="s">
        <v>230</v>
      </c>
      <c r="AP16" s="131">
        <v>44878</v>
      </c>
      <c r="AQ16" s="67">
        <v>3049</v>
      </c>
      <c r="AR16" s="67">
        <v>135</v>
      </c>
      <c r="AS16" s="59" t="s">
        <v>179</v>
      </c>
      <c r="AT16" s="131"/>
      <c r="AU16" s="67"/>
      <c r="AV16" s="67"/>
      <c r="AW16" s="59" t="s">
        <v>179</v>
      </c>
      <c r="AX16" s="131">
        <v>44878</v>
      </c>
      <c r="AY16" s="67">
        <v>3046</v>
      </c>
      <c r="AZ16" s="67">
        <v>90</v>
      </c>
      <c r="BA16" s="59" t="s">
        <v>179</v>
      </c>
      <c r="BB16" s="131">
        <v>44874</v>
      </c>
      <c r="BC16" s="66">
        <v>3022</v>
      </c>
      <c r="BD16" s="66">
        <v>180</v>
      </c>
      <c r="BE16" s="56" t="s">
        <v>179</v>
      </c>
      <c r="BF16" s="131"/>
      <c r="BG16" s="67"/>
      <c r="BH16" s="67"/>
      <c r="BI16" s="59" t="s">
        <v>111</v>
      </c>
      <c r="BJ16" s="131">
        <v>44876</v>
      </c>
      <c r="BK16" s="66">
        <v>3037</v>
      </c>
      <c r="BL16" s="66">
        <v>135</v>
      </c>
      <c r="BM16" s="56" t="s">
        <v>179</v>
      </c>
      <c r="BN16" s="131">
        <v>44881</v>
      </c>
      <c r="BO16" s="67">
        <v>3061</v>
      </c>
      <c r="BP16" s="67">
        <v>135</v>
      </c>
      <c r="BQ16" s="59" t="s">
        <v>179</v>
      </c>
      <c r="BR16" s="60"/>
      <c r="BS16" s="67"/>
      <c r="BT16" s="67"/>
      <c r="BU16" s="59" t="s">
        <v>164</v>
      </c>
      <c r="BV16" s="71"/>
      <c r="BW16" s="67"/>
      <c r="BX16" s="67"/>
      <c r="BY16" s="67" t="s">
        <v>164</v>
      </c>
      <c r="BZ16" s="60"/>
      <c r="CA16" s="67"/>
      <c r="CB16" s="67"/>
      <c r="CC16" s="67" t="s">
        <v>114</v>
      </c>
      <c r="CD16" s="60"/>
      <c r="CE16" s="67"/>
      <c r="CF16" s="67"/>
      <c r="CG16" s="59" t="s">
        <v>164</v>
      </c>
      <c r="CH16" s="67"/>
      <c r="CI16" s="67"/>
      <c r="CJ16" s="67"/>
      <c r="CK16" s="67"/>
    </row>
    <row r="17" spans="2:89" x14ac:dyDescent="0.3">
      <c r="B17" s="129">
        <v>44879</v>
      </c>
      <c r="C17" s="12">
        <v>3056</v>
      </c>
      <c r="D17" s="6">
        <v>90</v>
      </c>
      <c r="E17" s="15" t="s">
        <v>179</v>
      </c>
      <c r="F17" s="129">
        <v>44892</v>
      </c>
      <c r="G17" s="66">
        <v>3107</v>
      </c>
      <c r="H17" s="66">
        <v>45</v>
      </c>
      <c r="I17" s="56" t="s">
        <v>179</v>
      </c>
      <c r="J17" s="144">
        <v>44879</v>
      </c>
      <c r="K17" s="66">
        <v>3055</v>
      </c>
      <c r="L17" s="66">
        <v>225</v>
      </c>
      <c r="M17" s="66" t="s">
        <v>179</v>
      </c>
      <c r="N17" s="136"/>
      <c r="O17" s="6"/>
      <c r="P17" s="6"/>
      <c r="Q17" s="6" t="s">
        <v>179</v>
      </c>
      <c r="R17" s="144"/>
      <c r="S17" s="6"/>
      <c r="T17" s="6"/>
      <c r="U17" s="52" t="s">
        <v>179</v>
      </c>
      <c r="V17" s="131">
        <v>44869</v>
      </c>
      <c r="W17" s="6">
        <v>3008</v>
      </c>
      <c r="X17" s="6">
        <v>280</v>
      </c>
      <c r="Y17" s="15" t="s">
        <v>179</v>
      </c>
      <c r="Z17" s="138"/>
      <c r="AA17" s="6"/>
      <c r="AB17" s="6"/>
      <c r="AC17" s="131" t="s">
        <v>179</v>
      </c>
      <c r="AD17" s="138">
        <v>44883</v>
      </c>
      <c r="AE17" s="6">
        <v>3063</v>
      </c>
      <c r="AF17" s="6">
        <v>135</v>
      </c>
      <c r="AG17" s="131" t="s">
        <v>179</v>
      </c>
      <c r="AH17" s="131"/>
      <c r="AI17" s="67"/>
      <c r="AJ17" s="67"/>
      <c r="AK17" s="59" t="s">
        <v>179</v>
      </c>
      <c r="AL17" s="131"/>
      <c r="AM17" s="67"/>
      <c r="AN17" s="67"/>
      <c r="AO17" s="59" t="s">
        <v>184</v>
      </c>
      <c r="AP17" s="131">
        <v>44881</v>
      </c>
      <c r="AQ17" s="67">
        <v>2995</v>
      </c>
      <c r="AR17" s="67">
        <v>180</v>
      </c>
      <c r="AS17" s="122" t="s">
        <v>179</v>
      </c>
      <c r="AT17" s="131"/>
      <c r="AU17" s="67"/>
      <c r="AV17" s="67"/>
      <c r="AW17" s="59" t="s">
        <v>179</v>
      </c>
      <c r="AX17" s="131">
        <v>44878</v>
      </c>
      <c r="AY17" s="67">
        <v>3045</v>
      </c>
      <c r="AZ17" s="67">
        <v>155</v>
      </c>
      <c r="BA17" s="59" t="s">
        <v>179</v>
      </c>
      <c r="BB17" s="131">
        <v>44876</v>
      </c>
      <c r="BC17" s="67">
        <v>2936</v>
      </c>
      <c r="BD17" s="67">
        <v>180</v>
      </c>
      <c r="BE17" s="59" t="s">
        <v>179</v>
      </c>
      <c r="BF17" s="131"/>
      <c r="BG17" s="67"/>
      <c r="BH17" s="67"/>
      <c r="BI17" s="59" t="s">
        <v>111</v>
      </c>
      <c r="BJ17" s="131">
        <v>44878</v>
      </c>
      <c r="BK17" s="67">
        <v>3048</v>
      </c>
      <c r="BL17" s="67">
        <v>135</v>
      </c>
      <c r="BM17" s="59" t="s">
        <v>179</v>
      </c>
      <c r="BN17" s="131">
        <v>44884</v>
      </c>
      <c r="BO17" s="67">
        <v>3071</v>
      </c>
      <c r="BP17" s="67">
        <v>135</v>
      </c>
      <c r="BQ17" s="59" t="s">
        <v>179</v>
      </c>
      <c r="BR17" s="60"/>
      <c r="BS17" s="67"/>
      <c r="BT17" s="67"/>
      <c r="BU17" s="59" t="s">
        <v>111</v>
      </c>
      <c r="BV17" s="71"/>
      <c r="BW17" s="67"/>
      <c r="BX17" s="67"/>
      <c r="BY17" s="67" t="s">
        <v>164</v>
      </c>
      <c r="BZ17" s="75"/>
      <c r="CA17" s="66"/>
      <c r="CB17" s="66"/>
      <c r="CC17" s="67" t="s">
        <v>164</v>
      </c>
      <c r="CD17" s="60"/>
      <c r="CE17" s="67"/>
      <c r="CF17" s="67"/>
      <c r="CG17" s="59" t="s">
        <v>114</v>
      </c>
      <c r="CH17" s="67"/>
      <c r="CI17" s="67"/>
      <c r="CJ17" s="67"/>
      <c r="CK17" s="67"/>
    </row>
    <row r="18" spans="2:89" x14ac:dyDescent="0.3">
      <c r="B18" s="129">
        <v>44882</v>
      </c>
      <c r="C18" s="12">
        <v>2100</v>
      </c>
      <c r="D18" s="6">
        <v>90</v>
      </c>
      <c r="E18" s="15" t="s">
        <v>179</v>
      </c>
      <c r="F18" s="132"/>
      <c r="G18" s="67"/>
      <c r="H18" s="67"/>
      <c r="I18" s="59" t="s">
        <v>111</v>
      </c>
      <c r="J18" s="144">
        <v>44880</v>
      </c>
      <c r="K18" s="67">
        <v>2990</v>
      </c>
      <c r="L18" s="67">
        <v>225</v>
      </c>
      <c r="M18" s="67" t="s">
        <v>179</v>
      </c>
      <c r="N18" s="136"/>
      <c r="O18" s="6"/>
      <c r="P18" s="6"/>
      <c r="Q18" s="6" t="s">
        <v>179</v>
      </c>
      <c r="R18" s="144"/>
      <c r="S18" s="6"/>
      <c r="T18" s="6"/>
      <c r="U18" s="52" t="s">
        <v>179</v>
      </c>
      <c r="V18" s="131">
        <v>44869</v>
      </c>
      <c r="W18" s="6">
        <v>3009</v>
      </c>
      <c r="X18" s="6">
        <v>135</v>
      </c>
      <c r="Y18" s="15" t="s">
        <v>179</v>
      </c>
      <c r="Z18" s="138"/>
      <c r="AA18" s="6"/>
      <c r="AB18" s="6"/>
      <c r="AC18" s="131" t="s">
        <v>179</v>
      </c>
      <c r="AD18" s="138">
        <v>44885</v>
      </c>
      <c r="AE18" s="6">
        <v>3075</v>
      </c>
      <c r="AF18" s="6">
        <v>135</v>
      </c>
      <c r="AG18" s="131" t="s">
        <v>179</v>
      </c>
      <c r="AH18" s="131"/>
      <c r="AI18" s="67"/>
      <c r="AJ18" s="67"/>
      <c r="AK18" s="59" t="s">
        <v>111</v>
      </c>
      <c r="AL18" s="131"/>
      <c r="AM18" s="67"/>
      <c r="AN18" s="67"/>
      <c r="AO18" s="59" t="s">
        <v>184</v>
      </c>
      <c r="AP18" s="131">
        <v>44884</v>
      </c>
      <c r="AQ18" s="67">
        <v>3067</v>
      </c>
      <c r="AR18" s="67">
        <v>180</v>
      </c>
      <c r="AS18" s="59" t="s">
        <v>179</v>
      </c>
      <c r="AT18" s="131"/>
      <c r="AU18" s="67"/>
      <c r="AV18" s="67"/>
      <c r="AW18" s="122" t="s">
        <v>126</v>
      </c>
      <c r="AX18" s="131">
        <v>44881</v>
      </c>
      <c r="AY18" s="67">
        <v>2992</v>
      </c>
      <c r="AZ18" s="67">
        <v>135</v>
      </c>
      <c r="BA18" s="122" t="s">
        <v>179</v>
      </c>
      <c r="BB18" s="131">
        <v>44878</v>
      </c>
      <c r="BC18" s="67">
        <v>3043</v>
      </c>
      <c r="BD18" s="67">
        <v>180</v>
      </c>
      <c r="BE18" s="59" t="s">
        <v>179</v>
      </c>
      <c r="BF18" s="131"/>
      <c r="BG18" s="67"/>
      <c r="BH18" s="67"/>
      <c r="BI18" s="122" t="s">
        <v>111</v>
      </c>
      <c r="BJ18" s="131">
        <v>44881</v>
      </c>
      <c r="BK18" s="67">
        <v>2994</v>
      </c>
      <c r="BL18" s="67">
        <v>135</v>
      </c>
      <c r="BM18" s="59" t="s">
        <v>179</v>
      </c>
      <c r="BN18" s="131">
        <v>44887</v>
      </c>
      <c r="BO18" s="67">
        <v>3084</v>
      </c>
      <c r="BP18" s="67">
        <v>135</v>
      </c>
      <c r="BQ18" s="122" t="s">
        <v>179</v>
      </c>
      <c r="BR18" s="60"/>
      <c r="BS18" s="67"/>
      <c r="BT18" s="67"/>
      <c r="BU18" s="122" t="s">
        <v>126</v>
      </c>
      <c r="BV18" s="71"/>
      <c r="BW18" s="67"/>
      <c r="BX18" s="67"/>
      <c r="BY18" s="67" t="s">
        <v>191</v>
      </c>
      <c r="BZ18" s="75"/>
      <c r="CA18" s="66"/>
      <c r="CB18" s="66"/>
      <c r="CC18" s="67" t="s">
        <v>164</v>
      </c>
      <c r="CD18" s="60"/>
      <c r="CE18" s="67"/>
      <c r="CF18" s="67"/>
      <c r="CG18" s="59" t="s">
        <v>164</v>
      </c>
      <c r="CH18" s="67"/>
      <c r="CI18" s="67"/>
      <c r="CJ18" s="67"/>
      <c r="CK18" s="67"/>
    </row>
    <row r="19" spans="2:89" x14ac:dyDescent="0.3">
      <c r="B19" s="129">
        <v>44885</v>
      </c>
      <c r="C19" s="12">
        <v>3074</v>
      </c>
      <c r="D19" s="6">
        <v>90</v>
      </c>
      <c r="E19" s="15" t="s">
        <v>179</v>
      </c>
      <c r="F19" s="132"/>
      <c r="G19" s="67"/>
      <c r="H19" s="67"/>
      <c r="I19" s="59" t="s">
        <v>111</v>
      </c>
      <c r="J19" s="144">
        <v>44882</v>
      </c>
      <c r="K19" s="67">
        <v>3062</v>
      </c>
      <c r="L19" s="67">
        <v>225</v>
      </c>
      <c r="M19" s="67" t="s">
        <v>179</v>
      </c>
      <c r="N19" s="136"/>
      <c r="O19" s="6"/>
      <c r="P19" s="6"/>
      <c r="Q19" s="6" t="s">
        <v>179</v>
      </c>
      <c r="R19" s="144"/>
      <c r="S19" s="6"/>
      <c r="T19" s="6"/>
      <c r="U19" s="52" t="s">
        <v>179</v>
      </c>
      <c r="V19" s="131">
        <v>44869</v>
      </c>
      <c r="W19" s="140">
        <v>3011</v>
      </c>
      <c r="X19" s="6">
        <v>135</v>
      </c>
      <c r="Y19" s="15" t="s">
        <v>179</v>
      </c>
      <c r="Z19" s="138"/>
      <c r="AA19" s="6"/>
      <c r="AB19" s="6"/>
      <c r="AC19" s="131" t="s">
        <v>179</v>
      </c>
      <c r="AD19" s="138">
        <v>44888</v>
      </c>
      <c r="AE19" s="6">
        <v>3093</v>
      </c>
      <c r="AF19" s="6">
        <v>135</v>
      </c>
      <c r="AG19" s="131" t="s">
        <v>179</v>
      </c>
      <c r="AH19" s="131"/>
      <c r="AI19" s="67"/>
      <c r="AJ19" s="67"/>
      <c r="AK19" s="59" t="s">
        <v>111</v>
      </c>
      <c r="AL19" s="131"/>
      <c r="AM19" s="67"/>
      <c r="AN19" s="67"/>
      <c r="AO19" s="122" t="s">
        <v>184</v>
      </c>
      <c r="AP19" s="131">
        <v>44887</v>
      </c>
      <c r="AQ19" s="67">
        <v>3085</v>
      </c>
      <c r="AR19" s="67">
        <v>180</v>
      </c>
      <c r="AS19" s="59" t="s">
        <v>179</v>
      </c>
      <c r="AT19" s="131"/>
      <c r="AU19" s="67"/>
      <c r="AV19" s="67"/>
      <c r="AW19" s="59" t="s">
        <v>126</v>
      </c>
      <c r="AX19" s="131">
        <v>44881</v>
      </c>
      <c r="AY19" s="67">
        <v>2993</v>
      </c>
      <c r="AZ19" s="67">
        <v>70</v>
      </c>
      <c r="BA19" s="59" t="s">
        <v>179</v>
      </c>
      <c r="BB19" s="131">
        <v>44880</v>
      </c>
      <c r="BC19" s="67">
        <v>2991</v>
      </c>
      <c r="BD19" s="67">
        <v>180</v>
      </c>
      <c r="BE19" s="59" t="s">
        <v>179</v>
      </c>
      <c r="BF19" s="131"/>
      <c r="BG19" s="67"/>
      <c r="BH19" s="67"/>
      <c r="BI19" s="59" t="s">
        <v>111</v>
      </c>
      <c r="BJ19" s="131">
        <v>44884</v>
      </c>
      <c r="BK19" s="67">
        <v>3068</v>
      </c>
      <c r="BL19" s="67">
        <v>135</v>
      </c>
      <c r="BM19" s="122" t="s">
        <v>179</v>
      </c>
      <c r="BN19" s="131">
        <v>44890</v>
      </c>
      <c r="BO19" s="67">
        <v>3100</v>
      </c>
      <c r="BP19" s="67">
        <v>135</v>
      </c>
      <c r="BQ19" s="59" t="s">
        <v>179</v>
      </c>
      <c r="BR19" s="60"/>
      <c r="BS19" s="67"/>
      <c r="BT19" s="67"/>
      <c r="BU19" s="59" t="s">
        <v>164</v>
      </c>
      <c r="BV19" s="71"/>
      <c r="BW19" s="67"/>
      <c r="BX19" s="67"/>
      <c r="BY19" s="67" t="s">
        <v>164</v>
      </c>
      <c r="BZ19" s="60"/>
      <c r="CA19" s="67"/>
      <c r="CB19" s="67"/>
      <c r="CC19" s="67" t="s">
        <v>164</v>
      </c>
      <c r="CD19" s="60"/>
      <c r="CE19" s="67"/>
      <c r="CF19" s="67"/>
      <c r="CG19" s="59" t="s">
        <v>164</v>
      </c>
      <c r="CH19" s="67"/>
      <c r="CI19" s="67"/>
      <c r="CJ19" s="67"/>
      <c r="CK19" s="67"/>
    </row>
    <row r="20" spans="2:89" x14ac:dyDescent="0.3">
      <c r="B20" s="129">
        <v>44888</v>
      </c>
      <c r="C20" s="12">
        <v>3092</v>
      </c>
      <c r="D20" s="6">
        <v>90</v>
      </c>
      <c r="E20" s="15" t="s">
        <v>179</v>
      </c>
      <c r="F20" s="132"/>
      <c r="G20" s="67"/>
      <c r="H20" s="67"/>
      <c r="I20" s="59" t="s">
        <v>111</v>
      </c>
      <c r="J20" s="144">
        <v>44885</v>
      </c>
      <c r="K20" s="67">
        <v>3076</v>
      </c>
      <c r="L20" s="67">
        <v>180</v>
      </c>
      <c r="M20" s="67" t="s">
        <v>179</v>
      </c>
      <c r="N20" s="136"/>
      <c r="O20" s="6"/>
      <c r="P20" s="6"/>
      <c r="Q20" s="6" t="s">
        <v>179</v>
      </c>
      <c r="R20" s="144"/>
      <c r="S20" s="6"/>
      <c r="T20" s="6"/>
      <c r="U20" s="52" t="s">
        <v>179</v>
      </c>
      <c r="V20" s="131">
        <v>44872</v>
      </c>
      <c r="W20" s="159">
        <v>2989</v>
      </c>
      <c r="X20" s="158">
        <v>90</v>
      </c>
      <c r="Y20" s="120" t="s">
        <v>111</v>
      </c>
      <c r="Z20" s="138"/>
      <c r="AA20" s="6"/>
      <c r="AB20" s="6"/>
      <c r="AC20" s="131" t="s">
        <v>111</v>
      </c>
      <c r="AD20" s="138">
        <v>44891</v>
      </c>
      <c r="AE20" s="6">
        <v>3102</v>
      </c>
      <c r="AF20" s="6">
        <v>135</v>
      </c>
      <c r="AG20" s="131" t="s">
        <v>179</v>
      </c>
      <c r="AH20" s="131"/>
      <c r="AI20" s="67"/>
      <c r="AJ20" s="67"/>
      <c r="AK20" s="59" t="s">
        <v>111</v>
      </c>
      <c r="AL20" s="131"/>
      <c r="AM20" s="67"/>
      <c r="AN20" s="67"/>
      <c r="AO20" s="59" t="s">
        <v>184</v>
      </c>
      <c r="AP20" s="131">
        <v>44890</v>
      </c>
      <c r="AQ20" s="67">
        <v>1305</v>
      </c>
      <c r="AR20" s="67">
        <v>180</v>
      </c>
      <c r="AS20" s="59" t="s">
        <v>179</v>
      </c>
      <c r="AT20" s="131"/>
      <c r="AU20" s="67"/>
      <c r="AV20" s="67"/>
      <c r="AW20" s="59" t="s">
        <v>126</v>
      </c>
      <c r="AX20" s="131">
        <v>44884</v>
      </c>
      <c r="AY20" s="67">
        <v>3069</v>
      </c>
      <c r="AZ20" s="67">
        <v>90</v>
      </c>
      <c r="BA20" s="59" t="s">
        <v>179</v>
      </c>
      <c r="BB20" s="131">
        <v>44884</v>
      </c>
      <c r="BC20" s="66">
        <v>3072</v>
      </c>
      <c r="BD20" s="66">
        <v>180</v>
      </c>
      <c r="BE20" s="56" t="s">
        <v>179</v>
      </c>
      <c r="BF20" s="131"/>
      <c r="BG20" s="67"/>
      <c r="BH20" s="67"/>
      <c r="BI20" s="59" t="s">
        <v>111</v>
      </c>
      <c r="BJ20" s="131">
        <v>44887</v>
      </c>
      <c r="BK20" s="67">
        <v>3081</v>
      </c>
      <c r="BL20" s="67">
        <v>135</v>
      </c>
      <c r="BM20" s="59" t="s">
        <v>179</v>
      </c>
      <c r="BN20" s="131">
        <v>44894</v>
      </c>
      <c r="BO20" s="67">
        <v>3120</v>
      </c>
      <c r="BP20" s="67">
        <f>15+15+15</f>
        <v>45</v>
      </c>
      <c r="BQ20" s="59" t="s">
        <v>111</v>
      </c>
      <c r="BR20" s="60"/>
      <c r="BS20" s="67"/>
      <c r="BT20" s="67"/>
      <c r="BU20" s="59" t="s">
        <v>164</v>
      </c>
      <c r="BV20" s="67"/>
      <c r="BW20" s="67"/>
      <c r="BX20" s="67"/>
      <c r="BY20" s="67"/>
      <c r="BZ20" s="75"/>
      <c r="CA20" s="66"/>
      <c r="CB20" s="66"/>
      <c r="CC20" s="67"/>
      <c r="CD20" s="60"/>
      <c r="CE20" s="67"/>
      <c r="CF20" s="67"/>
      <c r="CG20" s="59" t="s">
        <v>164</v>
      </c>
      <c r="CH20" s="67"/>
      <c r="CI20" s="67"/>
      <c r="CJ20" s="67"/>
      <c r="CK20" s="67"/>
    </row>
    <row r="21" spans="2:89" x14ac:dyDescent="0.3">
      <c r="B21" s="129">
        <v>44891</v>
      </c>
      <c r="C21" s="12">
        <v>3103</v>
      </c>
      <c r="D21" s="6">
        <v>90</v>
      </c>
      <c r="E21" s="15" t="s">
        <v>179</v>
      </c>
      <c r="F21" s="132"/>
      <c r="G21" s="67"/>
      <c r="H21" s="67"/>
      <c r="I21" s="59" t="s">
        <v>111</v>
      </c>
      <c r="J21" s="144">
        <v>44885</v>
      </c>
      <c r="K21" s="67">
        <v>3077</v>
      </c>
      <c r="L21" s="67">
        <v>90</v>
      </c>
      <c r="M21" s="67" t="s">
        <v>179</v>
      </c>
      <c r="N21" s="136"/>
      <c r="O21" s="6"/>
      <c r="P21" s="6"/>
      <c r="Q21" s="6" t="s">
        <v>179</v>
      </c>
      <c r="R21" s="144"/>
      <c r="S21" s="6"/>
      <c r="T21" s="6"/>
      <c r="U21" s="52" t="s">
        <v>179</v>
      </c>
      <c r="V21" s="131">
        <v>44872</v>
      </c>
      <c r="W21" s="140">
        <v>2984</v>
      </c>
      <c r="X21" s="6">
        <v>225</v>
      </c>
      <c r="Y21" s="15" t="s">
        <v>111</v>
      </c>
      <c r="Z21" s="138"/>
      <c r="AA21" s="6"/>
      <c r="AB21" s="6"/>
      <c r="AC21" s="131" t="s">
        <v>111</v>
      </c>
      <c r="AD21" s="138">
        <v>44895</v>
      </c>
      <c r="AE21" s="6">
        <v>3123</v>
      </c>
      <c r="AF21" s="6">
        <v>90</v>
      </c>
      <c r="AG21" s="131" t="s">
        <v>111</v>
      </c>
      <c r="AH21" s="131"/>
      <c r="AI21" s="67"/>
      <c r="AJ21" s="67"/>
      <c r="AK21" s="59"/>
      <c r="AL21" s="131"/>
      <c r="AM21" s="67"/>
      <c r="AN21" s="67"/>
      <c r="AO21" s="59" t="s">
        <v>184</v>
      </c>
      <c r="AP21" s="131">
        <v>44894</v>
      </c>
      <c r="AQ21" s="67">
        <v>3115</v>
      </c>
      <c r="AR21" s="67">
        <v>180</v>
      </c>
      <c r="AS21" s="59" t="s">
        <v>111</v>
      </c>
      <c r="AT21" s="131"/>
      <c r="AU21" s="67"/>
      <c r="AV21" s="67"/>
      <c r="AW21" s="59" t="s">
        <v>184</v>
      </c>
      <c r="AX21" s="131">
        <v>44884</v>
      </c>
      <c r="AY21" s="67">
        <v>3070</v>
      </c>
      <c r="AZ21" s="67">
        <v>135</v>
      </c>
      <c r="BA21" s="59" t="s">
        <v>179</v>
      </c>
      <c r="BB21" s="131">
        <v>44888</v>
      </c>
      <c r="BC21" s="67">
        <v>3090</v>
      </c>
      <c r="BD21" s="67">
        <v>180</v>
      </c>
      <c r="BE21" s="59" t="s">
        <v>179</v>
      </c>
      <c r="BF21" s="131"/>
      <c r="BG21" s="67"/>
      <c r="BH21" s="67"/>
      <c r="BI21" s="59" t="s">
        <v>111</v>
      </c>
      <c r="BJ21" s="131">
        <v>44890</v>
      </c>
      <c r="BK21" s="67">
        <v>1304</v>
      </c>
      <c r="BL21" s="67">
        <v>135</v>
      </c>
      <c r="BM21" s="59" t="s">
        <v>179</v>
      </c>
      <c r="BN21" s="131"/>
      <c r="BO21" s="67"/>
      <c r="BP21" s="67"/>
      <c r="BQ21" s="59" t="s">
        <v>111</v>
      </c>
      <c r="BR21" s="60"/>
      <c r="BS21" s="67"/>
      <c r="BT21" s="67"/>
      <c r="BU21" s="59" t="s">
        <v>164</v>
      </c>
      <c r="BV21" s="67"/>
      <c r="BW21" s="67"/>
      <c r="BX21" s="67"/>
      <c r="BY21" s="67"/>
      <c r="BZ21" s="60"/>
      <c r="CA21" s="67"/>
      <c r="CB21" s="67"/>
      <c r="CC21" s="67"/>
      <c r="CD21" s="60"/>
      <c r="CE21" s="67"/>
      <c r="CF21" s="67"/>
      <c r="CG21" s="59" t="s">
        <v>164</v>
      </c>
      <c r="CH21" s="67"/>
      <c r="CI21" s="67"/>
      <c r="CJ21" s="67"/>
      <c r="CK21" s="67"/>
    </row>
    <row r="22" spans="2:89" x14ac:dyDescent="0.3">
      <c r="B22" s="129">
        <v>44895</v>
      </c>
      <c r="C22" s="12">
        <v>3122</v>
      </c>
      <c r="D22" s="6">
        <v>90</v>
      </c>
      <c r="E22" s="15" t="s">
        <v>111</v>
      </c>
      <c r="F22" s="132"/>
      <c r="G22" s="67"/>
      <c r="H22" s="67"/>
      <c r="I22" s="59"/>
      <c r="J22" s="144">
        <v>44886</v>
      </c>
      <c r="K22" s="67">
        <v>3078</v>
      </c>
      <c r="L22" s="67">
        <v>225</v>
      </c>
      <c r="M22" s="67" t="s">
        <v>179</v>
      </c>
      <c r="N22" s="136"/>
      <c r="O22" s="6"/>
      <c r="P22" s="6"/>
      <c r="Q22" s="6" t="s">
        <v>179</v>
      </c>
      <c r="R22" s="136"/>
      <c r="S22" s="6"/>
      <c r="T22" s="6"/>
      <c r="U22" s="52" t="s">
        <v>179</v>
      </c>
      <c r="V22" s="131">
        <v>44872</v>
      </c>
      <c r="W22" s="140">
        <v>2985</v>
      </c>
      <c r="X22" s="6">
        <v>135</v>
      </c>
      <c r="Y22" s="15" t="s">
        <v>111</v>
      </c>
      <c r="Z22" s="138"/>
      <c r="AA22" s="6"/>
      <c r="AB22" s="6"/>
      <c r="AC22" s="131"/>
      <c r="AD22" s="138"/>
      <c r="AE22" s="6"/>
      <c r="AF22" s="6"/>
      <c r="AG22" s="131"/>
      <c r="AH22" s="131"/>
      <c r="AI22" s="67"/>
      <c r="AJ22" s="67"/>
      <c r="AK22" s="59"/>
      <c r="AL22" s="131"/>
      <c r="AM22" s="67"/>
      <c r="AN22" s="67"/>
      <c r="AO22" s="59"/>
      <c r="AT22" s="131"/>
      <c r="AU22" s="67"/>
      <c r="AV22" s="67"/>
      <c r="AW22" s="59" t="s">
        <v>184</v>
      </c>
      <c r="AX22" s="131">
        <v>44887</v>
      </c>
      <c r="AY22" s="67">
        <v>3084</v>
      </c>
      <c r="AZ22" s="67">
        <v>135</v>
      </c>
      <c r="BA22" s="59" t="s">
        <v>179</v>
      </c>
      <c r="BB22" s="131">
        <v>44890</v>
      </c>
      <c r="BC22" s="67">
        <v>3099</v>
      </c>
      <c r="BD22" s="67">
        <v>135</v>
      </c>
      <c r="BE22" s="59" t="s">
        <v>179</v>
      </c>
      <c r="BF22" s="131"/>
      <c r="BG22" s="67"/>
      <c r="BH22" s="67"/>
      <c r="BI22" s="59" t="s">
        <v>111</v>
      </c>
      <c r="BJ22" s="131">
        <v>44894</v>
      </c>
      <c r="BK22" s="67">
        <v>3117</v>
      </c>
      <c r="BL22" s="67">
        <v>135</v>
      </c>
      <c r="BM22" s="59" t="s">
        <v>111</v>
      </c>
      <c r="BN22" s="131"/>
      <c r="BO22" s="67"/>
      <c r="BP22" s="67"/>
      <c r="BQ22" s="59" t="s">
        <v>111</v>
      </c>
      <c r="BR22" s="60"/>
      <c r="BS22" s="67"/>
      <c r="BT22" s="67"/>
      <c r="BU22" s="59" t="s">
        <v>164</v>
      </c>
      <c r="BV22" s="67"/>
      <c r="BW22" s="67"/>
      <c r="BX22" s="67"/>
      <c r="BY22" s="67"/>
      <c r="BZ22" s="61"/>
      <c r="CA22" s="67"/>
      <c r="CB22" s="67"/>
      <c r="CC22" s="67"/>
      <c r="CD22" s="60"/>
      <c r="CE22" s="67"/>
      <c r="CF22" s="67"/>
      <c r="CG22" s="59" t="s">
        <v>164</v>
      </c>
      <c r="CH22" s="67"/>
      <c r="CI22" s="67"/>
      <c r="CJ22" s="67"/>
      <c r="CK22" s="67"/>
    </row>
    <row r="23" spans="2:89" x14ac:dyDescent="0.3">
      <c r="B23" s="55"/>
      <c r="C23" s="12"/>
      <c r="D23" s="6"/>
      <c r="E23" s="15"/>
      <c r="F23" s="132"/>
      <c r="G23" s="67"/>
      <c r="H23" s="67"/>
      <c r="I23" s="59"/>
      <c r="J23" s="144">
        <v>44889</v>
      </c>
      <c r="K23" s="67">
        <v>3094</v>
      </c>
      <c r="L23" s="67">
        <v>90</v>
      </c>
      <c r="M23" s="67" t="s">
        <v>179</v>
      </c>
      <c r="N23" s="136"/>
      <c r="O23" s="6"/>
      <c r="P23" s="6"/>
      <c r="Q23" s="6" t="s">
        <v>179</v>
      </c>
      <c r="R23" s="136"/>
      <c r="S23" s="6"/>
      <c r="T23" s="6"/>
      <c r="U23" s="52" t="s">
        <v>179</v>
      </c>
      <c r="V23" s="131">
        <v>44872</v>
      </c>
      <c r="W23" s="6">
        <v>2987</v>
      </c>
      <c r="X23" s="6">
        <v>90</v>
      </c>
      <c r="Y23" s="15" t="s">
        <v>111</v>
      </c>
      <c r="Z23" s="138"/>
      <c r="AA23" s="6"/>
      <c r="AB23" s="6"/>
      <c r="AC23" s="131"/>
      <c r="AD23" s="138"/>
      <c r="AE23" s="6"/>
      <c r="AF23" s="6"/>
      <c r="AG23" s="131"/>
      <c r="AH23" s="131"/>
      <c r="AI23" s="67"/>
      <c r="AJ23" s="67"/>
      <c r="AK23" s="59"/>
      <c r="AL23" s="131"/>
      <c r="AM23" s="67"/>
      <c r="AN23" s="67"/>
      <c r="AO23" s="59"/>
      <c r="AT23" s="131"/>
      <c r="AU23" s="67"/>
      <c r="AV23" s="67"/>
      <c r="AW23" s="59"/>
      <c r="AX23" s="131">
        <v>44887</v>
      </c>
      <c r="AY23" s="67">
        <v>3083</v>
      </c>
      <c r="AZ23" s="67">
        <v>45</v>
      </c>
      <c r="BA23" s="59" t="s">
        <v>179</v>
      </c>
      <c r="BB23" s="131">
        <v>44892</v>
      </c>
      <c r="BC23" s="67">
        <v>3108</v>
      </c>
      <c r="BD23" s="67">
        <v>180</v>
      </c>
      <c r="BE23" s="59" t="s">
        <v>179</v>
      </c>
      <c r="BF23" s="131"/>
      <c r="BG23" s="67"/>
      <c r="BH23" s="67"/>
      <c r="BI23" s="59" t="s">
        <v>111</v>
      </c>
      <c r="BJ23" s="131"/>
      <c r="BK23" s="67"/>
      <c r="BL23" s="67"/>
      <c r="BM23" s="59" t="s">
        <v>111</v>
      </c>
      <c r="BN23" s="131"/>
      <c r="BO23" s="67"/>
      <c r="BP23" s="67"/>
      <c r="BQ23" s="59" t="s">
        <v>111</v>
      </c>
      <c r="BR23" s="60"/>
      <c r="BS23" s="67"/>
      <c r="BT23" s="67"/>
      <c r="BU23" s="59" t="s">
        <v>164</v>
      </c>
      <c r="BV23" s="67"/>
      <c r="BW23" s="67"/>
      <c r="BX23" s="67"/>
      <c r="BY23" s="67"/>
      <c r="BZ23" s="61"/>
      <c r="CA23" s="67"/>
      <c r="CB23" s="67"/>
      <c r="CC23" s="67"/>
      <c r="CD23" s="60"/>
      <c r="CE23" s="67"/>
      <c r="CF23" s="67"/>
      <c r="CG23" s="59"/>
      <c r="CH23" s="67"/>
      <c r="CI23" s="67"/>
      <c r="CJ23" s="67"/>
      <c r="CK23" s="67"/>
    </row>
    <row r="24" spans="2:89" x14ac:dyDescent="0.3">
      <c r="B24" s="81"/>
      <c r="C24" s="12"/>
      <c r="D24" s="6"/>
      <c r="E24" s="15"/>
      <c r="F24" s="132"/>
      <c r="G24" s="67"/>
      <c r="H24" s="67"/>
      <c r="I24" s="59"/>
      <c r="J24" s="144">
        <v>44889</v>
      </c>
      <c r="K24" s="67">
        <v>3097</v>
      </c>
      <c r="L24" s="67">
        <v>180</v>
      </c>
      <c r="M24" s="67" t="s">
        <v>179</v>
      </c>
      <c r="N24" s="136"/>
      <c r="O24" s="6"/>
      <c r="P24" s="6"/>
      <c r="Q24" s="6"/>
      <c r="R24" s="136"/>
      <c r="S24" s="6"/>
      <c r="T24" s="6"/>
      <c r="U24" s="52"/>
      <c r="V24" s="131">
        <v>44872</v>
      </c>
      <c r="W24" s="6">
        <v>2988</v>
      </c>
      <c r="X24" s="6">
        <v>135</v>
      </c>
      <c r="Y24" s="15" t="s">
        <v>111</v>
      </c>
      <c r="Z24" s="138"/>
      <c r="AA24" s="6"/>
      <c r="AB24" s="6"/>
      <c r="AC24" s="131"/>
      <c r="AD24" s="138"/>
      <c r="AE24" s="6"/>
      <c r="AF24" s="6"/>
      <c r="AG24" s="131"/>
      <c r="AH24" s="131"/>
      <c r="AI24" s="67"/>
      <c r="AJ24" s="67"/>
      <c r="AK24" s="59"/>
      <c r="AL24" s="131"/>
      <c r="AM24" s="67"/>
      <c r="AN24" s="67"/>
      <c r="AO24" s="59"/>
      <c r="AT24" s="131"/>
      <c r="AU24" s="67"/>
      <c r="AV24" s="67"/>
      <c r="AW24" s="59"/>
      <c r="AX24" s="131">
        <v>44887</v>
      </c>
      <c r="AY24" s="67">
        <v>3082</v>
      </c>
      <c r="AZ24" s="67">
        <v>45</v>
      </c>
      <c r="BA24" s="59" t="s">
        <v>179</v>
      </c>
      <c r="BB24" s="131">
        <v>44895</v>
      </c>
      <c r="BC24" s="67">
        <v>3125</v>
      </c>
      <c r="BD24" s="67">
        <v>180</v>
      </c>
      <c r="BE24" s="59" t="s">
        <v>111</v>
      </c>
      <c r="BF24" s="131"/>
      <c r="BG24" s="67"/>
      <c r="BH24" s="67"/>
      <c r="BI24" s="59" t="s">
        <v>111</v>
      </c>
      <c r="BJ24" s="131"/>
      <c r="BK24" s="67"/>
      <c r="BL24" s="67"/>
      <c r="BM24" s="59" t="s">
        <v>111</v>
      </c>
      <c r="BN24" s="131"/>
      <c r="BO24" s="67"/>
      <c r="BP24" s="67"/>
      <c r="BQ24" s="59" t="s">
        <v>111</v>
      </c>
      <c r="BR24" s="60"/>
      <c r="BS24" s="67"/>
      <c r="BT24" s="67"/>
      <c r="BU24" s="59" t="s">
        <v>164</v>
      </c>
      <c r="BV24" s="67"/>
      <c r="BW24" s="67"/>
      <c r="BX24" s="67"/>
      <c r="BY24" s="67"/>
      <c r="BZ24" s="61"/>
      <c r="CA24" s="67"/>
      <c r="CB24" s="67"/>
      <c r="CC24" s="67"/>
      <c r="CD24" s="60"/>
      <c r="CE24" s="67"/>
      <c r="CF24" s="67"/>
      <c r="CG24" s="59"/>
      <c r="CH24" s="67"/>
      <c r="CI24" s="67"/>
      <c r="CJ24" s="67"/>
      <c r="CK24" s="67"/>
    </row>
    <row r="25" spans="2:89" x14ac:dyDescent="0.3">
      <c r="B25" s="62"/>
      <c r="C25" s="12"/>
      <c r="D25" s="6"/>
      <c r="E25" s="15"/>
      <c r="F25" s="132"/>
      <c r="G25" s="67"/>
      <c r="H25" s="67"/>
      <c r="I25" s="59"/>
      <c r="J25" s="144">
        <v>44891</v>
      </c>
      <c r="K25" s="67">
        <v>3101</v>
      </c>
      <c r="L25" s="67">
        <v>180</v>
      </c>
      <c r="M25" s="67" t="s">
        <v>179</v>
      </c>
      <c r="N25" s="136"/>
      <c r="O25" s="6"/>
      <c r="P25" s="6"/>
      <c r="Q25" s="6"/>
      <c r="R25" s="136"/>
      <c r="S25" s="6"/>
      <c r="T25" s="6"/>
      <c r="U25" s="52"/>
      <c r="V25" s="131">
        <v>44875</v>
      </c>
      <c r="W25" s="159">
        <v>3035</v>
      </c>
      <c r="X25" s="158">
        <v>90</v>
      </c>
      <c r="Y25" s="120" t="s">
        <v>179</v>
      </c>
      <c r="Z25" s="138"/>
      <c r="AA25" s="6"/>
      <c r="AB25" s="6"/>
      <c r="AC25" s="131"/>
      <c r="AD25" s="138"/>
      <c r="AE25" s="6"/>
      <c r="AF25" s="6"/>
      <c r="AG25" s="131"/>
      <c r="AH25" s="131"/>
      <c r="AI25" s="67"/>
      <c r="AJ25" s="67"/>
      <c r="AK25" s="59"/>
      <c r="AL25" s="131"/>
      <c r="AM25" s="67"/>
      <c r="AN25" s="67"/>
      <c r="AO25" s="59"/>
      <c r="AT25" s="131"/>
      <c r="AU25" s="67"/>
      <c r="AV25" s="67"/>
      <c r="AW25" s="59"/>
      <c r="AX25" s="131">
        <v>44890</v>
      </c>
      <c r="AY25" s="67">
        <v>1303</v>
      </c>
      <c r="AZ25" s="67">
        <v>45</v>
      </c>
      <c r="BA25" s="59" t="s">
        <v>179</v>
      </c>
      <c r="BB25" s="131"/>
      <c r="BC25" s="67"/>
      <c r="BD25" s="67"/>
      <c r="BE25" s="59" t="s">
        <v>111</v>
      </c>
      <c r="BF25" s="131"/>
      <c r="BG25" s="67"/>
      <c r="BH25" s="67"/>
      <c r="BI25" s="59" t="s">
        <v>111</v>
      </c>
      <c r="BJ25" s="131"/>
      <c r="BK25" s="67"/>
      <c r="BL25" s="67"/>
      <c r="BM25" s="59" t="s">
        <v>111</v>
      </c>
      <c r="BN25" s="131"/>
      <c r="BO25" s="67"/>
      <c r="BP25" s="67"/>
      <c r="BQ25" s="59" t="s">
        <v>111</v>
      </c>
      <c r="BR25" s="61"/>
      <c r="BS25" s="67"/>
      <c r="BT25" s="67"/>
      <c r="BU25" s="59"/>
      <c r="BV25" s="67"/>
      <c r="BW25" s="67"/>
      <c r="BX25" s="67"/>
      <c r="BY25" s="67"/>
      <c r="BZ25" s="61"/>
      <c r="CA25" s="67"/>
      <c r="CB25" s="67"/>
      <c r="CC25" s="67"/>
      <c r="CD25" s="61"/>
      <c r="CE25" s="67"/>
      <c r="CF25" s="67"/>
      <c r="CG25" s="59"/>
      <c r="CH25" s="67"/>
      <c r="CI25" s="67"/>
      <c r="CJ25" s="67"/>
      <c r="CK25" s="67"/>
    </row>
    <row r="26" spans="2:89" x14ac:dyDescent="0.3">
      <c r="B26" s="62"/>
      <c r="C26" s="12"/>
      <c r="D26" s="6"/>
      <c r="E26" s="15"/>
      <c r="F26" s="132"/>
      <c r="G26" s="67"/>
      <c r="H26" s="67"/>
      <c r="I26" s="59"/>
      <c r="J26" s="144">
        <v>44893</v>
      </c>
      <c r="K26" s="66">
        <v>3106</v>
      </c>
      <c r="L26" s="66">
        <v>90</v>
      </c>
      <c r="M26" s="66" t="s">
        <v>179</v>
      </c>
      <c r="N26" s="136"/>
      <c r="O26" s="6"/>
      <c r="P26" s="6"/>
      <c r="Q26" s="6"/>
      <c r="R26" s="136"/>
      <c r="S26" s="6"/>
      <c r="T26" s="6"/>
      <c r="U26" s="52"/>
      <c r="V26" s="131">
        <v>44875</v>
      </c>
      <c r="W26" s="6">
        <v>3031</v>
      </c>
      <c r="X26" s="6">
        <v>135</v>
      </c>
      <c r="Y26" s="15" t="s">
        <v>179</v>
      </c>
      <c r="Z26" s="138"/>
      <c r="AA26" s="6"/>
      <c r="AB26" s="6"/>
      <c r="AC26" s="15"/>
      <c r="AD26" s="138"/>
      <c r="AE26" s="6"/>
      <c r="AF26" s="6"/>
      <c r="AG26" s="15"/>
      <c r="AH26" s="67"/>
      <c r="AI26" s="67"/>
      <c r="AJ26" s="67"/>
      <c r="AK26" s="59"/>
      <c r="AL26" s="61"/>
      <c r="AM26" s="67"/>
      <c r="AN26" s="67"/>
      <c r="AO26" s="59"/>
      <c r="AT26" s="61"/>
      <c r="AU26" s="67"/>
      <c r="AV26" s="67"/>
      <c r="AW26" s="59"/>
      <c r="AX26" s="131">
        <v>44890</v>
      </c>
      <c r="AY26" s="67">
        <v>1302</v>
      </c>
      <c r="AZ26" s="67">
        <v>135</v>
      </c>
      <c r="BA26" s="59" t="s">
        <v>179</v>
      </c>
      <c r="BB26" s="131"/>
      <c r="BC26" s="67"/>
      <c r="BD26" s="67"/>
      <c r="BE26" s="59" t="s">
        <v>111</v>
      </c>
      <c r="BF26" s="131"/>
      <c r="BG26" s="67"/>
      <c r="BH26" s="67"/>
      <c r="BI26" s="59" t="s">
        <v>111</v>
      </c>
      <c r="BJ26" s="131"/>
      <c r="BK26" s="67"/>
      <c r="BL26" s="67"/>
      <c r="BM26" s="59" t="s">
        <v>111</v>
      </c>
      <c r="BN26" s="131"/>
      <c r="BO26" s="67"/>
      <c r="BP26" s="67"/>
      <c r="BQ26" s="59" t="s">
        <v>111</v>
      </c>
      <c r="BR26" s="61"/>
      <c r="BS26" s="67"/>
      <c r="BT26" s="67"/>
      <c r="BU26" s="59"/>
      <c r="BV26" s="67"/>
      <c r="BW26" s="67"/>
      <c r="BX26" s="67"/>
      <c r="BY26" s="67"/>
      <c r="BZ26" s="61"/>
      <c r="CA26" s="67"/>
      <c r="CB26" s="67"/>
      <c r="CC26" s="67"/>
      <c r="CD26" s="61"/>
      <c r="CE26" s="67"/>
      <c r="CF26" s="67"/>
      <c r="CG26" s="59"/>
      <c r="CH26" s="67"/>
      <c r="CI26" s="67"/>
      <c r="CJ26" s="67"/>
      <c r="CK26" s="67"/>
    </row>
    <row r="27" spans="2:89" x14ac:dyDescent="0.3">
      <c r="B27" s="62"/>
      <c r="C27" s="12"/>
      <c r="D27" s="6"/>
      <c r="E27" s="15"/>
      <c r="F27" s="132"/>
      <c r="G27" s="67"/>
      <c r="H27" s="67"/>
      <c r="I27" s="59"/>
      <c r="J27" s="144">
        <v>44893</v>
      </c>
      <c r="K27" s="66">
        <v>3110</v>
      </c>
      <c r="L27" s="66">
        <v>180</v>
      </c>
      <c r="M27" s="66" t="s">
        <v>179</v>
      </c>
      <c r="N27" s="136"/>
      <c r="O27" s="6"/>
      <c r="P27" s="6"/>
      <c r="Q27" s="6"/>
      <c r="R27" s="136"/>
      <c r="S27" s="6"/>
      <c r="T27" s="6"/>
      <c r="U27" s="52"/>
      <c r="V27" s="131">
        <v>44875</v>
      </c>
      <c r="W27" s="6">
        <v>3032</v>
      </c>
      <c r="X27" s="6">
        <v>90</v>
      </c>
      <c r="Y27" s="15" t="s">
        <v>179</v>
      </c>
      <c r="Z27" s="138"/>
      <c r="AA27" s="6"/>
      <c r="AB27" s="6"/>
      <c r="AC27" s="15"/>
      <c r="AD27" s="138"/>
      <c r="AE27" s="6"/>
      <c r="AF27" s="6"/>
      <c r="AG27" s="15"/>
      <c r="AH27" s="67"/>
      <c r="AI27" s="67"/>
      <c r="AJ27" s="67"/>
      <c r="AK27" s="59"/>
      <c r="AL27" s="131"/>
      <c r="AM27" s="66"/>
      <c r="AN27" s="66"/>
      <c r="AO27" s="56"/>
      <c r="AT27" s="61"/>
      <c r="AU27" s="67"/>
      <c r="AV27" s="67"/>
      <c r="AW27" s="59"/>
      <c r="AX27" s="131">
        <v>44894</v>
      </c>
      <c r="AY27" s="67">
        <v>3119</v>
      </c>
      <c r="AZ27" s="67">
        <v>135</v>
      </c>
      <c r="BA27" s="59" t="s">
        <v>111</v>
      </c>
      <c r="BB27" s="131"/>
      <c r="BC27" s="67"/>
      <c r="BD27" s="67"/>
      <c r="BE27" s="59" t="s">
        <v>111</v>
      </c>
      <c r="BF27" s="131"/>
      <c r="BG27" s="67"/>
      <c r="BH27" s="67"/>
      <c r="BI27" s="59" t="s">
        <v>111</v>
      </c>
      <c r="BJ27" s="131"/>
      <c r="BK27" s="67"/>
      <c r="BL27" s="67"/>
      <c r="BM27" s="59" t="s">
        <v>111</v>
      </c>
      <c r="BN27" s="131"/>
      <c r="BO27" s="67"/>
      <c r="BP27" s="67"/>
      <c r="BQ27" s="59" t="s">
        <v>111</v>
      </c>
      <c r="BR27" s="61"/>
      <c r="BS27" s="67"/>
      <c r="BT27" s="67"/>
      <c r="BU27" s="59"/>
      <c r="BV27" s="67"/>
      <c r="BW27" s="67"/>
      <c r="BX27" s="67"/>
      <c r="BY27" s="67"/>
      <c r="BZ27" s="61"/>
      <c r="CA27" s="67"/>
      <c r="CB27" s="67"/>
      <c r="CC27" s="67"/>
      <c r="CD27" s="61"/>
      <c r="CE27" s="67"/>
      <c r="CF27" s="67"/>
      <c r="CG27" s="59"/>
      <c r="CH27" s="67"/>
      <c r="CI27" s="67"/>
      <c r="CJ27" s="67"/>
      <c r="CK27" s="67"/>
    </row>
    <row r="28" spans="2:89" x14ac:dyDescent="0.3">
      <c r="B28" s="62"/>
      <c r="C28" s="12"/>
      <c r="D28" s="6"/>
      <c r="E28" s="15"/>
      <c r="F28" s="61"/>
      <c r="G28" s="67"/>
      <c r="H28" s="67"/>
      <c r="I28" s="59"/>
      <c r="J28" s="144">
        <v>44895</v>
      </c>
      <c r="K28" s="66">
        <v>3124</v>
      </c>
      <c r="L28" s="66">
        <v>270</v>
      </c>
      <c r="M28" s="56" t="s">
        <v>111</v>
      </c>
      <c r="N28" s="136"/>
      <c r="O28" s="6"/>
      <c r="P28" s="6"/>
      <c r="Q28" s="6"/>
      <c r="R28" s="136"/>
      <c r="S28" s="6"/>
      <c r="T28" s="6"/>
      <c r="U28" s="52"/>
      <c r="V28" s="131">
        <v>44875</v>
      </c>
      <c r="W28" s="6">
        <v>3033</v>
      </c>
      <c r="X28" s="6">
        <v>225</v>
      </c>
      <c r="Y28" s="15" t="s">
        <v>179</v>
      </c>
      <c r="Z28" s="13"/>
      <c r="AA28" s="6"/>
      <c r="AB28" s="6"/>
      <c r="AC28" s="15"/>
      <c r="AD28" s="13"/>
      <c r="AE28" s="6"/>
      <c r="AF28" s="6"/>
      <c r="AG28" s="15"/>
      <c r="AH28" s="67"/>
      <c r="AI28" s="67"/>
      <c r="AJ28" s="67"/>
      <c r="AK28" s="59"/>
      <c r="AL28" s="131"/>
      <c r="AM28" s="67"/>
      <c r="AN28" s="67"/>
      <c r="AO28" s="59"/>
      <c r="AT28" s="61"/>
      <c r="AU28" s="67"/>
      <c r="AV28" s="67"/>
      <c r="AW28" s="59"/>
      <c r="AX28" s="131">
        <v>44894</v>
      </c>
      <c r="AY28" s="67">
        <v>3118</v>
      </c>
      <c r="AZ28" s="67">
        <v>90</v>
      </c>
      <c r="BA28" s="59" t="s">
        <v>111</v>
      </c>
      <c r="BB28" s="131"/>
      <c r="BC28" s="67"/>
      <c r="BD28" s="67"/>
      <c r="BE28" s="59" t="s">
        <v>111</v>
      </c>
      <c r="BF28" s="131"/>
      <c r="BG28" s="67"/>
      <c r="BH28" s="67"/>
      <c r="BI28" s="59" t="s">
        <v>111</v>
      </c>
      <c r="BJ28" s="131"/>
      <c r="BK28" s="67"/>
      <c r="BL28" s="67"/>
      <c r="BM28" s="59" t="s">
        <v>111</v>
      </c>
      <c r="BN28" s="131"/>
      <c r="BO28" s="67"/>
      <c r="BP28" s="67"/>
      <c r="BQ28" s="59" t="s">
        <v>111</v>
      </c>
      <c r="BR28" s="61"/>
      <c r="BS28" s="67"/>
      <c r="BT28" s="67"/>
      <c r="BU28" s="59"/>
      <c r="BV28" s="67"/>
      <c r="BW28" s="67"/>
      <c r="BX28" s="67"/>
      <c r="BY28" s="67"/>
      <c r="BZ28" s="61"/>
      <c r="CA28" s="67"/>
      <c r="CB28" s="67"/>
      <c r="CC28" s="67"/>
      <c r="CD28" s="61"/>
      <c r="CE28" s="67"/>
      <c r="CF28" s="67"/>
      <c r="CG28" s="59"/>
      <c r="CH28" s="67"/>
      <c r="CI28" s="67"/>
      <c r="CJ28" s="67"/>
      <c r="CK28" s="67"/>
    </row>
    <row r="29" spans="2:89" x14ac:dyDescent="0.3">
      <c r="B29" s="62"/>
      <c r="C29" s="12"/>
      <c r="D29" s="6"/>
      <c r="E29" s="15"/>
      <c r="F29" s="61"/>
      <c r="G29" s="67"/>
      <c r="H29" s="67"/>
      <c r="I29" s="59"/>
      <c r="J29" s="144"/>
      <c r="K29" s="67"/>
      <c r="L29" s="67"/>
      <c r="M29" s="67" t="s">
        <v>179</v>
      </c>
      <c r="N29" s="136"/>
      <c r="O29" s="6"/>
      <c r="P29" s="6"/>
      <c r="Q29" s="6"/>
      <c r="R29" s="136"/>
      <c r="S29" s="6"/>
      <c r="T29" s="6"/>
      <c r="U29" s="52"/>
      <c r="V29" s="131">
        <v>44875</v>
      </c>
      <c r="W29" s="6">
        <v>3034</v>
      </c>
      <c r="X29" s="6">
        <v>135</v>
      </c>
      <c r="Y29" s="15" t="s">
        <v>179</v>
      </c>
      <c r="Z29" s="13"/>
      <c r="AA29" s="6"/>
      <c r="AB29" s="6"/>
      <c r="AC29" s="15"/>
      <c r="AD29" s="13"/>
      <c r="AE29" s="6"/>
      <c r="AF29" s="6"/>
      <c r="AG29" s="15"/>
      <c r="AH29" s="67"/>
      <c r="AI29" s="67"/>
      <c r="AJ29" s="67"/>
      <c r="AK29" s="59"/>
      <c r="AL29" s="131"/>
      <c r="AM29" s="67"/>
      <c r="AN29" s="67"/>
      <c r="AO29" s="59"/>
      <c r="AT29" s="61"/>
      <c r="AU29" s="67"/>
      <c r="AV29" s="67"/>
      <c r="AW29" s="59"/>
      <c r="AX29" s="131"/>
      <c r="AY29" s="67"/>
      <c r="AZ29" s="67"/>
      <c r="BA29" s="59" t="s">
        <v>179</v>
      </c>
      <c r="BB29" s="131"/>
      <c r="BC29" s="67"/>
      <c r="BD29" s="67"/>
      <c r="BE29" s="59"/>
      <c r="BF29" s="131"/>
      <c r="BG29" s="67"/>
      <c r="BH29" s="67"/>
      <c r="BI29" s="59"/>
      <c r="BJ29" s="131"/>
      <c r="BK29" s="67"/>
      <c r="BL29" s="67"/>
      <c r="BM29" s="59"/>
      <c r="BN29" s="131"/>
      <c r="BO29" s="67"/>
      <c r="BP29" s="67"/>
      <c r="BQ29" s="59"/>
      <c r="BR29" s="61"/>
      <c r="BS29" s="67"/>
      <c r="BT29" s="67"/>
      <c r="BU29" s="59"/>
      <c r="BV29" s="67"/>
      <c r="BW29" s="67"/>
      <c r="BX29" s="67"/>
      <c r="BY29" s="67"/>
      <c r="BZ29" s="61"/>
      <c r="CA29" s="67"/>
      <c r="CB29" s="67"/>
      <c r="CC29" s="67"/>
      <c r="CD29" s="61"/>
      <c r="CE29" s="67"/>
      <c r="CF29" s="67"/>
      <c r="CG29" s="59"/>
      <c r="CH29" s="67"/>
      <c r="CI29" s="67"/>
      <c r="CJ29" s="67"/>
      <c r="CK29" s="67"/>
    </row>
    <row r="30" spans="2:89" x14ac:dyDescent="0.3">
      <c r="B30" s="16"/>
      <c r="C30" s="5"/>
      <c r="D30" s="4"/>
      <c r="E30" s="17"/>
      <c r="F30" s="25"/>
      <c r="G30" s="68"/>
      <c r="H30" s="68"/>
      <c r="I30" s="24"/>
      <c r="J30" s="144"/>
      <c r="K30" s="66"/>
      <c r="L30" s="66"/>
      <c r="M30" s="56" t="s">
        <v>184</v>
      </c>
      <c r="N30" s="136"/>
      <c r="O30" s="4"/>
      <c r="P30" s="4"/>
      <c r="Q30" s="4"/>
      <c r="R30" s="136"/>
      <c r="S30" s="4"/>
      <c r="T30" s="4"/>
      <c r="U30" s="26"/>
      <c r="V30" s="131">
        <v>44878</v>
      </c>
      <c r="W30" s="159">
        <v>3054</v>
      </c>
      <c r="X30" s="158">
        <v>90</v>
      </c>
      <c r="Y30" s="120" t="s">
        <v>179</v>
      </c>
      <c r="Z30" s="14"/>
      <c r="AA30" s="4"/>
      <c r="AB30" s="4"/>
      <c r="AC30" s="17"/>
      <c r="AD30" s="14"/>
      <c r="AE30" s="4"/>
      <c r="AF30" s="4"/>
      <c r="AG30" s="17"/>
      <c r="AH30" s="68"/>
      <c r="AI30" s="68"/>
      <c r="AJ30" s="68"/>
      <c r="AK30" s="24"/>
      <c r="AL30" s="131"/>
      <c r="AM30" s="66"/>
      <c r="AN30" s="66"/>
      <c r="AO30" s="56"/>
      <c r="AT30" s="25"/>
      <c r="AU30" s="68"/>
      <c r="AV30" s="68"/>
      <c r="AW30" s="24"/>
      <c r="AX30" s="131"/>
      <c r="AY30" s="67"/>
      <c r="AZ30" s="67"/>
      <c r="BA30" s="59" t="s">
        <v>111</v>
      </c>
      <c r="BB30" s="131"/>
      <c r="BC30" s="68"/>
      <c r="BD30" s="68"/>
      <c r="BE30" s="24"/>
      <c r="BF30" s="131"/>
      <c r="BG30" s="68"/>
      <c r="BH30" s="68"/>
      <c r="BI30" s="24"/>
      <c r="BJ30" s="131"/>
      <c r="BK30" s="68"/>
      <c r="BL30" s="68"/>
      <c r="BM30" s="24"/>
      <c r="BN30" s="131"/>
      <c r="BO30" s="68"/>
      <c r="BP30" s="68"/>
      <c r="BQ30" s="24"/>
      <c r="BR30" s="25"/>
      <c r="BS30" s="68"/>
      <c r="BT30" s="68"/>
      <c r="BU30" s="24"/>
      <c r="BV30" s="68"/>
      <c r="BW30" s="68"/>
      <c r="BX30" s="68"/>
      <c r="BY30" s="68"/>
      <c r="BZ30" s="25"/>
      <c r="CA30" s="68"/>
      <c r="CB30" s="68"/>
      <c r="CC30" s="68"/>
      <c r="CD30" s="25"/>
      <c r="CE30" s="68"/>
      <c r="CF30" s="68"/>
      <c r="CG30" s="24"/>
      <c r="CH30" s="68"/>
      <c r="CI30" s="68"/>
      <c r="CJ30" s="68"/>
      <c r="CK30" s="68"/>
    </row>
    <row r="31" spans="2:89" x14ac:dyDescent="0.3">
      <c r="B31" s="16"/>
      <c r="C31" s="5"/>
      <c r="D31" s="4"/>
      <c r="E31" s="17"/>
      <c r="F31" s="25"/>
      <c r="G31" s="68"/>
      <c r="H31" s="68"/>
      <c r="I31" s="24"/>
      <c r="J31" s="144"/>
      <c r="K31" s="67"/>
      <c r="L31" s="67"/>
      <c r="M31" s="67" t="s">
        <v>111</v>
      </c>
      <c r="N31" s="4"/>
      <c r="O31" s="4"/>
      <c r="P31" s="4"/>
      <c r="Q31" s="4"/>
      <c r="R31" s="4"/>
      <c r="S31" s="4"/>
      <c r="T31" s="4"/>
      <c r="U31" s="26"/>
      <c r="V31" s="131">
        <v>44878</v>
      </c>
      <c r="W31" s="6">
        <v>3050</v>
      </c>
      <c r="X31" s="6">
        <v>135</v>
      </c>
      <c r="Y31" s="15" t="s">
        <v>179</v>
      </c>
      <c r="Z31" s="14"/>
      <c r="AA31" s="4"/>
      <c r="AB31" s="4"/>
      <c r="AC31" s="17"/>
      <c r="AD31" s="14"/>
      <c r="AE31" s="4"/>
      <c r="AF31" s="4"/>
      <c r="AG31" s="17"/>
      <c r="AH31" s="68"/>
      <c r="AI31" s="68"/>
      <c r="AJ31" s="68"/>
      <c r="AK31" s="24"/>
      <c r="AL31" s="131"/>
      <c r="AM31" s="67"/>
      <c r="AN31" s="67"/>
      <c r="AO31" s="59"/>
      <c r="AT31" s="25"/>
      <c r="AU31" s="68"/>
      <c r="AV31" s="68"/>
      <c r="AW31" s="24"/>
      <c r="AX31" s="131"/>
      <c r="AY31" s="67"/>
      <c r="AZ31" s="67"/>
      <c r="BA31" s="59" t="s">
        <v>111</v>
      </c>
      <c r="BB31" s="131"/>
      <c r="BC31" s="68"/>
      <c r="BD31" s="68"/>
      <c r="BE31" s="24"/>
      <c r="BF31" s="131"/>
      <c r="BG31" s="68"/>
      <c r="BH31" s="68"/>
      <c r="BI31" s="24"/>
      <c r="BJ31" s="131"/>
      <c r="BK31" s="68"/>
      <c r="BL31" s="68"/>
      <c r="BM31" s="24"/>
      <c r="BN31" s="131"/>
      <c r="BO31" s="68"/>
      <c r="BP31" s="68"/>
      <c r="BQ31" s="24"/>
      <c r="BR31" s="25"/>
      <c r="BS31" s="68"/>
      <c r="BT31" s="68"/>
      <c r="BU31" s="24"/>
      <c r="BV31" s="68"/>
      <c r="BW31" s="68"/>
      <c r="BX31" s="68"/>
      <c r="BY31" s="68"/>
      <c r="BZ31" s="25"/>
      <c r="CA31" s="68"/>
      <c r="CB31" s="68"/>
      <c r="CC31" s="68"/>
      <c r="CD31" s="25"/>
      <c r="CE31" s="68"/>
      <c r="CF31" s="68"/>
      <c r="CG31" s="24"/>
      <c r="CH31" s="68"/>
      <c r="CI31" s="68"/>
      <c r="CJ31" s="68"/>
      <c r="CK31" s="68"/>
    </row>
    <row r="32" spans="2:89" x14ac:dyDescent="0.3">
      <c r="B32" s="33"/>
      <c r="C32" s="34"/>
      <c r="D32" s="31"/>
      <c r="E32" s="35"/>
      <c r="F32" s="38"/>
      <c r="G32" s="69"/>
      <c r="H32" s="69"/>
      <c r="I32" s="39"/>
      <c r="J32" s="144"/>
      <c r="K32" s="67"/>
      <c r="L32" s="67"/>
      <c r="M32" s="67" t="s">
        <v>111</v>
      </c>
      <c r="N32" s="4"/>
      <c r="O32" s="4"/>
      <c r="P32" s="4"/>
      <c r="Q32" s="4"/>
      <c r="R32" s="4"/>
      <c r="S32" s="4"/>
      <c r="T32" s="4"/>
      <c r="U32" s="26"/>
      <c r="V32" s="131">
        <v>44878</v>
      </c>
      <c r="W32" s="6">
        <v>3052</v>
      </c>
      <c r="X32" s="6">
        <v>225</v>
      </c>
      <c r="Y32" s="15" t="s">
        <v>179</v>
      </c>
      <c r="Z32" s="36"/>
      <c r="AA32" s="31"/>
      <c r="AB32" s="31"/>
      <c r="AC32" s="35"/>
      <c r="AD32" s="36"/>
      <c r="AE32" s="31"/>
      <c r="AF32" s="31"/>
      <c r="AG32" s="35"/>
      <c r="AH32" s="69"/>
      <c r="AI32" s="69"/>
      <c r="AJ32" s="69"/>
      <c r="AK32" s="39"/>
      <c r="AL32" s="131"/>
      <c r="AM32" s="67"/>
      <c r="AN32" s="67"/>
      <c r="AO32" s="59"/>
      <c r="AT32" s="38"/>
      <c r="AU32" s="69"/>
      <c r="AV32" s="69"/>
      <c r="AW32" s="39"/>
      <c r="AX32" s="38"/>
      <c r="AY32" s="69"/>
      <c r="AZ32" s="69"/>
      <c r="BA32" s="39"/>
      <c r="BB32" s="131"/>
      <c r="BC32" s="69"/>
      <c r="BD32" s="69"/>
      <c r="BE32" s="39"/>
      <c r="BF32" s="131"/>
      <c r="BG32" s="69"/>
      <c r="BH32" s="69"/>
      <c r="BI32" s="39"/>
      <c r="BJ32" s="131"/>
      <c r="BK32" s="69"/>
      <c r="BL32" s="69"/>
      <c r="BM32" s="39"/>
      <c r="BN32" s="131"/>
      <c r="BO32" s="69"/>
      <c r="BP32" s="69"/>
      <c r="BQ32" s="39"/>
      <c r="BR32" s="38"/>
      <c r="BS32" s="69"/>
      <c r="BT32" s="69"/>
      <c r="BU32" s="39"/>
      <c r="BV32" s="69"/>
      <c r="BW32" s="69"/>
      <c r="BX32" s="69"/>
      <c r="BY32" s="69"/>
      <c r="BZ32" s="38"/>
      <c r="CA32" s="69"/>
      <c r="CB32" s="69"/>
      <c r="CC32" s="69"/>
      <c r="CD32" s="38"/>
      <c r="CE32" s="69"/>
      <c r="CF32" s="69"/>
      <c r="CG32" s="39"/>
      <c r="CH32" s="69"/>
      <c r="CI32" s="69"/>
      <c r="CJ32" s="69"/>
      <c r="CK32" s="69"/>
    </row>
    <row r="33" spans="2:89" x14ac:dyDescent="0.3">
      <c r="B33" s="33"/>
      <c r="C33" s="34"/>
      <c r="D33" s="31"/>
      <c r="E33" s="35"/>
      <c r="F33" s="38"/>
      <c r="G33" s="69"/>
      <c r="H33" s="69"/>
      <c r="I33" s="39"/>
      <c r="J33" s="38"/>
      <c r="K33" s="69"/>
      <c r="L33" s="69"/>
      <c r="M33" s="69"/>
      <c r="N33" s="4"/>
      <c r="O33" s="4"/>
      <c r="P33" s="4"/>
      <c r="Q33" s="4"/>
      <c r="R33" s="4"/>
      <c r="S33" s="4"/>
      <c r="T33" s="4"/>
      <c r="U33" s="26"/>
      <c r="V33" s="131">
        <v>44878</v>
      </c>
      <c r="W33" s="6">
        <v>3053</v>
      </c>
      <c r="X33" s="6">
        <v>135</v>
      </c>
      <c r="Y33" s="15" t="s">
        <v>179</v>
      </c>
      <c r="AH33" s="69"/>
      <c r="AI33" s="69"/>
      <c r="AJ33" s="69"/>
      <c r="AK33" s="39"/>
      <c r="AL33" s="131"/>
      <c r="AM33" s="67"/>
      <c r="AN33" s="67"/>
      <c r="AO33" s="122"/>
      <c r="AT33" s="38"/>
      <c r="AU33" s="69"/>
      <c r="AV33" s="69"/>
      <c r="AW33" s="39"/>
      <c r="AX33" s="38"/>
      <c r="AY33" s="69"/>
      <c r="AZ33" s="69"/>
      <c r="BA33" s="39"/>
      <c r="BB33" s="131"/>
      <c r="BC33" s="69"/>
      <c r="BD33" s="69"/>
      <c r="BE33" s="39"/>
      <c r="BF33" s="131"/>
      <c r="BG33" s="69"/>
      <c r="BH33" s="69"/>
      <c r="BI33" s="39"/>
      <c r="BJ33" s="131"/>
      <c r="BK33" s="69"/>
      <c r="BL33" s="69"/>
      <c r="BM33" s="39"/>
      <c r="BN33" s="131"/>
      <c r="BO33" s="69"/>
      <c r="BP33" s="69"/>
      <c r="BQ33" s="39"/>
      <c r="BR33" s="38"/>
      <c r="BS33" s="69"/>
      <c r="BT33" s="69"/>
      <c r="BU33" s="39"/>
      <c r="BV33" s="69"/>
      <c r="BW33" s="69"/>
      <c r="BX33" s="69"/>
      <c r="BY33" s="69"/>
      <c r="BZ33" s="38"/>
      <c r="CA33" s="69"/>
      <c r="CB33" s="69"/>
      <c r="CC33" s="69"/>
      <c r="CD33" s="38"/>
      <c r="CE33" s="69"/>
      <c r="CF33" s="69"/>
      <c r="CG33" s="39"/>
      <c r="CH33" s="69"/>
      <c r="CI33" s="69"/>
      <c r="CJ33" s="69"/>
      <c r="CK33" s="69"/>
    </row>
    <row r="34" spans="2:89" ht="14.25" customHeight="1" x14ac:dyDescent="0.3">
      <c r="B34" s="33"/>
      <c r="C34" s="34"/>
      <c r="D34" s="31"/>
      <c r="E34" s="35"/>
      <c r="F34" s="38"/>
      <c r="G34" s="69"/>
      <c r="H34" s="69"/>
      <c r="I34" s="39"/>
      <c r="J34" s="38"/>
      <c r="K34" s="69"/>
      <c r="L34" s="69"/>
      <c r="M34" s="69"/>
      <c r="N34" s="4"/>
      <c r="O34" s="4"/>
      <c r="P34" s="4"/>
      <c r="Q34" s="4"/>
      <c r="R34" s="4"/>
      <c r="S34" s="4"/>
      <c r="T34" s="4"/>
      <c r="U34" s="26"/>
      <c r="V34" s="131">
        <v>44881</v>
      </c>
      <c r="W34" s="159">
        <v>2999</v>
      </c>
      <c r="X34" s="158">
        <v>90</v>
      </c>
      <c r="Y34" s="120" t="s">
        <v>179</v>
      </c>
      <c r="AH34" s="69"/>
      <c r="AI34" s="69"/>
      <c r="AJ34" s="69"/>
      <c r="AK34" s="39"/>
      <c r="AL34" s="131"/>
      <c r="AM34" s="67"/>
      <c r="AN34" s="67"/>
      <c r="AO34" s="59"/>
      <c r="AT34" s="38"/>
      <c r="AU34" s="69"/>
      <c r="AV34" s="69"/>
      <c r="AW34" s="39"/>
      <c r="AX34" s="38"/>
      <c r="AY34" s="69"/>
      <c r="AZ34" s="69"/>
      <c r="BA34" s="39"/>
      <c r="BB34" s="131"/>
      <c r="BC34" s="69"/>
      <c r="BD34" s="69"/>
      <c r="BE34" s="39"/>
      <c r="BF34" s="131"/>
      <c r="BG34" s="69"/>
      <c r="BH34" s="69"/>
      <c r="BI34" s="39"/>
      <c r="BJ34" s="131"/>
      <c r="BK34" s="69"/>
      <c r="BL34" s="69"/>
      <c r="BM34" s="39"/>
      <c r="BN34" s="131"/>
      <c r="BO34" s="69"/>
      <c r="BP34" s="69"/>
      <c r="BQ34" s="39"/>
      <c r="BR34" s="38"/>
      <c r="BS34" s="69"/>
      <c r="BT34" s="69"/>
      <c r="BU34" s="39"/>
      <c r="BV34" s="69"/>
      <c r="BW34" s="69"/>
      <c r="BX34" s="69"/>
      <c r="BY34" s="69"/>
      <c r="BZ34" s="38"/>
      <c r="CA34" s="69"/>
      <c r="CB34" s="69"/>
      <c r="CC34" s="69"/>
      <c r="CD34" s="38"/>
      <c r="CE34" s="69"/>
      <c r="CF34" s="69"/>
      <c r="CG34" s="39"/>
      <c r="CH34" s="69"/>
      <c r="CI34" s="69"/>
      <c r="CJ34" s="69"/>
      <c r="CK34" s="69"/>
    </row>
    <row r="35" spans="2:89" x14ac:dyDescent="0.3">
      <c r="B35" s="33"/>
      <c r="C35" s="34"/>
      <c r="D35" s="31"/>
      <c r="E35" s="35"/>
      <c r="F35" s="38"/>
      <c r="G35" s="69"/>
      <c r="H35" s="69"/>
      <c r="I35" s="39"/>
      <c r="J35" s="38"/>
      <c r="K35" s="69"/>
      <c r="L35" s="69"/>
      <c r="M35" s="69"/>
      <c r="N35" s="4"/>
      <c r="O35" s="4"/>
      <c r="P35" s="4"/>
      <c r="Q35" s="4"/>
      <c r="R35" s="4"/>
      <c r="S35" s="4"/>
      <c r="T35" s="4"/>
      <c r="U35" s="26"/>
      <c r="V35" s="131">
        <v>44881</v>
      </c>
      <c r="W35" s="6">
        <v>2997</v>
      </c>
      <c r="X35" s="6">
        <v>225</v>
      </c>
      <c r="Y35" s="15" t="s">
        <v>179</v>
      </c>
      <c r="Z35" s="36"/>
      <c r="AA35" s="31"/>
      <c r="AB35" s="31"/>
      <c r="AC35" s="35"/>
      <c r="AD35" s="36"/>
      <c r="AE35" s="31"/>
      <c r="AF35" s="31"/>
      <c r="AG35" s="35"/>
      <c r="AH35" s="69"/>
      <c r="AI35" s="69"/>
      <c r="AJ35" s="69"/>
      <c r="AK35" s="39"/>
      <c r="AL35" s="38"/>
      <c r="AM35" s="69"/>
      <c r="AN35" s="69"/>
      <c r="AO35" s="39"/>
      <c r="AT35" s="38"/>
      <c r="AU35" s="69"/>
      <c r="AV35" s="69"/>
      <c r="AW35" s="39"/>
      <c r="AX35" s="38"/>
      <c r="AY35" s="69"/>
      <c r="AZ35" s="69"/>
      <c r="BA35" s="39"/>
      <c r="BB35" s="131"/>
      <c r="BC35" s="69"/>
      <c r="BD35" s="69"/>
      <c r="BE35" s="39"/>
      <c r="BF35" s="131"/>
      <c r="BG35" s="69"/>
      <c r="BH35" s="69"/>
      <c r="BI35" s="39"/>
      <c r="BJ35" s="131"/>
      <c r="BK35" s="69"/>
      <c r="BL35" s="69"/>
      <c r="BM35" s="39"/>
      <c r="BN35" s="131"/>
      <c r="BO35" s="69"/>
      <c r="BP35" s="69"/>
      <c r="BQ35" s="39"/>
      <c r="BR35" s="38"/>
      <c r="BS35" s="69"/>
      <c r="BT35" s="69"/>
      <c r="BU35" s="39"/>
      <c r="BV35" s="69"/>
      <c r="BW35" s="69"/>
      <c r="BX35" s="69"/>
      <c r="BY35" s="69"/>
      <c r="BZ35" s="38"/>
      <c r="CA35" s="69"/>
      <c r="CB35" s="69"/>
      <c r="CC35" s="69"/>
      <c r="CD35" s="38"/>
      <c r="CE35" s="69"/>
      <c r="CF35" s="69"/>
      <c r="CG35" s="39"/>
      <c r="CH35" s="69"/>
      <c r="CI35" s="69"/>
      <c r="CJ35" s="69"/>
      <c r="CK35" s="69"/>
    </row>
    <row r="36" spans="2:89" x14ac:dyDescent="0.3">
      <c r="B36" s="33"/>
      <c r="C36" s="34"/>
      <c r="D36" s="31"/>
      <c r="E36" s="35"/>
      <c r="F36" s="38"/>
      <c r="G36" s="69"/>
      <c r="H36" s="69"/>
      <c r="I36" s="39"/>
      <c r="J36" s="38"/>
      <c r="K36" s="69"/>
      <c r="L36" s="69"/>
      <c r="M36" s="69"/>
      <c r="N36" s="4"/>
      <c r="O36" s="4"/>
      <c r="P36" s="4"/>
      <c r="Q36" s="4"/>
      <c r="R36" s="4"/>
      <c r="S36" s="4"/>
      <c r="T36" s="4"/>
      <c r="U36" s="26"/>
      <c r="V36" s="131">
        <v>44881</v>
      </c>
      <c r="W36" s="6">
        <v>2998</v>
      </c>
      <c r="X36" s="4">
        <v>135</v>
      </c>
      <c r="Y36" s="17" t="s">
        <v>179</v>
      </c>
      <c r="Z36" s="36"/>
      <c r="AA36" s="31"/>
      <c r="AB36" s="31"/>
      <c r="AC36" s="35"/>
      <c r="AD36" s="36"/>
      <c r="AE36" s="31"/>
      <c r="AF36" s="31"/>
      <c r="AG36" s="35"/>
      <c r="AH36" s="69"/>
      <c r="AI36" s="69"/>
      <c r="AJ36" s="69"/>
      <c r="AK36" s="39"/>
      <c r="AL36" s="38"/>
      <c r="AM36" s="69"/>
      <c r="AN36" s="69"/>
      <c r="AO36" s="39"/>
      <c r="AT36" s="38"/>
      <c r="AU36" s="69"/>
      <c r="AV36" s="69"/>
      <c r="AW36" s="39"/>
      <c r="AX36" s="38"/>
      <c r="AY36" s="69"/>
      <c r="AZ36" s="69"/>
      <c r="BA36" s="39"/>
      <c r="BB36" s="131"/>
      <c r="BC36" s="69"/>
      <c r="BD36" s="69"/>
      <c r="BE36" s="39"/>
      <c r="BF36" s="131"/>
      <c r="BG36" s="69"/>
      <c r="BH36" s="69"/>
      <c r="BI36" s="39"/>
      <c r="BJ36" s="131"/>
      <c r="BK36" s="69"/>
      <c r="BL36" s="69"/>
      <c r="BM36" s="39"/>
      <c r="BN36" s="131"/>
      <c r="BO36" s="69"/>
      <c r="BP36" s="69"/>
      <c r="BQ36" s="39"/>
      <c r="BR36" s="38"/>
      <c r="BS36" s="69"/>
      <c r="BT36" s="69"/>
      <c r="BU36" s="39"/>
      <c r="BV36" s="69"/>
      <c r="BW36" s="69"/>
      <c r="BX36" s="69"/>
      <c r="BY36" s="69"/>
      <c r="BZ36" s="38"/>
      <c r="CA36" s="69"/>
      <c r="CB36" s="69"/>
      <c r="CC36" s="69"/>
      <c r="CD36" s="38"/>
      <c r="CE36" s="69"/>
      <c r="CF36" s="69"/>
      <c r="CG36" s="39"/>
      <c r="CH36" s="69"/>
      <c r="CI36" s="69"/>
      <c r="CJ36" s="69"/>
      <c r="CK36" s="69"/>
    </row>
    <row r="37" spans="2:89" x14ac:dyDescent="0.3">
      <c r="B37" s="33"/>
      <c r="C37" s="34"/>
      <c r="D37" s="31"/>
      <c r="E37" s="35"/>
      <c r="F37" s="38"/>
      <c r="G37" s="69"/>
      <c r="H37" s="69"/>
      <c r="I37" s="39"/>
      <c r="J37" s="38"/>
      <c r="K37" s="69"/>
      <c r="L37" s="69"/>
      <c r="M37" s="69"/>
      <c r="N37" s="4"/>
      <c r="O37" s="4"/>
      <c r="P37" s="4"/>
      <c r="Q37" s="4"/>
      <c r="R37" s="4"/>
      <c r="S37" s="4"/>
      <c r="T37" s="4"/>
      <c r="U37" s="26"/>
      <c r="V37" s="131">
        <v>44881</v>
      </c>
      <c r="W37" s="6">
        <v>2996</v>
      </c>
      <c r="X37" s="4">
        <v>135</v>
      </c>
      <c r="Y37" s="17" t="s">
        <v>179</v>
      </c>
      <c r="Z37" s="36"/>
      <c r="AA37" s="31"/>
      <c r="AB37" s="31"/>
      <c r="AC37" s="35"/>
      <c r="AD37" s="36"/>
      <c r="AE37" s="31"/>
      <c r="AF37" s="31"/>
      <c r="AG37" s="35"/>
      <c r="AH37" s="69"/>
      <c r="AI37" s="69"/>
      <c r="AJ37" s="69"/>
      <c r="AK37" s="39"/>
      <c r="AL37" s="38"/>
      <c r="AM37" s="69"/>
      <c r="AN37" s="69"/>
      <c r="AO37" s="39"/>
      <c r="AT37" s="38"/>
      <c r="AU37" s="69"/>
      <c r="AV37" s="69"/>
      <c r="AW37" s="39"/>
      <c r="AX37" s="38"/>
      <c r="AY37" s="69"/>
      <c r="AZ37" s="69"/>
      <c r="BA37" s="39"/>
      <c r="BB37" s="131"/>
      <c r="BC37" s="69"/>
      <c r="BD37" s="69"/>
      <c r="BE37" s="39"/>
      <c r="BF37" s="131"/>
      <c r="BG37" s="69"/>
      <c r="BH37" s="69"/>
      <c r="BI37" s="39"/>
      <c r="BJ37" s="131"/>
      <c r="BK37" s="69"/>
      <c r="BL37" s="69"/>
      <c r="BM37" s="39"/>
      <c r="BN37" s="131"/>
      <c r="BO37" s="69"/>
      <c r="BP37" s="69"/>
      <c r="BQ37" s="39"/>
      <c r="BR37" s="38"/>
      <c r="BS37" s="69"/>
      <c r="BT37" s="69"/>
      <c r="BU37" s="39"/>
      <c r="BV37" s="69"/>
      <c r="BW37" s="69"/>
      <c r="BX37" s="69"/>
      <c r="BY37" s="69"/>
      <c r="BZ37" s="38"/>
      <c r="CA37" s="69"/>
      <c r="CB37" s="69"/>
      <c r="CC37" s="69"/>
      <c r="CD37" s="38"/>
      <c r="CE37" s="69"/>
      <c r="CF37" s="69"/>
      <c r="CG37" s="39"/>
      <c r="CH37" s="69"/>
      <c r="CI37" s="69"/>
      <c r="CJ37" s="69"/>
      <c r="CK37" s="69"/>
    </row>
    <row r="38" spans="2:89" x14ac:dyDescent="0.3">
      <c r="B38" s="33"/>
      <c r="C38" s="34"/>
      <c r="D38" s="31"/>
      <c r="E38" s="35"/>
      <c r="F38" s="38"/>
      <c r="G38" s="69"/>
      <c r="H38" s="69"/>
      <c r="I38" s="39"/>
      <c r="J38" s="38"/>
      <c r="K38" s="69"/>
      <c r="L38" s="69"/>
      <c r="M38" s="69"/>
      <c r="N38" s="4"/>
      <c r="O38" s="4"/>
      <c r="P38" s="4"/>
      <c r="Q38" s="4"/>
      <c r="R38" s="4"/>
      <c r="S38" s="4"/>
      <c r="T38" s="4"/>
      <c r="U38" s="26"/>
      <c r="V38" s="131">
        <v>44884</v>
      </c>
      <c r="W38" s="6">
        <v>3064</v>
      </c>
      <c r="X38" s="4">
        <v>135</v>
      </c>
      <c r="Y38" s="17" t="s">
        <v>179</v>
      </c>
      <c r="Z38" s="36"/>
      <c r="AA38" s="31"/>
      <c r="AB38" s="31"/>
      <c r="AC38" s="35"/>
      <c r="AD38" s="36"/>
      <c r="AE38" s="31"/>
      <c r="AF38" s="31"/>
      <c r="AG38" s="35"/>
      <c r="AH38" s="69"/>
      <c r="AI38" s="69"/>
      <c r="AJ38" s="69"/>
      <c r="AK38" s="39"/>
      <c r="AL38" s="38"/>
      <c r="AM38" s="69"/>
      <c r="AN38" s="69"/>
      <c r="AO38" s="39"/>
      <c r="AT38" s="38"/>
      <c r="AU38" s="69"/>
      <c r="AV38" s="69"/>
      <c r="AW38" s="39"/>
      <c r="AX38" s="38"/>
      <c r="AY38" s="69"/>
      <c r="AZ38" s="69"/>
      <c r="BA38" s="39"/>
      <c r="BB38" s="131"/>
      <c r="BC38" s="69"/>
      <c r="BD38" s="69"/>
      <c r="BE38" s="39"/>
      <c r="BF38" s="131"/>
      <c r="BG38" s="69"/>
      <c r="BH38" s="69"/>
      <c r="BI38" s="39"/>
      <c r="BJ38" s="131"/>
      <c r="BK38" s="69"/>
      <c r="BL38" s="69"/>
      <c r="BM38" s="39"/>
      <c r="BN38" s="131"/>
      <c r="BO38" s="69"/>
      <c r="BP38" s="69"/>
      <c r="BQ38" s="39"/>
      <c r="BR38" s="38"/>
      <c r="BS38" s="69"/>
      <c r="BT38" s="69"/>
      <c r="BU38" s="39"/>
      <c r="BV38" s="69"/>
      <c r="BW38" s="69"/>
      <c r="BX38" s="69"/>
      <c r="BY38" s="69"/>
      <c r="BZ38" s="38"/>
      <c r="CA38" s="69"/>
      <c r="CB38" s="69"/>
      <c r="CC38" s="69"/>
      <c r="CD38" s="38"/>
      <c r="CE38" s="69"/>
      <c r="CF38" s="69"/>
      <c r="CG38" s="39"/>
      <c r="CH38" s="69"/>
      <c r="CI38" s="69"/>
      <c r="CJ38" s="69"/>
      <c r="CK38" s="69"/>
    </row>
    <row r="39" spans="2:89" x14ac:dyDescent="0.3">
      <c r="B39" s="33"/>
      <c r="C39" s="34"/>
      <c r="D39" s="31"/>
      <c r="E39" s="35"/>
      <c r="F39" s="38"/>
      <c r="G39" s="69"/>
      <c r="H39" s="69"/>
      <c r="I39" s="39"/>
      <c r="J39" s="38"/>
      <c r="K39" s="69"/>
      <c r="L39" s="69"/>
      <c r="M39" s="69"/>
      <c r="N39" s="4"/>
      <c r="O39" s="4"/>
      <c r="P39" s="4"/>
      <c r="Q39" s="4"/>
      <c r="R39" s="4"/>
      <c r="S39" s="4"/>
      <c r="T39" s="4"/>
      <c r="U39" s="26"/>
      <c r="V39" s="131">
        <v>44884</v>
      </c>
      <c r="W39" s="6">
        <v>3065</v>
      </c>
      <c r="X39" s="4">
        <v>135</v>
      </c>
      <c r="Y39" s="17" t="s">
        <v>179</v>
      </c>
      <c r="Z39" s="36"/>
      <c r="AA39" s="31"/>
      <c r="AB39" s="31"/>
      <c r="AC39" s="35"/>
      <c r="AD39" s="36"/>
      <c r="AE39" s="31"/>
      <c r="AF39" s="31"/>
      <c r="AG39" s="35"/>
      <c r="AH39" s="69"/>
      <c r="AI39" s="69"/>
      <c r="AJ39" s="69"/>
      <c r="AK39" s="39"/>
      <c r="AL39" s="38"/>
      <c r="AM39" s="69"/>
      <c r="AN39" s="69"/>
      <c r="AO39" s="39"/>
      <c r="AT39" s="38"/>
      <c r="AU39" s="69"/>
      <c r="AV39" s="69"/>
      <c r="AW39" s="39"/>
      <c r="AX39" s="38"/>
      <c r="AY39" s="69"/>
      <c r="AZ39" s="69"/>
      <c r="BA39" s="39"/>
      <c r="BB39" s="131"/>
      <c r="BC39" s="69"/>
      <c r="BD39" s="69"/>
      <c r="BE39" s="39"/>
      <c r="BF39" s="131"/>
      <c r="BG39" s="69"/>
      <c r="BH39" s="69"/>
      <c r="BI39" s="39"/>
      <c r="BJ39" s="131"/>
      <c r="BK39" s="69"/>
      <c r="BL39" s="69"/>
      <c r="BM39" s="39"/>
      <c r="BN39" s="131"/>
      <c r="BO39" s="69"/>
      <c r="BP39" s="69"/>
      <c r="BQ39" s="39"/>
      <c r="BR39" s="38"/>
      <c r="BS39" s="69"/>
      <c r="BT39" s="69"/>
      <c r="BU39" s="39"/>
      <c r="BV39" s="69"/>
      <c r="BW39" s="69"/>
      <c r="BX39" s="69"/>
      <c r="BY39" s="69"/>
      <c r="BZ39" s="38"/>
      <c r="CA39" s="69"/>
      <c r="CB39" s="69"/>
      <c r="CC39" s="69"/>
      <c r="CD39" s="38"/>
      <c r="CE39" s="69"/>
      <c r="CF39" s="69"/>
      <c r="CG39" s="39"/>
      <c r="CH39" s="69"/>
      <c r="CI39" s="69"/>
      <c r="CJ39" s="69"/>
      <c r="CK39" s="69"/>
    </row>
    <row r="40" spans="2:89" x14ac:dyDescent="0.3">
      <c r="B40" s="33"/>
      <c r="C40" s="34"/>
      <c r="D40" s="31"/>
      <c r="E40" s="35"/>
      <c r="F40" s="38"/>
      <c r="G40" s="69"/>
      <c r="H40" s="69"/>
      <c r="I40" s="39"/>
      <c r="J40" s="38"/>
      <c r="K40" s="69"/>
      <c r="L40" s="69"/>
      <c r="M40" s="69"/>
      <c r="N40" s="4"/>
      <c r="O40" s="4"/>
      <c r="P40" s="4"/>
      <c r="Q40" s="4"/>
      <c r="R40" s="4"/>
      <c r="S40" s="4"/>
      <c r="T40" s="4"/>
      <c r="U40" s="26"/>
      <c r="V40" s="131">
        <v>44884</v>
      </c>
      <c r="W40" s="6">
        <v>3066</v>
      </c>
      <c r="X40" s="4">
        <v>225</v>
      </c>
      <c r="Y40" s="17" t="s">
        <v>179</v>
      </c>
      <c r="Z40" s="36"/>
      <c r="AA40" s="31"/>
      <c r="AB40" s="31"/>
      <c r="AC40" s="35"/>
      <c r="AD40" s="36"/>
      <c r="AE40" s="31"/>
      <c r="AF40" s="31"/>
      <c r="AG40" s="35"/>
      <c r="AH40" s="69"/>
      <c r="AI40" s="69"/>
      <c r="AJ40" s="69"/>
      <c r="AK40" s="39"/>
      <c r="AL40" s="38"/>
      <c r="AM40" s="69"/>
      <c r="AN40" s="69"/>
      <c r="AO40" s="39"/>
      <c r="AT40" s="38"/>
      <c r="AU40" s="69"/>
      <c r="AV40" s="69"/>
      <c r="AW40" s="39"/>
      <c r="AX40" s="38"/>
      <c r="AY40" s="69"/>
      <c r="AZ40" s="69"/>
      <c r="BA40" s="39"/>
      <c r="BB40" s="131"/>
      <c r="BC40" s="69"/>
      <c r="BD40" s="69"/>
      <c r="BE40" s="39"/>
      <c r="BF40" s="131"/>
      <c r="BG40" s="69"/>
      <c r="BH40" s="69"/>
      <c r="BI40" s="39"/>
      <c r="BJ40" s="131"/>
      <c r="BK40" s="69"/>
      <c r="BL40" s="69"/>
      <c r="BM40" s="39"/>
      <c r="BN40" s="131"/>
      <c r="BO40" s="69"/>
      <c r="BP40" s="69"/>
      <c r="BQ40" s="39"/>
      <c r="BR40" s="38"/>
      <c r="BS40" s="69"/>
      <c r="BT40" s="69"/>
      <c r="BU40" s="39"/>
      <c r="BV40" s="69"/>
      <c r="BW40" s="69"/>
      <c r="BX40" s="69"/>
      <c r="BY40" s="69"/>
      <c r="BZ40" s="38"/>
      <c r="CA40" s="69"/>
      <c r="CB40" s="69"/>
      <c r="CC40" s="69"/>
      <c r="CD40" s="38"/>
      <c r="CE40" s="69"/>
      <c r="CF40" s="69"/>
      <c r="CG40" s="39"/>
      <c r="CH40" s="69"/>
      <c r="CI40" s="69"/>
      <c r="CJ40" s="69"/>
      <c r="CK40" s="69"/>
    </row>
    <row r="41" spans="2:89" x14ac:dyDescent="0.3">
      <c r="B41" s="33"/>
      <c r="C41" s="34"/>
      <c r="D41" s="31"/>
      <c r="E41" s="35"/>
      <c r="F41" s="38"/>
      <c r="G41" s="69"/>
      <c r="H41" s="69"/>
      <c r="I41" s="39"/>
      <c r="J41" s="38"/>
      <c r="K41" s="69"/>
      <c r="L41" s="69"/>
      <c r="M41" s="69"/>
      <c r="N41" s="4"/>
      <c r="O41" s="4"/>
      <c r="P41" s="4"/>
      <c r="Q41" s="4"/>
      <c r="R41" s="4"/>
      <c r="S41" s="4"/>
      <c r="T41" s="4"/>
      <c r="U41" s="26"/>
      <c r="V41" s="160">
        <v>44887</v>
      </c>
      <c r="W41" s="149">
        <v>3089</v>
      </c>
      <c r="X41" s="31">
        <v>135</v>
      </c>
      <c r="Y41" s="35" t="s">
        <v>179</v>
      </c>
      <c r="Z41" s="36"/>
      <c r="AA41" s="31"/>
      <c r="AB41" s="31"/>
      <c r="AC41" s="35"/>
      <c r="AD41" s="36"/>
      <c r="AE41" s="31"/>
      <c r="AF41" s="31"/>
      <c r="AG41" s="35"/>
      <c r="AH41" s="69"/>
      <c r="AI41" s="69"/>
      <c r="AJ41" s="69"/>
      <c r="AK41" s="39"/>
      <c r="AL41" s="38"/>
      <c r="AM41" s="69"/>
      <c r="AN41" s="69"/>
      <c r="AO41" s="39"/>
      <c r="AT41" s="38"/>
      <c r="AU41" s="69"/>
      <c r="AV41" s="69"/>
      <c r="AW41" s="39"/>
      <c r="AX41" s="38"/>
      <c r="AY41" s="69"/>
      <c r="AZ41" s="69"/>
      <c r="BA41" s="39"/>
      <c r="BB41" s="131"/>
      <c r="BC41" s="69"/>
      <c r="BD41" s="69"/>
      <c r="BE41" s="39"/>
      <c r="BF41" s="131"/>
      <c r="BG41" s="69"/>
      <c r="BH41" s="69"/>
      <c r="BI41" s="39"/>
      <c r="BJ41" s="131"/>
      <c r="BK41" s="69"/>
      <c r="BL41" s="69"/>
      <c r="BM41" s="39"/>
      <c r="BN41" s="131"/>
      <c r="BO41" s="69"/>
      <c r="BP41" s="69"/>
      <c r="BQ41" s="39"/>
      <c r="BR41" s="38"/>
      <c r="BS41" s="69"/>
      <c r="BT41" s="69"/>
      <c r="BU41" s="39"/>
      <c r="BV41" s="69"/>
      <c r="BW41" s="69"/>
      <c r="BX41" s="69"/>
      <c r="BY41" s="69"/>
      <c r="BZ41" s="38"/>
      <c r="CA41" s="69"/>
      <c r="CB41" s="69"/>
      <c r="CC41" s="69"/>
      <c r="CD41" s="38"/>
      <c r="CE41" s="69"/>
      <c r="CF41" s="69"/>
      <c r="CG41" s="39"/>
      <c r="CH41" s="69"/>
      <c r="CI41" s="69"/>
      <c r="CJ41" s="69"/>
      <c r="CK41" s="69"/>
    </row>
    <row r="42" spans="2:89" x14ac:dyDescent="0.3">
      <c r="B42" s="33"/>
      <c r="C42" s="34"/>
      <c r="D42" s="31"/>
      <c r="E42" s="35"/>
      <c r="F42" s="38"/>
      <c r="G42" s="69"/>
      <c r="H42" s="69"/>
      <c r="I42" s="39"/>
      <c r="J42" s="38"/>
      <c r="K42" s="69"/>
      <c r="L42" s="69"/>
      <c r="M42" s="69"/>
      <c r="N42" s="4"/>
      <c r="O42" s="4"/>
      <c r="P42" s="4"/>
      <c r="Q42" s="4"/>
      <c r="R42" s="4"/>
      <c r="S42" s="4"/>
      <c r="T42" s="4"/>
      <c r="U42" s="26"/>
      <c r="V42" s="160">
        <v>44887</v>
      </c>
      <c r="W42" s="149">
        <v>3088</v>
      </c>
      <c r="X42" s="31">
        <v>135</v>
      </c>
      <c r="Y42" s="35" t="s">
        <v>179</v>
      </c>
      <c r="Z42" s="36"/>
      <c r="AA42" s="31"/>
      <c r="AB42" s="31"/>
      <c r="AC42" s="35"/>
      <c r="AD42" s="36"/>
      <c r="AE42" s="31"/>
      <c r="AF42" s="31"/>
      <c r="AG42" s="35"/>
      <c r="AH42" s="69"/>
      <c r="AI42" s="69"/>
      <c r="AJ42" s="69"/>
      <c r="AK42" s="39"/>
      <c r="AL42" s="38"/>
      <c r="AM42" s="69"/>
      <c r="AN42" s="69"/>
      <c r="AO42" s="39"/>
      <c r="AT42" s="38"/>
      <c r="AU42" s="69"/>
      <c r="AV42" s="69"/>
      <c r="AW42" s="39"/>
      <c r="AX42" s="38"/>
      <c r="AY42" s="69"/>
      <c r="AZ42" s="69"/>
      <c r="BA42" s="39"/>
      <c r="BB42" s="131"/>
      <c r="BC42" s="69"/>
      <c r="BD42" s="69"/>
      <c r="BE42" s="39"/>
      <c r="BF42" s="131"/>
      <c r="BG42" s="69"/>
      <c r="BH42" s="69"/>
      <c r="BI42" s="39"/>
      <c r="BJ42" s="131"/>
      <c r="BK42" s="69"/>
      <c r="BL42" s="69"/>
      <c r="BM42" s="39"/>
      <c r="BN42" s="131"/>
      <c r="BO42" s="69"/>
      <c r="BP42" s="69"/>
      <c r="BQ42" s="39"/>
      <c r="BR42" s="38"/>
      <c r="BS42" s="69"/>
      <c r="BT42" s="69"/>
      <c r="BU42" s="39"/>
      <c r="BV42" s="69"/>
      <c r="BW42" s="69"/>
      <c r="BX42" s="69"/>
      <c r="BY42" s="69"/>
      <c r="BZ42" s="38"/>
      <c r="CA42" s="69"/>
      <c r="CB42" s="69"/>
      <c r="CC42" s="69"/>
      <c r="CD42" s="38"/>
      <c r="CE42" s="69"/>
      <c r="CF42" s="69"/>
      <c r="CG42" s="39"/>
      <c r="CH42" s="69"/>
      <c r="CI42" s="69"/>
      <c r="CJ42" s="69"/>
      <c r="CK42" s="69"/>
    </row>
    <row r="43" spans="2:89" x14ac:dyDescent="0.3">
      <c r="B43" s="33"/>
      <c r="C43" s="34"/>
      <c r="D43" s="31"/>
      <c r="E43" s="35"/>
      <c r="F43" s="38"/>
      <c r="G43" s="69"/>
      <c r="H43" s="69"/>
      <c r="I43" s="39"/>
      <c r="J43" s="38"/>
      <c r="K43" s="69"/>
      <c r="L43" s="69"/>
      <c r="M43" s="69"/>
      <c r="N43" s="4"/>
      <c r="O43" s="4"/>
      <c r="P43" s="4"/>
      <c r="Q43" s="4"/>
      <c r="R43" s="4"/>
      <c r="S43" s="4"/>
      <c r="T43" s="4"/>
      <c r="U43" s="26"/>
      <c r="V43" s="160">
        <v>44887</v>
      </c>
      <c r="W43" s="149">
        <v>3087</v>
      </c>
      <c r="X43" s="31">
        <v>225</v>
      </c>
      <c r="Y43" s="35" t="s">
        <v>179</v>
      </c>
      <c r="Z43" s="36"/>
      <c r="AA43" s="31"/>
      <c r="AB43" s="31"/>
      <c r="AC43" s="35"/>
      <c r="AD43" s="36"/>
      <c r="AE43" s="31"/>
      <c r="AF43" s="31"/>
      <c r="AG43" s="35"/>
      <c r="AH43" s="69"/>
      <c r="AI43" s="69"/>
      <c r="AJ43" s="69"/>
      <c r="AK43" s="39"/>
      <c r="AL43" s="38"/>
      <c r="AM43" s="69"/>
      <c r="AN43" s="69"/>
      <c r="AO43" s="39"/>
      <c r="AT43" s="38"/>
      <c r="AU43" s="69"/>
      <c r="AV43" s="69"/>
      <c r="AW43" s="39"/>
      <c r="AX43" s="38"/>
      <c r="AY43" s="69"/>
      <c r="AZ43" s="69"/>
      <c r="BA43" s="39"/>
      <c r="BB43" s="131"/>
      <c r="BC43" s="69"/>
      <c r="BD43" s="69"/>
      <c r="BE43" s="39"/>
      <c r="BF43" s="131"/>
      <c r="BG43" s="69"/>
      <c r="BH43" s="69"/>
      <c r="BI43" s="39"/>
      <c r="BJ43" s="131"/>
      <c r="BK43" s="69"/>
      <c r="BL43" s="69"/>
      <c r="BM43" s="39"/>
      <c r="BN43" s="131"/>
      <c r="BO43" s="69"/>
      <c r="BP43" s="69"/>
      <c r="BQ43" s="39"/>
      <c r="BR43" s="38"/>
      <c r="BS43" s="69"/>
      <c r="BT43" s="69"/>
      <c r="BU43" s="39"/>
      <c r="BV43" s="69"/>
      <c r="BW43" s="69"/>
      <c r="BX43" s="69"/>
      <c r="BY43" s="69"/>
      <c r="BZ43" s="38"/>
      <c r="CA43" s="69"/>
      <c r="CB43" s="69"/>
      <c r="CC43" s="69"/>
      <c r="CD43" s="38"/>
      <c r="CE43" s="69"/>
      <c r="CF43" s="69"/>
      <c r="CG43" s="39"/>
      <c r="CH43" s="69"/>
      <c r="CI43" s="69"/>
      <c r="CJ43" s="69"/>
      <c r="CK43" s="69"/>
    </row>
    <row r="44" spans="2:89" x14ac:dyDescent="0.3">
      <c r="B44" s="150"/>
      <c r="C44" s="151"/>
      <c r="D44" s="152"/>
      <c r="E44" s="153"/>
      <c r="F44" s="155"/>
      <c r="G44" s="154"/>
      <c r="H44" s="154"/>
      <c r="I44" s="156"/>
      <c r="J44" s="155"/>
      <c r="K44" s="154"/>
      <c r="L44" s="154"/>
      <c r="M44" s="154"/>
      <c r="N44" s="157"/>
      <c r="O44" s="157"/>
      <c r="P44" s="157"/>
      <c r="Q44" s="157"/>
      <c r="R44" s="157"/>
      <c r="S44" s="157"/>
      <c r="T44" s="157"/>
      <c r="U44" s="157"/>
      <c r="V44" s="160">
        <v>44890</v>
      </c>
      <c r="W44" s="149">
        <v>1306</v>
      </c>
      <c r="X44" s="31">
        <v>135</v>
      </c>
      <c r="Y44" s="35" t="s">
        <v>179</v>
      </c>
      <c r="Z44" s="154"/>
      <c r="AA44" s="154"/>
      <c r="AB44" s="154"/>
      <c r="AC44" s="156"/>
      <c r="AD44" s="154"/>
      <c r="AE44" s="154"/>
      <c r="AF44" s="154"/>
      <c r="AG44" s="156"/>
      <c r="AH44" s="154"/>
      <c r="AI44" s="154"/>
      <c r="AJ44" s="154"/>
      <c r="AK44" s="154"/>
      <c r="AL44" s="155"/>
      <c r="AM44" s="154"/>
      <c r="AN44" s="154"/>
      <c r="AO44" s="154"/>
      <c r="AT44" s="155"/>
      <c r="AU44" s="154"/>
      <c r="AV44" s="154"/>
      <c r="AW44" s="154"/>
      <c r="AX44" s="155"/>
      <c r="AY44" s="154"/>
      <c r="AZ44" s="154"/>
      <c r="BA44" s="154"/>
      <c r="BB44" s="129"/>
      <c r="BC44" s="154"/>
      <c r="BD44" s="154"/>
      <c r="BE44" s="154"/>
      <c r="BF44" s="129"/>
      <c r="BG44" s="154"/>
      <c r="BH44" s="154"/>
      <c r="BI44" s="154"/>
      <c r="BJ44" s="129"/>
      <c r="BK44" s="154"/>
      <c r="BL44" s="154"/>
      <c r="BM44" s="154"/>
      <c r="BN44" s="129"/>
      <c r="BO44" s="154"/>
      <c r="BP44" s="154"/>
      <c r="BQ44" s="154"/>
      <c r="BR44" s="155"/>
      <c r="BS44" s="154"/>
      <c r="BT44" s="154"/>
      <c r="BU44" s="154"/>
      <c r="BV44" s="154"/>
      <c r="BW44" s="154"/>
      <c r="BX44" s="154"/>
      <c r="BY44" s="154"/>
      <c r="BZ44" s="155"/>
      <c r="CA44" s="154"/>
      <c r="CB44" s="154"/>
      <c r="CC44" s="154"/>
      <c r="CD44" s="155"/>
      <c r="CE44" s="154"/>
      <c r="CF44" s="154"/>
      <c r="CG44" s="156"/>
      <c r="CH44" s="154"/>
      <c r="CI44" s="154"/>
      <c r="CJ44" s="154"/>
      <c r="CK44" s="154"/>
    </row>
    <row r="45" spans="2:89" x14ac:dyDescent="0.3">
      <c r="B45" s="150"/>
      <c r="C45" s="151"/>
      <c r="D45" s="152"/>
      <c r="E45" s="153"/>
      <c r="F45" s="155"/>
      <c r="G45" s="154"/>
      <c r="H45" s="154"/>
      <c r="I45" s="156"/>
      <c r="J45" s="155"/>
      <c r="K45" s="154"/>
      <c r="L45" s="154"/>
      <c r="M45" s="154"/>
      <c r="N45" s="157"/>
      <c r="O45" s="157"/>
      <c r="P45" s="157"/>
      <c r="Q45" s="157"/>
      <c r="R45" s="157"/>
      <c r="S45" s="157"/>
      <c r="T45" s="157"/>
      <c r="U45" s="157"/>
      <c r="V45" s="160">
        <v>44890</v>
      </c>
      <c r="W45" s="149">
        <v>1308</v>
      </c>
      <c r="X45" s="31">
        <v>135</v>
      </c>
      <c r="Y45" s="35" t="s">
        <v>179</v>
      </c>
      <c r="Z45" s="154"/>
      <c r="AA45" s="154"/>
      <c r="AB45" s="154"/>
      <c r="AC45" s="156"/>
      <c r="AD45" s="154"/>
      <c r="AE45" s="154"/>
      <c r="AF45" s="154"/>
      <c r="AG45" s="156"/>
      <c r="AH45" s="154"/>
      <c r="AI45" s="154"/>
      <c r="AJ45" s="154"/>
      <c r="AK45" s="154"/>
      <c r="AL45" s="155"/>
      <c r="AM45" s="154"/>
      <c r="AN45" s="154"/>
      <c r="AO45" s="154"/>
      <c r="AT45" s="155"/>
      <c r="AU45" s="154"/>
      <c r="AV45" s="154"/>
      <c r="AW45" s="154"/>
      <c r="AX45" s="155"/>
      <c r="AY45" s="154"/>
      <c r="AZ45" s="154"/>
      <c r="BA45" s="154"/>
      <c r="BB45" s="129"/>
      <c r="BC45" s="154"/>
      <c r="BD45" s="154"/>
      <c r="BE45" s="154"/>
      <c r="BF45" s="129"/>
      <c r="BG45" s="154"/>
      <c r="BH45" s="154"/>
      <c r="BI45" s="154"/>
      <c r="BJ45" s="129"/>
      <c r="BK45" s="154"/>
      <c r="BL45" s="154"/>
      <c r="BM45" s="154"/>
      <c r="BN45" s="129"/>
      <c r="BO45" s="154"/>
      <c r="BP45" s="154"/>
      <c r="BQ45" s="154"/>
      <c r="BR45" s="155"/>
      <c r="BS45" s="154"/>
      <c r="BT45" s="154"/>
      <c r="BU45" s="154"/>
      <c r="BV45" s="154"/>
      <c r="BW45" s="154"/>
      <c r="BX45" s="154"/>
      <c r="BY45" s="154"/>
      <c r="BZ45" s="155"/>
      <c r="CA45" s="154"/>
      <c r="CB45" s="154"/>
      <c r="CC45" s="154"/>
      <c r="CD45" s="155"/>
      <c r="CE45" s="154"/>
      <c r="CF45" s="154"/>
      <c r="CG45" s="156"/>
      <c r="CH45" s="154"/>
      <c r="CI45" s="154"/>
      <c r="CJ45" s="154"/>
      <c r="CK45" s="154"/>
    </row>
    <row r="46" spans="2:89" x14ac:dyDescent="0.3">
      <c r="B46" s="150"/>
      <c r="C46" s="151"/>
      <c r="D46" s="152"/>
      <c r="E46" s="153"/>
      <c r="F46" s="155"/>
      <c r="G46" s="154"/>
      <c r="H46" s="154"/>
      <c r="I46" s="156"/>
      <c r="J46" s="155"/>
      <c r="K46" s="154"/>
      <c r="L46" s="154"/>
      <c r="M46" s="154"/>
      <c r="N46" s="157"/>
      <c r="O46" s="157"/>
      <c r="P46" s="157"/>
      <c r="Q46" s="157"/>
      <c r="R46" s="157"/>
      <c r="S46" s="157"/>
      <c r="T46" s="157"/>
      <c r="U46" s="157"/>
      <c r="V46" s="160">
        <v>44890</v>
      </c>
      <c r="W46" s="149">
        <v>1307</v>
      </c>
      <c r="X46" s="31">
        <v>225</v>
      </c>
      <c r="Y46" s="35" t="s">
        <v>179</v>
      </c>
      <c r="Z46" s="154"/>
      <c r="AA46" s="154"/>
      <c r="AB46" s="154"/>
      <c r="AC46" s="156"/>
      <c r="AD46" s="154"/>
      <c r="AE46" s="154"/>
      <c r="AF46" s="154"/>
      <c r="AG46" s="156"/>
      <c r="AH46" s="154"/>
      <c r="AI46" s="154"/>
      <c r="AJ46" s="154"/>
      <c r="AK46" s="154"/>
      <c r="AL46" s="155"/>
      <c r="AM46" s="154"/>
      <c r="AN46" s="154"/>
      <c r="AO46" s="154"/>
      <c r="AT46" s="155"/>
      <c r="AU46" s="154"/>
      <c r="AV46" s="154"/>
      <c r="AW46" s="154"/>
      <c r="AX46" s="155"/>
      <c r="AY46" s="154"/>
      <c r="AZ46" s="154"/>
      <c r="BA46" s="154"/>
      <c r="BB46" s="129"/>
      <c r="BC46" s="154"/>
      <c r="BD46" s="154"/>
      <c r="BE46" s="154"/>
      <c r="BF46" s="129"/>
      <c r="BG46" s="154"/>
      <c r="BH46" s="154"/>
      <c r="BI46" s="154"/>
      <c r="BJ46" s="129"/>
      <c r="BK46" s="154"/>
      <c r="BL46" s="154"/>
      <c r="BM46" s="154"/>
      <c r="BN46" s="129"/>
      <c r="BO46" s="154"/>
      <c r="BP46" s="154"/>
      <c r="BQ46" s="154"/>
      <c r="BR46" s="155"/>
      <c r="BS46" s="154"/>
      <c r="BT46" s="154"/>
      <c r="BU46" s="154"/>
      <c r="BV46" s="154"/>
      <c r="BW46" s="154"/>
      <c r="BX46" s="154"/>
      <c r="BY46" s="154"/>
      <c r="BZ46" s="155"/>
      <c r="CA46" s="154"/>
      <c r="CB46" s="154"/>
      <c r="CC46" s="154"/>
      <c r="CD46" s="155"/>
      <c r="CE46" s="154"/>
      <c r="CF46" s="154"/>
      <c r="CG46" s="156"/>
      <c r="CH46" s="154"/>
      <c r="CI46" s="154"/>
      <c r="CJ46" s="154"/>
      <c r="CK46" s="154"/>
    </row>
    <row r="47" spans="2:89" x14ac:dyDescent="0.3">
      <c r="B47" s="150"/>
      <c r="C47" s="151"/>
      <c r="D47" s="152"/>
      <c r="E47" s="153"/>
      <c r="F47" s="155"/>
      <c r="G47" s="154"/>
      <c r="H47" s="154"/>
      <c r="I47" s="156"/>
      <c r="J47" s="155"/>
      <c r="K47" s="154"/>
      <c r="L47" s="154"/>
      <c r="M47" s="154"/>
      <c r="N47" s="157"/>
      <c r="O47" s="157"/>
      <c r="P47" s="157"/>
      <c r="Q47" s="157"/>
      <c r="R47" s="157"/>
      <c r="S47" s="157"/>
      <c r="T47" s="157"/>
      <c r="U47" s="157"/>
      <c r="V47" s="160">
        <v>44894</v>
      </c>
      <c r="W47" s="149">
        <v>3113</v>
      </c>
      <c r="X47" s="31">
        <v>135</v>
      </c>
      <c r="Y47" s="35" t="s">
        <v>111</v>
      </c>
      <c r="Z47" s="154"/>
      <c r="AA47" s="154"/>
      <c r="AB47" s="154"/>
      <c r="AC47" s="156"/>
      <c r="AD47" s="154"/>
      <c r="AE47" s="154"/>
      <c r="AF47" s="154"/>
      <c r="AG47" s="156"/>
      <c r="AH47" s="154"/>
      <c r="AI47" s="154"/>
      <c r="AJ47" s="154"/>
      <c r="AK47" s="154"/>
      <c r="AL47" s="155"/>
      <c r="AM47" s="154"/>
      <c r="AN47" s="154"/>
      <c r="AO47" s="154"/>
      <c r="AT47" s="155"/>
      <c r="AU47" s="154"/>
      <c r="AV47" s="154"/>
      <c r="AW47" s="154"/>
      <c r="AX47" s="155"/>
      <c r="AY47" s="154"/>
      <c r="AZ47" s="154"/>
      <c r="BA47" s="154"/>
      <c r="BB47" s="129"/>
      <c r="BC47" s="154"/>
      <c r="BD47" s="154"/>
      <c r="BE47" s="154"/>
      <c r="BF47" s="129"/>
      <c r="BG47" s="154"/>
      <c r="BH47" s="154"/>
      <c r="BI47" s="154"/>
      <c r="BJ47" s="129"/>
      <c r="BK47" s="154"/>
      <c r="BL47" s="154"/>
      <c r="BM47" s="154"/>
      <c r="BN47" s="129"/>
      <c r="BO47" s="154"/>
      <c r="BP47" s="154"/>
      <c r="BQ47" s="154"/>
      <c r="BR47" s="155"/>
      <c r="BS47" s="154"/>
      <c r="BT47" s="154"/>
      <c r="BU47" s="154"/>
      <c r="BV47" s="154"/>
      <c r="BW47" s="154"/>
      <c r="BX47" s="154"/>
      <c r="BY47" s="154"/>
      <c r="BZ47" s="155"/>
      <c r="CA47" s="154"/>
      <c r="CB47" s="154"/>
      <c r="CC47" s="154"/>
      <c r="CD47" s="155"/>
      <c r="CE47" s="154"/>
      <c r="CF47" s="154"/>
      <c r="CG47" s="156"/>
      <c r="CH47" s="154"/>
      <c r="CI47" s="154"/>
      <c r="CJ47" s="154"/>
      <c r="CK47" s="154"/>
    </row>
    <row r="48" spans="2:89" x14ac:dyDescent="0.3">
      <c r="B48" s="150"/>
      <c r="C48" s="151"/>
      <c r="D48" s="152"/>
      <c r="E48" s="153"/>
      <c r="F48" s="155"/>
      <c r="G48" s="154"/>
      <c r="H48" s="154"/>
      <c r="I48" s="156"/>
      <c r="J48" s="155"/>
      <c r="K48" s="154"/>
      <c r="L48" s="154"/>
      <c r="M48" s="154"/>
      <c r="N48" s="157"/>
      <c r="O48" s="157"/>
      <c r="P48" s="157"/>
      <c r="Q48" s="157"/>
      <c r="R48" s="157"/>
      <c r="S48" s="157"/>
      <c r="T48" s="157"/>
      <c r="U48" s="157"/>
      <c r="V48" s="160">
        <v>44894</v>
      </c>
      <c r="W48" s="149">
        <v>3112</v>
      </c>
      <c r="X48" s="31">
        <v>135</v>
      </c>
      <c r="Y48" s="35" t="s">
        <v>111</v>
      </c>
      <c r="Z48" s="154"/>
      <c r="AA48" s="154"/>
      <c r="AB48" s="154"/>
      <c r="AC48" s="156"/>
      <c r="AD48" s="154"/>
      <c r="AE48" s="154"/>
      <c r="AF48" s="154"/>
      <c r="AG48" s="156"/>
      <c r="AH48" s="154"/>
      <c r="AI48" s="154"/>
      <c r="AJ48" s="154"/>
      <c r="AK48" s="154"/>
      <c r="AL48" s="155"/>
      <c r="AM48" s="154"/>
      <c r="AN48" s="154"/>
      <c r="AO48" s="154"/>
      <c r="AT48" s="155"/>
      <c r="AU48" s="154"/>
      <c r="AV48" s="154"/>
      <c r="AW48" s="154"/>
      <c r="AX48" s="155"/>
      <c r="AY48" s="154"/>
      <c r="AZ48" s="154"/>
      <c r="BA48" s="154"/>
      <c r="BB48" s="129"/>
      <c r="BC48" s="154"/>
      <c r="BD48" s="154"/>
      <c r="BE48" s="154"/>
      <c r="BF48" s="129"/>
      <c r="BG48" s="154"/>
      <c r="BH48" s="154"/>
      <c r="BI48" s="154"/>
      <c r="BJ48" s="129"/>
      <c r="BK48" s="154"/>
      <c r="BL48" s="154"/>
      <c r="BM48" s="154"/>
      <c r="BN48" s="129"/>
      <c r="BO48" s="154"/>
      <c r="BP48" s="154"/>
      <c r="BQ48" s="154"/>
      <c r="BR48" s="155"/>
      <c r="BS48" s="154"/>
      <c r="BT48" s="154"/>
      <c r="BU48" s="154"/>
      <c r="BV48" s="154"/>
      <c r="BW48" s="154"/>
      <c r="BX48" s="154"/>
      <c r="BY48" s="154"/>
      <c r="BZ48" s="155"/>
      <c r="CA48" s="154"/>
      <c r="CB48" s="154"/>
      <c r="CC48" s="154"/>
      <c r="CD48" s="155"/>
      <c r="CE48" s="154"/>
      <c r="CF48" s="154"/>
      <c r="CG48" s="156"/>
      <c r="CH48" s="154"/>
      <c r="CI48" s="154"/>
      <c r="CJ48" s="154"/>
      <c r="CK48" s="154"/>
    </row>
    <row r="49" spans="1:89" ht="15" thickBot="1" x14ac:dyDescent="0.35">
      <c r="B49" s="150"/>
      <c r="C49" s="151"/>
      <c r="D49" s="152"/>
      <c r="E49" s="153"/>
      <c r="F49" s="155"/>
      <c r="G49" s="154"/>
      <c r="H49" s="154"/>
      <c r="I49" s="156"/>
      <c r="J49" s="155"/>
      <c r="K49" s="154"/>
      <c r="L49" s="154"/>
      <c r="M49" s="154"/>
      <c r="N49" s="157"/>
      <c r="O49" s="157"/>
      <c r="P49" s="157"/>
      <c r="Q49" s="157"/>
      <c r="R49" s="157"/>
      <c r="S49" s="157"/>
      <c r="T49" s="157"/>
      <c r="U49" s="157"/>
      <c r="V49" s="160">
        <v>44894</v>
      </c>
      <c r="W49" s="149">
        <v>3114</v>
      </c>
      <c r="X49" s="31">
        <v>225</v>
      </c>
      <c r="Y49" s="35" t="s">
        <v>111</v>
      </c>
      <c r="Z49" s="154"/>
      <c r="AA49" s="154"/>
      <c r="AB49" s="154"/>
      <c r="AC49" s="156"/>
      <c r="AD49" s="154"/>
      <c r="AE49" s="154"/>
      <c r="AF49" s="154"/>
      <c r="AG49" s="156"/>
      <c r="AH49" s="154"/>
      <c r="AI49" s="154"/>
      <c r="AJ49" s="154"/>
      <c r="AK49" s="154"/>
      <c r="AL49" s="155"/>
      <c r="AM49" s="154"/>
      <c r="AN49" s="154"/>
      <c r="AO49" s="154"/>
      <c r="AT49" s="155"/>
      <c r="AU49" s="154"/>
      <c r="AV49" s="154"/>
      <c r="AW49" s="154"/>
      <c r="AX49" s="155"/>
      <c r="AY49" s="154"/>
      <c r="AZ49" s="154"/>
      <c r="BA49" s="154"/>
      <c r="BB49" s="129"/>
      <c r="BC49" s="154"/>
      <c r="BD49" s="154"/>
      <c r="BE49" s="154"/>
      <c r="BF49" s="129"/>
      <c r="BG49" s="154"/>
      <c r="BH49" s="154"/>
      <c r="BI49" s="154"/>
      <c r="BJ49" s="129"/>
      <c r="BK49" s="154"/>
      <c r="BL49" s="154"/>
      <c r="BM49" s="154"/>
      <c r="BN49" s="129"/>
      <c r="BO49" s="154"/>
      <c r="BP49" s="154"/>
      <c r="BQ49" s="154"/>
      <c r="BR49" s="155"/>
      <c r="BS49" s="154"/>
      <c r="BT49" s="154"/>
      <c r="BU49" s="154"/>
      <c r="BV49" s="154"/>
      <c r="BW49" s="154"/>
      <c r="BX49" s="154"/>
      <c r="BY49" s="154"/>
      <c r="BZ49" s="155"/>
      <c r="CA49" s="154"/>
      <c r="CB49" s="154"/>
      <c r="CC49" s="154"/>
      <c r="CD49" s="155"/>
      <c r="CE49" s="154"/>
      <c r="CF49" s="154"/>
      <c r="CG49" s="156"/>
      <c r="CH49" s="154"/>
      <c r="CI49" s="154"/>
      <c r="CJ49" s="154"/>
      <c r="CK49" s="154"/>
    </row>
    <row r="50" spans="1:89" s="7" customFormat="1" ht="18.600000000000001" thickBot="1" x14ac:dyDescent="0.35">
      <c r="A50" s="64" t="s">
        <v>6</v>
      </c>
      <c r="B50" s="773">
        <f>SUM(D12:D43)</f>
        <v>1005</v>
      </c>
      <c r="C50" s="774"/>
      <c r="D50" s="774"/>
      <c r="E50" s="775"/>
      <c r="F50" s="722">
        <f>SUM(H12:H43)</f>
        <v>270</v>
      </c>
      <c r="G50" s="723"/>
      <c r="H50" s="723"/>
      <c r="I50" s="724"/>
      <c r="J50" s="722">
        <f>SUM(L12:L43)</f>
        <v>3375</v>
      </c>
      <c r="K50" s="723"/>
      <c r="L50" s="723"/>
      <c r="M50" s="724"/>
      <c r="N50" s="770">
        <f>SUM(P12:P43)</f>
        <v>90</v>
      </c>
      <c r="O50" s="771"/>
      <c r="P50" s="771"/>
      <c r="Q50" s="772"/>
      <c r="R50" s="770">
        <f>SUM(T12:T43)</f>
        <v>135</v>
      </c>
      <c r="S50" s="771"/>
      <c r="T50" s="771"/>
      <c r="U50" s="771"/>
      <c r="V50" s="770">
        <f>SUM(X12:X49)</f>
        <v>5750</v>
      </c>
      <c r="W50" s="771"/>
      <c r="X50" s="771"/>
      <c r="Y50" s="772"/>
      <c r="Z50" s="771">
        <f>SUM(AB12:AB43)</f>
        <v>30</v>
      </c>
      <c r="AA50" s="771"/>
      <c r="AB50" s="771"/>
      <c r="AC50" s="772"/>
      <c r="AD50" s="771">
        <f>SUM(AF12:AF43)</f>
        <v>1305</v>
      </c>
      <c r="AE50" s="771"/>
      <c r="AF50" s="771"/>
      <c r="AG50" s="772"/>
      <c r="AH50" s="722">
        <f>SUM(AJ12:AJ43)</f>
        <v>180</v>
      </c>
      <c r="AI50" s="723"/>
      <c r="AJ50" s="723"/>
      <c r="AK50" s="723"/>
      <c r="AL50" s="722">
        <f>SUM(AN12:AN43)</f>
        <v>385</v>
      </c>
      <c r="AM50" s="723"/>
      <c r="AN50" s="723"/>
      <c r="AO50" s="723"/>
      <c r="AP50" s="722">
        <f>SUM(AR12:AR43)</f>
        <v>1575</v>
      </c>
      <c r="AQ50" s="723"/>
      <c r="AR50" s="723"/>
      <c r="AS50" s="724"/>
      <c r="AT50" s="722">
        <f>SUM(AV12:AV43)</f>
        <v>540</v>
      </c>
      <c r="AU50" s="723"/>
      <c r="AV50" s="723"/>
      <c r="AW50" s="723"/>
      <c r="AX50" s="722">
        <f>SUM(AZ12:AZ43)</f>
        <v>1980</v>
      </c>
      <c r="AY50" s="723"/>
      <c r="AZ50" s="723"/>
      <c r="BA50" s="723"/>
      <c r="BB50" s="722">
        <f>SUM(BD12:BD43)</f>
        <v>2210</v>
      </c>
      <c r="BC50" s="723"/>
      <c r="BD50" s="723"/>
      <c r="BE50" s="723"/>
      <c r="BF50" s="722">
        <f>SUM(BH12:BH43)</f>
        <v>135</v>
      </c>
      <c r="BG50" s="723"/>
      <c r="BH50" s="723"/>
      <c r="BI50" s="723"/>
      <c r="BJ50" s="722">
        <f>SUM(BL12:BL43)</f>
        <v>1395</v>
      </c>
      <c r="BK50" s="723"/>
      <c r="BL50" s="723"/>
      <c r="BM50" s="723"/>
      <c r="BN50" s="722">
        <f>SUM(BP12:BP43)</f>
        <v>1125</v>
      </c>
      <c r="BO50" s="723"/>
      <c r="BP50" s="723"/>
      <c r="BQ50" s="723"/>
      <c r="BR50" s="722">
        <f>SUM(BT12:BT43)</f>
        <v>90</v>
      </c>
      <c r="BS50" s="723"/>
      <c r="BT50" s="723"/>
      <c r="BU50" s="723"/>
      <c r="BV50" s="722">
        <f>SUM(BX12:BX43)</f>
        <v>35</v>
      </c>
      <c r="BW50" s="723"/>
      <c r="BX50" s="723"/>
      <c r="BY50" s="723"/>
      <c r="BZ50" s="722">
        <f>SUM(CB12:CB43)</f>
        <v>135</v>
      </c>
      <c r="CA50" s="723"/>
      <c r="CB50" s="723"/>
      <c r="CC50" s="724"/>
      <c r="CD50" s="722">
        <f>SUM(CF12:CF43)</f>
        <v>245</v>
      </c>
      <c r="CE50" s="723"/>
      <c r="CF50" s="723"/>
      <c r="CG50" s="724"/>
      <c r="CH50" s="722">
        <f>SUM(CJ12:CJ43)</f>
        <v>45</v>
      </c>
      <c r="CI50" s="723"/>
      <c r="CJ50" s="723"/>
      <c r="CK50" s="724"/>
    </row>
    <row r="51" spans="1:89" s="7" customFormat="1" ht="18.600000000000001" thickBot="1" x14ac:dyDescent="0.35">
      <c r="A51" s="64" t="s">
        <v>7</v>
      </c>
      <c r="B51" s="776">
        <f>+B50/42</f>
        <v>23.928571428571427</v>
      </c>
      <c r="C51" s="777"/>
      <c r="D51" s="777"/>
      <c r="E51" s="778"/>
      <c r="F51" s="725">
        <f>+F50/42</f>
        <v>6.4285714285714288</v>
      </c>
      <c r="G51" s="726"/>
      <c r="H51" s="726"/>
      <c r="I51" s="727"/>
      <c r="J51" s="725">
        <f>+J50/42</f>
        <v>80.357142857142861</v>
      </c>
      <c r="K51" s="726"/>
      <c r="L51" s="726"/>
      <c r="M51" s="727"/>
      <c r="N51" s="725">
        <f>+N50/42</f>
        <v>2.1428571428571428</v>
      </c>
      <c r="O51" s="726"/>
      <c r="P51" s="726"/>
      <c r="Q51" s="727"/>
      <c r="R51" s="725">
        <f>+R50/42</f>
        <v>3.2142857142857144</v>
      </c>
      <c r="S51" s="726"/>
      <c r="T51" s="726"/>
      <c r="U51" s="726"/>
      <c r="V51" s="725">
        <f>+V50/42</f>
        <v>136.9047619047619</v>
      </c>
      <c r="W51" s="726"/>
      <c r="X51" s="726"/>
      <c r="Y51" s="727"/>
      <c r="Z51" s="726">
        <f>+Z50/42</f>
        <v>0.7142857142857143</v>
      </c>
      <c r="AA51" s="726"/>
      <c r="AB51" s="726"/>
      <c r="AC51" s="727"/>
      <c r="AD51" s="726">
        <f>+AD50/42</f>
        <v>31.071428571428573</v>
      </c>
      <c r="AE51" s="726"/>
      <c r="AF51" s="726"/>
      <c r="AG51" s="727"/>
      <c r="AH51" s="725">
        <f>+AH50/42</f>
        <v>4.2857142857142856</v>
      </c>
      <c r="AI51" s="726"/>
      <c r="AJ51" s="726"/>
      <c r="AK51" s="726"/>
      <c r="AL51" s="725">
        <f>+AL50/42</f>
        <v>9.1666666666666661</v>
      </c>
      <c r="AM51" s="726"/>
      <c r="AN51" s="726"/>
      <c r="AO51" s="726"/>
      <c r="AP51" s="725">
        <f>+AP50/42</f>
        <v>37.5</v>
      </c>
      <c r="AQ51" s="726"/>
      <c r="AR51" s="726"/>
      <c r="AS51" s="727"/>
      <c r="AT51" s="725">
        <f>+AT50/42</f>
        <v>12.857142857142858</v>
      </c>
      <c r="AU51" s="726"/>
      <c r="AV51" s="726"/>
      <c r="AW51" s="726"/>
      <c r="AX51" s="725">
        <f>+AX50/42</f>
        <v>47.142857142857146</v>
      </c>
      <c r="AY51" s="726"/>
      <c r="AZ51" s="726"/>
      <c r="BA51" s="726"/>
      <c r="BB51" s="725">
        <f>+BB50/42</f>
        <v>52.61904761904762</v>
      </c>
      <c r="BC51" s="726"/>
      <c r="BD51" s="726"/>
      <c r="BE51" s="726"/>
      <c r="BF51" s="725">
        <f>+BF50/42</f>
        <v>3.2142857142857144</v>
      </c>
      <c r="BG51" s="726"/>
      <c r="BH51" s="726"/>
      <c r="BI51" s="726"/>
      <c r="BJ51" s="725">
        <f>+BJ50/42</f>
        <v>33.214285714285715</v>
      </c>
      <c r="BK51" s="726"/>
      <c r="BL51" s="726"/>
      <c r="BM51" s="726"/>
      <c r="BN51" s="725">
        <f>+BN50/42</f>
        <v>26.785714285714285</v>
      </c>
      <c r="BO51" s="726"/>
      <c r="BP51" s="726"/>
      <c r="BQ51" s="726"/>
      <c r="BR51" s="725">
        <f>+BR50/42</f>
        <v>2.1428571428571428</v>
      </c>
      <c r="BS51" s="726"/>
      <c r="BT51" s="726"/>
      <c r="BU51" s="726"/>
      <c r="BV51" s="725">
        <f>+BV50/42</f>
        <v>0.83333333333333337</v>
      </c>
      <c r="BW51" s="726"/>
      <c r="BX51" s="726"/>
      <c r="BY51" s="726"/>
      <c r="BZ51" s="725">
        <f>+BZ50/42</f>
        <v>3.2142857142857144</v>
      </c>
      <c r="CA51" s="726"/>
      <c r="CB51" s="726"/>
      <c r="CC51" s="727"/>
      <c r="CD51" s="725">
        <f>+CD50/42</f>
        <v>5.833333333333333</v>
      </c>
      <c r="CE51" s="726"/>
      <c r="CF51" s="726"/>
      <c r="CG51" s="727"/>
      <c r="CH51" s="725">
        <f>+CH50/42</f>
        <v>1.0714285714285714</v>
      </c>
      <c r="CI51" s="726"/>
      <c r="CJ51" s="726"/>
      <c r="CK51" s="727"/>
    </row>
    <row r="52" spans="1:89" s="7" customFormat="1" ht="18.600000000000001" thickBot="1" x14ac:dyDescent="0.35">
      <c r="A52" s="64" t="s">
        <v>8</v>
      </c>
      <c r="B52" s="728">
        <f>+B51/6.2898</f>
        <v>3.8043453573359134</v>
      </c>
      <c r="C52" s="729"/>
      <c r="D52" s="729"/>
      <c r="E52" s="730"/>
      <c r="F52" s="728">
        <f>+F51/6.2898</f>
        <v>1.0220629318215888</v>
      </c>
      <c r="G52" s="729"/>
      <c r="H52" s="729"/>
      <c r="I52" s="730"/>
      <c r="J52" s="728">
        <f>+J51/6.2898</f>
        <v>12.775786647769861</v>
      </c>
      <c r="K52" s="729"/>
      <c r="L52" s="729"/>
      <c r="M52" s="730"/>
      <c r="N52" s="728">
        <f>+N51/6.2898</f>
        <v>0.34068764394052958</v>
      </c>
      <c r="O52" s="729"/>
      <c r="P52" s="729"/>
      <c r="Q52" s="730"/>
      <c r="R52" s="728">
        <f>+R51/6.2898</f>
        <v>0.5110314659107944</v>
      </c>
      <c r="S52" s="729"/>
      <c r="T52" s="729"/>
      <c r="U52" s="729"/>
      <c r="V52" s="728">
        <f>+V51/6.2898</f>
        <v>21.766155029533834</v>
      </c>
      <c r="W52" s="729"/>
      <c r="X52" s="729"/>
      <c r="Y52" s="730"/>
      <c r="Z52" s="729">
        <f>+Z51/6.2898</f>
        <v>0.11356254798017654</v>
      </c>
      <c r="AA52" s="729"/>
      <c r="AB52" s="729"/>
      <c r="AC52" s="730"/>
      <c r="AD52" s="729">
        <f>+AD51/6.2898</f>
        <v>4.9399708371376789</v>
      </c>
      <c r="AE52" s="729"/>
      <c r="AF52" s="729"/>
      <c r="AG52" s="730"/>
      <c r="AH52" s="728">
        <f>+AH51/6.2898</f>
        <v>0.68137528788105917</v>
      </c>
      <c r="AI52" s="729"/>
      <c r="AJ52" s="729"/>
      <c r="AK52" s="729"/>
      <c r="AL52" s="728">
        <f>+AL51/6.2898</f>
        <v>1.4573860324122654</v>
      </c>
      <c r="AM52" s="729"/>
      <c r="AN52" s="729"/>
      <c r="AO52" s="729"/>
      <c r="AP52" s="728">
        <f>+AP51/6.2898</f>
        <v>5.9620337689592677</v>
      </c>
      <c r="AQ52" s="729"/>
      <c r="AR52" s="729"/>
      <c r="AS52" s="730"/>
      <c r="AT52" s="728">
        <f>+AT51/6.2898</f>
        <v>2.0441258636431776</v>
      </c>
      <c r="AU52" s="729"/>
      <c r="AV52" s="729"/>
      <c r="AW52" s="729"/>
      <c r="AX52" s="728">
        <f>+AX51/6.2898</f>
        <v>7.4951281666916509</v>
      </c>
      <c r="AY52" s="729"/>
      <c r="AZ52" s="729"/>
      <c r="BA52" s="729"/>
      <c r="BB52" s="728">
        <f>+BB51/6.2898</f>
        <v>8.365774367873005</v>
      </c>
      <c r="BC52" s="729"/>
      <c r="BD52" s="729"/>
      <c r="BE52" s="729"/>
      <c r="BF52" s="728">
        <f>+BF51/6.2898</f>
        <v>0.5110314659107944</v>
      </c>
      <c r="BG52" s="729"/>
      <c r="BH52" s="729"/>
      <c r="BI52" s="729"/>
      <c r="BJ52" s="728">
        <f>+BJ51/6.2898</f>
        <v>5.2806584810782091</v>
      </c>
      <c r="BK52" s="729"/>
      <c r="BL52" s="729"/>
      <c r="BM52" s="729"/>
      <c r="BN52" s="728">
        <f>+BN51/6.2898</f>
        <v>4.2585955492566194</v>
      </c>
      <c r="BO52" s="729"/>
      <c r="BP52" s="729"/>
      <c r="BQ52" s="729"/>
      <c r="BR52" s="728">
        <f>+BR51/6.2898</f>
        <v>0.34068764394052958</v>
      </c>
      <c r="BS52" s="729"/>
      <c r="BT52" s="729"/>
      <c r="BU52" s="729"/>
      <c r="BV52" s="728">
        <f>+BV51/6.2898</f>
        <v>0.13248963931020596</v>
      </c>
      <c r="BW52" s="729"/>
      <c r="BX52" s="729"/>
      <c r="BY52" s="729"/>
      <c r="BZ52" s="728">
        <f>+BZ51/6.2898</f>
        <v>0.5110314659107944</v>
      </c>
      <c r="CA52" s="729"/>
      <c r="CB52" s="729"/>
      <c r="CC52" s="730"/>
      <c r="CD52" s="728">
        <f>+CD51/6.2898</f>
        <v>0.92742747517144164</v>
      </c>
      <c r="CE52" s="729"/>
      <c r="CF52" s="729"/>
      <c r="CG52" s="730"/>
      <c r="CH52" s="171"/>
      <c r="CI52" s="171"/>
      <c r="CJ52" s="171"/>
      <c r="CK52" s="171"/>
    </row>
  </sheetData>
  <mergeCells count="130">
    <mergeCell ref="BF52:BI52"/>
    <mergeCell ref="BJ52:BM52"/>
    <mergeCell ref="BN52:BQ52"/>
    <mergeCell ref="BR52:BU52"/>
    <mergeCell ref="BV52:BY52"/>
    <mergeCell ref="BZ52:CC52"/>
    <mergeCell ref="CD51:CG51"/>
    <mergeCell ref="CH51:CK51"/>
    <mergeCell ref="B52:E52"/>
    <mergeCell ref="F52:I52"/>
    <mergeCell ref="J52:M52"/>
    <mergeCell ref="N52:Q52"/>
    <mergeCell ref="R52:U52"/>
    <mergeCell ref="V52:Y52"/>
    <mergeCell ref="Z52:AC52"/>
    <mergeCell ref="AD52:AG52"/>
    <mergeCell ref="AH52:AK52"/>
    <mergeCell ref="AL52:AO52"/>
    <mergeCell ref="AP52:AS52"/>
    <mergeCell ref="AT52:AW52"/>
    <mergeCell ref="BB51:BE51"/>
    <mergeCell ref="BF51:BI51"/>
    <mergeCell ref="BJ51:BM51"/>
    <mergeCell ref="BN51:BQ51"/>
    <mergeCell ref="BR51:BU51"/>
    <mergeCell ref="BV51:BY51"/>
    <mergeCell ref="BZ51:CC51"/>
    <mergeCell ref="CD52:CG52"/>
    <mergeCell ref="AX52:BA52"/>
    <mergeCell ref="BB52:BE52"/>
    <mergeCell ref="CH50:CK50"/>
    <mergeCell ref="B51:E51"/>
    <mergeCell ref="F51:I51"/>
    <mergeCell ref="J51:M51"/>
    <mergeCell ref="N51:Q51"/>
    <mergeCell ref="R51:U51"/>
    <mergeCell ref="V51:Y51"/>
    <mergeCell ref="Z51:AC51"/>
    <mergeCell ref="AD51:AG51"/>
    <mergeCell ref="AH51:AK51"/>
    <mergeCell ref="AL51:AO51"/>
    <mergeCell ref="AP51:AS51"/>
    <mergeCell ref="AT51:AW51"/>
    <mergeCell ref="AX51:BA51"/>
    <mergeCell ref="BF50:BI50"/>
    <mergeCell ref="BJ50:BM50"/>
    <mergeCell ref="BN50:BQ50"/>
    <mergeCell ref="BR50:BU50"/>
    <mergeCell ref="BV50:BY50"/>
    <mergeCell ref="BZ50:CC50"/>
    <mergeCell ref="CD50:CG50"/>
    <mergeCell ref="B50:E50"/>
    <mergeCell ref="F50:I50"/>
    <mergeCell ref="J50:M50"/>
    <mergeCell ref="N50:Q50"/>
    <mergeCell ref="R50:U50"/>
    <mergeCell ref="V50:Y50"/>
    <mergeCell ref="Z50:AC50"/>
    <mergeCell ref="AD50:AG50"/>
    <mergeCell ref="AH50:AK50"/>
    <mergeCell ref="AL50:AO50"/>
    <mergeCell ref="AP50:AS50"/>
    <mergeCell ref="AT50:AW50"/>
    <mergeCell ref="AX50:BA50"/>
    <mergeCell ref="BB50:BE50"/>
    <mergeCell ref="BF10:BI10"/>
    <mergeCell ref="BJ10:BM10"/>
    <mergeCell ref="BN10:BQ10"/>
    <mergeCell ref="BR10:BU10"/>
    <mergeCell ref="BV10:BY10"/>
    <mergeCell ref="BZ10:CC10"/>
    <mergeCell ref="CD10:CG10"/>
    <mergeCell ref="CH8:CK8"/>
    <mergeCell ref="BF9:BI9"/>
    <mergeCell ref="BJ9:BM9"/>
    <mergeCell ref="BN9:BQ9"/>
    <mergeCell ref="BR9:BU9"/>
    <mergeCell ref="BV9:BY9"/>
    <mergeCell ref="BZ9:CC9"/>
    <mergeCell ref="CD9:CG9"/>
    <mergeCell ref="CH9:CK9"/>
    <mergeCell ref="BF8:BI8"/>
    <mergeCell ref="BJ8:BM8"/>
    <mergeCell ref="BN8:BQ8"/>
    <mergeCell ref="BR8:BU8"/>
    <mergeCell ref="BV8:BY8"/>
    <mergeCell ref="BZ8:CC8"/>
    <mergeCell ref="CD8:CG8"/>
    <mergeCell ref="B10:E10"/>
    <mergeCell ref="AL9:AO9"/>
    <mergeCell ref="AP9:AS9"/>
    <mergeCell ref="AH9:AK9"/>
    <mergeCell ref="R9:U9"/>
    <mergeCell ref="V9:Y9"/>
    <mergeCell ref="AX10:BA10"/>
    <mergeCell ref="BB10:BE10"/>
    <mergeCell ref="AT10:AW10"/>
    <mergeCell ref="J10:M10"/>
    <mergeCell ref="N10:Q10"/>
    <mergeCell ref="AL10:AO10"/>
    <mergeCell ref="AP10:AS10"/>
    <mergeCell ref="AH10:AK10"/>
    <mergeCell ref="R10:U10"/>
    <mergeCell ref="V10:Y10"/>
    <mergeCell ref="Z10:AC10"/>
    <mergeCell ref="AD10:AG10"/>
    <mergeCell ref="F10:I10"/>
    <mergeCell ref="BB9:BE9"/>
    <mergeCell ref="AX8:BA8"/>
    <mergeCell ref="BB8:BE8"/>
    <mergeCell ref="B9:E9"/>
    <mergeCell ref="AL8:AO8"/>
    <mergeCell ref="AP8:AS8"/>
    <mergeCell ref="AH8:AK8"/>
    <mergeCell ref="R8:U8"/>
    <mergeCell ref="B8:E8"/>
    <mergeCell ref="Z9:AC9"/>
    <mergeCell ref="AD9:AG9"/>
    <mergeCell ref="F9:I9"/>
    <mergeCell ref="J9:M9"/>
    <mergeCell ref="N9:Q9"/>
    <mergeCell ref="AT8:AW8"/>
    <mergeCell ref="AT9:AW9"/>
    <mergeCell ref="AX9:BA9"/>
    <mergeCell ref="V8:Y8"/>
    <mergeCell ref="Z8:AC8"/>
    <mergeCell ref="AD8:AG8"/>
    <mergeCell ref="F8:I8"/>
    <mergeCell ref="J8:M8"/>
    <mergeCell ref="N8:Q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2"/>
  <sheetViews>
    <sheetView topLeftCell="AL5" zoomScale="70" zoomScaleNormal="70" workbookViewId="0">
      <selection activeCell="G19" sqref="G19"/>
    </sheetView>
  </sheetViews>
  <sheetFormatPr baseColWidth="10" defaultRowHeight="14.4" x14ac:dyDescent="0.3"/>
  <cols>
    <col min="1" max="1" width="20.109375" customWidth="1"/>
    <col min="2" max="17" width="13.109375" style="3" customWidth="1"/>
    <col min="18" max="21" width="12.44140625" customWidth="1"/>
    <col min="22" max="24" width="10.6640625" customWidth="1"/>
    <col min="25" max="25" width="15" customWidth="1"/>
    <col min="26" max="33" width="13" customWidth="1"/>
    <col min="34" max="37" width="11.88671875" customWidth="1"/>
    <col min="38" max="48" width="12" customWidth="1"/>
    <col min="49" max="57" width="13" customWidth="1"/>
  </cols>
  <sheetData>
    <row r="1" spans="1:57" ht="15" hidden="1" thickBot="1" x14ac:dyDescent="0.35"/>
    <row r="2" spans="1:57" ht="15" hidden="1" thickBot="1" x14ac:dyDescent="0.35"/>
    <row r="3" spans="1:57" ht="15" hidden="1" thickBot="1" x14ac:dyDescent="0.35"/>
    <row r="4" spans="1:57" ht="15" hidden="1" thickBot="1" x14ac:dyDescent="0.35"/>
    <row r="5" spans="1:57" ht="36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8" t="s">
        <v>50</v>
      </c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</row>
    <row r="6" spans="1:57" ht="24.75" customHeight="1" thickBot="1" x14ac:dyDescent="0.35"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</row>
    <row r="7" spans="1:57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</row>
    <row r="8" spans="1:57" s="164" customFormat="1" ht="43.5" customHeight="1" thickBot="1" x14ac:dyDescent="0.35">
      <c r="A8" s="163" t="s">
        <v>16</v>
      </c>
      <c r="B8" s="783" t="s">
        <v>4</v>
      </c>
      <c r="C8" s="784"/>
      <c r="D8" s="784"/>
      <c r="E8" s="785"/>
      <c r="F8" s="783" t="s">
        <v>261</v>
      </c>
      <c r="G8" s="784"/>
      <c r="H8" s="784"/>
      <c r="I8" s="785"/>
      <c r="J8" s="783" t="s">
        <v>187</v>
      </c>
      <c r="K8" s="784"/>
      <c r="L8" s="784"/>
      <c r="M8" s="785"/>
      <c r="N8" s="783" t="s">
        <v>255</v>
      </c>
      <c r="O8" s="784"/>
      <c r="P8" s="784"/>
      <c r="Q8" s="785"/>
      <c r="R8" s="783" t="s">
        <v>4</v>
      </c>
      <c r="S8" s="784"/>
      <c r="T8" s="784"/>
      <c r="U8" s="785"/>
      <c r="V8" s="783" t="s">
        <v>231</v>
      </c>
      <c r="W8" s="784"/>
      <c r="X8" s="784"/>
      <c r="Y8" s="785"/>
      <c r="Z8" s="783" t="s">
        <v>4</v>
      </c>
      <c r="AA8" s="784"/>
      <c r="AB8" s="784"/>
      <c r="AC8" s="784"/>
      <c r="AD8" s="783" t="s">
        <v>4</v>
      </c>
      <c r="AE8" s="784"/>
      <c r="AF8" s="784"/>
      <c r="AG8" s="784"/>
      <c r="AH8" s="783" t="s">
        <v>18</v>
      </c>
      <c r="AI8" s="784"/>
      <c r="AJ8" s="784"/>
      <c r="AK8" s="785"/>
      <c r="AL8" s="783" t="s">
        <v>18</v>
      </c>
      <c r="AM8" s="784"/>
      <c r="AN8" s="784"/>
      <c r="AO8" s="785"/>
      <c r="AP8" s="783" t="s">
        <v>18</v>
      </c>
      <c r="AQ8" s="784"/>
      <c r="AR8" s="784"/>
      <c r="AS8" s="785"/>
      <c r="AT8" s="783" t="s">
        <v>18</v>
      </c>
      <c r="AU8" s="784"/>
      <c r="AV8" s="784"/>
      <c r="AW8" s="785"/>
      <c r="AX8" s="783" t="s">
        <v>18</v>
      </c>
      <c r="AY8" s="784"/>
      <c r="AZ8" s="784"/>
      <c r="BA8" s="785"/>
      <c r="BB8" s="783" t="s">
        <v>18</v>
      </c>
      <c r="BC8" s="784"/>
      <c r="BD8" s="784"/>
      <c r="BE8" s="785"/>
    </row>
    <row r="9" spans="1:57" s="164" customFormat="1" ht="30.9" customHeight="1" thickBot="1" x14ac:dyDescent="0.35">
      <c r="A9" s="163" t="s">
        <v>14</v>
      </c>
      <c r="B9" s="783" t="s">
        <v>180</v>
      </c>
      <c r="C9" s="784"/>
      <c r="D9" s="784"/>
      <c r="E9" s="785"/>
      <c r="F9" s="783" t="s">
        <v>262</v>
      </c>
      <c r="G9" s="784"/>
      <c r="H9" s="784"/>
      <c r="I9" s="785"/>
      <c r="J9" s="783" t="s">
        <v>259</v>
      </c>
      <c r="K9" s="784"/>
      <c r="L9" s="784"/>
      <c r="M9" s="785"/>
      <c r="N9" s="783" t="s">
        <v>256</v>
      </c>
      <c r="O9" s="784"/>
      <c r="P9" s="784"/>
      <c r="Q9" s="785"/>
      <c r="R9" s="783" t="s">
        <v>252</v>
      </c>
      <c r="S9" s="784"/>
      <c r="T9" s="784"/>
      <c r="U9" s="785"/>
      <c r="V9" s="783" t="s">
        <v>217</v>
      </c>
      <c r="W9" s="784"/>
      <c r="X9" s="784"/>
      <c r="Y9" s="785"/>
      <c r="Z9" s="783" t="s">
        <v>251</v>
      </c>
      <c r="AA9" s="784"/>
      <c r="AB9" s="784"/>
      <c r="AC9" s="784"/>
      <c r="AD9" s="783" t="s">
        <v>211</v>
      </c>
      <c r="AE9" s="784"/>
      <c r="AF9" s="784"/>
      <c r="AG9" s="784"/>
      <c r="AH9" s="783" t="s">
        <v>227</v>
      </c>
      <c r="AI9" s="784"/>
      <c r="AJ9" s="784"/>
      <c r="AK9" s="785"/>
      <c r="AL9" s="783" t="s">
        <v>241</v>
      </c>
      <c r="AM9" s="784"/>
      <c r="AN9" s="784"/>
      <c r="AO9" s="785"/>
      <c r="AP9" s="783" t="s">
        <v>254</v>
      </c>
      <c r="AQ9" s="784"/>
      <c r="AR9" s="784"/>
      <c r="AS9" s="785"/>
      <c r="AT9" s="783" t="s">
        <v>165</v>
      </c>
      <c r="AU9" s="784"/>
      <c r="AV9" s="784"/>
      <c r="AW9" s="785"/>
      <c r="AX9" s="783" t="s">
        <v>242</v>
      </c>
      <c r="AY9" s="784"/>
      <c r="AZ9" s="784"/>
      <c r="BA9" s="785"/>
      <c r="BB9" s="783" t="s">
        <v>216</v>
      </c>
      <c r="BC9" s="784"/>
      <c r="BD9" s="784"/>
      <c r="BE9" s="785"/>
    </row>
    <row r="10" spans="1:57" s="3" customFormat="1" ht="30.9" customHeight="1" thickBot="1" x14ac:dyDescent="0.35">
      <c r="A10" s="44" t="s">
        <v>52</v>
      </c>
      <c r="B10" s="716"/>
      <c r="C10" s="717"/>
      <c r="D10" s="717"/>
      <c r="E10" s="718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P10" s="170"/>
      <c r="Q10" s="170"/>
      <c r="R10" s="716"/>
      <c r="S10" s="717"/>
      <c r="T10" s="717"/>
      <c r="U10" s="718"/>
      <c r="V10" s="768"/>
      <c r="W10" s="734"/>
      <c r="X10" s="734"/>
      <c r="Y10" s="769"/>
      <c r="Z10" s="731"/>
      <c r="AA10" s="732"/>
      <c r="AB10" s="732"/>
      <c r="AC10" s="732"/>
      <c r="AD10" s="731"/>
      <c r="AE10" s="732"/>
      <c r="AF10" s="732"/>
      <c r="AG10" s="732"/>
      <c r="AH10" s="731"/>
      <c r="AI10" s="732"/>
      <c r="AJ10" s="732"/>
      <c r="AK10" s="733"/>
      <c r="AL10" s="783"/>
      <c r="AM10" s="784"/>
      <c r="AN10" s="784"/>
      <c r="AO10" s="785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</row>
    <row r="11" spans="1:57" s="50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145" t="s">
        <v>30</v>
      </c>
      <c r="W11" s="46" t="s">
        <v>31</v>
      </c>
      <c r="X11" s="47" t="s">
        <v>32</v>
      </c>
      <c r="Y11" s="143" t="s">
        <v>33</v>
      </c>
      <c r="Z11" s="105" t="s">
        <v>30</v>
      </c>
      <c r="AA11" s="106" t="s">
        <v>31</v>
      </c>
      <c r="AB11" s="106" t="s">
        <v>32</v>
      </c>
      <c r="AC11" s="107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</row>
    <row r="12" spans="1:57" x14ac:dyDescent="0.3">
      <c r="B12" s="129">
        <v>44897</v>
      </c>
      <c r="C12" s="66">
        <v>3154</v>
      </c>
      <c r="D12" s="66">
        <v>90</v>
      </c>
      <c r="E12" s="56" t="s">
        <v>179</v>
      </c>
      <c r="F12" s="129">
        <v>44897</v>
      </c>
      <c r="G12" s="101">
        <v>3157</v>
      </c>
      <c r="H12" s="101">
        <v>45</v>
      </c>
      <c r="I12" s="102"/>
      <c r="J12" s="128">
        <v>44906</v>
      </c>
      <c r="K12" s="101">
        <v>3144</v>
      </c>
      <c r="L12" s="101"/>
      <c r="M12" s="102"/>
      <c r="N12" s="177">
        <v>44904</v>
      </c>
      <c r="O12" s="66">
        <v>3133</v>
      </c>
      <c r="P12" s="66">
        <v>90</v>
      </c>
      <c r="Q12" s="66" t="s">
        <v>94</v>
      </c>
      <c r="R12" s="129">
        <v>44911</v>
      </c>
      <c r="S12" s="66">
        <v>3211</v>
      </c>
      <c r="T12" s="66">
        <v>35</v>
      </c>
      <c r="U12" s="56" t="s">
        <v>111</v>
      </c>
      <c r="V12" s="144">
        <v>44896</v>
      </c>
      <c r="W12" s="66">
        <v>3152</v>
      </c>
      <c r="X12" s="66">
        <v>270</v>
      </c>
      <c r="Y12" s="66" t="s">
        <v>179</v>
      </c>
      <c r="Z12" s="137">
        <v>44905</v>
      </c>
      <c r="AA12" s="126">
        <v>3138</v>
      </c>
      <c r="AB12" s="126">
        <v>45</v>
      </c>
      <c r="AC12" s="131" t="s">
        <v>179</v>
      </c>
      <c r="AD12" s="130">
        <v>44897</v>
      </c>
      <c r="AE12" s="126">
        <v>3156</v>
      </c>
      <c r="AF12" s="126">
        <v>90</v>
      </c>
      <c r="AG12" s="165" t="s">
        <v>179</v>
      </c>
      <c r="AH12" s="131">
        <v>44913</v>
      </c>
      <c r="AI12" s="66">
        <v>3225</v>
      </c>
      <c r="AJ12" s="66">
        <v>90</v>
      </c>
      <c r="AK12" s="56" t="s">
        <v>111</v>
      </c>
      <c r="AL12" s="131">
        <v>44896</v>
      </c>
      <c r="AM12" s="66">
        <v>3151</v>
      </c>
      <c r="AN12" s="66">
        <v>180</v>
      </c>
      <c r="AO12" s="56" t="s">
        <v>179</v>
      </c>
      <c r="AP12" s="131">
        <v>44896</v>
      </c>
      <c r="AQ12" s="66">
        <v>3163</v>
      </c>
      <c r="AR12" s="66">
        <v>135</v>
      </c>
      <c r="AS12" s="56" t="s">
        <v>179</v>
      </c>
      <c r="AT12" s="131">
        <v>44898</v>
      </c>
      <c r="AU12" s="66">
        <v>3158</v>
      </c>
      <c r="AV12" s="66">
        <v>140</v>
      </c>
      <c r="AW12" s="56" t="s">
        <v>179</v>
      </c>
      <c r="AX12" s="131">
        <v>44897</v>
      </c>
      <c r="AY12" s="66">
        <v>3153</v>
      </c>
      <c r="AZ12" s="66">
        <v>135</v>
      </c>
      <c r="BA12" s="56" t="s">
        <v>179</v>
      </c>
      <c r="BB12" s="131">
        <v>44896</v>
      </c>
      <c r="BC12" s="66">
        <v>3165</v>
      </c>
      <c r="BD12" s="66">
        <v>135</v>
      </c>
      <c r="BE12" s="56" t="s">
        <v>179</v>
      </c>
    </row>
    <row r="13" spans="1:57" x14ac:dyDescent="0.3">
      <c r="B13" s="129">
        <v>44901</v>
      </c>
      <c r="C13" s="66">
        <v>3180</v>
      </c>
      <c r="D13" s="66">
        <v>90</v>
      </c>
      <c r="E13" s="56" t="s">
        <v>179</v>
      </c>
      <c r="F13" s="129">
        <v>44907</v>
      </c>
      <c r="G13" s="66">
        <v>3173</v>
      </c>
      <c r="H13" s="66">
        <v>45</v>
      </c>
      <c r="I13" s="56"/>
      <c r="J13" s="129">
        <v>44913</v>
      </c>
      <c r="K13" s="66">
        <v>3224</v>
      </c>
      <c r="L13" s="66"/>
      <c r="M13" s="56"/>
      <c r="N13" s="177">
        <v>44907</v>
      </c>
      <c r="O13" s="66">
        <v>3170</v>
      </c>
      <c r="P13" s="66">
        <v>90</v>
      </c>
      <c r="Q13" s="66" t="s">
        <v>94</v>
      </c>
      <c r="R13" s="129">
        <v>44914</v>
      </c>
      <c r="S13" s="66">
        <v>3239</v>
      </c>
      <c r="T13" s="66">
        <v>45</v>
      </c>
      <c r="U13" s="56" t="s">
        <v>111</v>
      </c>
      <c r="V13" s="144">
        <v>44562</v>
      </c>
      <c r="W13" s="66">
        <v>3153</v>
      </c>
      <c r="X13" s="66">
        <v>45</v>
      </c>
      <c r="Y13" s="66" t="s">
        <v>179</v>
      </c>
      <c r="Z13" s="138">
        <v>44911</v>
      </c>
      <c r="AA13" s="6">
        <v>3217</v>
      </c>
      <c r="AB13" s="6">
        <v>10</v>
      </c>
      <c r="AC13" s="131" t="s">
        <v>111</v>
      </c>
      <c r="AD13" s="131">
        <v>44900</v>
      </c>
      <c r="AE13" s="6">
        <v>3129</v>
      </c>
      <c r="AF13" s="6">
        <v>90</v>
      </c>
      <c r="AG13" s="166" t="s">
        <v>111</v>
      </c>
      <c r="AH13" s="132">
        <v>44910</v>
      </c>
      <c r="AI13" s="6">
        <v>3204</v>
      </c>
      <c r="AJ13" s="6">
        <v>30</v>
      </c>
      <c r="AK13" s="56" t="s">
        <v>111</v>
      </c>
      <c r="AL13" s="131">
        <v>44902</v>
      </c>
      <c r="AM13" s="67">
        <v>3185</v>
      </c>
      <c r="AN13" s="67">
        <v>180</v>
      </c>
      <c r="AO13" s="59" t="s">
        <v>179</v>
      </c>
      <c r="AP13" s="131">
        <v>44899</v>
      </c>
      <c r="AQ13" s="67">
        <v>3162</v>
      </c>
      <c r="AR13" s="67">
        <v>135</v>
      </c>
      <c r="AS13" s="59" t="s">
        <v>179</v>
      </c>
      <c r="AT13" s="131">
        <v>44900</v>
      </c>
      <c r="AU13" s="67">
        <v>3131</v>
      </c>
      <c r="AV13" s="67">
        <v>135</v>
      </c>
      <c r="AW13" s="59" t="s">
        <v>111</v>
      </c>
      <c r="AX13" s="131">
        <v>44901</v>
      </c>
      <c r="AY13" s="67">
        <v>3178</v>
      </c>
      <c r="AZ13" s="67">
        <v>135</v>
      </c>
      <c r="BA13" s="59" t="s">
        <v>179</v>
      </c>
      <c r="BB13" s="131">
        <v>45264</v>
      </c>
      <c r="BC13" s="66">
        <v>3164</v>
      </c>
      <c r="BD13" s="66">
        <v>135</v>
      </c>
      <c r="BE13" s="56" t="s">
        <v>179</v>
      </c>
    </row>
    <row r="14" spans="1:57" x14ac:dyDescent="0.3">
      <c r="B14" s="129">
        <v>44906</v>
      </c>
      <c r="C14" s="66">
        <v>3143</v>
      </c>
      <c r="D14" s="66">
        <v>90</v>
      </c>
      <c r="E14" s="56" t="s">
        <v>179</v>
      </c>
      <c r="F14" s="129">
        <v>44912</v>
      </c>
      <c r="G14" s="66">
        <v>3223</v>
      </c>
      <c r="H14" s="66">
        <v>45</v>
      </c>
      <c r="I14" s="56"/>
      <c r="J14" s="129">
        <v>44919</v>
      </c>
      <c r="K14" s="66">
        <v>3261</v>
      </c>
      <c r="L14" s="66"/>
      <c r="M14" s="56"/>
      <c r="N14" s="177">
        <v>44909</v>
      </c>
      <c r="O14" s="66">
        <v>2863</v>
      </c>
      <c r="P14" s="66">
        <v>50</v>
      </c>
      <c r="Q14" s="66" t="s">
        <v>257</v>
      </c>
      <c r="R14" s="129">
        <v>44915</v>
      </c>
      <c r="S14" s="66">
        <v>3270</v>
      </c>
      <c r="T14" s="66">
        <v>45</v>
      </c>
      <c r="U14" s="56" t="s">
        <v>111</v>
      </c>
      <c r="V14" s="144">
        <v>44900</v>
      </c>
      <c r="W14" s="66">
        <v>3130</v>
      </c>
      <c r="X14" s="66">
        <v>225</v>
      </c>
      <c r="Y14" s="66" t="s">
        <v>111</v>
      </c>
      <c r="Z14" s="138">
        <v>44918</v>
      </c>
      <c r="AA14" s="6">
        <v>3254</v>
      </c>
      <c r="AB14" s="6">
        <v>5</v>
      </c>
      <c r="AC14" s="131" t="s">
        <v>179</v>
      </c>
      <c r="AD14" s="131">
        <v>44913</v>
      </c>
      <c r="AE14" s="6">
        <v>3334</v>
      </c>
      <c r="AF14" s="6">
        <v>90</v>
      </c>
      <c r="AG14" s="166" t="s">
        <v>179</v>
      </c>
      <c r="AH14" s="132">
        <v>44916</v>
      </c>
      <c r="AI14" s="6">
        <v>3244</v>
      </c>
      <c r="AJ14" s="6">
        <v>90</v>
      </c>
      <c r="AK14" s="59" t="s">
        <v>253</v>
      </c>
      <c r="AL14" s="131">
        <v>44905</v>
      </c>
      <c r="AM14" s="66">
        <v>3139</v>
      </c>
      <c r="AN14" s="66">
        <v>180</v>
      </c>
      <c r="AO14" s="56" t="s">
        <v>179</v>
      </c>
      <c r="AP14" s="131">
        <v>44902</v>
      </c>
      <c r="AQ14" s="67">
        <v>3182</v>
      </c>
      <c r="AR14" s="67">
        <v>135</v>
      </c>
      <c r="AS14" s="59" t="s">
        <v>179</v>
      </c>
      <c r="AT14" s="131">
        <v>37597</v>
      </c>
      <c r="AU14" s="67">
        <v>3189</v>
      </c>
      <c r="AV14" s="67">
        <v>180</v>
      </c>
      <c r="AW14" s="59" t="s">
        <v>179</v>
      </c>
      <c r="AX14" s="131">
        <v>44904</v>
      </c>
      <c r="AY14" s="67">
        <v>3134</v>
      </c>
      <c r="AZ14" s="67">
        <v>135</v>
      </c>
      <c r="BA14" s="59" t="s">
        <v>111</v>
      </c>
      <c r="BB14" s="131">
        <v>44902</v>
      </c>
      <c r="BC14" s="67">
        <v>3183</v>
      </c>
      <c r="BD14" s="67">
        <v>135</v>
      </c>
      <c r="BE14" s="59" t="s">
        <v>179</v>
      </c>
    </row>
    <row r="15" spans="1:57" x14ac:dyDescent="0.3">
      <c r="B15" s="132">
        <v>44910</v>
      </c>
      <c r="C15" s="67">
        <v>3208</v>
      </c>
      <c r="D15" s="67">
        <v>90</v>
      </c>
      <c r="E15" s="59" t="s">
        <v>111</v>
      </c>
      <c r="F15" s="129">
        <v>44921</v>
      </c>
      <c r="G15" s="66">
        <v>3281</v>
      </c>
      <c r="H15" s="67">
        <v>45</v>
      </c>
      <c r="I15" s="59"/>
      <c r="J15" s="132">
        <v>44922</v>
      </c>
      <c r="K15" s="67">
        <v>3283</v>
      </c>
      <c r="L15" s="66"/>
      <c r="M15" s="59"/>
      <c r="N15" s="133">
        <v>44912</v>
      </c>
      <c r="O15" s="67">
        <v>3222</v>
      </c>
      <c r="P15" s="67">
        <v>90</v>
      </c>
      <c r="Q15" s="67" t="s">
        <v>94</v>
      </c>
      <c r="R15" s="132">
        <v>44917</v>
      </c>
      <c r="S15" s="67">
        <v>3248</v>
      </c>
      <c r="T15" s="67">
        <v>45</v>
      </c>
      <c r="U15" s="59" t="s">
        <v>179</v>
      </c>
      <c r="V15" s="144">
        <v>44900</v>
      </c>
      <c r="W15" s="66">
        <v>3218</v>
      </c>
      <c r="X15" s="66">
        <v>45</v>
      </c>
      <c r="Y15" s="66" t="s">
        <v>111</v>
      </c>
      <c r="Z15" s="138"/>
      <c r="AA15" s="6"/>
      <c r="AB15" s="6"/>
      <c r="AC15" s="131" t="s">
        <v>179</v>
      </c>
      <c r="AD15" s="131"/>
      <c r="AE15" s="6"/>
      <c r="AF15" s="6"/>
      <c r="AG15" s="166" t="s">
        <v>179</v>
      </c>
      <c r="AH15" s="132">
        <v>44919</v>
      </c>
      <c r="AI15" s="6">
        <v>3264</v>
      </c>
      <c r="AJ15" s="6">
        <v>90</v>
      </c>
      <c r="AK15" s="59" t="s">
        <v>253</v>
      </c>
      <c r="AL15" s="131">
        <v>44908</v>
      </c>
      <c r="AM15" s="67">
        <v>3198</v>
      </c>
      <c r="AN15" s="67">
        <v>180</v>
      </c>
      <c r="AO15" s="59" t="s">
        <v>111</v>
      </c>
      <c r="AP15" s="131">
        <v>44905</v>
      </c>
      <c r="AQ15" s="66">
        <v>3136</v>
      </c>
      <c r="AR15" s="66">
        <v>135</v>
      </c>
      <c r="AS15" s="56" t="s">
        <v>179</v>
      </c>
      <c r="AT15" s="131">
        <v>44904</v>
      </c>
      <c r="AU15" s="66">
        <v>3132</v>
      </c>
      <c r="AV15" s="66">
        <v>180</v>
      </c>
      <c r="AW15" s="56" t="s">
        <v>111</v>
      </c>
      <c r="AX15" s="131">
        <v>44907</v>
      </c>
      <c r="AY15" s="66">
        <v>3177</v>
      </c>
      <c r="AZ15" s="66">
        <v>135</v>
      </c>
      <c r="BA15" s="56" t="s">
        <v>111</v>
      </c>
      <c r="BB15" s="131">
        <v>44905</v>
      </c>
      <c r="BC15" s="67">
        <v>3137</v>
      </c>
      <c r="BD15" s="67">
        <v>135</v>
      </c>
      <c r="BE15" s="59" t="s">
        <v>179</v>
      </c>
    </row>
    <row r="16" spans="1:57" x14ac:dyDescent="0.3">
      <c r="B16" s="133">
        <v>44913</v>
      </c>
      <c r="C16" s="67">
        <v>3226</v>
      </c>
      <c r="D16" s="67">
        <v>90</v>
      </c>
      <c r="E16" s="59" t="s">
        <v>111</v>
      </c>
      <c r="F16" s="129">
        <v>44926</v>
      </c>
      <c r="G16" s="66">
        <v>3402</v>
      </c>
      <c r="H16" s="67">
        <v>45</v>
      </c>
      <c r="I16" s="59"/>
      <c r="J16" s="132">
        <v>44925</v>
      </c>
      <c r="K16" s="67">
        <v>3293</v>
      </c>
      <c r="L16" s="66"/>
      <c r="M16" s="59"/>
      <c r="N16" s="133">
        <v>44915</v>
      </c>
      <c r="O16" s="67">
        <v>3269</v>
      </c>
      <c r="P16" s="67">
        <v>180</v>
      </c>
      <c r="Q16" s="67" t="s">
        <v>94</v>
      </c>
      <c r="R16" s="133">
        <v>44918</v>
      </c>
      <c r="S16" s="67">
        <v>3259</v>
      </c>
      <c r="T16" s="67">
        <v>45</v>
      </c>
      <c r="U16" s="59" t="s">
        <v>179</v>
      </c>
      <c r="V16" s="144">
        <v>44903</v>
      </c>
      <c r="W16" s="66">
        <v>3191</v>
      </c>
      <c r="X16" s="66">
        <v>225</v>
      </c>
      <c r="Y16" s="66" t="s">
        <v>179</v>
      </c>
      <c r="Z16" s="138"/>
      <c r="AA16" s="6"/>
      <c r="AB16" s="6"/>
      <c r="AC16" s="131" t="s">
        <v>179</v>
      </c>
      <c r="AD16" s="131"/>
      <c r="AE16" s="6"/>
      <c r="AF16" s="6"/>
      <c r="AG16" s="166" t="s">
        <v>179</v>
      </c>
      <c r="AH16" s="132">
        <v>44925</v>
      </c>
      <c r="AI16" s="6">
        <v>3294</v>
      </c>
      <c r="AJ16" s="6">
        <v>90</v>
      </c>
      <c r="AK16" s="56" t="s">
        <v>253</v>
      </c>
      <c r="AL16" s="131">
        <v>44911</v>
      </c>
      <c r="AM16" s="67">
        <v>3216</v>
      </c>
      <c r="AN16" s="67">
        <v>180</v>
      </c>
      <c r="AO16" s="59" t="s">
        <v>111</v>
      </c>
      <c r="AP16" s="131">
        <v>44908</v>
      </c>
      <c r="AQ16" s="67">
        <v>3197</v>
      </c>
      <c r="AR16" s="67">
        <v>90</v>
      </c>
      <c r="AS16" s="59" t="s">
        <v>111</v>
      </c>
      <c r="AT16" s="131">
        <v>44907</v>
      </c>
      <c r="AU16" s="66">
        <v>3146</v>
      </c>
      <c r="AV16" s="66">
        <v>180</v>
      </c>
      <c r="AW16" s="56" t="s">
        <v>111</v>
      </c>
      <c r="AX16" s="131">
        <v>44909</v>
      </c>
      <c r="AY16" s="67">
        <v>2865</v>
      </c>
      <c r="AZ16" s="67">
        <v>105</v>
      </c>
      <c r="BA16" s="59" t="s">
        <v>184</v>
      </c>
      <c r="BB16" s="131">
        <v>44908</v>
      </c>
      <c r="BC16" s="66">
        <v>2861</v>
      </c>
      <c r="BD16" s="66">
        <v>125</v>
      </c>
      <c r="BE16" s="56" t="s">
        <v>179</v>
      </c>
    </row>
    <row r="17" spans="2:57" x14ac:dyDescent="0.3">
      <c r="B17" s="129">
        <v>44916</v>
      </c>
      <c r="C17" s="66">
        <v>3245</v>
      </c>
      <c r="D17" s="66">
        <v>90</v>
      </c>
      <c r="E17" s="56" t="s">
        <v>179</v>
      </c>
      <c r="F17" s="76"/>
      <c r="G17" s="66"/>
      <c r="H17" s="66"/>
      <c r="I17" s="56"/>
      <c r="J17" s="76"/>
      <c r="K17" s="66"/>
      <c r="L17" s="66"/>
      <c r="M17" s="56"/>
      <c r="N17" s="177">
        <v>44918</v>
      </c>
      <c r="O17" s="66">
        <v>3257</v>
      </c>
      <c r="P17" s="66">
        <v>90</v>
      </c>
      <c r="Q17" s="66" t="s">
        <v>253</v>
      </c>
      <c r="R17" s="129">
        <v>44920</v>
      </c>
      <c r="S17" s="66">
        <v>3272</v>
      </c>
      <c r="T17" s="66">
        <v>45</v>
      </c>
      <c r="U17" s="56" t="s">
        <v>179</v>
      </c>
      <c r="V17" s="144">
        <v>44903</v>
      </c>
      <c r="W17" s="66">
        <v>3202</v>
      </c>
      <c r="X17" s="66">
        <v>45</v>
      </c>
      <c r="Y17" s="66" t="s">
        <v>179</v>
      </c>
      <c r="Z17" s="138"/>
      <c r="AA17" s="6"/>
      <c r="AB17" s="6"/>
      <c r="AC17" s="131" t="s">
        <v>179</v>
      </c>
      <c r="AD17" s="131"/>
      <c r="AE17" s="6"/>
      <c r="AF17" s="6"/>
      <c r="AG17" s="166" t="s">
        <v>179</v>
      </c>
      <c r="AH17" s="132"/>
      <c r="AI17" s="6"/>
      <c r="AJ17" s="6"/>
      <c r="AK17" s="59" t="s">
        <v>184</v>
      </c>
      <c r="AL17" s="131">
        <v>44914</v>
      </c>
      <c r="AM17" s="67">
        <v>3243</v>
      </c>
      <c r="AN17" s="67">
        <v>180</v>
      </c>
      <c r="AO17" s="122" t="s">
        <v>111</v>
      </c>
      <c r="AP17" s="131">
        <v>44911</v>
      </c>
      <c r="AQ17" s="67">
        <v>3219</v>
      </c>
      <c r="AR17" s="67">
        <v>135</v>
      </c>
      <c r="AS17" s="59" t="s">
        <v>179</v>
      </c>
      <c r="AT17" s="131">
        <v>44909</v>
      </c>
      <c r="AU17" s="67">
        <v>3199</v>
      </c>
      <c r="AV17" s="67">
        <v>135</v>
      </c>
      <c r="AW17" s="59" t="s">
        <v>111</v>
      </c>
      <c r="AX17" s="131">
        <v>44912</v>
      </c>
      <c r="AY17" s="67">
        <v>3220</v>
      </c>
      <c r="AZ17" s="67">
        <v>135</v>
      </c>
      <c r="BA17" s="59" t="s">
        <v>111</v>
      </c>
      <c r="BB17" s="131">
        <v>44911</v>
      </c>
      <c r="BC17" s="67">
        <v>3212</v>
      </c>
      <c r="BD17" s="67">
        <v>135</v>
      </c>
      <c r="BE17" s="59" t="s">
        <v>111</v>
      </c>
    </row>
    <row r="18" spans="2:57" x14ac:dyDescent="0.3">
      <c r="B18" s="132">
        <v>44919</v>
      </c>
      <c r="C18" s="67">
        <v>3265</v>
      </c>
      <c r="D18" s="67">
        <v>90</v>
      </c>
      <c r="E18" s="59" t="s">
        <v>179</v>
      </c>
      <c r="F18" s="61"/>
      <c r="G18" s="67"/>
      <c r="H18" s="67"/>
      <c r="I18" s="59"/>
      <c r="J18" s="61"/>
      <c r="K18" s="67"/>
      <c r="L18" s="66"/>
      <c r="M18" s="59"/>
      <c r="N18" s="133">
        <v>44918</v>
      </c>
      <c r="O18" s="67">
        <v>3258</v>
      </c>
      <c r="P18" s="67">
        <v>90</v>
      </c>
      <c r="Q18" s="67" t="s">
        <v>253</v>
      </c>
      <c r="R18" s="132">
        <v>44922</v>
      </c>
      <c r="S18" s="67">
        <v>3286</v>
      </c>
      <c r="T18" s="67">
        <v>45</v>
      </c>
      <c r="U18" s="59" t="s">
        <v>111</v>
      </c>
      <c r="V18" s="144">
        <v>44907</v>
      </c>
      <c r="W18" s="67">
        <v>3172</v>
      </c>
      <c r="X18" s="67">
        <v>180</v>
      </c>
      <c r="Y18" s="67" t="s">
        <v>111</v>
      </c>
      <c r="Z18" s="138"/>
      <c r="AA18" s="6"/>
      <c r="AB18" s="6"/>
      <c r="AC18" s="131" t="s">
        <v>179</v>
      </c>
      <c r="AD18" s="131"/>
      <c r="AE18" s="6"/>
      <c r="AF18" s="6"/>
      <c r="AG18" s="166" t="s">
        <v>179</v>
      </c>
      <c r="AH18" s="132"/>
      <c r="AI18" s="6"/>
      <c r="AJ18" s="6"/>
      <c r="AK18" s="59" t="s">
        <v>184</v>
      </c>
      <c r="AL18" s="131"/>
      <c r="AM18" s="67"/>
      <c r="AN18" s="67"/>
      <c r="AO18" s="59" t="s">
        <v>179</v>
      </c>
      <c r="AP18" s="131">
        <v>44916</v>
      </c>
      <c r="AQ18" s="67">
        <v>3336</v>
      </c>
      <c r="AR18" s="67">
        <v>90</v>
      </c>
      <c r="AS18" s="122" t="s">
        <v>179</v>
      </c>
      <c r="AT18" s="131">
        <v>44911</v>
      </c>
      <c r="AU18" s="67">
        <v>3200</v>
      </c>
      <c r="AV18" s="67">
        <v>180</v>
      </c>
      <c r="AW18" s="59" t="s">
        <v>111</v>
      </c>
      <c r="AX18" s="131">
        <v>44915</v>
      </c>
      <c r="AY18" s="67">
        <v>3267</v>
      </c>
      <c r="AZ18" s="67">
        <v>135</v>
      </c>
      <c r="BA18" s="122" t="s">
        <v>111</v>
      </c>
      <c r="BB18" s="131">
        <v>44914</v>
      </c>
      <c r="BC18" s="67">
        <v>2868</v>
      </c>
      <c r="BD18" s="67">
        <v>135</v>
      </c>
      <c r="BE18" s="59" t="s">
        <v>179</v>
      </c>
    </row>
    <row r="19" spans="2:57" x14ac:dyDescent="0.3">
      <c r="B19" s="132">
        <v>44922</v>
      </c>
      <c r="C19" s="67">
        <v>3284</v>
      </c>
      <c r="D19" s="67">
        <v>90</v>
      </c>
      <c r="E19" s="59" t="s">
        <v>111</v>
      </c>
      <c r="F19" s="76"/>
      <c r="G19" s="66"/>
      <c r="H19" s="66"/>
      <c r="I19" s="56"/>
      <c r="J19" s="76"/>
      <c r="K19" s="66"/>
      <c r="L19" s="66"/>
      <c r="M19" s="56"/>
      <c r="N19" s="177">
        <v>44921</v>
      </c>
      <c r="O19" s="66">
        <v>3279</v>
      </c>
      <c r="P19" s="67">
        <v>180</v>
      </c>
      <c r="Q19" s="67" t="s">
        <v>94</v>
      </c>
      <c r="R19" s="132">
        <v>44923</v>
      </c>
      <c r="S19" s="67">
        <v>3335</v>
      </c>
      <c r="T19" s="67">
        <v>90</v>
      </c>
      <c r="U19" s="59" t="s">
        <v>111</v>
      </c>
      <c r="V19" s="144">
        <v>44907</v>
      </c>
      <c r="W19" s="67">
        <v>3176</v>
      </c>
      <c r="X19" s="67">
        <v>45</v>
      </c>
      <c r="Y19" s="67" t="s">
        <v>111</v>
      </c>
      <c r="Z19" s="138"/>
      <c r="AA19" s="6"/>
      <c r="AB19" s="6"/>
      <c r="AC19" s="131" t="s">
        <v>179</v>
      </c>
      <c r="AD19" s="131"/>
      <c r="AE19" s="6"/>
      <c r="AF19" s="6"/>
      <c r="AG19" s="166" t="s">
        <v>179</v>
      </c>
      <c r="AH19" s="132"/>
      <c r="AI19" s="6"/>
      <c r="AJ19" s="6"/>
      <c r="AK19" s="122" t="s">
        <v>184</v>
      </c>
      <c r="AL19" s="131"/>
      <c r="AM19" s="67"/>
      <c r="AN19" s="67"/>
      <c r="AO19" s="59" t="s">
        <v>179</v>
      </c>
      <c r="AP19" s="131"/>
      <c r="AQ19" s="67"/>
      <c r="AR19" s="67"/>
      <c r="AS19" s="59" t="s">
        <v>179</v>
      </c>
      <c r="AT19" s="131">
        <v>44914</v>
      </c>
      <c r="AU19" s="67">
        <v>3238</v>
      </c>
      <c r="AV19" s="67">
        <v>180</v>
      </c>
      <c r="AW19" s="59" t="s">
        <v>111</v>
      </c>
      <c r="AX19" s="131">
        <v>44918</v>
      </c>
      <c r="AY19" s="67">
        <v>3255</v>
      </c>
      <c r="AZ19" s="67">
        <v>135</v>
      </c>
      <c r="BA19" s="59" t="s">
        <v>179</v>
      </c>
      <c r="BB19" s="131">
        <v>44917</v>
      </c>
      <c r="BC19" s="67">
        <v>2873</v>
      </c>
      <c r="BD19" s="67">
        <v>30</v>
      </c>
      <c r="BE19" s="122" t="s">
        <v>179</v>
      </c>
    </row>
    <row r="20" spans="2:57" x14ac:dyDescent="0.3">
      <c r="B20" s="132"/>
      <c r="C20" s="67"/>
      <c r="D20" s="67"/>
      <c r="E20" s="59" t="s">
        <v>111</v>
      </c>
      <c r="F20" s="76"/>
      <c r="G20" s="66"/>
      <c r="H20" s="66"/>
      <c r="I20" s="56"/>
      <c r="J20" s="76"/>
      <c r="K20" s="66"/>
      <c r="L20" s="66"/>
      <c r="M20" s="56"/>
      <c r="N20" s="177">
        <v>44924</v>
      </c>
      <c r="O20" s="66">
        <v>3291</v>
      </c>
      <c r="P20" s="67">
        <v>180</v>
      </c>
      <c r="Q20" s="67" t="s">
        <v>253</v>
      </c>
      <c r="R20" s="132"/>
      <c r="S20" s="67"/>
      <c r="T20" s="67"/>
      <c r="U20" s="59" t="s">
        <v>111</v>
      </c>
      <c r="V20" s="144">
        <v>44910</v>
      </c>
      <c r="W20" s="67">
        <v>3207</v>
      </c>
      <c r="X20" s="67">
        <v>315</v>
      </c>
      <c r="Y20" s="67" t="s">
        <v>111</v>
      </c>
      <c r="Z20" s="138"/>
      <c r="AA20" s="6"/>
      <c r="AB20" s="6"/>
      <c r="AC20" s="131" t="s">
        <v>179</v>
      </c>
      <c r="AD20" s="131"/>
      <c r="AE20" s="6"/>
      <c r="AF20" s="6"/>
      <c r="AG20" s="166" t="s">
        <v>179</v>
      </c>
      <c r="AH20" s="132"/>
      <c r="AI20" s="6"/>
      <c r="AJ20" s="6"/>
      <c r="AK20" s="59" t="s">
        <v>184</v>
      </c>
      <c r="AL20" s="131"/>
      <c r="AM20" s="67"/>
      <c r="AN20" s="67"/>
      <c r="AO20" s="59" t="s">
        <v>179</v>
      </c>
      <c r="AP20" s="131"/>
      <c r="AQ20" s="67"/>
      <c r="AR20" s="67"/>
      <c r="AS20" s="59" t="s">
        <v>179</v>
      </c>
      <c r="AT20" s="131">
        <v>44916</v>
      </c>
      <c r="AU20" s="66">
        <v>3249</v>
      </c>
      <c r="AV20" s="66">
        <v>135</v>
      </c>
      <c r="AW20" s="56" t="s">
        <v>179</v>
      </c>
      <c r="AX20" s="131">
        <v>44921</v>
      </c>
      <c r="AY20" s="67">
        <v>3276</v>
      </c>
      <c r="AZ20" s="67">
        <v>135</v>
      </c>
      <c r="BA20" s="59" t="s">
        <v>111</v>
      </c>
      <c r="BB20" s="131">
        <v>44920</v>
      </c>
      <c r="BC20" s="67">
        <v>3273</v>
      </c>
      <c r="BD20" s="67">
        <v>135</v>
      </c>
      <c r="BE20" s="122" t="s">
        <v>179</v>
      </c>
    </row>
    <row r="21" spans="2:57" x14ac:dyDescent="0.3">
      <c r="B21" s="132"/>
      <c r="C21" s="67"/>
      <c r="D21" s="67"/>
      <c r="E21" s="59" t="s">
        <v>111</v>
      </c>
      <c r="F21" s="61"/>
      <c r="G21" s="67"/>
      <c r="H21" s="67"/>
      <c r="I21" s="59"/>
      <c r="J21" s="61"/>
      <c r="K21" s="67"/>
      <c r="L21" s="67"/>
      <c r="M21" s="59"/>
      <c r="N21" s="67"/>
      <c r="O21" s="67"/>
      <c r="P21" s="67"/>
      <c r="Q21" s="67"/>
      <c r="R21" s="132"/>
      <c r="S21" s="67"/>
      <c r="T21" s="67"/>
      <c r="U21" s="59" t="s">
        <v>111</v>
      </c>
      <c r="V21" s="144">
        <v>44914</v>
      </c>
      <c r="W21" s="67">
        <v>2871</v>
      </c>
      <c r="X21" s="67">
        <v>45</v>
      </c>
      <c r="Y21" s="67" t="s">
        <v>179</v>
      </c>
      <c r="Z21" s="138"/>
      <c r="AA21" s="6"/>
      <c r="AB21" s="6"/>
      <c r="AC21" s="131" t="s">
        <v>111</v>
      </c>
      <c r="AD21" s="131"/>
      <c r="AE21" s="6"/>
      <c r="AF21" s="6"/>
      <c r="AG21" s="166" t="s">
        <v>111</v>
      </c>
      <c r="AH21" s="132"/>
      <c r="AI21" s="6"/>
      <c r="AJ21" s="6"/>
      <c r="AK21" s="59" t="s">
        <v>184</v>
      </c>
      <c r="AL21" s="131"/>
      <c r="AM21" s="67"/>
      <c r="AN21" s="67"/>
      <c r="AO21" s="59" t="s">
        <v>111</v>
      </c>
      <c r="AP21" s="131"/>
      <c r="AQ21" s="67"/>
      <c r="AR21" s="67"/>
      <c r="AS21" s="59" t="s">
        <v>179</v>
      </c>
      <c r="AT21" s="131">
        <v>44920</v>
      </c>
      <c r="AU21" s="67">
        <v>3271</v>
      </c>
      <c r="AV21" s="67">
        <v>180</v>
      </c>
      <c r="AW21" s="59" t="s">
        <v>179</v>
      </c>
      <c r="AX21" s="131">
        <v>44924</v>
      </c>
      <c r="AY21" s="67">
        <v>3289</v>
      </c>
      <c r="AZ21" s="67">
        <v>135</v>
      </c>
      <c r="BA21" s="59" t="s">
        <v>179</v>
      </c>
      <c r="BB21" s="131">
        <v>44923</v>
      </c>
      <c r="BC21" s="67">
        <v>3301</v>
      </c>
      <c r="BD21" s="67">
        <v>135</v>
      </c>
      <c r="BE21" s="59" t="s">
        <v>111</v>
      </c>
    </row>
    <row r="22" spans="2:57" x14ac:dyDescent="0.3">
      <c r="B22" s="132"/>
      <c r="C22" s="67"/>
      <c r="D22" s="67"/>
      <c r="E22" s="59"/>
      <c r="F22" s="61"/>
      <c r="G22" s="67"/>
      <c r="H22" s="67"/>
      <c r="I22" s="59"/>
      <c r="J22" s="61"/>
      <c r="K22" s="67"/>
      <c r="L22" s="67"/>
      <c r="M22" s="59"/>
      <c r="N22" s="67"/>
      <c r="O22" s="67"/>
      <c r="P22" s="67"/>
      <c r="Q22" s="67"/>
      <c r="R22" s="132"/>
      <c r="S22" s="67"/>
      <c r="T22" s="67"/>
      <c r="U22" s="59"/>
      <c r="V22" s="144">
        <v>44914</v>
      </c>
      <c r="W22" s="67">
        <v>2870</v>
      </c>
      <c r="X22" s="67">
        <v>315</v>
      </c>
      <c r="Y22" s="67" t="s">
        <v>179</v>
      </c>
      <c r="Z22" s="138"/>
      <c r="AA22" s="6"/>
      <c r="AB22" s="6"/>
      <c r="AC22" s="131"/>
      <c r="AD22" s="131"/>
      <c r="AE22" s="6"/>
      <c r="AF22" s="6"/>
      <c r="AG22" s="166"/>
      <c r="AH22" s="132"/>
      <c r="AI22" s="6"/>
      <c r="AJ22" s="6"/>
      <c r="AK22" s="59"/>
      <c r="AP22" s="131"/>
      <c r="AQ22" s="67"/>
      <c r="AR22" s="67"/>
      <c r="AS22" s="59" t="s">
        <v>179</v>
      </c>
      <c r="AT22" s="131">
        <v>44922</v>
      </c>
      <c r="AU22" s="67">
        <v>3285</v>
      </c>
      <c r="AV22" s="67">
        <v>180</v>
      </c>
      <c r="AW22" s="59" t="s">
        <v>111</v>
      </c>
      <c r="AX22" s="131"/>
      <c r="AY22" s="67"/>
      <c r="AZ22" s="67"/>
      <c r="BA22" s="59" t="s">
        <v>111</v>
      </c>
      <c r="BB22" s="131">
        <v>44926</v>
      </c>
      <c r="BC22" s="67">
        <v>3297</v>
      </c>
      <c r="BD22" s="67">
        <v>90</v>
      </c>
      <c r="BE22" s="59" t="s">
        <v>111</v>
      </c>
    </row>
    <row r="23" spans="2:57" x14ac:dyDescent="0.3">
      <c r="B23" s="132"/>
      <c r="C23" s="67"/>
      <c r="D23" s="67"/>
      <c r="E23" s="59"/>
      <c r="F23" s="61"/>
      <c r="G23" s="67"/>
      <c r="H23" s="67"/>
      <c r="I23" s="59"/>
      <c r="J23" s="61"/>
      <c r="K23" s="67"/>
      <c r="L23" s="67"/>
      <c r="M23" s="59"/>
      <c r="N23" s="67"/>
      <c r="O23" s="67"/>
      <c r="P23" s="67"/>
      <c r="Q23" s="67"/>
      <c r="R23" s="132"/>
      <c r="S23" s="67"/>
      <c r="T23" s="67"/>
      <c r="U23" s="59"/>
      <c r="V23" s="144">
        <v>44917</v>
      </c>
      <c r="W23" s="67">
        <v>3250</v>
      </c>
      <c r="X23" s="67">
        <v>270</v>
      </c>
      <c r="Y23" s="67" t="s">
        <v>179</v>
      </c>
      <c r="Z23" s="138"/>
      <c r="AA23" s="6"/>
      <c r="AB23" s="6"/>
      <c r="AC23" s="131"/>
      <c r="AD23" s="131"/>
      <c r="AE23" s="6"/>
      <c r="AF23" s="6"/>
      <c r="AG23" s="166"/>
      <c r="AH23" s="132"/>
      <c r="AI23" s="6"/>
      <c r="AJ23" s="6"/>
      <c r="AK23" s="59"/>
      <c r="AP23" s="131"/>
      <c r="AQ23" s="67"/>
      <c r="AR23" s="67"/>
      <c r="AS23" s="59" t="s">
        <v>179</v>
      </c>
      <c r="AT23" s="131">
        <v>44926</v>
      </c>
      <c r="AU23" s="67">
        <v>3296</v>
      </c>
      <c r="AV23" s="67">
        <v>180</v>
      </c>
      <c r="AW23" s="59" t="s">
        <v>111</v>
      </c>
      <c r="AX23" s="131"/>
      <c r="AY23" s="67"/>
      <c r="AZ23" s="67"/>
      <c r="BA23" s="59" t="s">
        <v>111</v>
      </c>
      <c r="BB23" s="131"/>
      <c r="BC23" s="67"/>
      <c r="BD23" s="67"/>
      <c r="BE23" s="59" t="s">
        <v>111</v>
      </c>
    </row>
    <row r="24" spans="2:57" x14ac:dyDescent="0.3">
      <c r="B24" s="132"/>
      <c r="C24" s="67"/>
      <c r="D24" s="67"/>
      <c r="E24" s="59"/>
      <c r="F24" s="61"/>
      <c r="G24" s="67"/>
      <c r="H24" s="67"/>
      <c r="I24" s="59"/>
      <c r="J24" s="61"/>
      <c r="K24" s="67"/>
      <c r="L24" s="67"/>
      <c r="M24" s="59"/>
      <c r="N24" s="67"/>
      <c r="O24" s="67"/>
      <c r="P24" s="67"/>
      <c r="Q24" s="67"/>
      <c r="R24" s="132"/>
      <c r="S24" s="67"/>
      <c r="T24" s="67"/>
      <c r="U24" s="59"/>
      <c r="V24" s="144">
        <v>44921</v>
      </c>
      <c r="W24" s="67">
        <v>3280</v>
      </c>
      <c r="X24" s="67">
        <v>315</v>
      </c>
      <c r="Y24" s="67" t="s">
        <v>111</v>
      </c>
      <c r="Z24" s="138"/>
      <c r="AA24" s="6"/>
      <c r="AB24" s="6"/>
      <c r="AC24" s="131"/>
      <c r="AD24" s="131"/>
      <c r="AE24" s="6"/>
      <c r="AF24" s="6"/>
      <c r="AG24" s="166"/>
      <c r="AH24" s="132"/>
      <c r="AI24" s="6"/>
      <c r="AJ24" s="6"/>
      <c r="AK24" s="59"/>
      <c r="AP24" s="131"/>
      <c r="AQ24" s="67"/>
      <c r="AR24" s="67"/>
      <c r="AS24" s="59" t="s">
        <v>179</v>
      </c>
      <c r="AT24" s="131"/>
      <c r="AU24" s="67"/>
      <c r="AV24" s="67"/>
      <c r="AW24" s="59" t="s">
        <v>111</v>
      </c>
      <c r="AX24" s="131"/>
      <c r="AY24" s="67"/>
      <c r="AZ24" s="67"/>
      <c r="BA24" s="59" t="s">
        <v>111</v>
      </c>
      <c r="BB24" s="131"/>
      <c r="BC24" s="67"/>
      <c r="BD24" s="67"/>
      <c r="BE24" s="59" t="s">
        <v>111</v>
      </c>
    </row>
    <row r="25" spans="2:57" x14ac:dyDescent="0.3">
      <c r="B25" s="132"/>
      <c r="C25" s="67"/>
      <c r="D25" s="67"/>
      <c r="E25" s="59"/>
      <c r="F25" s="61"/>
      <c r="G25" s="67"/>
      <c r="H25" s="67"/>
      <c r="I25" s="59"/>
      <c r="J25" s="61"/>
      <c r="K25" s="67"/>
      <c r="L25" s="67"/>
      <c r="M25" s="59"/>
      <c r="N25" s="67"/>
      <c r="O25" s="67"/>
      <c r="P25" s="67"/>
      <c r="Q25" s="67"/>
      <c r="R25" s="132"/>
      <c r="S25" s="67"/>
      <c r="T25" s="67"/>
      <c r="U25" s="59"/>
      <c r="V25" s="144">
        <v>44921</v>
      </c>
      <c r="W25" s="67">
        <v>3282</v>
      </c>
      <c r="X25" s="67">
        <v>45</v>
      </c>
      <c r="Y25" s="67" t="s">
        <v>111</v>
      </c>
      <c r="Z25" s="138"/>
      <c r="AA25" s="6"/>
      <c r="AB25" s="6"/>
      <c r="AC25" s="131"/>
      <c r="AD25" s="131"/>
      <c r="AE25" s="6"/>
      <c r="AF25" s="6"/>
      <c r="AG25" s="166"/>
      <c r="AH25" s="132"/>
      <c r="AI25" s="6"/>
      <c r="AJ25" s="6"/>
      <c r="AK25" s="59"/>
      <c r="AP25" s="131"/>
      <c r="AQ25" s="67"/>
      <c r="AR25" s="67"/>
      <c r="AS25" s="59" t="s">
        <v>179</v>
      </c>
      <c r="AT25" s="131"/>
      <c r="AU25" s="67"/>
      <c r="AV25" s="67"/>
      <c r="AW25" s="59" t="s">
        <v>111</v>
      </c>
      <c r="AX25" s="131"/>
      <c r="AY25" s="67"/>
      <c r="AZ25" s="67"/>
      <c r="BA25" s="59" t="s">
        <v>111</v>
      </c>
      <c r="BB25" s="131"/>
      <c r="BC25" s="67"/>
      <c r="BD25" s="67"/>
      <c r="BE25" s="59" t="s">
        <v>111</v>
      </c>
    </row>
    <row r="26" spans="2:57" x14ac:dyDescent="0.3">
      <c r="B26" s="132"/>
      <c r="C26" s="67"/>
      <c r="D26" s="67"/>
      <c r="E26" s="59"/>
      <c r="F26" s="61"/>
      <c r="G26" s="67"/>
      <c r="H26" s="67"/>
      <c r="I26" s="59"/>
      <c r="J26" s="61"/>
      <c r="K26" s="67"/>
      <c r="L26" s="67"/>
      <c r="M26" s="59"/>
      <c r="N26" s="67"/>
      <c r="O26" s="67"/>
      <c r="P26" s="67"/>
      <c r="Q26" s="67"/>
      <c r="R26" s="132"/>
      <c r="S26" s="67"/>
      <c r="T26" s="67"/>
      <c r="U26" s="59"/>
      <c r="V26" s="144">
        <v>44924</v>
      </c>
      <c r="W26" s="66">
        <v>3292</v>
      </c>
      <c r="X26" s="66">
        <v>315</v>
      </c>
      <c r="Y26" s="66" t="s">
        <v>179</v>
      </c>
      <c r="Z26" s="138"/>
      <c r="AA26" s="6"/>
      <c r="AB26" s="6"/>
      <c r="AC26" s="15"/>
      <c r="AD26" s="131"/>
      <c r="AE26" s="6"/>
      <c r="AF26" s="6"/>
      <c r="AG26" s="15"/>
      <c r="AH26" s="61"/>
      <c r="AI26" s="6"/>
      <c r="AJ26" s="6"/>
      <c r="AK26" s="59"/>
      <c r="AP26" s="131"/>
      <c r="AQ26" s="67"/>
      <c r="AR26" s="67"/>
      <c r="AS26" s="59" t="s">
        <v>179</v>
      </c>
      <c r="AT26" s="131"/>
      <c r="AU26" s="67"/>
      <c r="AV26" s="67"/>
      <c r="AW26" s="59" t="s">
        <v>111</v>
      </c>
      <c r="AX26" s="131"/>
      <c r="AY26" s="67"/>
      <c r="AZ26" s="67"/>
      <c r="BA26" s="59" t="s">
        <v>111</v>
      </c>
      <c r="BB26" s="131"/>
      <c r="BC26" s="67"/>
      <c r="BD26" s="67"/>
      <c r="BE26" s="59" t="s">
        <v>111</v>
      </c>
    </row>
    <row r="27" spans="2:57" x14ac:dyDescent="0.3">
      <c r="B27" s="132"/>
      <c r="C27" s="67"/>
      <c r="D27" s="67"/>
      <c r="E27" s="59"/>
      <c r="F27" s="61"/>
      <c r="G27" s="67"/>
      <c r="H27" s="67"/>
      <c r="I27" s="59"/>
      <c r="J27" s="61"/>
      <c r="K27" s="67"/>
      <c r="L27" s="67"/>
      <c r="M27" s="59"/>
      <c r="N27" s="67"/>
      <c r="O27" s="67"/>
      <c r="P27" s="67"/>
      <c r="Q27" s="67"/>
      <c r="R27" s="132"/>
      <c r="S27" s="67"/>
      <c r="T27" s="67"/>
      <c r="U27" s="59"/>
      <c r="V27" s="144"/>
      <c r="W27" s="66"/>
      <c r="X27" s="66"/>
      <c r="Y27" s="66"/>
      <c r="Z27" s="138"/>
      <c r="AA27" s="6"/>
      <c r="AB27" s="6"/>
      <c r="AC27" s="15"/>
      <c r="AD27" s="131"/>
      <c r="AE27" s="6"/>
      <c r="AF27" s="6"/>
      <c r="AG27" s="15"/>
      <c r="AH27" s="132"/>
      <c r="AI27" s="6"/>
      <c r="AJ27" s="6"/>
      <c r="AK27" s="56"/>
      <c r="AP27" s="131"/>
      <c r="AQ27" s="67"/>
      <c r="AR27" s="67"/>
      <c r="AS27" s="59" t="s">
        <v>111</v>
      </c>
      <c r="AT27" s="131"/>
      <c r="AU27" s="67"/>
      <c r="AV27" s="67"/>
      <c r="AW27" s="59" t="s">
        <v>111</v>
      </c>
      <c r="AX27" s="131"/>
      <c r="AY27" s="67"/>
      <c r="AZ27" s="67"/>
      <c r="BA27" s="59" t="s">
        <v>111</v>
      </c>
      <c r="BB27" s="131"/>
      <c r="BC27" s="67"/>
      <c r="BD27" s="67"/>
      <c r="BE27" s="122" t="s">
        <v>179</v>
      </c>
    </row>
    <row r="28" spans="2:57" x14ac:dyDescent="0.3">
      <c r="B28" s="61"/>
      <c r="C28" s="67"/>
      <c r="D28" s="67"/>
      <c r="E28" s="59"/>
      <c r="F28" s="61"/>
      <c r="G28" s="67"/>
      <c r="H28" s="67"/>
      <c r="I28" s="59"/>
      <c r="J28" s="61"/>
      <c r="K28" s="67"/>
      <c r="L28" s="67"/>
      <c r="M28" s="59"/>
      <c r="N28" s="67"/>
      <c r="O28" s="67"/>
      <c r="P28" s="67"/>
      <c r="Q28" s="67"/>
      <c r="R28" s="61"/>
      <c r="S28" s="67"/>
      <c r="T28" s="67"/>
      <c r="U28" s="59"/>
      <c r="V28" s="144"/>
      <c r="W28" s="66"/>
      <c r="X28" s="66"/>
      <c r="Y28" s="56"/>
      <c r="Z28" s="13"/>
      <c r="AA28" s="6"/>
      <c r="AB28" s="6"/>
      <c r="AC28" s="15"/>
      <c r="AD28" s="21"/>
      <c r="AE28" s="6"/>
      <c r="AF28" s="6"/>
      <c r="AG28" s="15"/>
      <c r="AH28" s="132"/>
      <c r="AI28" s="6"/>
      <c r="AJ28" s="6"/>
      <c r="AK28" s="59"/>
      <c r="AP28" s="131"/>
      <c r="AQ28" s="67"/>
      <c r="AR28" s="67"/>
      <c r="AS28" s="59" t="s">
        <v>111</v>
      </c>
      <c r="AT28" s="131"/>
      <c r="AU28" s="67"/>
      <c r="AV28" s="67"/>
      <c r="AW28" s="59" t="s">
        <v>111</v>
      </c>
      <c r="AX28" s="131"/>
      <c r="AY28" s="67"/>
      <c r="AZ28" s="67"/>
      <c r="BA28" s="59" t="s">
        <v>111</v>
      </c>
      <c r="BB28" s="131"/>
      <c r="BC28" s="67"/>
      <c r="BD28" s="67"/>
      <c r="BE28" s="59" t="s">
        <v>111</v>
      </c>
    </row>
    <row r="29" spans="2:57" x14ac:dyDescent="0.3">
      <c r="B29" s="61"/>
      <c r="C29" s="67"/>
      <c r="D29" s="67"/>
      <c r="E29" s="59"/>
      <c r="F29" s="61"/>
      <c r="G29" s="67"/>
      <c r="H29" s="67"/>
      <c r="I29" s="59"/>
      <c r="J29" s="61"/>
      <c r="K29" s="67"/>
      <c r="L29" s="67"/>
      <c r="M29" s="59"/>
      <c r="N29" s="67"/>
      <c r="O29" s="67"/>
      <c r="P29" s="67"/>
      <c r="Q29" s="67"/>
      <c r="R29" s="61"/>
      <c r="S29" s="67"/>
      <c r="T29" s="67"/>
      <c r="U29" s="59"/>
      <c r="V29" s="144"/>
      <c r="W29" s="67"/>
      <c r="X29" s="67"/>
      <c r="Y29" s="67"/>
      <c r="Z29" s="13"/>
      <c r="AA29" s="6"/>
      <c r="AB29" s="6"/>
      <c r="AC29" s="15"/>
      <c r="AD29" s="21"/>
      <c r="AE29" s="6"/>
      <c r="AF29" s="6"/>
      <c r="AG29" s="15"/>
      <c r="AH29" s="132"/>
      <c r="AI29" s="6"/>
      <c r="AJ29" s="6"/>
      <c r="AK29" s="59"/>
      <c r="AP29" s="131"/>
      <c r="AQ29" s="67"/>
      <c r="AR29" s="67"/>
      <c r="AS29" s="59" t="s">
        <v>179</v>
      </c>
      <c r="AT29" s="131"/>
      <c r="AU29" s="67"/>
      <c r="AV29" s="67"/>
      <c r="AW29" s="59"/>
      <c r="AX29" s="131"/>
      <c r="AY29" s="67"/>
      <c r="AZ29" s="67"/>
      <c r="BA29" s="59"/>
      <c r="BB29" s="131"/>
      <c r="BC29" s="67"/>
      <c r="BD29" s="67"/>
      <c r="BE29" s="59" t="s">
        <v>111</v>
      </c>
    </row>
    <row r="30" spans="2:57" x14ac:dyDescent="0.3">
      <c r="B30" s="25"/>
      <c r="C30" s="68"/>
      <c r="D30" s="68"/>
      <c r="E30" s="24"/>
      <c r="F30" s="25"/>
      <c r="G30" s="68"/>
      <c r="H30" s="68"/>
      <c r="I30" s="24"/>
      <c r="J30" s="25"/>
      <c r="K30" s="68"/>
      <c r="L30" s="68"/>
      <c r="M30" s="24"/>
      <c r="N30" s="68"/>
      <c r="O30" s="68"/>
      <c r="P30" s="68"/>
      <c r="Q30" s="68"/>
      <c r="R30" s="25"/>
      <c r="S30" s="68"/>
      <c r="T30" s="68"/>
      <c r="U30" s="24"/>
      <c r="V30" s="144"/>
      <c r="W30" s="66"/>
      <c r="X30" s="66"/>
      <c r="Y30" s="56"/>
      <c r="Z30" s="14"/>
      <c r="AA30" s="4"/>
      <c r="AB30" s="4"/>
      <c r="AC30" s="17"/>
      <c r="AD30" s="22"/>
      <c r="AE30" s="4"/>
      <c r="AF30" s="4"/>
      <c r="AG30" s="17"/>
      <c r="AH30" s="132"/>
      <c r="AI30" s="6"/>
      <c r="AJ30" s="6"/>
      <c r="AK30" s="56"/>
      <c r="AP30" s="131"/>
      <c r="AQ30" s="67"/>
      <c r="AR30" s="67"/>
      <c r="AS30" s="59" t="s">
        <v>111</v>
      </c>
      <c r="AT30" s="131"/>
      <c r="AU30" s="68"/>
      <c r="AV30" s="68"/>
      <c r="AW30" s="24"/>
      <c r="AX30" s="131"/>
      <c r="AY30" s="68"/>
      <c r="AZ30" s="68"/>
      <c r="BA30" s="24"/>
      <c r="BB30" s="131"/>
      <c r="BC30" s="68"/>
      <c r="BD30" s="68"/>
      <c r="BE30" s="24"/>
    </row>
    <row r="31" spans="2:57" x14ac:dyDescent="0.3">
      <c r="B31" s="25"/>
      <c r="C31" s="68"/>
      <c r="D31" s="68"/>
      <c r="E31" s="24"/>
      <c r="F31" s="25"/>
      <c r="G31" s="68"/>
      <c r="H31" s="68"/>
      <c r="I31" s="24"/>
      <c r="J31" s="25"/>
      <c r="K31" s="68"/>
      <c r="L31" s="68"/>
      <c r="M31" s="24"/>
      <c r="N31" s="68"/>
      <c r="O31" s="68"/>
      <c r="P31" s="68"/>
      <c r="Q31" s="68"/>
      <c r="R31" s="25"/>
      <c r="S31" s="68"/>
      <c r="T31" s="68"/>
      <c r="U31" s="24"/>
      <c r="V31" s="144"/>
      <c r="W31" s="67"/>
      <c r="X31" s="67"/>
      <c r="Y31" s="67"/>
      <c r="Z31" s="14"/>
      <c r="AA31" s="4"/>
      <c r="AB31" s="4"/>
      <c r="AC31" s="17"/>
      <c r="AD31" s="22"/>
      <c r="AE31" s="4"/>
      <c r="AF31" s="4"/>
      <c r="AG31" s="17"/>
      <c r="AH31" s="132"/>
      <c r="AI31" s="6"/>
      <c r="AJ31" s="6"/>
      <c r="AK31" s="59"/>
      <c r="AP31" s="131"/>
      <c r="AQ31" s="67"/>
      <c r="AR31" s="67"/>
      <c r="AS31" s="59" t="s">
        <v>111</v>
      </c>
      <c r="AT31" s="131"/>
      <c r="AU31" s="68"/>
      <c r="AV31" s="68"/>
      <c r="AW31" s="24"/>
      <c r="AX31" s="131"/>
      <c r="AY31" s="68"/>
      <c r="AZ31" s="68"/>
      <c r="BA31" s="24"/>
      <c r="BB31" s="131"/>
      <c r="BC31" s="68"/>
      <c r="BD31" s="68"/>
      <c r="BE31" s="24"/>
    </row>
    <row r="32" spans="2:57" x14ac:dyDescent="0.3">
      <c r="B32" s="38"/>
      <c r="C32" s="69"/>
      <c r="D32" s="69"/>
      <c r="E32" s="39"/>
      <c r="F32" s="38"/>
      <c r="G32" s="69"/>
      <c r="H32" s="69"/>
      <c r="I32" s="39"/>
      <c r="J32" s="38"/>
      <c r="K32" s="69"/>
      <c r="L32" s="69"/>
      <c r="M32" s="39"/>
      <c r="N32" s="69"/>
      <c r="O32" s="69"/>
      <c r="P32" s="69"/>
      <c r="Q32" s="69"/>
      <c r="R32" s="38"/>
      <c r="S32" s="69"/>
      <c r="T32" s="69"/>
      <c r="U32" s="39"/>
      <c r="V32" s="144"/>
      <c r="W32" s="67"/>
      <c r="X32" s="67"/>
      <c r="Y32" s="67"/>
      <c r="Z32" s="36"/>
      <c r="AA32" s="31"/>
      <c r="AB32" s="31"/>
      <c r="AC32" s="35"/>
      <c r="AD32" s="30"/>
      <c r="AE32" s="31"/>
      <c r="AF32" s="31"/>
      <c r="AG32" s="35"/>
      <c r="AH32" s="132"/>
      <c r="AI32" s="6"/>
      <c r="AJ32" s="6"/>
      <c r="AK32" s="59"/>
      <c r="AP32" s="38"/>
      <c r="AQ32" s="69"/>
      <c r="AR32" s="69"/>
      <c r="AS32" s="39"/>
      <c r="AT32" s="131"/>
      <c r="AU32" s="69"/>
      <c r="AV32" s="69"/>
      <c r="AW32" s="39"/>
      <c r="AX32" s="131"/>
      <c r="AY32" s="69"/>
      <c r="AZ32" s="69"/>
      <c r="BA32" s="39"/>
      <c r="BB32" s="131"/>
      <c r="BC32" s="69"/>
      <c r="BD32" s="69"/>
      <c r="BE32" s="39"/>
    </row>
    <row r="33" spans="2:57" x14ac:dyDescent="0.3">
      <c r="B33" s="38"/>
      <c r="C33" s="69"/>
      <c r="D33" s="69"/>
      <c r="E33" s="39"/>
      <c r="F33" s="38"/>
      <c r="G33" s="69"/>
      <c r="H33" s="69"/>
      <c r="I33" s="39"/>
      <c r="J33" s="38"/>
      <c r="K33" s="69"/>
      <c r="L33" s="69"/>
      <c r="M33" s="39"/>
      <c r="N33" s="69"/>
      <c r="O33" s="69"/>
      <c r="P33" s="69"/>
      <c r="Q33" s="69"/>
      <c r="R33" s="38"/>
      <c r="S33" s="69"/>
      <c r="T33" s="69"/>
      <c r="U33" s="39"/>
      <c r="V33" s="38"/>
      <c r="W33" s="69"/>
      <c r="X33" s="69"/>
      <c r="Y33" s="69"/>
      <c r="AD33" s="103"/>
      <c r="AG33" s="104"/>
      <c r="AH33" s="132"/>
      <c r="AI33" s="6"/>
      <c r="AJ33" s="6"/>
      <c r="AK33" s="122"/>
      <c r="AP33" s="38"/>
      <c r="AQ33" s="69"/>
      <c r="AR33" s="69"/>
      <c r="AS33" s="39"/>
      <c r="AT33" s="131"/>
      <c r="AU33" s="69"/>
      <c r="AV33" s="69"/>
      <c r="AW33" s="39"/>
      <c r="AX33" s="131"/>
      <c r="AY33" s="69"/>
      <c r="AZ33" s="69"/>
      <c r="BA33" s="39"/>
      <c r="BB33" s="131"/>
      <c r="BC33" s="69"/>
      <c r="BD33" s="69"/>
      <c r="BE33" s="39"/>
    </row>
    <row r="34" spans="2:57" ht="14.25" customHeight="1" x14ac:dyDescent="0.3">
      <c r="B34" s="38"/>
      <c r="C34" s="69"/>
      <c r="D34" s="69"/>
      <c r="E34" s="39"/>
      <c r="F34" s="38"/>
      <c r="G34" s="69"/>
      <c r="H34" s="69"/>
      <c r="I34" s="39"/>
      <c r="J34" s="38"/>
      <c r="K34" s="69"/>
      <c r="L34" s="69"/>
      <c r="M34" s="39"/>
      <c r="N34" s="69"/>
      <c r="O34" s="69"/>
      <c r="P34" s="69"/>
      <c r="Q34" s="69"/>
      <c r="R34" s="38"/>
      <c r="S34" s="69"/>
      <c r="T34" s="69"/>
      <c r="U34" s="39"/>
      <c r="V34" s="38"/>
      <c r="W34" s="69"/>
      <c r="X34" s="69"/>
      <c r="Y34" s="69"/>
      <c r="AD34" s="103"/>
      <c r="AG34" s="104"/>
      <c r="AH34" s="132"/>
      <c r="AI34" s="6"/>
      <c r="AJ34" s="6"/>
      <c r="AK34" s="59"/>
      <c r="AP34" s="38"/>
      <c r="AQ34" s="69"/>
      <c r="AR34" s="69"/>
      <c r="AS34" s="39"/>
      <c r="AT34" s="131"/>
      <c r="AU34" s="69"/>
      <c r="AV34" s="69"/>
      <c r="AW34" s="39"/>
      <c r="AX34" s="131"/>
      <c r="AY34" s="69"/>
      <c r="AZ34" s="69"/>
      <c r="BA34" s="39"/>
      <c r="BB34" s="131"/>
      <c r="BC34" s="69"/>
      <c r="BD34" s="69"/>
      <c r="BE34" s="39"/>
    </row>
    <row r="35" spans="2:57" x14ac:dyDescent="0.3">
      <c r="B35" s="38"/>
      <c r="C35" s="69"/>
      <c r="D35" s="69"/>
      <c r="E35" s="39"/>
      <c r="F35" s="38"/>
      <c r="G35" s="69"/>
      <c r="H35" s="69"/>
      <c r="I35" s="39"/>
      <c r="J35" s="38"/>
      <c r="K35" s="69"/>
      <c r="L35" s="69"/>
      <c r="M35" s="39"/>
      <c r="N35" s="69"/>
      <c r="O35" s="69"/>
      <c r="P35" s="69"/>
      <c r="Q35" s="69"/>
      <c r="R35" s="38"/>
      <c r="S35" s="69"/>
      <c r="T35" s="69"/>
      <c r="U35" s="39"/>
      <c r="V35" s="38"/>
      <c r="W35" s="69"/>
      <c r="X35" s="69"/>
      <c r="Y35" s="69"/>
      <c r="Z35" s="36"/>
      <c r="AA35" s="31"/>
      <c r="AB35" s="31"/>
      <c r="AC35" s="35"/>
      <c r="AD35" s="30"/>
      <c r="AE35" s="31"/>
      <c r="AF35" s="31"/>
      <c r="AG35" s="35"/>
      <c r="AH35" s="38"/>
      <c r="AI35" s="69"/>
      <c r="AJ35" s="69"/>
      <c r="AK35" s="39"/>
      <c r="AP35" s="38"/>
      <c r="AQ35" s="69"/>
      <c r="AR35" s="69"/>
      <c r="AS35" s="39"/>
      <c r="AT35" s="131"/>
      <c r="AU35" s="69"/>
      <c r="AV35" s="69"/>
      <c r="AW35" s="39"/>
      <c r="AX35" s="131"/>
      <c r="AY35" s="69"/>
      <c r="AZ35" s="69"/>
      <c r="BA35" s="39"/>
      <c r="BB35" s="131"/>
      <c r="BC35" s="69"/>
      <c r="BD35" s="69"/>
      <c r="BE35" s="39"/>
    </row>
    <row r="36" spans="2:57" x14ac:dyDescent="0.3">
      <c r="B36" s="38"/>
      <c r="C36" s="69"/>
      <c r="D36" s="69"/>
      <c r="E36" s="39"/>
      <c r="F36" s="38"/>
      <c r="G36" s="69"/>
      <c r="H36" s="69"/>
      <c r="I36" s="39"/>
      <c r="J36" s="38"/>
      <c r="K36" s="69"/>
      <c r="L36" s="69"/>
      <c r="M36" s="39"/>
      <c r="N36" s="69"/>
      <c r="O36" s="69"/>
      <c r="P36" s="69"/>
      <c r="Q36" s="69"/>
      <c r="R36" s="38"/>
      <c r="S36" s="69"/>
      <c r="T36" s="69"/>
      <c r="U36" s="39"/>
      <c r="V36" s="38"/>
      <c r="W36" s="69"/>
      <c r="X36" s="69"/>
      <c r="Y36" s="69"/>
      <c r="Z36" s="36"/>
      <c r="AA36" s="31"/>
      <c r="AB36" s="31"/>
      <c r="AC36" s="35"/>
      <c r="AD36" s="30"/>
      <c r="AE36" s="31"/>
      <c r="AF36" s="31"/>
      <c r="AG36" s="35"/>
      <c r="AH36" s="38"/>
      <c r="AI36" s="69"/>
      <c r="AJ36" s="69"/>
      <c r="AK36" s="39"/>
      <c r="AP36" s="38"/>
      <c r="AQ36" s="69"/>
      <c r="AR36" s="69"/>
      <c r="AS36" s="39"/>
      <c r="AT36" s="131"/>
      <c r="AU36" s="69"/>
      <c r="AV36" s="69"/>
      <c r="AW36" s="39"/>
      <c r="AX36" s="131"/>
      <c r="AY36" s="69"/>
      <c r="AZ36" s="69"/>
      <c r="BA36" s="39"/>
      <c r="BB36" s="131"/>
      <c r="BC36" s="69"/>
      <c r="BD36" s="69"/>
      <c r="BE36" s="39"/>
    </row>
    <row r="37" spans="2:57" x14ac:dyDescent="0.3">
      <c r="B37" s="38"/>
      <c r="C37" s="69"/>
      <c r="D37" s="69"/>
      <c r="E37" s="39"/>
      <c r="F37" s="38"/>
      <c r="G37" s="69"/>
      <c r="H37" s="69"/>
      <c r="I37" s="39"/>
      <c r="J37" s="38"/>
      <c r="K37" s="69"/>
      <c r="L37" s="69"/>
      <c r="M37" s="39"/>
      <c r="N37" s="69"/>
      <c r="O37" s="69"/>
      <c r="P37" s="69"/>
      <c r="Q37" s="69"/>
      <c r="R37" s="38"/>
      <c r="S37" s="69"/>
      <c r="T37" s="69"/>
      <c r="U37" s="39"/>
      <c r="V37" s="38"/>
      <c r="W37" s="69"/>
      <c r="X37" s="69"/>
      <c r="Y37" s="69"/>
      <c r="Z37" s="36"/>
      <c r="AA37" s="31"/>
      <c r="AB37" s="31"/>
      <c r="AC37" s="35"/>
      <c r="AD37" s="30"/>
      <c r="AE37" s="31"/>
      <c r="AF37" s="31"/>
      <c r="AG37" s="35"/>
      <c r="AH37" s="38"/>
      <c r="AI37" s="69"/>
      <c r="AJ37" s="69"/>
      <c r="AK37" s="39"/>
      <c r="AP37" s="38"/>
      <c r="AQ37" s="69"/>
      <c r="AR37" s="69"/>
      <c r="AS37" s="39"/>
      <c r="AT37" s="131"/>
      <c r="AU37" s="69"/>
      <c r="AV37" s="69"/>
      <c r="AW37" s="39"/>
      <c r="AX37" s="131"/>
      <c r="AY37" s="69"/>
      <c r="AZ37" s="69"/>
      <c r="BA37" s="39"/>
      <c r="BB37" s="131"/>
      <c r="BC37" s="69"/>
      <c r="BD37" s="69"/>
      <c r="BE37" s="39"/>
    </row>
    <row r="38" spans="2:57" x14ac:dyDescent="0.3">
      <c r="B38" s="38"/>
      <c r="C38" s="69"/>
      <c r="D38" s="69"/>
      <c r="E38" s="39"/>
      <c r="F38" s="38"/>
      <c r="G38" s="69"/>
      <c r="H38" s="69"/>
      <c r="I38" s="39"/>
      <c r="J38" s="38"/>
      <c r="K38" s="69"/>
      <c r="L38" s="69"/>
      <c r="M38" s="39"/>
      <c r="N38" s="69"/>
      <c r="O38" s="69"/>
      <c r="P38" s="69"/>
      <c r="Q38" s="69"/>
      <c r="R38" s="38"/>
      <c r="S38" s="69"/>
      <c r="T38" s="69"/>
      <c r="U38" s="39"/>
      <c r="V38" s="38"/>
      <c r="W38" s="69"/>
      <c r="X38" s="69"/>
      <c r="Y38" s="69"/>
      <c r="Z38" s="36"/>
      <c r="AA38" s="31"/>
      <c r="AB38" s="31"/>
      <c r="AC38" s="35"/>
      <c r="AD38" s="30"/>
      <c r="AE38" s="31"/>
      <c r="AF38" s="31"/>
      <c r="AG38" s="35"/>
      <c r="AH38" s="38"/>
      <c r="AI38" s="69"/>
      <c r="AJ38" s="69"/>
      <c r="AK38" s="39"/>
      <c r="AP38" s="38"/>
      <c r="AQ38" s="69"/>
      <c r="AR38" s="69"/>
      <c r="AS38" s="39"/>
      <c r="AT38" s="131"/>
      <c r="AU38" s="69"/>
      <c r="AV38" s="69"/>
      <c r="AW38" s="39"/>
      <c r="AX38" s="131"/>
      <c r="AY38" s="69"/>
      <c r="AZ38" s="69"/>
      <c r="BA38" s="39"/>
      <c r="BB38" s="131"/>
      <c r="BC38" s="69"/>
      <c r="BD38" s="69"/>
      <c r="BE38" s="39"/>
    </row>
    <row r="39" spans="2:57" x14ac:dyDescent="0.3">
      <c r="B39" s="38"/>
      <c r="C39" s="69"/>
      <c r="D39" s="69"/>
      <c r="E39" s="39"/>
      <c r="F39" s="38"/>
      <c r="G39" s="69"/>
      <c r="H39" s="69"/>
      <c r="I39" s="39"/>
      <c r="J39" s="38"/>
      <c r="K39" s="69"/>
      <c r="L39" s="69"/>
      <c r="M39" s="39"/>
      <c r="N39" s="69"/>
      <c r="O39" s="69"/>
      <c r="P39" s="69"/>
      <c r="Q39" s="69"/>
      <c r="R39" s="38"/>
      <c r="S39" s="69"/>
      <c r="T39" s="69"/>
      <c r="U39" s="39"/>
      <c r="V39" s="38"/>
      <c r="W39" s="69"/>
      <c r="X39" s="69"/>
      <c r="Y39" s="69"/>
      <c r="Z39" s="36"/>
      <c r="AA39" s="31"/>
      <c r="AB39" s="31"/>
      <c r="AC39" s="35"/>
      <c r="AD39" s="30"/>
      <c r="AE39" s="31"/>
      <c r="AF39" s="31"/>
      <c r="AG39" s="35"/>
      <c r="AH39" s="38"/>
      <c r="AI39" s="69"/>
      <c r="AJ39" s="69"/>
      <c r="AK39" s="39"/>
      <c r="AP39" s="38"/>
      <c r="AQ39" s="69"/>
      <c r="AR39" s="69"/>
      <c r="AS39" s="39"/>
      <c r="AT39" s="131"/>
      <c r="AU39" s="69"/>
      <c r="AV39" s="69"/>
      <c r="AW39" s="39"/>
      <c r="AX39" s="131"/>
      <c r="AY39" s="69"/>
      <c r="AZ39" s="69"/>
      <c r="BA39" s="39"/>
      <c r="BB39" s="131"/>
      <c r="BC39" s="69"/>
      <c r="BD39" s="69"/>
      <c r="BE39" s="39"/>
    </row>
    <row r="40" spans="2:57" x14ac:dyDescent="0.3">
      <c r="B40" s="38"/>
      <c r="C40" s="69"/>
      <c r="D40" s="69"/>
      <c r="E40" s="39"/>
      <c r="F40" s="38"/>
      <c r="G40" s="69"/>
      <c r="H40" s="69"/>
      <c r="I40" s="39"/>
      <c r="J40" s="38"/>
      <c r="K40" s="69"/>
      <c r="L40" s="69"/>
      <c r="M40" s="39"/>
      <c r="N40" s="69"/>
      <c r="O40" s="69"/>
      <c r="P40" s="69"/>
      <c r="Q40" s="69"/>
      <c r="R40" s="38"/>
      <c r="S40" s="69"/>
      <c r="T40" s="69"/>
      <c r="U40" s="39"/>
      <c r="V40" s="38"/>
      <c r="W40" s="69"/>
      <c r="X40" s="69"/>
      <c r="Y40" s="69"/>
      <c r="Z40" s="36"/>
      <c r="AA40" s="31"/>
      <c r="AB40" s="31"/>
      <c r="AC40" s="35"/>
      <c r="AD40" s="30"/>
      <c r="AE40" s="31"/>
      <c r="AF40" s="31"/>
      <c r="AG40" s="35"/>
      <c r="AH40" s="38"/>
      <c r="AI40" s="69"/>
      <c r="AJ40" s="69"/>
      <c r="AK40" s="39"/>
      <c r="AP40" s="38"/>
      <c r="AQ40" s="69"/>
      <c r="AR40" s="69"/>
      <c r="AS40" s="39"/>
      <c r="AT40" s="131"/>
      <c r="AU40" s="69"/>
      <c r="AV40" s="69"/>
      <c r="AW40" s="39"/>
      <c r="AX40" s="131"/>
      <c r="AY40" s="69"/>
      <c r="AZ40" s="69"/>
      <c r="BA40" s="39"/>
      <c r="BB40" s="131"/>
      <c r="BC40" s="69"/>
      <c r="BD40" s="69"/>
      <c r="BE40" s="39"/>
    </row>
    <row r="41" spans="2:57" x14ac:dyDescent="0.3">
      <c r="B41" s="38"/>
      <c r="C41" s="69"/>
      <c r="D41" s="69"/>
      <c r="E41" s="39"/>
      <c r="F41" s="38"/>
      <c r="G41" s="69"/>
      <c r="H41" s="69"/>
      <c r="I41" s="39"/>
      <c r="J41" s="38"/>
      <c r="K41" s="69"/>
      <c r="L41" s="69"/>
      <c r="M41" s="39"/>
      <c r="N41" s="69"/>
      <c r="O41" s="69"/>
      <c r="P41" s="69"/>
      <c r="Q41" s="69"/>
      <c r="R41" s="38"/>
      <c r="S41" s="69"/>
      <c r="T41" s="69"/>
      <c r="U41" s="39"/>
      <c r="V41" s="38"/>
      <c r="W41" s="69"/>
      <c r="X41" s="69"/>
      <c r="Y41" s="69"/>
      <c r="Z41" s="36"/>
      <c r="AA41" s="31"/>
      <c r="AB41" s="31"/>
      <c r="AC41" s="35"/>
      <c r="AD41" s="30"/>
      <c r="AE41" s="31"/>
      <c r="AF41" s="31"/>
      <c r="AG41" s="35"/>
      <c r="AH41" s="38"/>
      <c r="AI41" s="69"/>
      <c r="AJ41" s="69"/>
      <c r="AK41" s="39"/>
      <c r="AP41" s="38"/>
      <c r="AQ41" s="69"/>
      <c r="AR41" s="69"/>
      <c r="AS41" s="39"/>
      <c r="AT41" s="131"/>
      <c r="AU41" s="69"/>
      <c r="AV41" s="69"/>
      <c r="AW41" s="39"/>
      <c r="AX41" s="131"/>
      <c r="AY41" s="69"/>
      <c r="AZ41" s="69"/>
      <c r="BA41" s="39"/>
      <c r="BB41" s="131"/>
      <c r="BC41" s="69"/>
      <c r="BD41" s="69"/>
      <c r="BE41" s="39"/>
    </row>
    <row r="42" spans="2:57" x14ac:dyDescent="0.3">
      <c r="B42" s="38"/>
      <c r="C42" s="69"/>
      <c r="D42" s="69"/>
      <c r="E42" s="39"/>
      <c r="F42" s="38"/>
      <c r="G42" s="69"/>
      <c r="H42" s="69"/>
      <c r="I42" s="39"/>
      <c r="J42" s="38"/>
      <c r="K42" s="69"/>
      <c r="L42" s="69"/>
      <c r="M42" s="39"/>
      <c r="N42" s="69"/>
      <c r="O42" s="69"/>
      <c r="P42" s="69"/>
      <c r="Q42" s="69"/>
      <c r="R42" s="38"/>
      <c r="S42" s="69"/>
      <c r="T42" s="69"/>
      <c r="U42" s="39"/>
      <c r="V42" s="38"/>
      <c r="W42" s="69"/>
      <c r="X42" s="69"/>
      <c r="Y42" s="69"/>
      <c r="Z42" s="36"/>
      <c r="AA42" s="31"/>
      <c r="AB42" s="31"/>
      <c r="AC42" s="35"/>
      <c r="AD42" s="30"/>
      <c r="AE42" s="31"/>
      <c r="AF42" s="31"/>
      <c r="AG42" s="35"/>
      <c r="AH42" s="38"/>
      <c r="AI42" s="69"/>
      <c r="AJ42" s="69"/>
      <c r="AK42" s="39"/>
      <c r="AP42" s="38"/>
      <c r="AQ42" s="69"/>
      <c r="AR42" s="69"/>
      <c r="AS42" s="39"/>
      <c r="AT42" s="131"/>
      <c r="AU42" s="69"/>
      <c r="AV42" s="69"/>
      <c r="AW42" s="39"/>
      <c r="AX42" s="131"/>
      <c r="AY42" s="69"/>
      <c r="AZ42" s="69"/>
      <c r="BA42" s="39"/>
      <c r="BB42" s="131"/>
      <c r="BC42" s="69"/>
      <c r="BD42" s="69"/>
      <c r="BE42" s="39"/>
    </row>
    <row r="43" spans="2:57" x14ac:dyDescent="0.3">
      <c r="B43" s="38"/>
      <c r="C43" s="69"/>
      <c r="D43" s="69"/>
      <c r="E43" s="39"/>
      <c r="F43" s="38"/>
      <c r="G43" s="69"/>
      <c r="H43" s="69"/>
      <c r="I43" s="39"/>
      <c r="J43" s="38"/>
      <c r="K43" s="69"/>
      <c r="L43" s="69"/>
      <c r="M43" s="39"/>
      <c r="N43" s="69"/>
      <c r="O43" s="69"/>
      <c r="P43" s="69"/>
      <c r="Q43" s="69"/>
      <c r="R43" s="38"/>
      <c r="S43" s="69"/>
      <c r="T43" s="69"/>
      <c r="U43" s="39"/>
      <c r="V43" s="38"/>
      <c r="W43" s="69"/>
      <c r="X43" s="69"/>
      <c r="Y43" s="69"/>
      <c r="Z43" s="36"/>
      <c r="AA43" s="31"/>
      <c r="AB43" s="31"/>
      <c r="AC43" s="35"/>
      <c r="AD43" s="30"/>
      <c r="AE43" s="31"/>
      <c r="AF43" s="31"/>
      <c r="AG43" s="35"/>
      <c r="AH43" s="38"/>
      <c r="AI43" s="69"/>
      <c r="AJ43" s="69"/>
      <c r="AK43" s="39"/>
      <c r="AP43" s="38"/>
      <c r="AQ43" s="69"/>
      <c r="AR43" s="69"/>
      <c r="AS43" s="39"/>
      <c r="AT43" s="131"/>
      <c r="AU43" s="69"/>
      <c r="AV43" s="69"/>
      <c r="AW43" s="39"/>
      <c r="AX43" s="131"/>
      <c r="AY43" s="69"/>
      <c r="AZ43" s="69"/>
      <c r="BA43" s="39"/>
      <c r="BB43" s="131"/>
      <c r="BC43" s="69"/>
      <c r="BD43" s="69"/>
      <c r="BE43" s="39"/>
    </row>
    <row r="44" spans="2:57" x14ac:dyDescent="0.3">
      <c r="B44" s="155"/>
      <c r="C44" s="154"/>
      <c r="D44" s="154"/>
      <c r="E44" s="156"/>
      <c r="F44" s="155"/>
      <c r="G44" s="154"/>
      <c r="H44" s="154"/>
      <c r="I44" s="156"/>
      <c r="J44" s="155"/>
      <c r="K44" s="154"/>
      <c r="L44" s="154"/>
      <c r="M44" s="156"/>
      <c r="N44" s="154"/>
      <c r="O44" s="154"/>
      <c r="P44" s="154"/>
      <c r="Q44" s="154"/>
      <c r="R44" s="155"/>
      <c r="S44" s="154"/>
      <c r="T44" s="154"/>
      <c r="U44" s="156"/>
      <c r="V44" s="155"/>
      <c r="W44" s="154"/>
      <c r="X44" s="154"/>
      <c r="Y44" s="154"/>
      <c r="Z44" s="154"/>
      <c r="AA44" s="154"/>
      <c r="AB44" s="154"/>
      <c r="AC44" s="156"/>
      <c r="AD44" s="155"/>
      <c r="AE44" s="154"/>
      <c r="AF44" s="154"/>
      <c r="AG44" s="156"/>
      <c r="AH44" s="155"/>
      <c r="AI44" s="154"/>
      <c r="AJ44" s="154"/>
      <c r="AK44" s="154"/>
      <c r="AP44" s="155"/>
      <c r="AQ44" s="154"/>
      <c r="AR44" s="154"/>
      <c r="AS44" s="154"/>
      <c r="AT44" s="129"/>
      <c r="AU44" s="154"/>
      <c r="AV44" s="154"/>
      <c r="AW44" s="154"/>
      <c r="AX44" s="129"/>
      <c r="AY44" s="154"/>
      <c r="AZ44" s="154"/>
      <c r="BA44" s="154"/>
      <c r="BB44" s="129"/>
      <c r="BC44" s="154"/>
      <c r="BD44" s="154"/>
      <c r="BE44" s="154"/>
    </row>
    <row r="45" spans="2:57" x14ac:dyDescent="0.3">
      <c r="B45" s="155"/>
      <c r="C45" s="154"/>
      <c r="D45" s="154"/>
      <c r="E45" s="156"/>
      <c r="F45" s="155"/>
      <c r="G45" s="154"/>
      <c r="H45" s="154"/>
      <c r="I45" s="156"/>
      <c r="J45" s="155"/>
      <c r="K45" s="154"/>
      <c r="L45" s="154"/>
      <c r="M45" s="156"/>
      <c r="N45" s="154"/>
      <c r="O45" s="154"/>
      <c r="P45" s="154"/>
      <c r="Q45" s="154"/>
      <c r="R45" s="155"/>
      <c r="S45" s="154"/>
      <c r="T45" s="154"/>
      <c r="U45" s="156"/>
      <c r="V45" s="155"/>
      <c r="W45" s="154"/>
      <c r="X45" s="154"/>
      <c r="Y45" s="154"/>
      <c r="Z45" s="154"/>
      <c r="AA45" s="154"/>
      <c r="AB45" s="154"/>
      <c r="AC45" s="156"/>
      <c r="AD45" s="155"/>
      <c r="AE45" s="154"/>
      <c r="AF45" s="154"/>
      <c r="AG45" s="156"/>
      <c r="AH45" s="155"/>
      <c r="AI45" s="154"/>
      <c r="AJ45" s="154"/>
      <c r="AK45" s="154"/>
      <c r="AP45" s="155"/>
      <c r="AQ45" s="154"/>
      <c r="AR45" s="154"/>
      <c r="AS45" s="154"/>
      <c r="AT45" s="129"/>
      <c r="AU45" s="154"/>
      <c r="AV45" s="154"/>
      <c r="AW45" s="154"/>
      <c r="AX45" s="129"/>
      <c r="AY45" s="154"/>
      <c r="AZ45" s="154"/>
      <c r="BA45" s="154"/>
      <c r="BB45" s="129"/>
      <c r="BC45" s="154"/>
      <c r="BD45" s="154"/>
      <c r="BE45" s="154"/>
    </row>
    <row r="46" spans="2:57" x14ac:dyDescent="0.3">
      <c r="B46" s="155"/>
      <c r="C46" s="154"/>
      <c r="D46" s="154"/>
      <c r="E46" s="156"/>
      <c r="F46" s="155"/>
      <c r="G46" s="154"/>
      <c r="H46" s="154"/>
      <c r="I46" s="156"/>
      <c r="J46" s="155"/>
      <c r="K46" s="154"/>
      <c r="L46" s="154"/>
      <c r="M46" s="156"/>
      <c r="N46" s="154"/>
      <c r="O46" s="154"/>
      <c r="P46" s="154"/>
      <c r="Q46" s="154"/>
      <c r="R46" s="155"/>
      <c r="S46" s="154"/>
      <c r="T46" s="154"/>
      <c r="U46" s="156"/>
      <c r="V46" s="155"/>
      <c r="W46" s="154"/>
      <c r="X46" s="154"/>
      <c r="Y46" s="154"/>
      <c r="Z46" s="154"/>
      <c r="AA46" s="154"/>
      <c r="AB46" s="154"/>
      <c r="AC46" s="156"/>
      <c r="AD46" s="155"/>
      <c r="AE46" s="154"/>
      <c r="AF46" s="154"/>
      <c r="AG46" s="156"/>
      <c r="AH46" s="155"/>
      <c r="AI46" s="154"/>
      <c r="AJ46" s="154"/>
      <c r="AK46" s="154"/>
      <c r="AP46" s="155"/>
      <c r="AQ46" s="154"/>
      <c r="AR46" s="154"/>
      <c r="AS46" s="154"/>
      <c r="AT46" s="129"/>
      <c r="AU46" s="154"/>
      <c r="AV46" s="154"/>
      <c r="AW46" s="154"/>
      <c r="AX46" s="129"/>
      <c r="AY46" s="154"/>
      <c r="AZ46" s="154"/>
      <c r="BA46" s="154"/>
      <c r="BB46" s="129"/>
      <c r="BC46" s="154"/>
      <c r="BD46" s="154"/>
      <c r="BE46" s="154"/>
    </row>
    <row r="47" spans="2:57" x14ac:dyDescent="0.3">
      <c r="B47" s="155"/>
      <c r="C47" s="154"/>
      <c r="D47" s="154"/>
      <c r="E47" s="156"/>
      <c r="F47" s="155"/>
      <c r="G47" s="154"/>
      <c r="H47" s="154"/>
      <c r="I47" s="156"/>
      <c r="J47" s="155"/>
      <c r="K47" s="154"/>
      <c r="L47" s="154"/>
      <c r="M47" s="156"/>
      <c r="N47" s="154"/>
      <c r="O47" s="154"/>
      <c r="P47" s="154"/>
      <c r="Q47" s="154"/>
      <c r="R47" s="155"/>
      <c r="S47" s="154"/>
      <c r="T47" s="154"/>
      <c r="U47" s="156"/>
      <c r="V47" s="155"/>
      <c r="W47" s="154"/>
      <c r="X47" s="154"/>
      <c r="Y47" s="154"/>
      <c r="Z47" s="154"/>
      <c r="AA47" s="154"/>
      <c r="AB47" s="154"/>
      <c r="AC47" s="156"/>
      <c r="AD47" s="155"/>
      <c r="AE47" s="154"/>
      <c r="AF47" s="154"/>
      <c r="AG47" s="156"/>
      <c r="AH47" s="155"/>
      <c r="AI47" s="154"/>
      <c r="AJ47" s="154"/>
      <c r="AK47" s="154"/>
      <c r="AP47" s="155"/>
      <c r="AQ47" s="154"/>
      <c r="AR47" s="154"/>
      <c r="AS47" s="154"/>
      <c r="AT47" s="129"/>
      <c r="AU47" s="154"/>
      <c r="AV47" s="154"/>
      <c r="AW47" s="154"/>
      <c r="AX47" s="129"/>
      <c r="AY47" s="154"/>
      <c r="AZ47" s="154"/>
      <c r="BA47" s="154"/>
      <c r="BB47" s="129"/>
      <c r="BC47" s="154"/>
      <c r="BD47" s="154"/>
      <c r="BE47" s="154"/>
    </row>
    <row r="48" spans="2:57" x14ac:dyDescent="0.3">
      <c r="B48" s="155"/>
      <c r="C48" s="154"/>
      <c r="D48" s="154"/>
      <c r="E48" s="156"/>
      <c r="F48" s="155"/>
      <c r="G48" s="154"/>
      <c r="H48" s="154"/>
      <c r="I48" s="156"/>
      <c r="J48" s="155"/>
      <c r="K48" s="154"/>
      <c r="L48" s="154"/>
      <c r="M48" s="156"/>
      <c r="N48" s="154"/>
      <c r="O48" s="154"/>
      <c r="P48" s="154"/>
      <c r="Q48" s="154"/>
      <c r="R48" s="155"/>
      <c r="S48" s="154"/>
      <c r="T48" s="154"/>
      <c r="U48" s="156"/>
      <c r="V48" s="155"/>
      <c r="W48" s="154"/>
      <c r="X48" s="154"/>
      <c r="Y48" s="154"/>
      <c r="Z48" s="154"/>
      <c r="AA48" s="154"/>
      <c r="AB48" s="154"/>
      <c r="AC48" s="156"/>
      <c r="AD48" s="155"/>
      <c r="AE48" s="154"/>
      <c r="AF48" s="154"/>
      <c r="AG48" s="156"/>
      <c r="AH48" s="155"/>
      <c r="AI48" s="154"/>
      <c r="AJ48" s="154"/>
      <c r="AK48" s="154"/>
      <c r="AP48" s="155"/>
      <c r="AQ48" s="154"/>
      <c r="AR48" s="154"/>
      <c r="AS48" s="154"/>
      <c r="AT48" s="129"/>
      <c r="AU48" s="154"/>
      <c r="AV48" s="154"/>
      <c r="AW48" s="154"/>
      <c r="AX48" s="129"/>
      <c r="AY48" s="154"/>
      <c r="AZ48" s="154"/>
      <c r="BA48" s="154"/>
      <c r="BB48" s="129"/>
      <c r="BC48" s="154"/>
      <c r="BD48" s="154"/>
      <c r="BE48" s="154"/>
    </row>
    <row r="49" spans="1:57" ht="15" thickBot="1" x14ac:dyDescent="0.35">
      <c r="B49" s="155"/>
      <c r="C49" s="154"/>
      <c r="D49" s="154"/>
      <c r="E49" s="156"/>
      <c r="F49" s="167"/>
      <c r="G49" s="168"/>
      <c r="H49" s="168"/>
      <c r="I49" s="169"/>
      <c r="J49" s="167"/>
      <c r="K49" s="168"/>
      <c r="L49" s="168"/>
      <c r="M49" s="169"/>
      <c r="N49" s="154"/>
      <c r="O49" s="154"/>
      <c r="P49" s="154"/>
      <c r="Q49" s="154"/>
      <c r="R49" s="155"/>
      <c r="S49" s="154"/>
      <c r="T49" s="154"/>
      <c r="U49" s="156"/>
      <c r="V49" s="155"/>
      <c r="W49" s="154"/>
      <c r="X49" s="154"/>
      <c r="Y49" s="154"/>
      <c r="Z49" s="154"/>
      <c r="AA49" s="154"/>
      <c r="AB49" s="154"/>
      <c r="AC49" s="156"/>
      <c r="AD49" s="167"/>
      <c r="AE49" s="168"/>
      <c r="AF49" s="168"/>
      <c r="AG49" s="169"/>
      <c r="AH49" s="155"/>
      <c r="AI49" s="154"/>
      <c r="AJ49" s="154"/>
      <c r="AK49" s="154"/>
      <c r="AP49" s="155"/>
      <c r="AQ49" s="154"/>
      <c r="AR49" s="154"/>
      <c r="AS49" s="154"/>
      <c r="AT49" s="129"/>
      <c r="AU49" s="154"/>
      <c r="AV49" s="154"/>
      <c r="AW49" s="154"/>
      <c r="AX49" s="129"/>
      <c r="AY49" s="154"/>
      <c r="AZ49" s="154"/>
      <c r="BA49" s="154"/>
      <c r="BB49" s="129"/>
      <c r="BC49" s="154"/>
      <c r="BD49" s="154"/>
      <c r="BE49" s="154"/>
    </row>
    <row r="50" spans="1:57" s="7" customFormat="1" ht="18.600000000000001" thickBot="1" x14ac:dyDescent="0.35">
      <c r="A50" s="64" t="s">
        <v>6</v>
      </c>
      <c r="B50" s="722">
        <f>SUM(D12:D43)</f>
        <v>720</v>
      </c>
      <c r="C50" s="723"/>
      <c r="D50" s="723"/>
      <c r="E50" s="724"/>
      <c r="F50" s="174"/>
      <c r="G50" s="174"/>
      <c r="H50" s="174"/>
      <c r="I50" s="174"/>
      <c r="J50" s="174"/>
      <c r="K50" s="174"/>
      <c r="L50" s="174"/>
      <c r="M50" s="174"/>
      <c r="N50" s="722">
        <f>SUM(P12:P43)</f>
        <v>1040</v>
      </c>
      <c r="O50" s="723"/>
      <c r="P50" s="723"/>
      <c r="Q50" s="724"/>
      <c r="R50" s="722">
        <f>SUM(T12:T43)</f>
        <v>395</v>
      </c>
      <c r="S50" s="723"/>
      <c r="T50" s="723"/>
      <c r="U50" s="724"/>
      <c r="V50" s="722">
        <f>SUM(X12:X43)</f>
        <v>2700</v>
      </c>
      <c r="W50" s="723"/>
      <c r="X50" s="723"/>
      <c r="Y50" s="724"/>
      <c r="Z50" s="771">
        <f>SUM(AB12:AB43)</f>
        <v>60</v>
      </c>
      <c r="AA50" s="771"/>
      <c r="AB50" s="771"/>
      <c r="AC50" s="772"/>
      <c r="AD50" s="771">
        <f>SUM(AF12:AF43)</f>
        <v>270</v>
      </c>
      <c r="AE50" s="771"/>
      <c r="AF50" s="771"/>
      <c r="AG50" s="772"/>
      <c r="AH50" s="722">
        <f>SUM(AJ12:AJ43)</f>
        <v>390</v>
      </c>
      <c r="AI50" s="723"/>
      <c r="AJ50" s="723"/>
      <c r="AK50" s="723"/>
      <c r="AL50" s="722">
        <f>SUM(AN12:AN43)</f>
        <v>1080</v>
      </c>
      <c r="AM50" s="723"/>
      <c r="AN50" s="723"/>
      <c r="AO50" s="724"/>
      <c r="AP50" s="722">
        <f>SUM(AR12:AR43)</f>
        <v>855</v>
      </c>
      <c r="AQ50" s="723"/>
      <c r="AR50" s="723"/>
      <c r="AS50" s="723"/>
      <c r="AT50" s="722">
        <f>SUM(AV12:AV43)</f>
        <v>1985</v>
      </c>
      <c r="AU50" s="723"/>
      <c r="AV50" s="723"/>
      <c r="AW50" s="723"/>
      <c r="AX50" s="722">
        <f>SUM(AZ12:AZ43)</f>
        <v>1320</v>
      </c>
      <c r="AY50" s="723"/>
      <c r="AZ50" s="723"/>
      <c r="BA50" s="723"/>
      <c r="BB50" s="722">
        <f>SUM(BD12:BD43)</f>
        <v>1325</v>
      </c>
      <c r="BC50" s="723"/>
      <c r="BD50" s="723"/>
      <c r="BE50" s="723"/>
    </row>
    <row r="51" spans="1:57" s="7" customFormat="1" ht="18.600000000000001" thickBot="1" x14ac:dyDescent="0.35">
      <c r="A51" s="64" t="s">
        <v>7</v>
      </c>
      <c r="B51" s="725">
        <f>+B50/42</f>
        <v>17.142857142857142</v>
      </c>
      <c r="C51" s="726"/>
      <c r="D51" s="726"/>
      <c r="E51" s="727"/>
      <c r="F51" s="173"/>
      <c r="G51" s="173"/>
      <c r="H51" s="173"/>
      <c r="I51" s="173"/>
      <c r="J51" s="173"/>
      <c r="K51" s="173"/>
      <c r="L51" s="173"/>
      <c r="M51" s="173"/>
      <c r="N51" s="725">
        <f>+N50/42</f>
        <v>24.761904761904763</v>
      </c>
      <c r="O51" s="726"/>
      <c r="P51" s="726"/>
      <c r="Q51" s="727"/>
      <c r="R51" s="725">
        <f>+R50/42</f>
        <v>9.4047619047619051</v>
      </c>
      <c r="S51" s="726"/>
      <c r="T51" s="726"/>
      <c r="U51" s="727"/>
      <c r="V51" s="725">
        <f>+V50/42</f>
        <v>64.285714285714292</v>
      </c>
      <c r="W51" s="726"/>
      <c r="X51" s="726"/>
      <c r="Y51" s="727"/>
      <c r="Z51" s="726">
        <f>+Z50/42</f>
        <v>1.4285714285714286</v>
      </c>
      <c r="AA51" s="726"/>
      <c r="AB51" s="726"/>
      <c r="AC51" s="727"/>
      <c r="AD51" s="726">
        <f>+AD50/42</f>
        <v>6.4285714285714288</v>
      </c>
      <c r="AE51" s="726"/>
      <c r="AF51" s="726"/>
      <c r="AG51" s="727"/>
      <c r="AH51" s="725">
        <f>+AH50/42</f>
        <v>9.2857142857142865</v>
      </c>
      <c r="AI51" s="726"/>
      <c r="AJ51" s="726"/>
      <c r="AK51" s="726"/>
      <c r="AL51" s="725">
        <f>+AL50/42</f>
        <v>25.714285714285715</v>
      </c>
      <c r="AM51" s="726"/>
      <c r="AN51" s="726"/>
      <c r="AO51" s="727"/>
      <c r="AP51" s="725">
        <f>+AP50/42</f>
        <v>20.357142857142858</v>
      </c>
      <c r="AQ51" s="726"/>
      <c r="AR51" s="726"/>
      <c r="AS51" s="726"/>
      <c r="AT51" s="725">
        <f>+AT50/42</f>
        <v>47.261904761904759</v>
      </c>
      <c r="AU51" s="726"/>
      <c r="AV51" s="726"/>
      <c r="AW51" s="726"/>
      <c r="AX51" s="725">
        <f>+AX50/42</f>
        <v>31.428571428571427</v>
      </c>
      <c r="AY51" s="726"/>
      <c r="AZ51" s="726"/>
      <c r="BA51" s="726"/>
      <c r="BB51" s="725">
        <f>+BB50/42</f>
        <v>31.547619047619047</v>
      </c>
      <c r="BC51" s="726"/>
      <c r="BD51" s="726"/>
      <c r="BE51" s="726"/>
    </row>
    <row r="52" spans="1:57" s="7" customFormat="1" ht="18.600000000000001" thickBot="1" x14ac:dyDescent="0.35">
      <c r="A52" s="64" t="s">
        <v>8</v>
      </c>
      <c r="B52" s="728">
        <f>+B51/6.2898</f>
        <v>2.7255011515242367</v>
      </c>
      <c r="C52" s="729"/>
      <c r="D52" s="729"/>
      <c r="E52" s="730"/>
      <c r="F52" s="171"/>
      <c r="G52" s="171"/>
      <c r="H52" s="171"/>
      <c r="I52" s="171"/>
      <c r="J52" s="171"/>
      <c r="K52" s="171"/>
      <c r="L52" s="171"/>
      <c r="M52" s="171"/>
      <c r="N52" s="728">
        <f>+N51/6.2898</f>
        <v>3.9368349966461196</v>
      </c>
      <c r="O52" s="729"/>
      <c r="P52" s="729"/>
      <c r="Q52" s="730"/>
      <c r="R52" s="728">
        <f>+R51/6.2898</f>
        <v>1.4952402150723243</v>
      </c>
      <c r="S52" s="729"/>
      <c r="T52" s="729"/>
      <c r="U52" s="730"/>
      <c r="V52" s="728">
        <f>+V51/6.2898</f>
        <v>10.220629318215888</v>
      </c>
      <c r="W52" s="729"/>
      <c r="X52" s="729"/>
      <c r="Y52" s="730"/>
      <c r="Z52" s="729">
        <f>+Z51/6.2898</f>
        <v>0.22712509596035307</v>
      </c>
      <c r="AA52" s="729"/>
      <c r="AB52" s="729"/>
      <c r="AC52" s="730"/>
      <c r="AD52" s="729">
        <f>+AD51/6.2898</f>
        <v>1.0220629318215888</v>
      </c>
      <c r="AE52" s="729"/>
      <c r="AF52" s="729"/>
      <c r="AG52" s="730"/>
      <c r="AH52" s="728">
        <f>+AH51/6.2898</f>
        <v>1.4763131237422951</v>
      </c>
      <c r="AI52" s="729"/>
      <c r="AJ52" s="729"/>
      <c r="AK52" s="729"/>
      <c r="AL52" s="728">
        <f>+AL51/6.2898</f>
        <v>4.0882517272863552</v>
      </c>
      <c r="AM52" s="729"/>
      <c r="AN52" s="729"/>
      <c r="AO52" s="730"/>
      <c r="AP52" s="728">
        <f>+AP51/6.2898</f>
        <v>3.2365326174350311</v>
      </c>
      <c r="AQ52" s="729"/>
      <c r="AR52" s="729"/>
      <c r="AS52" s="729"/>
      <c r="AT52" s="728">
        <f>+AT51/6.2898</f>
        <v>7.5140552580216795</v>
      </c>
      <c r="AU52" s="729"/>
      <c r="AV52" s="729"/>
      <c r="AW52" s="729"/>
      <c r="AX52" s="728">
        <f>+AX51/6.2898</f>
        <v>4.9967521111277673</v>
      </c>
      <c r="AY52" s="729"/>
      <c r="AZ52" s="729"/>
      <c r="BA52" s="729"/>
      <c r="BB52" s="728">
        <f>+BB51/6.2898</f>
        <v>5.0156792024577967</v>
      </c>
      <c r="BC52" s="729"/>
      <c r="BD52" s="729"/>
      <c r="BE52" s="729"/>
    </row>
  </sheetData>
  <mergeCells count="75">
    <mergeCell ref="B10:E10"/>
    <mergeCell ref="B50:E50"/>
    <mergeCell ref="B51:E51"/>
    <mergeCell ref="B52:E52"/>
    <mergeCell ref="R51:U51"/>
    <mergeCell ref="N52:Q52"/>
    <mergeCell ref="R52:U52"/>
    <mergeCell ref="N51:Q51"/>
    <mergeCell ref="N8:Q8"/>
    <mergeCell ref="R8:U8"/>
    <mergeCell ref="V8:Y8"/>
    <mergeCell ref="B8:E8"/>
    <mergeCell ref="AD9:AG9"/>
    <mergeCell ref="Z8:AC8"/>
    <mergeCell ref="Z9:AC9"/>
    <mergeCell ref="B9:E9"/>
    <mergeCell ref="J8:M8"/>
    <mergeCell ref="J9:M9"/>
    <mergeCell ref="F8:I8"/>
    <mergeCell ref="F9:I9"/>
    <mergeCell ref="AP8:AS8"/>
    <mergeCell ref="AT8:AW8"/>
    <mergeCell ref="AX8:BA8"/>
    <mergeCell ref="BB8:BE8"/>
    <mergeCell ref="AD8:AG8"/>
    <mergeCell ref="AL8:AO8"/>
    <mergeCell ref="AH8:AK8"/>
    <mergeCell ref="AX9:BA9"/>
    <mergeCell ref="BB9:BE9"/>
    <mergeCell ref="N9:Q9"/>
    <mergeCell ref="R9:U9"/>
    <mergeCell ref="V9:Y9"/>
    <mergeCell ref="AL9:AO9"/>
    <mergeCell ref="AP9:AS9"/>
    <mergeCell ref="AT9:AW9"/>
    <mergeCell ref="AH9:AK9"/>
    <mergeCell ref="AX10:BA10"/>
    <mergeCell ref="BB10:BE10"/>
    <mergeCell ref="N50:Q50"/>
    <mergeCell ref="R50:U50"/>
    <mergeCell ref="V50:Y50"/>
    <mergeCell ref="AP50:AS50"/>
    <mergeCell ref="AT50:AW50"/>
    <mergeCell ref="Z10:AC10"/>
    <mergeCell ref="Z50:AC50"/>
    <mergeCell ref="AP10:AS10"/>
    <mergeCell ref="AL10:AO10"/>
    <mergeCell ref="AT10:AW10"/>
    <mergeCell ref="AX50:BA50"/>
    <mergeCell ref="BB50:BE50"/>
    <mergeCell ref="V52:Y52"/>
    <mergeCell ref="AP51:AS51"/>
    <mergeCell ref="AT51:AW51"/>
    <mergeCell ref="R10:U10"/>
    <mergeCell ref="V10:Y10"/>
    <mergeCell ref="Z51:AC51"/>
    <mergeCell ref="Z52:AC52"/>
    <mergeCell ref="V51:Y51"/>
    <mergeCell ref="AL50:AO50"/>
    <mergeCell ref="AH52:AK52"/>
    <mergeCell ref="AD52:AG52"/>
    <mergeCell ref="AD50:AG50"/>
    <mergeCell ref="AD51:AG51"/>
    <mergeCell ref="AD10:AG10"/>
    <mergeCell ref="AH10:AK10"/>
    <mergeCell ref="AH50:AK50"/>
    <mergeCell ref="AX51:BA51"/>
    <mergeCell ref="BB51:BE51"/>
    <mergeCell ref="AL51:AO51"/>
    <mergeCell ref="AH51:AK51"/>
    <mergeCell ref="BB52:BE52"/>
    <mergeCell ref="AL52:AO52"/>
    <mergeCell ref="AP52:AS52"/>
    <mergeCell ref="AT52:AW52"/>
    <mergeCell ref="AX52:BA5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6"/>
  <sheetViews>
    <sheetView topLeftCell="BD8" zoomScale="70" zoomScaleNormal="70" workbookViewId="0">
      <selection activeCell="BF11" sqref="BF1:BI1048576"/>
    </sheetView>
  </sheetViews>
  <sheetFormatPr baseColWidth="10" defaultRowHeight="14.4" x14ac:dyDescent="0.3"/>
  <cols>
    <col min="1" max="1" width="20.109375" customWidth="1"/>
    <col min="2" max="5" width="13.109375" style="3" customWidth="1"/>
    <col min="6" max="9" width="12.44140625" customWidth="1"/>
    <col min="10" max="12" width="10.6640625" customWidth="1"/>
    <col min="13" max="13" width="15" customWidth="1"/>
    <col min="14" max="33" width="13" customWidth="1"/>
    <col min="34" max="37" width="11.88671875" customWidth="1"/>
    <col min="38" max="49" width="12" customWidth="1"/>
    <col min="50" max="57" width="13" customWidth="1"/>
    <col min="58" max="61" width="15.33203125" customWidth="1"/>
    <col min="62" max="77" width="12" customWidth="1"/>
  </cols>
  <sheetData>
    <row r="1" spans="1:85" ht="15" hidden="1" thickBot="1" x14ac:dyDescent="0.35"/>
    <row r="2" spans="1:85" ht="15" hidden="1" thickBot="1" x14ac:dyDescent="0.35"/>
    <row r="3" spans="1:85" ht="15" hidden="1" thickBot="1" x14ac:dyDescent="0.35"/>
    <row r="4" spans="1:85" ht="15" hidden="1" thickBot="1" x14ac:dyDescent="0.35"/>
    <row r="5" spans="1:85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</row>
    <row r="6" spans="1:85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</row>
    <row r="7" spans="1:85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 t="s">
        <v>200</v>
      </c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</row>
    <row r="8" spans="1:85" s="3" customFormat="1" ht="43.5" customHeight="1" thickBot="1" x14ac:dyDescent="0.35">
      <c r="A8" s="63" t="s">
        <v>16</v>
      </c>
      <c r="B8" s="783" t="s">
        <v>4</v>
      </c>
      <c r="C8" s="784"/>
      <c r="D8" s="784"/>
      <c r="E8" s="785"/>
      <c r="F8" s="783" t="s">
        <v>263</v>
      </c>
      <c r="G8" s="784"/>
      <c r="H8" s="784"/>
      <c r="I8" s="785"/>
      <c r="J8" s="783" t="s">
        <v>231</v>
      </c>
      <c r="K8" s="784"/>
      <c r="L8" s="784"/>
      <c r="M8" s="785"/>
      <c r="N8" s="783" t="s">
        <v>187</v>
      </c>
      <c r="O8" s="784"/>
      <c r="P8" s="784"/>
      <c r="Q8" s="785"/>
      <c r="R8" s="783" t="s">
        <v>226</v>
      </c>
      <c r="S8" s="784"/>
      <c r="T8" s="784"/>
      <c r="U8" s="785"/>
      <c r="V8" s="783" t="s">
        <v>189</v>
      </c>
      <c r="W8" s="784"/>
      <c r="X8" s="784"/>
      <c r="Y8" s="784"/>
      <c r="Z8" s="783" t="s">
        <v>4</v>
      </c>
      <c r="AA8" s="784"/>
      <c r="AB8" s="784"/>
      <c r="AC8" s="784"/>
      <c r="AD8" s="783" t="s">
        <v>243</v>
      </c>
      <c r="AE8" s="784"/>
      <c r="AF8" s="784"/>
      <c r="AG8" s="785"/>
      <c r="AH8" s="783" t="s">
        <v>18</v>
      </c>
      <c r="AI8" s="784"/>
      <c r="AJ8" s="784"/>
      <c r="AK8" s="785"/>
      <c r="AL8" s="783" t="s">
        <v>18</v>
      </c>
      <c r="AM8" s="784"/>
      <c r="AN8" s="784"/>
      <c r="AO8" s="785"/>
      <c r="AP8" s="783" t="s">
        <v>18</v>
      </c>
      <c r="AQ8" s="784"/>
      <c r="AR8" s="784"/>
      <c r="AS8" s="785"/>
      <c r="AT8" s="783" t="s">
        <v>255</v>
      </c>
      <c r="AU8" s="784"/>
      <c r="AV8" s="784"/>
      <c r="AW8" s="785"/>
      <c r="AX8" s="783" t="s">
        <v>18</v>
      </c>
      <c r="AY8" s="784"/>
      <c r="AZ8" s="784"/>
      <c r="BA8" s="785"/>
      <c r="BB8" s="783" t="s">
        <v>18</v>
      </c>
      <c r="BC8" s="784"/>
      <c r="BD8" s="784"/>
      <c r="BE8" s="785"/>
      <c r="BF8" s="783" t="s">
        <v>187</v>
      </c>
      <c r="BG8" s="784"/>
      <c r="BH8" s="784"/>
      <c r="BI8" s="784"/>
      <c r="BJ8" s="783" t="s">
        <v>115</v>
      </c>
      <c r="BK8" s="784"/>
      <c r="BL8" s="784"/>
      <c r="BM8" s="785"/>
      <c r="BN8" s="783" t="s">
        <v>261</v>
      </c>
      <c r="BO8" s="784"/>
      <c r="BP8" s="784"/>
      <c r="BQ8" s="785"/>
      <c r="BR8" s="783" t="s">
        <v>237</v>
      </c>
      <c r="BS8" s="784"/>
      <c r="BT8" s="784"/>
      <c r="BU8" s="785"/>
      <c r="BV8" s="798" t="s">
        <v>236</v>
      </c>
      <c r="BW8" s="799"/>
      <c r="BX8" s="799"/>
      <c r="BY8" s="800"/>
      <c r="BZ8" s="798" t="s">
        <v>236</v>
      </c>
      <c r="CA8" s="799"/>
      <c r="CB8" s="799"/>
      <c r="CC8" s="800"/>
      <c r="CD8" s="798" t="s">
        <v>264</v>
      </c>
      <c r="CE8" s="799"/>
      <c r="CF8" s="799"/>
      <c r="CG8" s="800"/>
    </row>
    <row r="9" spans="1:85" s="3" customFormat="1" ht="30.9" customHeight="1" thickBot="1" x14ac:dyDescent="0.35">
      <c r="A9" s="63" t="s">
        <v>14</v>
      </c>
      <c r="B9" s="783" t="s">
        <v>180</v>
      </c>
      <c r="C9" s="784"/>
      <c r="D9" s="784"/>
      <c r="E9" s="785"/>
      <c r="F9" s="783" t="s">
        <v>165</v>
      </c>
      <c r="G9" s="784"/>
      <c r="H9" s="784"/>
      <c r="I9" s="785"/>
      <c r="J9" s="783" t="s">
        <v>217</v>
      </c>
      <c r="K9" s="784"/>
      <c r="L9" s="784"/>
      <c r="M9" s="785"/>
      <c r="N9" s="783" t="s">
        <v>120</v>
      </c>
      <c r="O9" s="784"/>
      <c r="P9" s="784"/>
      <c r="Q9" s="785"/>
      <c r="R9" s="783" t="s">
        <v>227</v>
      </c>
      <c r="S9" s="784"/>
      <c r="T9" s="784"/>
      <c r="U9" s="785"/>
      <c r="V9" s="783" t="s">
        <v>190</v>
      </c>
      <c r="W9" s="784"/>
      <c r="X9" s="784"/>
      <c r="Y9" s="784"/>
      <c r="Z9" s="783" t="s">
        <v>251</v>
      </c>
      <c r="AA9" s="784"/>
      <c r="AB9" s="784"/>
      <c r="AC9" s="784"/>
      <c r="AD9" s="783" t="s">
        <v>244</v>
      </c>
      <c r="AE9" s="784"/>
      <c r="AF9" s="784"/>
      <c r="AG9" s="785"/>
      <c r="AH9" s="783" t="s">
        <v>227</v>
      </c>
      <c r="AI9" s="784"/>
      <c r="AJ9" s="784"/>
      <c r="AK9" s="785"/>
      <c r="AL9" s="783" t="s">
        <v>11</v>
      </c>
      <c r="AM9" s="784"/>
      <c r="AN9" s="784"/>
      <c r="AO9" s="785"/>
      <c r="AP9" s="783" t="s">
        <v>233</v>
      </c>
      <c r="AQ9" s="784"/>
      <c r="AR9" s="784"/>
      <c r="AS9" s="785"/>
      <c r="AT9" s="783" t="s">
        <v>256</v>
      </c>
      <c r="AU9" s="784"/>
      <c r="AV9" s="784"/>
      <c r="AW9" s="785"/>
      <c r="AX9" s="783" t="s">
        <v>242</v>
      </c>
      <c r="AY9" s="784"/>
      <c r="AZ9" s="784"/>
      <c r="BA9" s="785"/>
      <c r="BB9" s="783" t="s">
        <v>216</v>
      </c>
      <c r="BC9" s="784"/>
      <c r="BD9" s="784"/>
      <c r="BE9" s="785"/>
      <c r="BF9" s="783" t="s">
        <v>256</v>
      </c>
      <c r="BG9" s="784"/>
      <c r="BH9" s="784"/>
      <c r="BI9" s="784"/>
      <c r="BJ9" s="783" t="s">
        <v>245</v>
      </c>
      <c r="BK9" s="784"/>
      <c r="BL9" s="784"/>
      <c r="BM9" s="785"/>
      <c r="BN9" s="783" t="s">
        <v>262</v>
      </c>
      <c r="BO9" s="784"/>
      <c r="BP9" s="784"/>
      <c r="BQ9" s="785"/>
      <c r="BR9" s="783" t="s">
        <v>260</v>
      </c>
      <c r="BS9" s="784"/>
      <c r="BT9" s="784"/>
      <c r="BU9" s="785"/>
      <c r="BV9" s="783" t="s">
        <v>173</v>
      </c>
      <c r="BW9" s="784"/>
      <c r="BX9" s="784"/>
      <c r="BY9" s="785"/>
      <c r="BZ9" s="783" t="s">
        <v>173</v>
      </c>
      <c r="CA9" s="784"/>
      <c r="CB9" s="784"/>
      <c r="CC9" s="785"/>
      <c r="CD9" s="783" t="s">
        <v>265</v>
      </c>
      <c r="CE9" s="784"/>
      <c r="CF9" s="784"/>
      <c r="CG9" s="785"/>
    </row>
    <row r="10" spans="1:85" s="3" customFormat="1" ht="30.9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768"/>
      <c r="K10" s="734"/>
      <c r="L10" s="734"/>
      <c r="M10" s="769"/>
      <c r="N10" s="768"/>
      <c r="O10" s="734"/>
      <c r="P10" s="734"/>
      <c r="Q10" s="769"/>
      <c r="R10" s="768"/>
      <c r="S10" s="734"/>
      <c r="T10" s="734"/>
      <c r="U10" s="769"/>
      <c r="V10" s="768"/>
      <c r="W10" s="734"/>
      <c r="X10" s="734"/>
      <c r="Y10" s="734"/>
      <c r="Z10" s="731"/>
      <c r="AA10" s="732"/>
      <c r="AB10" s="732"/>
      <c r="AC10" s="732"/>
      <c r="AD10" s="731"/>
      <c r="AE10" s="732"/>
      <c r="AF10" s="732"/>
      <c r="AG10" s="733"/>
      <c r="AH10" s="731"/>
      <c r="AI10" s="732"/>
      <c r="AJ10" s="732"/>
      <c r="AK10" s="733"/>
      <c r="AL10" s="731"/>
      <c r="AM10" s="732"/>
      <c r="AN10" s="732"/>
      <c r="AO10" s="733"/>
      <c r="AP10" s="731"/>
      <c r="AQ10" s="732"/>
      <c r="AR10" s="732"/>
      <c r="AS10" s="733"/>
      <c r="AT10" s="170"/>
      <c r="AU10" s="170"/>
      <c r="AV10" s="170"/>
      <c r="AW10" s="170"/>
      <c r="AX10" s="731"/>
      <c r="AY10" s="732"/>
      <c r="AZ10" s="732"/>
      <c r="BA10" s="733"/>
      <c r="BB10" s="731"/>
      <c r="BC10" s="732"/>
      <c r="BD10" s="732"/>
      <c r="BE10" s="733"/>
      <c r="BF10" s="768"/>
      <c r="BG10" s="734"/>
      <c r="BH10" s="734"/>
      <c r="BI10" s="734"/>
      <c r="BJ10" s="768"/>
      <c r="BK10" s="734"/>
      <c r="BL10" s="734"/>
      <c r="BM10" s="769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  <c r="BZ10" s="768"/>
      <c r="CA10" s="734"/>
      <c r="CB10" s="734"/>
      <c r="CC10" s="769"/>
      <c r="CD10" s="768"/>
      <c r="CE10" s="734"/>
      <c r="CF10" s="734"/>
      <c r="CG10" s="769"/>
    </row>
    <row r="11" spans="1:85" s="50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145" t="s">
        <v>30</v>
      </c>
      <c r="K11" s="46" t="s">
        <v>31</v>
      </c>
      <c r="L11" s="47" t="s">
        <v>32</v>
      </c>
      <c r="M11" s="143" t="s">
        <v>33</v>
      </c>
      <c r="N11" s="145" t="s">
        <v>30</v>
      </c>
      <c r="O11" s="46" t="s">
        <v>31</v>
      </c>
      <c r="P11" s="47" t="s">
        <v>32</v>
      </c>
      <c r="Q11" s="143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105" t="s">
        <v>30</v>
      </c>
      <c r="AA11" s="106" t="s">
        <v>31</v>
      </c>
      <c r="AB11" s="106" t="s">
        <v>32</v>
      </c>
      <c r="AC11" s="10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8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105" t="s">
        <v>30</v>
      </c>
      <c r="BO11" s="106" t="s">
        <v>31</v>
      </c>
      <c r="BP11" s="106" t="s">
        <v>32</v>
      </c>
      <c r="BQ11" s="10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105" t="s">
        <v>30</v>
      </c>
      <c r="BW11" s="106" t="s">
        <v>31</v>
      </c>
      <c r="BX11" s="106" t="s">
        <v>32</v>
      </c>
      <c r="BY11" s="107" t="s">
        <v>33</v>
      </c>
      <c r="BZ11" s="105" t="s">
        <v>30</v>
      </c>
      <c r="CA11" s="106" t="s">
        <v>31</v>
      </c>
      <c r="CB11" s="106" t="s">
        <v>32</v>
      </c>
      <c r="CC11" s="107" t="s">
        <v>33</v>
      </c>
      <c r="CD11" s="105" t="s">
        <v>30</v>
      </c>
      <c r="CE11" s="106" t="s">
        <v>31</v>
      </c>
      <c r="CF11" s="106" t="s">
        <v>32</v>
      </c>
      <c r="CG11" s="107" t="s">
        <v>33</v>
      </c>
    </row>
    <row r="12" spans="1:85" ht="15" thickBot="1" x14ac:dyDescent="0.35">
      <c r="B12" s="129">
        <v>44931</v>
      </c>
      <c r="C12" s="66">
        <v>3316</v>
      </c>
      <c r="D12" s="66">
        <v>90</v>
      </c>
      <c r="E12" s="56" t="s">
        <v>111</v>
      </c>
      <c r="F12" s="129">
        <v>44928</v>
      </c>
      <c r="G12" s="66">
        <v>3305</v>
      </c>
      <c r="H12" s="66">
        <v>180</v>
      </c>
      <c r="I12" s="56" t="s">
        <v>111</v>
      </c>
      <c r="J12" s="130">
        <v>44928</v>
      </c>
      <c r="K12" s="101">
        <v>3302</v>
      </c>
      <c r="L12" s="101">
        <v>315</v>
      </c>
      <c r="M12" s="102" t="s">
        <v>179</v>
      </c>
      <c r="N12" s="138">
        <v>44931</v>
      </c>
      <c r="O12" s="6">
        <v>3313</v>
      </c>
      <c r="P12" s="6">
        <v>90</v>
      </c>
      <c r="Q12" s="52" t="s">
        <v>179</v>
      </c>
      <c r="R12" s="130">
        <v>44940</v>
      </c>
      <c r="S12" s="126">
        <v>3364</v>
      </c>
      <c r="T12" s="126">
        <v>45</v>
      </c>
      <c r="U12" s="127" t="s">
        <v>179</v>
      </c>
      <c r="V12" s="161">
        <v>44929</v>
      </c>
      <c r="W12" s="54">
        <v>3308</v>
      </c>
      <c r="X12" s="54">
        <v>90</v>
      </c>
      <c r="Y12" s="53" t="s">
        <v>111</v>
      </c>
      <c r="Z12" s="130">
        <v>44927</v>
      </c>
      <c r="AA12" s="126">
        <v>3321</v>
      </c>
      <c r="AB12" s="126">
        <v>15</v>
      </c>
      <c r="AC12" s="165" t="s">
        <v>111</v>
      </c>
      <c r="AD12" s="138">
        <v>44931</v>
      </c>
      <c r="AE12" s="66">
        <v>3315</v>
      </c>
      <c r="AF12" s="66">
        <v>270</v>
      </c>
      <c r="AG12" s="56" t="s">
        <v>111</v>
      </c>
      <c r="AH12" s="131">
        <v>44931</v>
      </c>
      <c r="AI12" s="66">
        <v>3314</v>
      </c>
      <c r="AJ12" s="66">
        <v>90</v>
      </c>
      <c r="AK12" s="56" t="s">
        <v>111</v>
      </c>
      <c r="AL12" s="131">
        <v>44933</v>
      </c>
      <c r="AM12" s="66">
        <v>3323</v>
      </c>
      <c r="AN12" s="66">
        <v>135</v>
      </c>
      <c r="AO12" s="56" t="s">
        <v>94</v>
      </c>
      <c r="AP12" s="131">
        <v>44938</v>
      </c>
      <c r="AQ12" s="66">
        <v>3355</v>
      </c>
      <c r="AR12" s="66">
        <v>135</v>
      </c>
      <c r="AS12" s="56" t="s">
        <v>179</v>
      </c>
      <c r="AT12" s="129">
        <v>44928</v>
      </c>
      <c r="AU12" s="66">
        <v>3304</v>
      </c>
      <c r="AV12" s="66">
        <v>90</v>
      </c>
      <c r="AW12" s="66" t="s">
        <v>94</v>
      </c>
      <c r="AX12" s="131">
        <v>44930</v>
      </c>
      <c r="AY12" s="66">
        <v>3310</v>
      </c>
      <c r="AZ12" s="66">
        <v>135</v>
      </c>
      <c r="BA12" s="56" t="s">
        <v>179</v>
      </c>
      <c r="BB12" s="131">
        <v>44929</v>
      </c>
      <c r="BC12" s="66">
        <v>3306</v>
      </c>
      <c r="BD12" s="66">
        <v>135</v>
      </c>
      <c r="BE12" s="56" t="s">
        <v>111</v>
      </c>
      <c r="BF12" s="131">
        <v>44945</v>
      </c>
      <c r="BG12" s="66">
        <v>3802</v>
      </c>
      <c r="BH12" s="66">
        <v>45</v>
      </c>
      <c r="BI12" s="66" t="s">
        <v>164</v>
      </c>
      <c r="BJ12" s="61">
        <v>44930</v>
      </c>
      <c r="BK12" s="67">
        <v>3309</v>
      </c>
      <c r="BL12" s="67">
        <v>135</v>
      </c>
      <c r="BM12" s="67" t="s">
        <v>164</v>
      </c>
      <c r="BN12" s="130">
        <v>44928</v>
      </c>
      <c r="BO12" s="126">
        <v>3303</v>
      </c>
      <c r="BP12" s="126">
        <v>45</v>
      </c>
      <c r="BQ12" s="127" t="s">
        <v>111</v>
      </c>
      <c r="BR12" s="132">
        <v>44946</v>
      </c>
      <c r="BS12" s="101">
        <v>2881</v>
      </c>
      <c r="BT12" s="101">
        <v>90</v>
      </c>
      <c r="BU12" s="101" t="s">
        <v>111</v>
      </c>
      <c r="BV12" s="132">
        <v>44939</v>
      </c>
      <c r="BW12" s="101">
        <v>3359</v>
      </c>
      <c r="BX12" s="101">
        <v>45</v>
      </c>
      <c r="BY12" s="102" t="s">
        <v>164</v>
      </c>
      <c r="BZ12" s="132">
        <v>44944</v>
      </c>
      <c r="CA12" s="182">
        <v>1864</v>
      </c>
      <c r="CB12" s="182">
        <v>30</v>
      </c>
      <c r="CC12" s="178" t="s">
        <v>184</v>
      </c>
      <c r="CD12" s="132">
        <v>44939</v>
      </c>
      <c r="CE12" s="182">
        <v>3360</v>
      </c>
      <c r="CF12" s="182">
        <v>30</v>
      </c>
      <c r="CG12" s="178" t="s">
        <v>179</v>
      </c>
    </row>
    <row r="13" spans="1:85" x14ac:dyDescent="0.3">
      <c r="B13" s="129">
        <v>44937</v>
      </c>
      <c r="C13" s="66">
        <v>3350</v>
      </c>
      <c r="D13" s="66">
        <v>90</v>
      </c>
      <c r="E13" s="56" t="s">
        <v>111</v>
      </c>
      <c r="F13" s="129">
        <v>44931</v>
      </c>
      <c r="G13" s="66">
        <v>3319</v>
      </c>
      <c r="H13" s="66">
        <v>180</v>
      </c>
      <c r="I13" s="56" t="s">
        <v>111</v>
      </c>
      <c r="J13" s="161">
        <v>44928</v>
      </c>
      <c r="K13" s="66">
        <v>3300</v>
      </c>
      <c r="L13" s="66">
        <v>45</v>
      </c>
      <c r="M13" s="56" t="s">
        <v>179</v>
      </c>
      <c r="N13" s="138">
        <v>44934</v>
      </c>
      <c r="O13" s="6">
        <v>3328</v>
      </c>
      <c r="P13" s="6">
        <v>90</v>
      </c>
      <c r="Q13" s="52" t="s">
        <v>179</v>
      </c>
      <c r="R13" s="131">
        <v>44955</v>
      </c>
      <c r="S13" s="6">
        <v>3413</v>
      </c>
      <c r="T13" s="6">
        <v>45</v>
      </c>
      <c r="U13" s="15" t="s">
        <v>179</v>
      </c>
      <c r="V13" s="131">
        <v>44929</v>
      </c>
      <c r="W13" s="158">
        <v>3307</v>
      </c>
      <c r="X13" s="158">
        <v>135</v>
      </c>
      <c r="Y13" s="104" t="s">
        <v>111</v>
      </c>
      <c r="Z13" s="131">
        <v>44941</v>
      </c>
      <c r="AA13" s="6">
        <v>3368</v>
      </c>
      <c r="AB13" s="6">
        <v>45</v>
      </c>
      <c r="AC13" s="166" t="s">
        <v>179</v>
      </c>
      <c r="AD13" s="138">
        <v>44934</v>
      </c>
      <c r="AE13" s="66">
        <v>3331</v>
      </c>
      <c r="AF13" s="66">
        <f>45*4</f>
        <v>180</v>
      </c>
      <c r="AG13" s="56" t="s">
        <v>111</v>
      </c>
      <c r="AH13" s="132">
        <v>44934</v>
      </c>
      <c r="AI13" s="6">
        <v>3329</v>
      </c>
      <c r="AJ13" s="6">
        <v>70</v>
      </c>
      <c r="AK13" s="56" t="s">
        <v>253</v>
      </c>
      <c r="AL13" s="131">
        <v>44936</v>
      </c>
      <c r="AM13" s="66">
        <v>2876</v>
      </c>
      <c r="AN13" s="66">
        <v>125</v>
      </c>
      <c r="AO13" s="56" t="s">
        <v>184</v>
      </c>
      <c r="AP13" s="131">
        <v>44941</v>
      </c>
      <c r="AQ13" s="67">
        <v>3367</v>
      </c>
      <c r="AR13" s="67">
        <v>135</v>
      </c>
      <c r="AS13" s="59" t="s">
        <v>179</v>
      </c>
      <c r="AT13" s="129">
        <v>44933</v>
      </c>
      <c r="AU13" s="66">
        <v>3326</v>
      </c>
      <c r="AV13" s="66">
        <v>10</v>
      </c>
      <c r="AW13" s="66" t="s">
        <v>94</v>
      </c>
      <c r="AX13" s="131">
        <v>44933</v>
      </c>
      <c r="AY13" s="67">
        <v>3324</v>
      </c>
      <c r="AZ13" s="67">
        <v>40</v>
      </c>
      <c r="BA13" s="59" t="s">
        <v>111</v>
      </c>
      <c r="BB13" s="131">
        <v>44932</v>
      </c>
      <c r="BC13" s="66">
        <v>3320</v>
      </c>
      <c r="BD13" s="66">
        <v>135</v>
      </c>
      <c r="BE13" s="56" t="s">
        <v>111</v>
      </c>
      <c r="BF13" s="118"/>
      <c r="BG13" s="80"/>
      <c r="BH13" s="80"/>
      <c r="BI13" s="80" t="s">
        <v>111</v>
      </c>
      <c r="BJ13" s="61">
        <v>44933</v>
      </c>
      <c r="BK13" s="67">
        <v>3325</v>
      </c>
      <c r="BL13" s="67">
        <v>135</v>
      </c>
      <c r="BM13" s="67" t="s">
        <v>114</v>
      </c>
      <c r="BN13" s="131"/>
      <c r="BO13" s="6"/>
      <c r="BP13" s="6"/>
      <c r="BQ13" s="15" t="s">
        <v>111</v>
      </c>
      <c r="BR13" s="132">
        <v>44947</v>
      </c>
      <c r="BS13" s="101">
        <v>3390</v>
      </c>
      <c r="BT13" s="101">
        <v>90</v>
      </c>
      <c r="BU13" s="101" t="s">
        <v>253</v>
      </c>
      <c r="BV13" s="132">
        <v>44942</v>
      </c>
      <c r="BW13" s="66">
        <v>3374</v>
      </c>
      <c r="BX13" s="66">
        <v>45</v>
      </c>
      <c r="BY13" s="56" t="s">
        <v>164</v>
      </c>
      <c r="BZ13" s="132">
        <v>44945</v>
      </c>
      <c r="CA13" s="182">
        <v>1865</v>
      </c>
      <c r="CB13" s="182">
        <v>20</v>
      </c>
      <c r="CC13" s="178" t="s">
        <v>184</v>
      </c>
      <c r="CD13" s="132">
        <v>44942</v>
      </c>
      <c r="CE13" s="182">
        <v>3375</v>
      </c>
      <c r="CF13" s="182">
        <v>90</v>
      </c>
      <c r="CG13" s="178" t="s">
        <v>179</v>
      </c>
    </row>
    <row r="14" spans="1:85" x14ac:dyDescent="0.3">
      <c r="B14" s="129">
        <v>44940</v>
      </c>
      <c r="C14" s="66">
        <v>3362</v>
      </c>
      <c r="D14" s="66">
        <v>90</v>
      </c>
      <c r="E14" s="56" t="s">
        <v>179</v>
      </c>
      <c r="F14" s="129">
        <v>44933</v>
      </c>
      <c r="G14" s="66">
        <v>3327</v>
      </c>
      <c r="H14" s="66">
        <v>140</v>
      </c>
      <c r="I14" s="56" t="s">
        <v>111</v>
      </c>
      <c r="J14" s="161">
        <v>44930</v>
      </c>
      <c r="K14" s="66">
        <v>3312</v>
      </c>
      <c r="L14" s="66">
        <v>225</v>
      </c>
      <c r="M14" s="56" t="s">
        <v>179</v>
      </c>
      <c r="N14" s="138">
        <v>44937</v>
      </c>
      <c r="O14" s="6">
        <v>3347</v>
      </c>
      <c r="P14" s="6">
        <v>90</v>
      </c>
      <c r="Q14" s="52" t="s">
        <v>179</v>
      </c>
      <c r="R14" s="131"/>
      <c r="S14" s="6"/>
      <c r="T14" s="6"/>
      <c r="U14" s="15" t="s">
        <v>179</v>
      </c>
      <c r="V14" s="131">
        <v>44932</v>
      </c>
      <c r="W14" s="6">
        <v>3322</v>
      </c>
      <c r="X14" s="6">
        <v>30</v>
      </c>
      <c r="Y14" s="15" t="s">
        <v>111</v>
      </c>
      <c r="Z14" s="131">
        <v>44947</v>
      </c>
      <c r="AA14" s="6">
        <v>3411</v>
      </c>
      <c r="AB14" s="6">
        <v>45</v>
      </c>
      <c r="AC14" s="166" t="s">
        <v>179</v>
      </c>
      <c r="AD14" s="138">
        <v>44937</v>
      </c>
      <c r="AE14" s="66">
        <v>3348</v>
      </c>
      <c r="AF14" s="66">
        <v>180</v>
      </c>
      <c r="AG14" s="56" t="s">
        <v>111</v>
      </c>
      <c r="AH14" s="132">
        <v>44937</v>
      </c>
      <c r="AI14" s="6">
        <v>3349</v>
      </c>
      <c r="AJ14" s="6">
        <v>55</v>
      </c>
      <c r="AK14" s="59" t="s">
        <v>111</v>
      </c>
      <c r="AL14" s="131">
        <v>44940</v>
      </c>
      <c r="AM14" s="67">
        <v>2877</v>
      </c>
      <c r="AN14" s="67">
        <v>125</v>
      </c>
      <c r="AO14" s="59" t="s">
        <v>184</v>
      </c>
      <c r="AP14" s="131">
        <v>44944</v>
      </c>
      <c r="AQ14" s="66">
        <v>3383</v>
      </c>
      <c r="AR14" s="66">
        <v>135</v>
      </c>
      <c r="AS14" s="56" t="s">
        <v>179</v>
      </c>
      <c r="AT14" s="129">
        <v>44936</v>
      </c>
      <c r="AU14" s="66">
        <v>3345</v>
      </c>
      <c r="AV14" s="66">
        <v>20</v>
      </c>
      <c r="AW14" s="66" t="s">
        <v>257</v>
      </c>
      <c r="AX14" s="131">
        <v>44936</v>
      </c>
      <c r="AY14" s="67">
        <v>3344</v>
      </c>
      <c r="AZ14" s="67">
        <v>135</v>
      </c>
      <c r="BA14" s="59" t="s">
        <v>179</v>
      </c>
      <c r="BB14" s="131">
        <v>44935</v>
      </c>
      <c r="BC14" s="67">
        <v>3342</v>
      </c>
      <c r="BD14" s="67">
        <v>135</v>
      </c>
      <c r="BE14" s="59" t="s">
        <v>179</v>
      </c>
      <c r="BF14" s="60"/>
      <c r="BG14" s="67"/>
      <c r="BH14" s="67"/>
      <c r="BI14" s="67" t="s">
        <v>111</v>
      </c>
      <c r="BJ14" s="61">
        <v>44936</v>
      </c>
      <c r="BK14" s="67">
        <v>3346</v>
      </c>
      <c r="BL14" s="67">
        <v>35</v>
      </c>
      <c r="BM14" s="67" t="s">
        <v>164</v>
      </c>
      <c r="BN14" s="131"/>
      <c r="BO14" s="6"/>
      <c r="BP14" s="6"/>
      <c r="BQ14" s="15" t="s">
        <v>111</v>
      </c>
      <c r="BR14" s="70">
        <v>44949</v>
      </c>
      <c r="BS14" s="66">
        <v>3801</v>
      </c>
      <c r="BT14" s="66">
        <v>90</v>
      </c>
      <c r="BU14" s="66" t="s">
        <v>253</v>
      </c>
      <c r="BV14" s="132">
        <v>44945</v>
      </c>
      <c r="BW14" s="66">
        <v>3386</v>
      </c>
      <c r="BX14" s="66">
        <v>45</v>
      </c>
      <c r="BY14" s="56" t="s">
        <v>164</v>
      </c>
      <c r="BZ14" s="132">
        <v>44946</v>
      </c>
      <c r="CA14" s="80">
        <v>1868</v>
      </c>
      <c r="CB14" s="80">
        <v>25</v>
      </c>
      <c r="CC14" s="104" t="s">
        <v>184</v>
      </c>
      <c r="CD14" s="132">
        <v>44948</v>
      </c>
      <c r="CE14" s="80">
        <v>3451</v>
      </c>
      <c r="CF14" s="80">
        <v>135</v>
      </c>
      <c r="CG14" s="104" t="s">
        <v>94</v>
      </c>
    </row>
    <row r="15" spans="1:85" x14ac:dyDescent="0.3">
      <c r="B15" s="132">
        <v>44943</v>
      </c>
      <c r="C15" s="67">
        <v>3376</v>
      </c>
      <c r="D15" s="67">
        <v>90</v>
      </c>
      <c r="E15" s="59" t="s">
        <v>179</v>
      </c>
      <c r="F15" s="132">
        <v>44935</v>
      </c>
      <c r="G15" s="67">
        <v>3332</v>
      </c>
      <c r="H15" s="67">
        <v>80</v>
      </c>
      <c r="I15" s="59" t="s">
        <v>179</v>
      </c>
      <c r="J15" s="161">
        <v>44931</v>
      </c>
      <c r="K15" s="66">
        <v>3318</v>
      </c>
      <c r="L15" s="66">
        <v>90</v>
      </c>
      <c r="M15" s="56" t="s">
        <v>179</v>
      </c>
      <c r="N15" s="138">
        <v>44943</v>
      </c>
      <c r="O15" s="6">
        <v>3378</v>
      </c>
      <c r="P15" s="6">
        <v>90</v>
      </c>
      <c r="Q15" s="52" t="s">
        <v>179</v>
      </c>
      <c r="R15" s="131"/>
      <c r="S15" s="6"/>
      <c r="T15" s="6"/>
      <c r="U15" s="15" t="s">
        <v>179</v>
      </c>
      <c r="V15" s="131">
        <v>44938</v>
      </c>
      <c r="W15" s="6">
        <v>3356</v>
      </c>
      <c r="X15" s="6">
        <v>90</v>
      </c>
      <c r="Y15" s="15" t="s">
        <v>179</v>
      </c>
      <c r="Z15" s="131">
        <v>44953</v>
      </c>
      <c r="AA15" s="6">
        <v>3410</v>
      </c>
      <c r="AB15" s="6">
        <v>45</v>
      </c>
      <c r="AC15" s="166" t="s">
        <v>179</v>
      </c>
      <c r="AD15" s="138">
        <v>44940</v>
      </c>
      <c r="AE15" s="67">
        <v>3365</v>
      </c>
      <c r="AF15" s="67">
        <v>180</v>
      </c>
      <c r="AG15" s="59" t="s">
        <v>179</v>
      </c>
      <c r="AH15" s="132"/>
      <c r="AI15" s="6"/>
      <c r="AJ15" s="6"/>
      <c r="AK15" s="59"/>
      <c r="AL15" s="131">
        <v>44943</v>
      </c>
      <c r="AM15" s="67">
        <v>2878</v>
      </c>
      <c r="AN15" s="67">
        <v>115</v>
      </c>
      <c r="AO15" s="59" t="s">
        <v>184</v>
      </c>
      <c r="AP15" s="131">
        <v>44947</v>
      </c>
      <c r="AQ15" s="67">
        <v>3392</v>
      </c>
      <c r="AR15" s="67">
        <v>135</v>
      </c>
      <c r="AS15" s="59" t="s">
        <v>179</v>
      </c>
      <c r="AT15" s="132">
        <v>44939</v>
      </c>
      <c r="AU15" s="67">
        <v>3358</v>
      </c>
      <c r="AV15" s="67">
        <v>90</v>
      </c>
      <c r="AW15" s="67" t="s">
        <v>253</v>
      </c>
      <c r="AX15" s="131">
        <v>44939</v>
      </c>
      <c r="AY15" s="66">
        <v>3357</v>
      </c>
      <c r="AZ15" s="66">
        <v>135</v>
      </c>
      <c r="BA15" s="56" t="s">
        <v>179</v>
      </c>
      <c r="BB15" s="131">
        <v>44938</v>
      </c>
      <c r="BC15" s="67">
        <v>3354</v>
      </c>
      <c r="BD15" s="67">
        <v>135</v>
      </c>
      <c r="BE15" s="59" t="s">
        <v>179</v>
      </c>
      <c r="BF15" s="70"/>
      <c r="BG15" s="66"/>
      <c r="BH15" s="66"/>
      <c r="BI15" s="66" t="s">
        <v>164</v>
      </c>
      <c r="BJ15" s="61">
        <v>44942</v>
      </c>
      <c r="BK15" s="67">
        <v>3369</v>
      </c>
      <c r="BL15" s="67">
        <v>135</v>
      </c>
      <c r="BM15" s="67" t="s">
        <v>164</v>
      </c>
      <c r="BN15" s="131"/>
      <c r="BO15" s="6"/>
      <c r="BP15" s="6"/>
      <c r="BQ15" s="15" t="s">
        <v>179</v>
      </c>
      <c r="BR15" s="70"/>
      <c r="BS15" s="66"/>
      <c r="BT15" s="66"/>
      <c r="BU15" s="66"/>
      <c r="BV15" s="132">
        <v>44945</v>
      </c>
      <c r="BW15" s="67">
        <v>3385</v>
      </c>
      <c r="BX15" s="67">
        <v>45</v>
      </c>
      <c r="BY15" s="59" t="s">
        <v>164</v>
      </c>
      <c r="BZ15" s="132">
        <v>44947</v>
      </c>
      <c r="CA15" s="80">
        <v>1869</v>
      </c>
      <c r="CB15" s="80">
        <v>20</v>
      </c>
      <c r="CC15" s="104" t="s">
        <v>184</v>
      </c>
      <c r="CD15" s="132">
        <v>44953</v>
      </c>
      <c r="CE15" s="80">
        <v>3460</v>
      </c>
      <c r="CF15" s="80">
        <v>90</v>
      </c>
      <c r="CG15" s="104" t="s">
        <v>94</v>
      </c>
    </row>
    <row r="16" spans="1:85" x14ac:dyDescent="0.3">
      <c r="B16" s="133">
        <v>44947</v>
      </c>
      <c r="C16" s="67">
        <v>3446</v>
      </c>
      <c r="D16" s="67">
        <v>90</v>
      </c>
      <c r="E16" s="59" t="s">
        <v>111</v>
      </c>
      <c r="F16" s="133">
        <v>44937</v>
      </c>
      <c r="G16" s="67">
        <v>3351</v>
      </c>
      <c r="H16" s="67">
        <v>180</v>
      </c>
      <c r="I16" s="59" t="s">
        <v>111</v>
      </c>
      <c r="J16" s="161">
        <v>44935</v>
      </c>
      <c r="K16" s="66">
        <v>3340</v>
      </c>
      <c r="L16" s="66">
        <v>225</v>
      </c>
      <c r="M16" s="56" t="s">
        <v>179</v>
      </c>
      <c r="N16" s="138">
        <v>44946</v>
      </c>
      <c r="O16" s="6">
        <v>3400</v>
      </c>
      <c r="P16" s="6">
        <v>90</v>
      </c>
      <c r="Q16" s="52" t="s">
        <v>179</v>
      </c>
      <c r="R16" s="131"/>
      <c r="S16" s="6"/>
      <c r="T16" s="6"/>
      <c r="U16" s="15" t="s">
        <v>179</v>
      </c>
      <c r="V16" s="131">
        <v>44944</v>
      </c>
      <c r="W16" s="159">
        <v>3382</v>
      </c>
      <c r="X16" s="158">
        <v>180</v>
      </c>
      <c r="Y16" s="120" t="s">
        <v>179</v>
      </c>
      <c r="Z16" s="131"/>
      <c r="AA16" s="6"/>
      <c r="AB16" s="6"/>
      <c r="AC16" s="166" t="s">
        <v>179</v>
      </c>
      <c r="AD16" s="138">
        <v>44946</v>
      </c>
      <c r="AE16" s="67">
        <v>3388</v>
      </c>
      <c r="AF16" s="67">
        <v>270</v>
      </c>
      <c r="AG16" s="59" t="s">
        <v>179</v>
      </c>
      <c r="AH16" s="132">
        <v>44940</v>
      </c>
      <c r="AI16" s="6">
        <v>3363</v>
      </c>
      <c r="AJ16" s="6">
        <v>90</v>
      </c>
      <c r="AK16" s="56" t="s">
        <v>253</v>
      </c>
      <c r="AL16" s="131">
        <v>44946</v>
      </c>
      <c r="AM16" s="66">
        <v>2880</v>
      </c>
      <c r="AN16" s="66">
        <v>115</v>
      </c>
      <c r="AO16" s="56" t="s">
        <v>184</v>
      </c>
      <c r="AP16" s="131">
        <v>44950</v>
      </c>
      <c r="AQ16" s="67">
        <v>3405</v>
      </c>
      <c r="AR16" s="67">
        <v>135</v>
      </c>
      <c r="AS16" s="59" t="s">
        <v>179</v>
      </c>
      <c r="AT16" s="133">
        <v>44942</v>
      </c>
      <c r="AU16" s="67">
        <v>3373</v>
      </c>
      <c r="AV16" s="67">
        <v>20</v>
      </c>
      <c r="AW16" s="67" t="s">
        <v>253</v>
      </c>
      <c r="AX16" s="131">
        <v>44942</v>
      </c>
      <c r="AY16" s="67">
        <v>3370</v>
      </c>
      <c r="AZ16" s="67">
        <f>45*3</f>
        <v>135</v>
      </c>
      <c r="BA16" s="59" t="s">
        <v>179</v>
      </c>
      <c r="BB16" s="131">
        <v>44941</v>
      </c>
      <c r="BC16" s="66">
        <v>3366</v>
      </c>
      <c r="BD16" s="66">
        <v>135</v>
      </c>
      <c r="BE16" s="56" t="s">
        <v>179</v>
      </c>
      <c r="BF16" s="71"/>
      <c r="BG16" s="67"/>
      <c r="BH16" s="67"/>
      <c r="BI16" s="67" t="s">
        <v>164</v>
      </c>
      <c r="BJ16" s="61">
        <v>44948</v>
      </c>
      <c r="BK16" s="67">
        <v>3448</v>
      </c>
      <c r="BL16" s="67">
        <v>135</v>
      </c>
      <c r="BM16" s="67" t="s">
        <v>114</v>
      </c>
      <c r="BN16" s="131"/>
      <c r="BO16" s="6"/>
      <c r="BP16" s="6"/>
      <c r="BQ16" s="15" t="s">
        <v>111</v>
      </c>
      <c r="BR16" s="71"/>
      <c r="BS16" s="67"/>
      <c r="BT16" s="67"/>
      <c r="BU16" s="67"/>
      <c r="BV16" s="132">
        <v>44948</v>
      </c>
      <c r="BW16" s="67">
        <v>3395</v>
      </c>
      <c r="BX16" s="67">
        <v>45</v>
      </c>
      <c r="BY16" s="59" t="s">
        <v>164</v>
      </c>
      <c r="BZ16" s="132">
        <v>44948</v>
      </c>
      <c r="CA16" s="114">
        <v>1870</v>
      </c>
      <c r="CB16" s="114">
        <v>20</v>
      </c>
      <c r="CC16" s="104" t="s">
        <v>184</v>
      </c>
      <c r="CD16" s="132">
        <v>44955</v>
      </c>
      <c r="CE16" s="114">
        <v>3468</v>
      </c>
      <c r="CF16" s="114">
        <v>135</v>
      </c>
      <c r="CG16" s="104" t="s">
        <v>94</v>
      </c>
    </row>
    <row r="17" spans="2:85" x14ac:dyDescent="0.3">
      <c r="B17" s="129">
        <v>44949</v>
      </c>
      <c r="C17" s="66">
        <v>3453</v>
      </c>
      <c r="D17" s="66">
        <v>90</v>
      </c>
      <c r="E17" s="56" t="s">
        <v>111</v>
      </c>
      <c r="F17" s="129">
        <v>44939</v>
      </c>
      <c r="G17" s="66">
        <v>3361</v>
      </c>
      <c r="H17" s="66">
        <v>180</v>
      </c>
      <c r="I17" s="56" t="s">
        <v>179</v>
      </c>
      <c r="J17" s="161">
        <v>44935</v>
      </c>
      <c r="K17" s="66">
        <v>3341</v>
      </c>
      <c r="L17" s="66">
        <v>180</v>
      </c>
      <c r="M17" s="56" t="s">
        <v>179</v>
      </c>
      <c r="N17" s="138">
        <v>44949</v>
      </c>
      <c r="O17" s="6">
        <v>3399</v>
      </c>
      <c r="P17" s="6">
        <v>90</v>
      </c>
      <c r="Q17" s="52" t="s">
        <v>179</v>
      </c>
      <c r="R17" s="131"/>
      <c r="S17" s="6"/>
      <c r="T17" s="6"/>
      <c r="U17" s="15" t="s">
        <v>179</v>
      </c>
      <c r="V17" s="131">
        <v>44950</v>
      </c>
      <c r="W17" s="6">
        <v>3404</v>
      </c>
      <c r="X17" s="6">
        <v>180</v>
      </c>
      <c r="Y17" s="15" t="s">
        <v>179</v>
      </c>
      <c r="Z17" s="131"/>
      <c r="AA17" s="6"/>
      <c r="AB17" s="6"/>
      <c r="AC17" s="166" t="s">
        <v>179</v>
      </c>
      <c r="AD17" s="138">
        <v>44949</v>
      </c>
      <c r="AE17" s="67">
        <v>3452</v>
      </c>
      <c r="AF17" s="67">
        <v>225</v>
      </c>
      <c r="AG17" s="59" t="s">
        <v>111</v>
      </c>
      <c r="AH17" s="132">
        <v>44943</v>
      </c>
      <c r="AI17" s="6">
        <v>3377</v>
      </c>
      <c r="AJ17" s="6">
        <v>90</v>
      </c>
      <c r="AK17" s="59" t="s">
        <v>111</v>
      </c>
      <c r="AL17" s="131">
        <v>44949</v>
      </c>
      <c r="AM17" s="67">
        <v>2882</v>
      </c>
      <c r="AN17" s="67">
        <v>135</v>
      </c>
      <c r="AO17" s="59" t="s">
        <v>184</v>
      </c>
      <c r="AP17" s="131">
        <v>44953</v>
      </c>
      <c r="AQ17" s="67">
        <v>3409</v>
      </c>
      <c r="AR17" s="67">
        <v>135</v>
      </c>
      <c r="AS17" s="122" t="s">
        <v>179</v>
      </c>
      <c r="AT17" s="129"/>
      <c r="AU17" s="66"/>
      <c r="AV17" s="66"/>
      <c r="AW17" s="66" t="s">
        <v>253</v>
      </c>
      <c r="AX17" s="131">
        <v>44945</v>
      </c>
      <c r="AY17" s="67">
        <v>2879</v>
      </c>
      <c r="AZ17" s="67">
        <v>115</v>
      </c>
      <c r="BA17" s="59" t="s">
        <v>184</v>
      </c>
      <c r="BB17" s="131">
        <v>44944</v>
      </c>
      <c r="BC17" s="67">
        <v>3381</v>
      </c>
      <c r="BD17" s="67">
        <v>100</v>
      </c>
      <c r="BE17" s="59" t="s">
        <v>179</v>
      </c>
      <c r="BF17" s="71"/>
      <c r="BG17" s="67"/>
      <c r="BH17" s="67"/>
      <c r="BI17" s="67" t="s">
        <v>164</v>
      </c>
      <c r="BJ17" s="61">
        <v>44953</v>
      </c>
      <c r="BK17" s="67">
        <v>3461</v>
      </c>
      <c r="BL17" s="67">
        <v>135</v>
      </c>
      <c r="BM17" s="67" t="s">
        <v>164</v>
      </c>
      <c r="BN17" s="131"/>
      <c r="BO17" s="6"/>
      <c r="BP17" s="6"/>
      <c r="BQ17" s="15"/>
      <c r="BR17" s="71"/>
      <c r="BS17" s="67"/>
      <c r="BT17" s="67"/>
      <c r="BU17" s="67"/>
      <c r="BV17" s="132">
        <v>44948</v>
      </c>
      <c r="BW17" s="67">
        <v>3396</v>
      </c>
      <c r="BX17" s="67">
        <v>45</v>
      </c>
      <c r="BY17" s="59" t="s">
        <v>164</v>
      </c>
      <c r="BZ17" s="132">
        <v>44949</v>
      </c>
      <c r="CA17" s="114">
        <v>1871</v>
      </c>
      <c r="CB17" s="114">
        <v>20</v>
      </c>
      <c r="CC17" s="104" t="s">
        <v>184</v>
      </c>
      <c r="CD17" s="132"/>
      <c r="CE17" s="114"/>
      <c r="CF17" s="114"/>
      <c r="CG17" s="104"/>
    </row>
    <row r="18" spans="2:85" x14ac:dyDescent="0.3">
      <c r="B18" s="132">
        <v>44953</v>
      </c>
      <c r="C18" s="67">
        <v>3462</v>
      </c>
      <c r="D18" s="67">
        <v>90</v>
      </c>
      <c r="E18" s="59" t="s">
        <v>111</v>
      </c>
      <c r="F18" s="132">
        <v>44941</v>
      </c>
      <c r="G18" s="67">
        <v>3379</v>
      </c>
      <c r="H18" s="67">
        <v>180</v>
      </c>
      <c r="I18" s="59" t="s">
        <v>179</v>
      </c>
      <c r="J18" s="161">
        <v>44935</v>
      </c>
      <c r="K18" s="67">
        <v>3339</v>
      </c>
      <c r="L18" s="67">
        <v>45</v>
      </c>
      <c r="M18" s="59" t="s">
        <v>179</v>
      </c>
      <c r="N18" s="138">
        <v>44952</v>
      </c>
      <c r="O18" s="6">
        <v>3407</v>
      </c>
      <c r="P18" s="6">
        <v>135</v>
      </c>
      <c r="Q18" s="52" t="s">
        <v>179</v>
      </c>
      <c r="R18" s="131"/>
      <c r="S18" s="6"/>
      <c r="T18" s="6"/>
      <c r="U18" s="15" t="s">
        <v>179</v>
      </c>
      <c r="V18" s="131">
        <v>44956</v>
      </c>
      <c r="W18" s="6">
        <v>3418</v>
      </c>
      <c r="X18" s="6">
        <v>180</v>
      </c>
      <c r="Y18" s="15" t="s">
        <v>179</v>
      </c>
      <c r="Z18" s="131"/>
      <c r="AA18" s="6"/>
      <c r="AB18" s="6"/>
      <c r="AC18" s="166" t="s">
        <v>179</v>
      </c>
      <c r="AD18" s="138">
        <v>44952</v>
      </c>
      <c r="AE18" s="67">
        <v>3408</v>
      </c>
      <c r="AF18" s="67">
        <v>225</v>
      </c>
      <c r="AG18" s="59" t="s">
        <v>179</v>
      </c>
      <c r="AH18" s="132">
        <v>44946</v>
      </c>
      <c r="AI18" s="6">
        <v>3389</v>
      </c>
      <c r="AJ18" s="6">
        <v>90</v>
      </c>
      <c r="AK18" s="59" t="s">
        <v>253</v>
      </c>
      <c r="AL18" s="131">
        <v>44956</v>
      </c>
      <c r="AM18" s="67">
        <v>2884</v>
      </c>
      <c r="AN18" s="67">
        <v>105</v>
      </c>
      <c r="AO18" s="122" t="s">
        <v>230</v>
      </c>
      <c r="AP18" s="131">
        <v>44956</v>
      </c>
      <c r="AQ18" s="67">
        <v>3415</v>
      </c>
      <c r="AR18" s="67">
        <v>135</v>
      </c>
      <c r="AS18" s="59" t="s">
        <v>179</v>
      </c>
      <c r="AT18" s="132"/>
      <c r="AU18" s="67"/>
      <c r="AV18" s="67"/>
      <c r="AW18" s="67" t="s">
        <v>253</v>
      </c>
      <c r="AX18" s="131">
        <v>44948</v>
      </c>
      <c r="AY18" s="67">
        <v>3449</v>
      </c>
      <c r="AZ18" s="67">
        <v>135</v>
      </c>
      <c r="BA18" s="122" t="s">
        <v>111</v>
      </c>
      <c r="BB18" s="131">
        <v>44947</v>
      </c>
      <c r="BC18" s="67">
        <v>3391</v>
      </c>
      <c r="BD18" s="67">
        <v>135</v>
      </c>
      <c r="BE18" s="59" t="s">
        <v>179</v>
      </c>
      <c r="BF18" s="71"/>
      <c r="BG18" s="67"/>
      <c r="BH18" s="67"/>
      <c r="BI18" s="67" t="s">
        <v>191</v>
      </c>
      <c r="BJ18" s="25"/>
      <c r="BK18" s="68"/>
      <c r="BL18" s="68"/>
      <c r="BM18" s="68" t="s">
        <v>164</v>
      </c>
      <c r="BN18" s="131"/>
      <c r="BO18" s="6"/>
      <c r="BP18" s="6"/>
      <c r="BQ18" s="15"/>
      <c r="BR18" s="71"/>
      <c r="BS18" s="67"/>
      <c r="BT18" s="67"/>
      <c r="BU18" s="67"/>
      <c r="BV18" s="132">
        <v>44952</v>
      </c>
      <c r="BW18" s="67">
        <v>3457</v>
      </c>
      <c r="BX18" s="67">
        <v>45</v>
      </c>
      <c r="BY18" s="59" t="s">
        <v>94</v>
      </c>
      <c r="BZ18" s="132">
        <v>44950</v>
      </c>
      <c r="CA18" s="114">
        <v>1872</v>
      </c>
      <c r="CB18" s="114">
        <v>20</v>
      </c>
      <c r="CC18" s="104" t="s">
        <v>184</v>
      </c>
      <c r="CD18" s="132"/>
      <c r="CE18" s="114"/>
      <c r="CF18" s="114"/>
      <c r="CG18" s="104"/>
    </row>
    <row r="19" spans="2:85" x14ac:dyDescent="0.3">
      <c r="B19" s="132">
        <v>44955</v>
      </c>
      <c r="C19" s="67">
        <v>3469</v>
      </c>
      <c r="D19" s="67">
        <v>90</v>
      </c>
      <c r="E19" s="59" t="s">
        <v>111</v>
      </c>
      <c r="F19" s="132">
        <v>44944</v>
      </c>
      <c r="G19" s="67">
        <v>3380</v>
      </c>
      <c r="H19" s="67">
        <v>180</v>
      </c>
      <c r="I19" s="59" t="s">
        <v>179</v>
      </c>
      <c r="J19" s="161">
        <v>44938</v>
      </c>
      <c r="K19" s="67">
        <v>3352</v>
      </c>
      <c r="L19" s="67">
        <v>225</v>
      </c>
      <c r="M19" s="59" t="s">
        <v>179</v>
      </c>
      <c r="N19" s="138">
        <v>44955</v>
      </c>
      <c r="O19" s="6">
        <v>3417</v>
      </c>
      <c r="P19" s="6">
        <v>135</v>
      </c>
      <c r="Q19" s="52" t="s">
        <v>179</v>
      </c>
      <c r="R19" s="131"/>
      <c r="S19" s="6"/>
      <c r="T19" s="6"/>
      <c r="U19" s="15" t="s">
        <v>179</v>
      </c>
      <c r="V19" s="131"/>
      <c r="W19" s="140"/>
      <c r="X19" s="6"/>
      <c r="Y19" s="15" t="s">
        <v>179</v>
      </c>
      <c r="Z19" s="131"/>
      <c r="AA19" s="6"/>
      <c r="AB19" s="6"/>
      <c r="AC19" s="166" t="s">
        <v>179</v>
      </c>
      <c r="AD19" s="138">
        <v>44955</v>
      </c>
      <c r="AE19" s="67">
        <v>3470</v>
      </c>
      <c r="AF19" s="67">
        <v>225</v>
      </c>
      <c r="AG19" s="59" t="s">
        <v>111</v>
      </c>
      <c r="AH19" s="132">
        <v>44949</v>
      </c>
      <c r="AI19" s="6">
        <v>3398</v>
      </c>
      <c r="AJ19" s="6">
        <v>90</v>
      </c>
      <c r="AK19" s="122" t="s">
        <v>253</v>
      </c>
      <c r="AL19" s="131"/>
      <c r="AM19" s="67"/>
      <c r="AN19" s="67"/>
      <c r="AO19" s="122" t="s">
        <v>230</v>
      </c>
      <c r="AP19" s="131"/>
      <c r="AQ19" s="67"/>
      <c r="AR19" s="67"/>
      <c r="AS19" s="59" t="s">
        <v>179</v>
      </c>
      <c r="AT19" s="129"/>
      <c r="AU19" s="66"/>
      <c r="AV19" s="67"/>
      <c r="AW19" s="67" t="s">
        <v>94</v>
      </c>
      <c r="AX19" s="131">
        <v>44951</v>
      </c>
      <c r="AY19" s="67">
        <v>2883</v>
      </c>
      <c r="AZ19" s="67">
        <v>115</v>
      </c>
      <c r="BA19" s="59" t="s">
        <v>179</v>
      </c>
      <c r="BB19" s="131">
        <v>44950</v>
      </c>
      <c r="BC19" s="67">
        <v>3403</v>
      </c>
      <c r="BD19" s="67">
        <v>135</v>
      </c>
      <c r="BE19" s="122" t="s">
        <v>179</v>
      </c>
      <c r="BF19" s="71"/>
      <c r="BG19" s="67"/>
      <c r="BH19" s="67"/>
      <c r="BI19" s="67" t="s">
        <v>164</v>
      </c>
      <c r="BJ19" s="61"/>
      <c r="BK19" s="67"/>
      <c r="BL19" s="67"/>
      <c r="BM19" s="67" t="s">
        <v>164</v>
      </c>
      <c r="BN19" s="131"/>
      <c r="BO19" s="6"/>
      <c r="BP19" s="6"/>
      <c r="BQ19" s="15"/>
      <c r="BR19" s="71"/>
      <c r="BS19" s="67"/>
      <c r="BT19" s="67"/>
      <c r="BU19" s="67"/>
      <c r="BV19" s="132">
        <v>44952</v>
      </c>
      <c r="BW19" s="67">
        <v>3458</v>
      </c>
      <c r="BX19" s="67">
        <v>45</v>
      </c>
      <c r="BY19" s="59" t="s">
        <v>94</v>
      </c>
      <c r="BZ19" s="132">
        <v>44951</v>
      </c>
      <c r="CA19" s="114">
        <v>1875</v>
      </c>
      <c r="CB19" s="114">
        <v>30</v>
      </c>
      <c r="CC19" s="104" t="s">
        <v>184</v>
      </c>
      <c r="CD19" s="132"/>
      <c r="CE19" s="114"/>
      <c r="CF19" s="114"/>
      <c r="CG19" s="104"/>
    </row>
    <row r="20" spans="2:85" x14ac:dyDescent="0.3">
      <c r="B20" s="132"/>
      <c r="C20" s="67"/>
      <c r="D20" s="67"/>
      <c r="E20" s="59" t="s">
        <v>111</v>
      </c>
      <c r="F20" s="132">
        <v>44948</v>
      </c>
      <c r="G20" s="67">
        <v>3447</v>
      </c>
      <c r="H20" s="67">
        <v>180</v>
      </c>
      <c r="I20" s="59" t="s">
        <v>111</v>
      </c>
      <c r="J20" s="161">
        <v>44938</v>
      </c>
      <c r="K20" s="67">
        <v>3353</v>
      </c>
      <c r="L20" s="67">
        <v>180</v>
      </c>
      <c r="M20" s="59" t="s">
        <v>179</v>
      </c>
      <c r="N20" s="138"/>
      <c r="O20" s="6"/>
      <c r="P20" s="6"/>
      <c r="Q20" s="52" t="s">
        <v>179</v>
      </c>
      <c r="R20" s="131"/>
      <c r="S20" s="6"/>
      <c r="T20" s="6"/>
      <c r="U20" s="15" t="s">
        <v>179</v>
      </c>
      <c r="V20" s="131"/>
      <c r="W20" s="159"/>
      <c r="X20" s="158"/>
      <c r="Y20" s="120" t="s">
        <v>111</v>
      </c>
      <c r="Z20" s="131"/>
      <c r="AA20" s="6"/>
      <c r="AB20" s="6"/>
      <c r="AC20" s="166" t="s">
        <v>179</v>
      </c>
      <c r="AD20" s="138"/>
      <c r="AE20" s="67"/>
      <c r="AF20" s="67"/>
      <c r="AG20" s="59" t="s">
        <v>111</v>
      </c>
      <c r="AH20" s="132">
        <v>44952</v>
      </c>
      <c r="AI20" s="6">
        <v>3406</v>
      </c>
      <c r="AJ20" s="6">
        <v>90</v>
      </c>
      <c r="AK20" s="59" t="s">
        <v>253</v>
      </c>
      <c r="AL20" s="131"/>
      <c r="AM20" s="67"/>
      <c r="AN20" s="67"/>
      <c r="AO20" s="59" t="s">
        <v>184</v>
      </c>
      <c r="AP20" s="131"/>
      <c r="AQ20" s="67"/>
      <c r="AR20" s="67"/>
      <c r="AS20" s="59" t="s">
        <v>179</v>
      </c>
      <c r="AT20" s="129"/>
      <c r="AU20" s="66"/>
      <c r="AV20" s="67"/>
      <c r="AW20" s="67" t="s">
        <v>253</v>
      </c>
      <c r="AX20" s="131">
        <v>44954</v>
      </c>
      <c r="AY20" s="67">
        <v>3467</v>
      </c>
      <c r="AZ20" s="67">
        <v>135</v>
      </c>
      <c r="BA20" s="59" t="s">
        <v>111</v>
      </c>
      <c r="BB20" s="131">
        <v>44956</v>
      </c>
      <c r="BC20" s="67">
        <v>3414</v>
      </c>
      <c r="BD20" s="67">
        <v>135</v>
      </c>
      <c r="BE20" s="122" t="s">
        <v>179</v>
      </c>
      <c r="BF20" s="67"/>
      <c r="BG20" s="67"/>
      <c r="BH20" s="67"/>
      <c r="BI20" s="67"/>
      <c r="BJ20" s="61"/>
      <c r="BK20" s="67"/>
      <c r="BL20" s="67"/>
      <c r="BM20" s="67"/>
      <c r="BN20" s="21"/>
      <c r="BO20" s="6"/>
      <c r="BP20" s="6"/>
      <c r="BQ20" s="15"/>
      <c r="BR20" s="67"/>
      <c r="BS20" s="67"/>
      <c r="BT20" s="67"/>
      <c r="BU20" s="67"/>
      <c r="BV20" s="132">
        <v>44954</v>
      </c>
      <c r="BW20" s="67">
        <v>3464</v>
      </c>
      <c r="BX20" s="67">
        <v>10</v>
      </c>
      <c r="BY20" s="59" t="s">
        <v>164</v>
      </c>
      <c r="BZ20" s="132">
        <v>44952</v>
      </c>
      <c r="CA20" s="114">
        <v>1876</v>
      </c>
      <c r="CB20" s="114">
        <v>25</v>
      </c>
      <c r="CC20" s="104" t="s">
        <v>184</v>
      </c>
      <c r="CD20" s="132"/>
      <c r="CE20" s="114"/>
      <c r="CF20" s="114"/>
      <c r="CG20" s="104"/>
    </row>
    <row r="21" spans="2:85" x14ac:dyDescent="0.3">
      <c r="B21" s="132"/>
      <c r="C21" s="67"/>
      <c r="D21" s="67"/>
      <c r="E21" s="59" t="s">
        <v>111</v>
      </c>
      <c r="F21" s="132">
        <v>44950</v>
      </c>
      <c r="G21" s="67">
        <v>3454</v>
      </c>
      <c r="H21" s="67">
        <v>180</v>
      </c>
      <c r="I21" s="59" t="s">
        <v>111</v>
      </c>
      <c r="J21" s="161">
        <v>44942</v>
      </c>
      <c r="K21" s="67">
        <v>3371</v>
      </c>
      <c r="L21" s="67">
        <v>270</v>
      </c>
      <c r="M21" s="59" t="s">
        <v>179</v>
      </c>
      <c r="N21" s="138"/>
      <c r="O21" s="6"/>
      <c r="P21" s="6"/>
      <c r="Q21" s="52" t="s">
        <v>179</v>
      </c>
      <c r="R21" s="131"/>
      <c r="S21" s="6"/>
      <c r="T21" s="6"/>
      <c r="U21" s="15" t="s">
        <v>179</v>
      </c>
      <c r="V21" s="131"/>
      <c r="W21" s="140"/>
      <c r="X21" s="6"/>
      <c r="Y21" s="15" t="s">
        <v>111</v>
      </c>
      <c r="Z21" s="131"/>
      <c r="AA21" s="6"/>
      <c r="AB21" s="6"/>
      <c r="AC21" s="166" t="s">
        <v>111</v>
      </c>
      <c r="AD21" s="138"/>
      <c r="AE21" s="67"/>
      <c r="AF21" s="67"/>
      <c r="AG21" s="59"/>
      <c r="AH21" s="132">
        <v>44955</v>
      </c>
      <c r="AI21" s="6">
        <v>3416</v>
      </c>
      <c r="AJ21" s="6">
        <v>90</v>
      </c>
      <c r="AK21" s="59" t="s">
        <v>253</v>
      </c>
      <c r="AL21" s="131"/>
      <c r="AM21" s="67"/>
      <c r="AN21" s="67"/>
      <c r="AO21" s="59" t="s">
        <v>184</v>
      </c>
      <c r="AP21" s="131"/>
      <c r="AQ21" s="67"/>
      <c r="AR21" s="67"/>
      <c r="AS21" s="59" t="s">
        <v>111</v>
      </c>
      <c r="AT21" s="131"/>
      <c r="AU21" s="67"/>
      <c r="AV21" s="67"/>
      <c r="AW21" s="59"/>
      <c r="AX21" s="131"/>
      <c r="AY21" s="67"/>
      <c r="AZ21" s="67"/>
      <c r="BA21" s="59" t="s">
        <v>179</v>
      </c>
      <c r="BB21" s="131"/>
      <c r="BC21" s="67"/>
      <c r="BD21" s="67"/>
      <c r="BE21" s="59" t="s">
        <v>111</v>
      </c>
      <c r="BF21" s="67"/>
      <c r="BG21" s="67"/>
      <c r="BH21" s="67"/>
      <c r="BI21" s="67"/>
      <c r="BJ21" s="61"/>
      <c r="BK21" s="67"/>
      <c r="BL21" s="67"/>
      <c r="BM21" s="67"/>
      <c r="BN21" s="21"/>
      <c r="BO21" s="6"/>
      <c r="BP21" s="6"/>
      <c r="BQ21" s="15"/>
      <c r="BR21" s="67"/>
      <c r="BS21" s="67"/>
      <c r="BT21" s="67"/>
      <c r="BU21" s="67"/>
      <c r="BV21" s="132">
        <v>44954</v>
      </c>
      <c r="BW21" s="67">
        <v>3465</v>
      </c>
      <c r="BX21" s="67">
        <v>15</v>
      </c>
      <c r="BY21" s="59" t="s">
        <v>164</v>
      </c>
      <c r="BZ21" s="132">
        <v>44953</v>
      </c>
      <c r="CA21" s="114">
        <v>1877</v>
      </c>
      <c r="CB21" s="114">
        <v>25</v>
      </c>
      <c r="CC21" s="104" t="s">
        <v>184</v>
      </c>
      <c r="CD21" s="132"/>
      <c r="CE21" s="114"/>
      <c r="CF21" s="114"/>
      <c r="CG21" s="104"/>
    </row>
    <row r="22" spans="2:85" x14ac:dyDescent="0.3">
      <c r="B22" s="132"/>
      <c r="C22" s="67"/>
      <c r="D22" s="67"/>
      <c r="E22" s="59"/>
      <c r="F22" s="132">
        <v>44952</v>
      </c>
      <c r="G22" s="67">
        <v>3459</v>
      </c>
      <c r="H22" s="67">
        <v>180</v>
      </c>
      <c r="I22" s="59" t="s">
        <v>111</v>
      </c>
      <c r="J22" s="161">
        <v>44942</v>
      </c>
      <c r="K22" s="67">
        <v>3372</v>
      </c>
      <c r="L22" s="67">
        <v>225</v>
      </c>
      <c r="M22" s="59" t="s">
        <v>179</v>
      </c>
      <c r="N22" s="138"/>
      <c r="O22" s="6"/>
      <c r="P22" s="6"/>
      <c r="Q22" s="52" t="s">
        <v>179</v>
      </c>
      <c r="R22" s="131"/>
      <c r="S22" s="6"/>
      <c r="T22" s="6"/>
      <c r="U22" s="15" t="s">
        <v>179</v>
      </c>
      <c r="V22" s="131"/>
      <c r="W22" s="140"/>
      <c r="X22" s="6"/>
      <c r="Y22" s="15" t="s">
        <v>111</v>
      </c>
      <c r="Z22" s="131"/>
      <c r="AA22" s="6"/>
      <c r="AB22" s="6"/>
      <c r="AC22" s="166"/>
      <c r="AD22" s="138"/>
      <c r="AE22" s="67"/>
      <c r="AF22" s="67"/>
      <c r="AG22" s="59"/>
      <c r="AH22" s="132"/>
      <c r="AI22" s="6"/>
      <c r="AJ22" s="6"/>
      <c r="AK22" s="59"/>
      <c r="AL22" s="131"/>
      <c r="AM22" s="67"/>
      <c r="AN22" s="67"/>
      <c r="AO22" s="59"/>
      <c r="AT22" s="131"/>
      <c r="AU22" s="67"/>
      <c r="AV22" s="67"/>
      <c r="AW22" s="59"/>
      <c r="AX22" s="131"/>
      <c r="AY22" s="67"/>
      <c r="AZ22" s="67"/>
      <c r="BA22" s="59" t="s">
        <v>111</v>
      </c>
      <c r="BB22" s="131"/>
      <c r="BC22" s="67"/>
      <c r="BD22" s="67"/>
      <c r="BE22" s="59" t="s">
        <v>111</v>
      </c>
      <c r="BF22" s="67"/>
      <c r="BG22" s="67"/>
      <c r="BH22" s="67"/>
      <c r="BI22" s="67"/>
      <c r="BJ22" s="61"/>
      <c r="BK22" s="67"/>
      <c r="BL22" s="67"/>
      <c r="BM22" s="67"/>
      <c r="BN22" s="21"/>
      <c r="BO22" s="6"/>
      <c r="BP22" s="6"/>
      <c r="BQ22" s="15"/>
      <c r="BR22" s="67"/>
      <c r="BS22" s="67"/>
      <c r="BT22" s="67"/>
      <c r="BU22" s="67"/>
      <c r="BV22" s="132">
        <v>44957</v>
      </c>
      <c r="BW22" s="67">
        <v>3472</v>
      </c>
      <c r="BX22" s="67">
        <v>15</v>
      </c>
      <c r="BY22" s="59" t="s">
        <v>164</v>
      </c>
      <c r="BZ22" s="132">
        <v>44954</v>
      </c>
      <c r="CA22" s="114">
        <v>1879</v>
      </c>
      <c r="CB22" s="114">
        <v>20</v>
      </c>
      <c r="CC22" s="104" t="s">
        <v>184</v>
      </c>
      <c r="CD22" s="132"/>
      <c r="CE22" s="114"/>
      <c r="CF22" s="114"/>
      <c r="CG22" s="104"/>
    </row>
    <row r="23" spans="2:85" x14ac:dyDescent="0.3">
      <c r="B23" s="132"/>
      <c r="C23" s="67"/>
      <c r="D23" s="67"/>
      <c r="E23" s="59"/>
      <c r="F23" s="132">
        <v>44954</v>
      </c>
      <c r="G23" s="67">
        <v>3412</v>
      </c>
      <c r="H23" s="67">
        <v>180</v>
      </c>
      <c r="I23" s="59" t="s">
        <v>111</v>
      </c>
      <c r="J23" s="161">
        <v>44945</v>
      </c>
      <c r="K23" s="67">
        <v>3387</v>
      </c>
      <c r="L23" s="67">
        <v>225</v>
      </c>
      <c r="M23" s="59" t="s">
        <v>179</v>
      </c>
      <c r="N23" s="138"/>
      <c r="O23" s="6"/>
      <c r="P23" s="6"/>
      <c r="Q23" s="52" t="s">
        <v>179</v>
      </c>
      <c r="R23" s="131"/>
      <c r="S23" s="6"/>
      <c r="T23" s="6"/>
      <c r="U23" s="15" t="s">
        <v>179</v>
      </c>
      <c r="V23" s="131"/>
      <c r="W23" s="6"/>
      <c r="X23" s="6"/>
      <c r="Y23" s="15" t="s">
        <v>111</v>
      </c>
      <c r="Z23" s="131"/>
      <c r="AA23" s="6"/>
      <c r="AB23" s="6"/>
      <c r="AC23" s="166"/>
      <c r="AD23" s="138"/>
      <c r="AE23" s="67"/>
      <c r="AF23" s="67"/>
      <c r="AG23" s="59"/>
      <c r="AH23" s="132"/>
      <c r="AI23" s="6"/>
      <c r="AJ23" s="6"/>
      <c r="AK23" s="59"/>
      <c r="AL23" s="131"/>
      <c r="AM23" s="67"/>
      <c r="AN23" s="67"/>
      <c r="AO23" s="59"/>
      <c r="AT23" s="131"/>
      <c r="AU23" s="67"/>
      <c r="AV23" s="67"/>
      <c r="AW23" s="59"/>
      <c r="AX23" s="131"/>
      <c r="AY23" s="67"/>
      <c r="AZ23" s="67"/>
      <c r="BA23" s="59" t="s">
        <v>111</v>
      </c>
      <c r="BB23" s="131"/>
      <c r="BC23" s="67"/>
      <c r="BD23" s="67"/>
      <c r="BE23" s="59" t="s">
        <v>111</v>
      </c>
      <c r="BF23" s="67"/>
      <c r="BG23" s="67"/>
      <c r="BH23" s="67"/>
      <c r="BI23" s="67"/>
      <c r="BJ23" s="61"/>
      <c r="BK23" s="67"/>
      <c r="BL23" s="67"/>
      <c r="BM23" s="67"/>
      <c r="BN23" s="21"/>
      <c r="BO23" s="6"/>
      <c r="BP23" s="6"/>
      <c r="BQ23" s="15"/>
      <c r="BR23" s="67"/>
      <c r="BS23" s="67"/>
      <c r="BT23" s="67"/>
      <c r="BU23" s="67"/>
      <c r="BV23" s="132">
        <v>44957</v>
      </c>
      <c r="BW23" s="67">
        <v>3473</v>
      </c>
      <c r="BX23" s="67">
        <v>45</v>
      </c>
      <c r="BY23" s="59" t="s">
        <v>164</v>
      </c>
      <c r="BZ23" s="132">
        <v>44955</v>
      </c>
      <c r="CA23" s="114">
        <v>1885</v>
      </c>
      <c r="CB23" s="114">
        <v>20</v>
      </c>
      <c r="CC23" s="104" t="s">
        <v>184</v>
      </c>
      <c r="CD23" s="132"/>
      <c r="CE23" s="114"/>
      <c r="CF23" s="114"/>
      <c r="CG23" s="104"/>
    </row>
    <row r="24" spans="2:85" x14ac:dyDescent="0.3">
      <c r="B24" s="132"/>
      <c r="C24" s="67"/>
      <c r="D24" s="67"/>
      <c r="E24" s="59"/>
      <c r="F24" s="132"/>
      <c r="G24" s="67"/>
      <c r="H24" s="67"/>
      <c r="I24" s="59"/>
      <c r="J24" s="161">
        <v>44945</v>
      </c>
      <c r="K24" s="67">
        <v>3384</v>
      </c>
      <c r="L24" s="67">
        <v>225</v>
      </c>
      <c r="M24" s="59" t="s">
        <v>179</v>
      </c>
      <c r="N24" s="138"/>
      <c r="O24" s="6"/>
      <c r="P24" s="6"/>
      <c r="Q24" s="52"/>
      <c r="R24" s="131"/>
      <c r="S24" s="6"/>
      <c r="T24" s="6"/>
      <c r="U24" s="15"/>
      <c r="V24" s="131"/>
      <c r="W24" s="6"/>
      <c r="X24" s="6"/>
      <c r="Y24" s="15" t="s">
        <v>111</v>
      </c>
      <c r="Z24" s="131"/>
      <c r="AA24" s="6"/>
      <c r="AB24" s="6"/>
      <c r="AC24" s="166"/>
      <c r="AD24" s="138"/>
      <c r="AE24" s="67"/>
      <c r="AF24" s="67"/>
      <c r="AG24" s="59"/>
      <c r="AH24" s="132"/>
      <c r="AI24" s="6"/>
      <c r="AJ24" s="6"/>
      <c r="AK24" s="59"/>
      <c r="AL24" s="131"/>
      <c r="AM24" s="67"/>
      <c r="AN24" s="67"/>
      <c r="AO24" s="59"/>
      <c r="AT24" s="131"/>
      <c r="AU24" s="67"/>
      <c r="AV24" s="67"/>
      <c r="AW24" s="59"/>
      <c r="AX24" s="131"/>
      <c r="AY24" s="67"/>
      <c r="AZ24" s="67"/>
      <c r="BA24" s="59" t="s">
        <v>111</v>
      </c>
      <c r="BB24" s="131"/>
      <c r="BC24" s="67"/>
      <c r="BD24" s="67"/>
      <c r="BE24" s="59" t="s">
        <v>111</v>
      </c>
      <c r="BF24" s="67"/>
      <c r="BG24" s="67"/>
      <c r="BH24" s="67"/>
      <c r="BI24" s="67"/>
      <c r="BJ24" s="61"/>
      <c r="BK24" s="67"/>
      <c r="BL24" s="67"/>
      <c r="BM24" s="67"/>
      <c r="BN24" s="21"/>
      <c r="BO24" s="6"/>
      <c r="BP24" s="6"/>
      <c r="BQ24" s="15"/>
      <c r="BR24" s="67"/>
      <c r="BS24" s="67"/>
      <c r="BT24" s="67"/>
      <c r="BU24" s="67"/>
      <c r="BV24" s="132"/>
      <c r="BW24" s="67"/>
      <c r="BX24" s="67"/>
      <c r="BY24" s="59"/>
      <c r="BZ24" s="132"/>
      <c r="CA24" s="114"/>
      <c r="CB24" s="114"/>
      <c r="CC24" s="104" t="s">
        <v>184</v>
      </c>
      <c r="CD24" s="132"/>
      <c r="CE24" s="114"/>
      <c r="CF24" s="114"/>
      <c r="CG24" s="104"/>
    </row>
    <row r="25" spans="2:85" x14ac:dyDescent="0.3">
      <c r="B25" s="132"/>
      <c r="C25" s="67"/>
      <c r="D25" s="67"/>
      <c r="E25" s="59"/>
      <c r="F25" s="132"/>
      <c r="G25" s="67"/>
      <c r="H25" s="67"/>
      <c r="I25" s="59"/>
      <c r="J25" s="161">
        <v>44948</v>
      </c>
      <c r="K25" s="67">
        <v>3394</v>
      </c>
      <c r="L25" s="67">
        <v>225</v>
      </c>
      <c r="M25" s="59" t="s">
        <v>179</v>
      </c>
      <c r="N25" s="138"/>
      <c r="O25" s="6"/>
      <c r="P25" s="6"/>
      <c r="Q25" s="52"/>
      <c r="R25" s="131"/>
      <c r="S25" s="6"/>
      <c r="T25" s="6"/>
      <c r="U25" s="15"/>
      <c r="V25" s="131"/>
      <c r="W25" s="159"/>
      <c r="X25" s="158"/>
      <c r="Y25" s="120" t="s">
        <v>179</v>
      </c>
      <c r="Z25" s="131"/>
      <c r="AA25" s="6"/>
      <c r="AB25" s="6"/>
      <c r="AC25" s="166"/>
      <c r="AD25" s="138"/>
      <c r="AE25" s="67"/>
      <c r="AF25" s="67"/>
      <c r="AG25" s="59"/>
      <c r="AH25" s="132"/>
      <c r="AI25" s="6"/>
      <c r="AJ25" s="6"/>
      <c r="AK25" s="59"/>
      <c r="AL25" s="131"/>
      <c r="AM25" s="67"/>
      <c r="AN25" s="67"/>
      <c r="AO25" s="59"/>
      <c r="AT25" s="131"/>
      <c r="AU25" s="67"/>
      <c r="AV25" s="67"/>
      <c r="AW25" s="59"/>
      <c r="AX25" s="131"/>
      <c r="AY25" s="67"/>
      <c r="AZ25" s="67"/>
      <c r="BA25" s="59" t="s">
        <v>111</v>
      </c>
      <c r="BB25" s="131"/>
      <c r="BC25" s="67"/>
      <c r="BD25" s="67"/>
      <c r="BE25" s="59" t="s">
        <v>111</v>
      </c>
      <c r="BF25" s="67"/>
      <c r="BG25" s="67"/>
      <c r="BH25" s="67"/>
      <c r="BI25" s="67"/>
      <c r="BJ25" s="61"/>
      <c r="BK25" s="67"/>
      <c r="BL25" s="67"/>
      <c r="BM25" s="67"/>
      <c r="BN25" s="21"/>
      <c r="BO25" s="6"/>
      <c r="BP25" s="6"/>
      <c r="BQ25" s="15"/>
      <c r="BR25" s="67"/>
      <c r="BS25" s="67"/>
      <c r="BT25" s="67"/>
      <c r="BU25" s="67"/>
      <c r="BV25" s="132"/>
      <c r="BW25" s="67"/>
      <c r="BX25" s="67"/>
      <c r="BY25" s="59"/>
      <c r="BZ25" s="132"/>
      <c r="CA25" s="114"/>
      <c r="CB25" s="114"/>
      <c r="CC25" s="104" t="s">
        <v>184</v>
      </c>
      <c r="CD25" s="132"/>
      <c r="CE25" s="114"/>
      <c r="CF25" s="114"/>
      <c r="CG25" s="104"/>
    </row>
    <row r="26" spans="2:85" x14ac:dyDescent="0.3">
      <c r="B26" s="132"/>
      <c r="C26" s="67"/>
      <c r="D26" s="67"/>
      <c r="E26" s="59"/>
      <c r="F26" s="132"/>
      <c r="G26" s="67"/>
      <c r="H26" s="67"/>
      <c r="I26" s="59"/>
      <c r="J26" s="161">
        <v>44948</v>
      </c>
      <c r="K26" s="66">
        <v>3397</v>
      </c>
      <c r="L26" s="66">
        <v>225</v>
      </c>
      <c r="M26" s="56" t="s">
        <v>179</v>
      </c>
      <c r="N26" s="138"/>
      <c r="O26" s="6"/>
      <c r="P26" s="6"/>
      <c r="Q26" s="52"/>
      <c r="R26" s="131"/>
      <c r="S26" s="6"/>
      <c r="T26" s="6"/>
      <c r="U26" s="15"/>
      <c r="V26" s="131"/>
      <c r="W26" s="6"/>
      <c r="X26" s="6"/>
      <c r="Y26" s="15" t="s">
        <v>179</v>
      </c>
      <c r="Z26" s="131"/>
      <c r="AA26" s="6"/>
      <c r="AB26" s="6"/>
      <c r="AC26" s="15"/>
      <c r="AD26" s="67"/>
      <c r="AE26" s="67"/>
      <c r="AF26" s="67"/>
      <c r="AG26" s="59"/>
      <c r="AH26" s="61"/>
      <c r="AI26" s="6"/>
      <c r="AJ26" s="6"/>
      <c r="AK26" s="59"/>
      <c r="AL26" s="61"/>
      <c r="AM26" s="67"/>
      <c r="AN26" s="67"/>
      <c r="AO26" s="59"/>
      <c r="AT26" s="61"/>
      <c r="AU26" s="67"/>
      <c r="AV26" s="67"/>
      <c r="AW26" s="59"/>
      <c r="AX26" s="131"/>
      <c r="AY26" s="67"/>
      <c r="AZ26" s="67"/>
      <c r="BA26" s="59" t="s">
        <v>111</v>
      </c>
      <c r="BB26" s="131"/>
      <c r="BC26" s="67"/>
      <c r="BD26" s="67"/>
      <c r="BE26" s="59" t="s">
        <v>111</v>
      </c>
      <c r="BF26" s="67"/>
      <c r="BG26" s="67"/>
      <c r="BH26" s="67"/>
      <c r="BI26" s="67"/>
      <c r="BJ26" s="61"/>
      <c r="BK26" s="67"/>
      <c r="BL26" s="67"/>
      <c r="BM26" s="67"/>
      <c r="BN26" s="21"/>
      <c r="BO26" s="6"/>
      <c r="BP26" s="6"/>
      <c r="BQ26" s="15"/>
      <c r="BR26" s="67"/>
      <c r="BS26" s="67"/>
      <c r="BT26" s="67"/>
      <c r="BU26" s="67"/>
      <c r="BV26" s="132"/>
      <c r="BW26" s="67"/>
      <c r="BX26" s="67"/>
      <c r="BY26" s="59"/>
      <c r="BZ26" s="132"/>
      <c r="CA26" s="114"/>
      <c r="CB26" s="114"/>
      <c r="CC26" s="104" t="s">
        <v>184</v>
      </c>
      <c r="CD26" s="132"/>
      <c r="CE26" s="114"/>
      <c r="CF26" s="114"/>
      <c r="CG26" s="104"/>
    </row>
    <row r="27" spans="2:85" x14ac:dyDescent="0.3">
      <c r="B27" s="132"/>
      <c r="C27" s="67"/>
      <c r="D27" s="67"/>
      <c r="E27" s="59"/>
      <c r="F27" s="132"/>
      <c r="G27" s="67"/>
      <c r="H27" s="67"/>
      <c r="I27" s="59"/>
      <c r="J27" s="161">
        <v>44948</v>
      </c>
      <c r="K27" s="66">
        <v>3450</v>
      </c>
      <c r="L27" s="66">
        <v>10</v>
      </c>
      <c r="M27" s="56" t="s">
        <v>111</v>
      </c>
      <c r="N27" s="138"/>
      <c r="O27" s="6"/>
      <c r="P27" s="6"/>
      <c r="Q27" s="52"/>
      <c r="R27" s="131"/>
      <c r="S27" s="6"/>
      <c r="T27" s="6"/>
      <c r="U27" s="15"/>
      <c r="V27" s="131"/>
      <c r="W27" s="6"/>
      <c r="X27" s="6"/>
      <c r="Y27" s="15" t="s">
        <v>179</v>
      </c>
      <c r="Z27" s="131"/>
      <c r="AA27" s="6"/>
      <c r="AB27" s="6"/>
      <c r="AC27" s="15"/>
      <c r="AD27" s="67"/>
      <c r="AE27" s="67"/>
      <c r="AF27" s="67"/>
      <c r="AG27" s="59"/>
      <c r="AH27" s="132"/>
      <c r="AI27" s="6"/>
      <c r="AJ27" s="6"/>
      <c r="AK27" s="56"/>
      <c r="AL27" s="131"/>
      <c r="AM27" s="66"/>
      <c r="AN27" s="66"/>
      <c r="AO27" s="56"/>
      <c r="AT27" s="61"/>
      <c r="AU27" s="67"/>
      <c r="AV27" s="67"/>
      <c r="AW27" s="59"/>
      <c r="AX27" s="131"/>
      <c r="AY27" s="67"/>
      <c r="AZ27" s="67"/>
      <c r="BA27" s="59" t="s">
        <v>111</v>
      </c>
      <c r="BB27" s="131"/>
      <c r="BC27" s="67"/>
      <c r="BD27" s="67"/>
      <c r="BE27" s="122" t="s">
        <v>179</v>
      </c>
      <c r="BF27" s="67"/>
      <c r="BG27" s="67"/>
      <c r="BH27" s="67"/>
      <c r="BI27" s="67"/>
      <c r="BJ27" s="61"/>
      <c r="BK27" s="67"/>
      <c r="BL27" s="67"/>
      <c r="BM27" s="67"/>
      <c r="BN27" s="21"/>
      <c r="BO27" s="6"/>
      <c r="BP27" s="135"/>
      <c r="BQ27" s="15"/>
      <c r="BR27" s="67"/>
      <c r="BS27" s="67"/>
      <c r="BT27" s="124"/>
      <c r="BU27" s="67"/>
      <c r="BV27" s="132"/>
      <c r="BW27" s="67"/>
      <c r="BX27" s="67"/>
      <c r="BY27" s="59"/>
      <c r="BZ27" s="132"/>
      <c r="CA27" s="114"/>
      <c r="CB27" s="114"/>
      <c r="CC27" s="104" t="s">
        <v>184</v>
      </c>
      <c r="CD27" s="132"/>
      <c r="CE27" s="114"/>
      <c r="CF27" s="114"/>
      <c r="CG27" s="104"/>
    </row>
    <row r="28" spans="2:85" x14ac:dyDescent="0.3">
      <c r="B28" s="61"/>
      <c r="C28" s="67"/>
      <c r="D28" s="67"/>
      <c r="E28" s="59"/>
      <c r="F28" s="61"/>
      <c r="G28" s="67"/>
      <c r="H28" s="67"/>
      <c r="I28" s="59"/>
      <c r="J28" s="161">
        <v>44952</v>
      </c>
      <c r="K28" s="66">
        <v>3456</v>
      </c>
      <c r="L28" s="66">
        <v>225</v>
      </c>
      <c r="M28" s="56" t="s">
        <v>111</v>
      </c>
      <c r="N28" s="138"/>
      <c r="O28" s="6"/>
      <c r="P28" s="6"/>
      <c r="Q28" s="52"/>
      <c r="R28" s="131"/>
      <c r="S28" s="6"/>
      <c r="T28" s="6"/>
      <c r="U28" s="15"/>
      <c r="V28" s="131"/>
      <c r="W28" s="6"/>
      <c r="X28" s="6"/>
      <c r="Y28" s="15" t="s">
        <v>179</v>
      </c>
      <c r="Z28" s="21"/>
      <c r="AA28" s="6"/>
      <c r="AB28" s="6"/>
      <c r="AC28" s="15"/>
      <c r="AD28" s="67"/>
      <c r="AE28" s="67"/>
      <c r="AF28" s="67"/>
      <c r="AG28" s="59"/>
      <c r="AH28" s="132"/>
      <c r="AI28" s="6"/>
      <c r="AJ28" s="6"/>
      <c r="AK28" s="59"/>
      <c r="AL28" s="131"/>
      <c r="AM28" s="67"/>
      <c r="AN28" s="67"/>
      <c r="AO28" s="59"/>
      <c r="AT28" s="61"/>
      <c r="AU28" s="67"/>
      <c r="AV28" s="67"/>
      <c r="AW28" s="59"/>
      <c r="AX28" s="131"/>
      <c r="AY28" s="67"/>
      <c r="AZ28" s="67"/>
      <c r="BA28" s="59" t="s">
        <v>111</v>
      </c>
      <c r="BB28" s="131"/>
      <c r="BC28" s="67"/>
      <c r="BD28" s="67"/>
      <c r="BE28" s="59" t="s">
        <v>111</v>
      </c>
      <c r="BF28" s="67"/>
      <c r="BG28" s="67"/>
      <c r="BH28" s="67"/>
      <c r="BI28" s="67"/>
      <c r="BJ28" s="61"/>
      <c r="BK28" s="67"/>
      <c r="BL28" s="67"/>
      <c r="BM28" s="67"/>
      <c r="BN28" s="21"/>
      <c r="BO28" s="6"/>
      <c r="BP28" s="6"/>
      <c r="BQ28" s="15"/>
      <c r="BR28" s="67"/>
      <c r="BS28" s="67"/>
      <c r="BT28" s="67"/>
      <c r="BU28" s="67"/>
      <c r="BV28" s="132"/>
      <c r="BW28" s="67"/>
      <c r="BX28" s="67"/>
      <c r="BY28" s="59"/>
      <c r="BZ28" s="132"/>
      <c r="CA28" s="114"/>
      <c r="CB28" s="114"/>
      <c r="CC28" s="104" t="s">
        <v>184</v>
      </c>
      <c r="CD28" s="132"/>
      <c r="CE28" s="114"/>
      <c r="CF28" s="114"/>
      <c r="CG28" s="104"/>
    </row>
    <row r="29" spans="2:85" x14ac:dyDescent="0.3">
      <c r="B29" s="61"/>
      <c r="C29" s="67"/>
      <c r="D29" s="67"/>
      <c r="E29" s="59"/>
      <c r="F29" s="61"/>
      <c r="G29" s="67"/>
      <c r="H29" s="67"/>
      <c r="I29" s="59"/>
      <c r="J29" s="161">
        <v>44952</v>
      </c>
      <c r="K29" s="67">
        <v>3455</v>
      </c>
      <c r="L29" s="67">
        <v>180</v>
      </c>
      <c r="M29" s="59" t="s">
        <v>111</v>
      </c>
      <c r="N29" s="138"/>
      <c r="O29" s="6"/>
      <c r="P29" s="6"/>
      <c r="Q29" s="52"/>
      <c r="R29" s="131"/>
      <c r="S29" s="6"/>
      <c r="T29" s="6"/>
      <c r="U29" s="15"/>
      <c r="V29" s="131"/>
      <c r="W29" s="6"/>
      <c r="X29" s="6"/>
      <c r="Y29" s="15" t="s">
        <v>179</v>
      </c>
      <c r="Z29" s="21"/>
      <c r="AA29" s="6"/>
      <c r="AB29" s="6"/>
      <c r="AC29" s="15"/>
      <c r="AD29" s="67"/>
      <c r="AE29" s="67"/>
      <c r="AF29" s="67"/>
      <c r="AG29" s="59"/>
      <c r="AH29" s="132"/>
      <c r="AI29" s="6"/>
      <c r="AJ29" s="6"/>
      <c r="AK29" s="59"/>
      <c r="AL29" s="131"/>
      <c r="AM29" s="67"/>
      <c r="AN29" s="67"/>
      <c r="AO29" s="59"/>
      <c r="AT29" s="61"/>
      <c r="AU29" s="67"/>
      <c r="AV29" s="67"/>
      <c r="AW29" s="59"/>
      <c r="AX29" s="131"/>
      <c r="AY29" s="67"/>
      <c r="AZ29" s="67"/>
      <c r="BA29" s="59"/>
      <c r="BB29" s="131"/>
      <c r="BC29" s="67"/>
      <c r="BD29" s="67"/>
      <c r="BE29" s="59" t="s">
        <v>111</v>
      </c>
      <c r="BF29" s="67"/>
      <c r="BG29" s="67"/>
      <c r="BH29" s="67"/>
      <c r="BI29" s="67"/>
      <c r="BJ29" s="61"/>
      <c r="BK29" s="67"/>
      <c r="BL29" s="67"/>
      <c r="BM29" s="67"/>
      <c r="BN29" s="21"/>
      <c r="BO29" s="6"/>
      <c r="BP29" s="6"/>
      <c r="BQ29" s="15"/>
      <c r="BR29" s="67"/>
      <c r="BS29" s="67"/>
      <c r="BT29" s="67"/>
      <c r="BU29" s="67"/>
      <c r="BV29" s="132"/>
      <c r="BW29" s="67"/>
      <c r="BX29" s="67"/>
      <c r="BY29" s="59"/>
      <c r="BZ29" s="132"/>
      <c r="CA29" s="114"/>
      <c r="CB29" s="114"/>
      <c r="CC29" s="104" t="s">
        <v>184</v>
      </c>
      <c r="CD29" s="132"/>
      <c r="CE29" s="114"/>
      <c r="CF29" s="114"/>
      <c r="CG29" s="104"/>
    </row>
    <row r="30" spans="2:85" x14ac:dyDescent="0.3">
      <c r="B30" s="25"/>
      <c r="C30" s="68"/>
      <c r="D30" s="68"/>
      <c r="E30" s="24"/>
      <c r="F30" s="25"/>
      <c r="G30" s="68"/>
      <c r="H30" s="68"/>
      <c r="I30" s="24"/>
      <c r="J30" s="161">
        <v>44954</v>
      </c>
      <c r="K30" s="66">
        <v>3467</v>
      </c>
      <c r="L30" s="66">
        <v>225</v>
      </c>
      <c r="M30" s="56" t="s">
        <v>179</v>
      </c>
      <c r="N30" s="138"/>
      <c r="O30" s="4"/>
      <c r="P30" s="4"/>
      <c r="Q30" s="26"/>
      <c r="R30" s="131"/>
      <c r="S30" s="4"/>
      <c r="T30" s="4"/>
      <c r="U30" s="17"/>
      <c r="V30" s="131"/>
      <c r="W30" s="159"/>
      <c r="X30" s="158"/>
      <c r="Y30" s="120" t="s">
        <v>179</v>
      </c>
      <c r="Z30" s="22"/>
      <c r="AA30" s="4"/>
      <c r="AB30" s="4"/>
      <c r="AC30" s="17"/>
      <c r="AD30" s="68"/>
      <c r="AE30" s="68"/>
      <c r="AF30" s="68"/>
      <c r="AG30" s="24"/>
      <c r="AH30" s="132"/>
      <c r="AI30" s="6"/>
      <c r="AJ30" s="6"/>
      <c r="AK30" s="56"/>
      <c r="AL30" s="131"/>
      <c r="AM30" s="66"/>
      <c r="AN30" s="66"/>
      <c r="AO30" s="56"/>
      <c r="AT30" s="25"/>
      <c r="AU30" s="68"/>
      <c r="AV30" s="68"/>
      <c r="AW30" s="24"/>
      <c r="AX30" s="131"/>
      <c r="AY30" s="68"/>
      <c r="AZ30" s="68"/>
      <c r="BA30" s="24"/>
      <c r="BB30" s="131"/>
      <c r="BC30" s="68"/>
      <c r="BD30" s="68"/>
      <c r="BE30" s="24"/>
      <c r="BF30" s="68"/>
      <c r="BG30" s="68"/>
      <c r="BH30" s="68"/>
      <c r="BI30" s="68"/>
      <c r="BJ30" s="25"/>
      <c r="BK30" s="68"/>
      <c r="BL30" s="68"/>
      <c r="BM30" s="68"/>
      <c r="BN30" s="22"/>
      <c r="BO30" s="4"/>
      <c r="BP30" s="4"/>
      <c r="BQ30" s="17"/>
      <c r="BR30" s="68"/>
      <c r="BS30" s="68"/>
      <c r="BT30" s="68"/>
      <c r="BU30" s="68"/>
      <c r="BV30" s="132"/>
      <c r="BW30" s="68"/>
      <c r="BX30" s="68"/>
      <c r="BY30" s="24"/>
      <c r="BZ30" s="132"/>
      <c r="CA30" s="114"/>
      <c r="CB30" s="114"/>
      <c r="CC30" s="104"/>
      <c r="CD30" s="132"/>
      <c r="CE30" s="114"/>
      <c r="CF30" s="114"/>
      <c r="CG30" s="104"/>
    </row>
    <row r="31" spans="2:85" x14ac:dyDescent="0.3">
      <c r="B31" s="25"/>
      <c r="C31" s="68"/>
      <c r="D31" s="68"/>
      <c r="E31" s="24"/>
      <c r="F31" s="25"/>
      <c r="G31" s="68"/>
      <c r="H31" s="68"/>
      <c r="I31" s="24"/>
      <c r="J31" s="161">
        <v>44954</v>
      </c>
      <c r="K31" s="67">
        <v>3463</v>
      </c>
      <c r="L31" s="67">
        <v>270</v>
      </c>
      <c r="M31" s="59" t="s">
        <v>179</v>
      </c>
      <c r="N31" s="14"/>
      <c r="O31" s="4"/>
      <c r="P31" s="4"/>
      <c r="Q31" s="26"/>
      <c r="R31" s="22"/>
      <c r="S31" s="4"/>
      <c r="T31" s="4"/>
      <c r="U31" s="17"/>
      <c r="V31" s="131"/>
      <c r="W31" s="6"/>
      <c r="X31" s="6"/>
      <c r="Y31" s="15" t="s">
        <v>179</v>
      </c>
      <c r="Z31" s="22"/>
      <c r="AA31" s="4"/>
      <c r="AB31" s="4"/>
      <c r="AC31" s="17"/>
      <c r="AD31" s="68"/>
      <c r="AE31" s="68"/>
      <c r="AF31" s="68"/>
      <c r="AG31" s="24"/>
      <c r="AH31" s="132"/>
      <c r="AI31" s="6"/>
      <c r="AJ31" s="6"/>
      <c r="AK31" s="59"/>
      <c r="AL31" s="131"/>
      <c r="AM31" s="67"/>
      <c r="AN31" s="67"/>
      <c r="AO31" s="59"/>
      <c r="AT31" s="25"/>
      <c r="AU31" s="68"/>
      <c r="AV31" s="68"/>
      <c r="AW31" s="24"/>
      <c r="AX31" s="131"/>
      <c r="AY31" s="68"/>
      <c r="AZ31" s="68"/>
      <c r="BA31" s="24"/>
      <c r="BB31" s="131"/>
      <c r="BC31" s="68"/>
      <c r="BD31" s="68"/>
      <c r="BE31" s="24"/>
      <c r="BF31" s="68"/>
      <c r="BG31" s="68"/>
      <c r="BH31" s="68"/>
      <c r="BI31" s="68"/>
      <c r="BJ31" s="25"/>
      <c r="BK31" s="68"/>
      <c r="BL31" s="68"/>
      <c r="BM31" s="68"/>
      <c r="BN31" s="22"/>
      <c r="BO31" s="4"/>
      <c r="BP31" s="4"/>
      <c r="BQ31" s="17"/>
      <c r="BR31" s="68"/>
      <c r="BS31" s="68"/>
      <c r="BT31" s="68"/>
      <c r="BU31" s="68"/>
      <c r="BV31" s="25"/>
      <c r="BW31" s="68"/>
      <c r="BX31" s="68"/>
      <c r="BY31" s="24"/>
      <c r="BZ31" s="183"/>
      <c r="CA31" s="114"/>
      <c r="CB31" s="114"/>
      <c r="CC31" s="104"/>
      <c r="CD31" s="183"/>
      <c r="CE31" s="114"/>
      <c r="CF31" s="114"/>
      <c r="CG31" s="104"/>
    </row>
    <row r="32" spans="2:85" x14ac:dyDescent="0.3">
      <c r="B32" s="38"/>
      <c r="C32" s="69"/>
      <c r="D32" s="69"/>
      <c r="E32" s="39"/>
      <c r="F32" s="38"/>
      <c r="G32" s="69"/>
      <c r="H32" s="69"/>
      <c r="I32" s="39"/>
      <c r="J32" s="161">
        <v>44957</v>
      </c>
      <c r="K32" s="66">
        <v>3471</v>
      </c>
      <c r="L32" s="66">
        <v>270</v>
      </c>
      <c r="M32" s="56" t="s">
        <v>179</v>
      </c>
      <c r="N32" s="14"/>
      <c r="O32" s="4"/>
      <c r="P32" s="4"/>
      <c r="Q32" s="26"/>
      <c r="R32" s="22"/>
      <c r="S32" s="4"/>
      <c r="T32" s="4"/>
      <c r="U32" s="17"/>
      <c r="V32" s="131"/>
      <c r="W32" s="6"/>
      <c r="X32" s="6"/>
      <c r="Y32" s="15" t="s">
        <v>179</v>
      </c>
      <c r="Z32" s="30"/>
      <c r="AA32" s="31"/>
      <c r="AB32" s="31"/>
      <c r="AC32" s="35"/>
      <c r="AD32" s="69"/>
      <c r="AE32" s="69"/>
      <c r="AF32" s="69"/>
      <c r="AG32" s="39"/>
      <c r="AH32" s="132"/>
      <c r="AI32" s="6"/>
      <c r="AJ32" s="6"/>
      <c r="AK32" s="59"/>
      <c r="AL32" s="131"/>
      <c r="AM32" s="67"/>
      <c r="AN32" s="67"/>
      <c r="AO32" s="59"/>
      <c r="AT32" s="38"/>
      <c r="AU32" s="69"/>
      <c r="AV32" s="69"/>
      <c r="AW32" s="39"/>
      <c r="AX32" s="131"/>
      <c r="AY32" s="69"/>
      <c r="AZ32" s="69"/>
      <c r="BA32" s="39"/>
      <c r="BB32" s="131"/>
      <c r="BC32" s="69"/>
      <c r="BD32" s="69"/>
      <c r="BE32" s="39"/>
      <c r="BF32" s="69"/>
      <c r="BG32" s="69"/>
      <c r="BH32" s="69"/>
      <c r="BI32" s="69"/>
      <c r="BJ32" s="38"/>
      <c r="BK32" s="69"/>
      <c r="BL32" s="69"/>
      <c r="BM32" s="69"/>
      <c r="BN32" s="30"/>
      <c r="BO32" s="31"/>
      <c r="BP32" s="31"/>
      <c r="BQ32" s="35"/>
      <c r="BR32" s="69"/>
      <c r="BS32" s="69"/>
      <c r="BT32" s="69"/>
      <c r="BU32" s="69"/>
      <c r="BV32" s="38"/>
      <c r="BW32" s="69"/>
      <c r="BX32" s="69"/>
      <c r="BY32" s="39"/>
      <c r="BZ32" s="103"/>
      <c r="CC32" s="104"/>
      <c r="CD32" s="103"/>
      <c r="CG32" s="104"/>
    </row>
    <row r="33" spans="1:85" ht="15" thickBot="1" x14ac:dyDescent="0.35">
      <c r="B33" s="155"/>
      <c r="C33" s="154"/>
      <c r="D33" s="154"/>
      <c r="E33" s="156"/>
      <c r="F33" s="155"/>
      <c r="G33" s="154"/>
      <c r="H33" s="154"/>
      <c r="I33" s="156"/>
      <c r="J33" s="161">
        <v>44957</v>
      </c>
      <c r="K33" s="67">
        <v>3474</v>
      </c>
      <c r="L33" s="67">
        <v>180</v>
      </c>
      <c r="M33" s="59" t="s">
        <v>179</v>
      </c>
      <c r="N33" s="157"/>
      <c r="O33" s="157"/>
      <c r="P33" s="157"/>
      <c r="Q33" s="157"/>
      <c r="R33" s="175"/>
      <c r="S33" s="157"/>
      <c r="T33" s="157"/>
      <c r="U33" s="176"/>
      <c r="V33" s="160"/>
      <c r="W33" s="149"/>
      <c r="X33" s="31"/>
      <c r="Y33" s="35" t="s">
        <v>111</v>
      </c>
      <c r="Z33" s="155"/>
      <c r="AA33" s="154"/>
      <c r="AB33" s="154"/>
      <c r="AC33" s="156"/>
      <c r="AD33" s="154"/>
      <c r="AE33" s="154"/>
      <c r="AF33" s="154"/>
      <c r="AG33" s="154"/>
      <c r="AH33" s="155"/>
      <c r="AI33" s="154"/>
      <c r="AJ33" s="154"/>
      <c r="AK33" s="154"/>
      <c r="AL33" s="155"/>
      <c r="AM33" s="154"/>
      <c r="AN33" s="154"/>
      <c r="AO33" s="154"/>
      <c r="AT33" s="155"/>
      <c r="AU33" s="154"/>
      <c r="AV33" s="154"/>
      <c r="AW33" s="154"/>
      <c r="AX33" s="129"/>
      <c r="AY33" s="154"/>
      <c r="AZ33" s="154"/>
      <c r="BA33" s="154"/>
      <c r="BB33" s="129"/>
      <c r="BC33" s="154"/>
      <c r="BD33" s="154"/>
      <c r="BE33" s="154"/>
      <c r="BF33" s="154"/>
      <c r="BG33" s="154"/>
      <c r="BH33" s="154"/>
      <c r="BI33" s="154"/>
      <c r="BJ33" s="155"/>
      <c r="BK33" s="154"/>
      <c r="BL33" s="154"/>
      <c r="BM33" s="154"/>
      <c r="BN33" s="155"/>
      <c r="BO33" s="154"/>
      <c r="BP33" s="154"/>
      <c r="BQ33" s="156"/>
      <c r="BR33" s="154"/>
      <c r="BS33" s="154"/>
      <c r="BT33" s="154"/>
      <c r="BU33" s="154"/>
      <c r="BV33" s="167"/>
      <c r="BW33" s="168"/>
      <c r="BX33" s="168"/>
      <c r="BY33" s="169"/>
      <c r="BZ33" s="179"/>
      <c r="CA33" s="180"/>
      <c r="CB33" s="180"/>
      <c r="CC33" s="181"/>
      <c r="CD33" s="179"/>
      <c r="CE33" s="180"/>
      <c r="CF33" s="180"/>
      <c r="CG33" s="181"/>
    </row>
    <row r="34" spans="1:85" s="7" customFormat="1" ht="18.600000000000001" thickBot="1" x14ac:dyDescent="0.35">
      <c r="A34" s="64" t="s">
        <v>6</v>
      </c>
      <c r="B34" s="722">
        <f>SUM(D12:D32)</f>
        <v>720</v>
      </c>
      <c r="C34" s="723"/>
      <c r="D34" s="723"/>
      <c r="E34" s="724"/>
      <c r="F34" s="722">
        <f>SUM(H12:H32)</f>
        <v>2020</v>
      </c>
      <c r="G34" s="723"/>
      <c r="H34" s="723"/>
      <c r="I34" s="724"/>
      <c r="J34" s="722">
        <f>SUM(L12:L32)</f>
        <v>4105</v>
      </c>
      <c r="K34" s="723"/>
      <c r="L34" s="723"/>
      <c r="M34" s="724"/>
      <c r="N34" s="770">
        <f>SUM(P12:P32)</f>
        <v>810</v>
      </c>
      <c r="O34" s="771"/>
      <c r="P34" s="771"/>
      <c r="Q34" s="771"/>
      <c r="R34" s="770">
        <f>SUM(T12:T32)</f>
        <v>90</v>
      </c>
      <c r="S34" s="771"/>
      <c r="T34" s="771"/>
      <c r="U34" s="772"/>
      <c r="V34" s="770">
        <f>SUM(X12:X33)</f>
        <v>885</v>
      </c>
      <c r="W34" s="771"/>
      <c r="X34" s="771"/>
      <c r="Y34" s="772"/>
      <c r="Z34" s="770">
        <f>SUM(AB12:AB32)</f>
        <v>150</v>
      </c>
      <c r="AA34" s="771"/>
      <c r="AB34" s="771"/>
      <c r="AC34" s="772"/>
      <c r="AD34" s="722">
        <f>SUM(AF12:AF32)</f>
        <v>1755</v>
      </c>
      <c r="AE34" s="723"/>
      <c r="AF34" s="723"/>
      <c r="AG34" s="723"/>
      <c r="AH34" s="722">
        <f>SUM(AJ12:AJ32)</f>
        <v>755</v>
      </c>
      <c r="AI34" s="723"/>
      <c r="AJ34" s="723"/>
      <c r="AK34" s="723"/>
      <c r="AL34" s="722">
        <f>SUM(AN12:AN32)</f>
        <v>855</v>
      </c>
      <c r="AM34" s="723"/>
      <c r="AN34" s="723"/>
      <c r="AO34" s="723"/>
      <c r="AP34" s="722">
        <f>SUM(AR12:AR32)</f>
        <v>945</v>
      </c>
      <c r="AQ34" s="723"/>
      <c r="AR34" s="723"/>
      <c r="AS34" s="724"/>
      <c r="AT34" s="722">
        <f>SUM(AV12:AV32)</f>
        <v>230</v>
      </c>
      <c r="AU34" s="723"/>
      <c r="AV34" s="723"/>
      <c r="AW34" s="723"/>
      <c r="AX34" s="722">
        <f>SUM(AZ12:AZ32)</f>
        <v>1080</v>
      </c>
      <c r="AY34" s="723"/>
      <c r="AZ34" s="723"/>
      <c r="BA34" s="723"/>
      <c r="BB34" s="722">
        <f>SUM(BD12:BD32)</f>
        <v>1180</v>
      </c>
      <c r="BC34" s="723"/>
      <c r="BD34" s="723"/>
      <c r="BE34" s="723"/>
      <c r="BF34" s="722">
        <f>SUM(BH12:BH32)</f>
        <v>45</v>
      </c>
      <c r="BG34" s="723"/>
      <c r="BH34" s="723"/>
      <c r="BI34" s="723"/>
      <c r="BJ34" s="722">
        <f>SUM(BL12:BL32)</f>
        <v>710</v>
      </c>
      <c r="BK34" s="723"/>
      <c r="BL34" s="723"/>
      <c r="BM34" s="724"/>
      <c r="BN34" s="770">
        <f>SUM(BP12:BP32)</f>
        <v>45</v>
      </c>
      <c r="BO34" s="771"/>
      <c r="BP34" s="771"/>
      <c r="BQ34" s="772"/>
      <c r="BR34" s="722">
        <f>SUM(BT12:BT32)</f>
        <v>270</v>
      </c>
      <c r="BS34" s="723"/>
      <c r="BT34" s="723"/>
      <c r="BU34" s="724"/>
      <c r="BV34" s="722">
        <f>SUM(BX12:BX32)</f>
        <v>445</v>
      </c>
      <c r="BW34" s="723"/>
      <c r="BX34" s="723"/>
      <c r="BY34" s="724"/>
      <c r="BZ34" s="722">
        <f>SUM(CB12:CB32)</f>
        <v>275</v>
      </c>
      <c r="CA34" s="723"/>
      <c r="CB34" s="723"/>
      <c r="CC34" s="724"/>
      <c r="CD34" s="722">
        <f>SUM(CF12:CF32)</f>
        <v>480</v>
      </c>
      <c r="CE34" s="723"/>
      <c r="CF34" s="723"/>
      <c r="CG34" s="724"/>
    </row>
    <row r="35" spans="1:85" s="7" customFormat="1" ht="18.600000000000001" thickBot="1" x14ac:dyDescent="0.35">
      <c r="A35" s="64" t="s">
        <v>7</v>
      </c>
      <c r="B35" s="725">
        <f>+B34/42</f>
        <v>17.142857142857142</v>
      </c>
      <c r="C35" s="726"/>
      <c r="D35" s="726"/>
      <c r="E35" s="727"/>
      <c r="F35" s="725">
        <f>+F34/42</f>
        <v>48.095238095238095</v>
      </c>
      <c r="G35" s="726"/>
      <c r="H35" s="726"/>
      <c r="I35" s="727"/>
      <c r="J35" s="725">
        <f>+J34/42</f>
        <v>97.738095238095241</v>
      </c>
      <c r="K35" s="726"/>
      <c r="L35" s="726"/>
      <c r="M35" s="727"/>
      <c r="N35" s="725">
        <f>+N34/42</f>
        <v>19.285714285714285</v>
      </c>
      <c r="O35" s="726"/>
      <c r="P35" s="726"/>
      <c r="Q35" s="726"/>
      <c r="R35" s="725">
        <f>+R34/42</f>
        <v>2.1428571428571428</v>
      </c>
      <c r="S35" s="726"/>
      <c r="T35" s="726"/>
      <c r="U35" s="727"/>
      <c r="V35" s="725">
        <f>+V34/42</f>
        <v>21.071428571428573</v>
      </c>
      <c r="W35" s="726"/>
      <c r="X35" s="726"/>
      <c r="Y35" s="727"/>
      <c r="Z35" s="725">
        <f>+Z34/42</f>
        <v>3.5714285714285716</v>
      </c>
      <c r="AA35" s="726"/>
      <c r="AB35" s="726"/>
      <c r="AC35" s="727"/>
      <c r="AD35" s="725">
        <f>+AD34/42</f>
        <v>41.785714285714285</v>
      </c>
      <c r="AE35" s="726"/>
      <c r="AF35" s="726"/>
      <c r="AG35" s="726"/>
      <c r="AH35" s="725">
        <f>+AH34/42</f>
        <v>17.976190476190474</v>
      </c>
      <c r="AI35" s="726"/>
      <c r="AJ35" s="726"/>
      <c r="AK35" s="726"/>
      <c r="AL35" s="725">
        <f>+AL34/42</f>
        <v>20.357142857142858</v>
      </c>
      <c r="AM35" s="726"/>
      <c r="AN35" s="726"/>
      <c r="AO35" s="726"/>
      <c r="AP35" s="725">
        <f>+AP34/42</f>
        <v>22.5</v>
      </c>
      <c r="AQ35" s="726"/>
      <c r="AR35" s="726"/>
      <c r="AS35" s="727"/>
      <c r="AT35" s="725">
        <f>+AT34/42</f>
        <v>5.4761904761904763</v>
      </c>
      <c r="AU35" s="726"/>
      <c r="AV35" s="726"/>
      <c r="AW35" s="726"/>
      <c r="AX35" s="725">
        <f>+AX34/42</f>
        <v>25.714285714285715</v>
      </c>
      <c r="AY35" s="726"/>
      <c r="AZ35" s="726"/>
      <c r="BA35" s="726"/>
      <c r="BB35" s="725">
        <f>+BB34/42</f>
        <v>28.095238095238095</v>
      </c>
      <c r="BC35" s="726"/>
      <c r="BD35" s="726"/>
      <c r="BE35" s="726"/>
      <c r="BF35" s="725">
        <f>+BF34/42</f>
        <v>1.0714285714285714</v>
      </c>
      <c r="BG35" s="726"/>
      <c r="BH35" s="726"/>
      <c r="BI35" s="726"/>
      <c r="BJ35" s="725">
        <f>+BJ34/42</f>
        <v>16.904761904761905</v>
      </c>
      <c r="BK35" s="726"/>
      <c r="BL35" s="726"/>
      <c r="BM35" s="727"/>
      <c r="BN35" s="725">
        <f>+BN34/42</f>
        <v>1.0714285714285714</v>
      </c>
      <c r="BO35" s="726"/>
      <c r="BP35" s="726"/>
      <c r="BQ35" s="727"/>
      <c r="BR35" s="725">
        <f>+BR34/42</f>
        <v>6.4285714285714288</v>
      </c>
      <c r="BS35" s="726"/>
      <c r="BT35" s="726"/>
      <c r="BU35" s="727"/>
      <c r="BV35" s="725">
        <f>+BV34/42</f>
        <v>10.595238095238095</v>
      </c>
      <c r="BW35" s="726"/>
      <c r="BX35" s="726"/>
      <c r="BY35" s="727"/>
      <c r="BZ35" s="725">
        <f>+BZ34/42</f>
        <v>6.5476190476190474</v>
      </c>
      <c r="CA35" s="726"/>
      <c r="CB35" s="726"/>
      <c r="CC35" s="727"/>
      <c r="CD35" s="725">
        <f>+CD34/42</f>
        <v>11.428571428571429</v>
      </c>
      <c r="CE35" s="726"/>
      <c r="CF35" s="726"/>
      <c r="CG35" s="727"/>
    </row>
    <row r="36" spans="1:85" s="7" customFormat="1" ht="18.600000000000001" thickBot="1" x14ac:dyDescent="0.35">
      <c r="A36" s="64" t="s">
        <v>8</v>
      </c>
      <c r="B36" s="728">
        <f>+B35/6.2898</f>
        <v>2.7255011515242367</v>
      </c>
      <c r="C36" s="729"/>
      <c r="D36" s="729"/>
      <c r="E36" s="730"/>
      <c r="F36" s="728">
        <f>+F35/6.2898</f>
        <v>7.6465448973318866</v>
      </c>
      <c r="G36" s="729"/>
      <c r="H36" s="729"/>
      <c r="I36" s="730"/>
      <c r="J36" s="728">
        <f>+J35/6.2898</f>
        <v>15.539141981954156</v>
      </c>
      <c r="K36" s="729"/>
      <c r="L36" s="729"/>
      <c r="M36" s="730"/>
      <c r="N36" s="728">
        <f>+N35/6.2898</f>
        <v>3.066188795464766</v>
      </c>
      <c r="O36" s="729"/>
      <c r="P36" s="729"/>
      <c r="Q36" s="729"/>
      <c r="R36" s="728">
        <f>+R35/6.2898</f>
        <v>0.34068764394052958</v>
      </c>
      <c r="S36" s="729"/>
      <c r="T36" s="729"/>
      <c r="U36" s="730"/>
      <c r="V36" s="728">
        <f>+V35/6.2898</f>
        <v>3.3500951654152078</v>
      </c>
      <c r="W36" s="729"/>
      <c r="X36" s="729"/>
      <c r="Y36" s="730"/>
      <c r="Z36" s="728">
        <f>+Z35/6.2898</f>
        <v>0.56781273990088266</v>
      </c>
      <c r="AA36" s="729"/>
      <c r="AB36" s="729"/>
      <c r="AC36" s="730"/>
      <c r="AD36" s="728">
        <f>+AD35/6.2898</f>
        <v>6.6434090568403263</v>
      </c>
      <c r="AE36" s="729"/>
      <c r="AF36" s="729"/>
      <c r="AG36" s="729"/>
      <c r="AH36" s="728">
        <f>+AH35/6.2898</f>
        <v>2.8579907908344424</v>
      </c>
      <c r="AI36" s="729"/>
      <c r="AJ36" s="729"/>
      <c r="AK36" s="729"/>
      <c r="AL36" s="728">
        <f>+AL35/6.2898</f>
        <v>3.2365326174350311</v>
      </c>
      <c r="AM36" s="729"/>
      <c r="AN36" s="729"/>
      <c r="AO36" s="729"/>
      <c r="AP36" s="728">
        <f>+AP35/6.2898</f>
        <v>3.5772202613755608</v>
      </c>
      <c r="AQ36" s="729"/>
      <c r="AR36" s="729"/>
      <c r="AS36" s="730"/>
      <c r="AT36" s="728">
        <f>+AT35/6.2898</f>
        <v>0.87064620118135339</v>
      </c>
      <c r="AU36" s="729"/>
      <c r="AV36" s="729"/>
      <c r="AW36" s="729"/>
      <c r="AX36" s="728">
        <f>+AX35/6.2898</f>
        <v>4.0882517272863552</v>
      </c>
      <c r="AY36" s="729"/>
      <c r="AZ36" s="729"/>
      <c r="BA36" s="729"/>
      <c r="BB36" s="728">
        <f>+BB35/6.2898</f>
        <v>4.4667935538869434</v>
      </c>
      <c r="BC36" s="729"/>
      <c r="BD36" s="729"/>
      <c r="BE36" s="729"/>
      <c r="BF36" s="728">
        <f>+BF35/6.2898</f>
        <v>0.17034382197026479</v>
      </c>
      <c r="BG36" s="729"/>
      <c r="BH36" s="729"/>
      <c r="BI36" s="729"/>
      <c r="BJ36" s="728">
        <f>+BJ35/6.2898</f>
        <v>2.6876469688641778</v>
      </c>
      <c r="BK36" s="729"/>
      <c r="BL36" s="729"/>
      <c r="BM36" s="730"/>
      <c r="BN36" s="728">
        <f>+BN35/6.2898</f>
        <v>0.17034382197026479</v>
      </c>
      <c r="BO36" s="729"/>
      <c r="BP36" s="729"/>
      <c r="BQ36" s="730"/>
      <c r="BR36" s="728">
        <f>+BR35/6.2898</f>
        <v>1.0220629318215888</v>
      </c>
      <c r="BS36" s="729"/>
      <c r="BT36" s="729"/>
      <c r="BU36" s="730"/>
      <c r="BV36" s="728">
        <f>+BV35/6.2898</f>
        <v>1.6845111283726184</v>
      </c>
      <c r="BW36" s="729"/>
      <c r="BX36" s="729"/>
      <c r="BY36" s="730"/>
      <c r="BZ36" s="728">
        <f>+BZ35/6.2898</f>
        <v>1.0409900231516183</v>
      </c>
      <c r="CA36" s="729"/>
      <c r="CB36" s="729"/>
      <c r="CC36" s="730"/>
      <c r="CD36" s="728">
        <f>+CD35/6.2898</f>
        <v>1.8170007676828246</v>
      </c>
      <c r="CE36" s="729"/>
      <c r="CF36" s="729"/>
      <c r="CG36" s="730"/>
    </row>
  </sheetData>
  <mergeCells count="125">
    <mergeCell ref="BZ8:CC8"/>
    <mergeCell ref="BZ9:CC9"/>
    <mergeCell ref="BZ10:CC10"/>
    <mergeCell ref="BZ34:CC34"/>
    <mergeCell ref="BZ35:CC35"/>
    <mergeCell ref="BZ36:CC36"/>
    <mergeCell ref="BV35:BY35"/>
    <mergeCell ref="AL35:AO35"/>
    <mergeCell ref="V35:Y35"/>
    <mergeCell ref="Z35:AC35"/>
    <mergeCell ref="AD35:AG35"/>
    <mergeCell ref="AH35:AK35"/>
    <mergeCell ref="AX36:BA36"/>
    <mergeCell ref="BB36:BE36"/>
    <mergeCell ref="BF36:BI36"/>
    <mergeCell ref="AD36:AG36"/>
    <mergeCell ref="BJ36:BM36"/>
    <mergeCell ref="BN36:BQ36"/>
    <mergeCell ref="BR36:BU36"/>
    <mergeCell ref="BV36:BY36"/>
    <mergeCell ref="BR34:BU34"/>
    <mergeCell ref="BV34:BY34"/>
    <mergeCell ref="AH10:AK10"/>
    <mergeCell ref="AL10:AO10"/>
    <mergeCell ref="B36:E36"/>
    <mergeCell ref="F36:I36"/>
    <mergeCell ref="BF35:BI35"/>
    <mergeCell ref="BJ35:BM35"/>
    <mergeCell ref="BN35:BQ35"/>
    <mergeCell ref="BR35:BU35"/>
    <mergeCell ref="AP35:AS35"/>
    <mergeCell ref="AT35:AW35"/>
    <mergeCell ref="AX35:BA35"/>
    <mergeCell ref="BB35:BE35"/>
    <mergeCell ref="J36:M36"/>
    <mergeCell ref="N36:Q36"/>
    <mergeCell ref="R36:U36"/>
    <mergeCell ref="V36:Y36"/>
    <mergeCell ref="Z36:AC36"/>
    <mergeCell ref="AH36:AK36"/>
    <mergeCell ref="AL36:AO36"/>
    <mergeCell ref="AP36:AS36"/>
    <mergeCell ref="AT36:AW36"/>
    <mergeCell ref="B35:E35"/>
    <mergeCell ref="F35:I35"/>
    <mergeCell ref="J35:M35"/>
    <mergeCell ref="N35:Q35"/>
    <mergeCell ref="R35:U35"/>
    <mergeCell ref="B34:E34"/>
    <mergeCell ref="F34:I34"/>
    <mergeCell ref="J34:M34"/>
    <mergeCell ref="N34:Q34"/>
    <mergeCell ref="R34:U34"/>
    <mergeCell ref="V34:Y34"/>
    <mergeCell ref="Z34:AC34"/>
    <mergeCell ref="BJ34:BM34"/>
    <mergeCell ref="BN34:BQ34"/>
    <mergeCell ref="AX34:BA34"/>
    <mergeCell ref="BB34:BE34"/>
    <mergeCell ref="BF34:BI34"/>
    <mergeCell ref="AH34:AK34"/>
    <mergeCell ref="AL34:AO34"/>
    <mergeCell ref="AP34:AS34"/>
    <mergeCell ref="AT34:AW34"/>
    <mergeCell ref="AD34:AG34"/>
    <mergeCell ref="BV9:BY9"/>
    <mergeCell ref="AL9:AO9"/>
    <mergeCell ref="AP10:AS10"/>
    <mergeCell ref="AD10:AG10"/>
    <mergeCell ref="BJ10:BM10"/>
    <mergeCell ref="BN10:BQ10"/>
    <mergeCell ref="BR10:BU10"/>
    <mergeCell ref="BV10:BY10"/>
    <mergeCell ref="AX10:BA10"/>
    <mergeCell ref="BB10:BE10"/>
    <mergeCell ref="BF10:BI10"/>
    <mergeCell ref="B10:E10"/>
    <mergeCell ref="F10:I10"/>
    <mergeCell ref="BF9:BI9"/>
    <mergeCell ref="BJ9:BM9"/>
    <mergeCell ref="BN9:BQ9"/>
    <mergeCell ref="BR9:BU9"/>
    <mergeCell ref="AP9:AS9"/>
    <mergeCell ref="AT9:AW9"/>
    <mergeCell ref="AX9:BA9"/>
    <mergeCell ref="BB9:BE9"/>
    <mergeCell ref="AH9:AK9"/>
    <mergeCell ref="J10:M10"/>
    <mergeCell ref="N10:Q10"/>
    <mergeCell ref="R10:U10"/>
    <mergeCell ref="V10:Y10"/>
    <mergeCell ref="Z10:AC10"/>
    <mergeCell ref="F8:I8"/>
    <mergeCell ref="AL8:AO8"/>
    <mergeCell ref="AP8:AS8"/>
    <mergeCell ref="BR8:BU8"/>
    <mergeCell ref="BV8:BY8"/>
    <mergeCell ref="AX8:BA8"/>
    <mergeCell ref="BB8:BE8"/>
    <mergeCell ref="BF8:BI8"/>
    <mergeCell ref="AH8:AK8"/>
    <mergeCell ref="CD8:CG8"/>
    <mergeCell ref="CD9:CG9"/>
    <mergeCell ref="CD10:CG10"/>
    <mergeCell ref="CD34:CG34"/>
    <mergeCell ref="CD35:CG35"/>
    <mergeCell ref="CD36:CG36"/>
    <mergeCell ref="AT8:AW8"/>
    <mergeCell ref="AD8:AG8"/>
    <mergeCell ref="B9:E9"/>
    <mergeCell ref="F9:I9"/>
    <mergeCell ref="J9:M9"/>
    <mergeCell ref="N9:Q9"/>
    <mergeCell ref="R9:U9"/>
    <mergeCell ref="BJ8:BM8"/>
    <mergeCell ref="BN8:BQ8"/>
    <mergeCell ref="V9:Y9"/>
    <mergeCell ref="Z9:AC9"/>
    <mergeCell ref="AD9:AG9"/>
    <mergeCell ref="J8:M8"/>
    <mergeCell ref="N8:Q8"/>
    <mergeCell ref="R8:U8"/>
    <mergeCell ref="V8:Y8"/>
    <mergeCell ref="Z8:AC8"/>
    <mergeCell ref="B8:E8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8"/>
  <sheetViews>
    <sheetView topLeftCell="B8" zoomScale="70" zoomScaleNormal="70" workbookViewId="0">
      <selection activeCell="K16" sqref="K16"/>
    </sheetView>
  </sheetViews>
  <sheetFormatPr baseColWidth="10" defaultRowHeight="14.4" x14ac:dyDescent="0.3"/>
  <cols>
    <col min="1" max="1" width="20.109375" customWidth="1"/>
    <col min="2" max="5" width="13.109375" style="3" customWidth="1"/>
    <col min="6" max="13" width="12.44140625" customWidth="1"/>
    <col min="14" max="16" width="10.6640625" customWidth="1"/>
    <col min="17" max="21" width="15" customWidth="1"/>
    <col min="22" max="41" width="13" customWidth="1"/>
    <col min="42" max="49" width="11.88671875" customWidth="1"/>
    <col min="50" max="53" width="12" customWidth="1"/>
    <col min="54" max="61" width="13" customWidth="1"/>
    <col min="62" max="81" width="12" customWidth="1"/>
  </cols>
  <sheetData>
    <row r="1" spans="1:85" ht="15" hidden="1" thickBot="1" x14ac:dyDescent="0.35"/>
    <row r="2" spans="1:85" ht="15" hidden="1" thickBot="1" x14ac:dyDescent="0.35"/>
    <row r="3" spans="1:85" ht="15" hidden="1" thickBot="1" x14ac:dyDescent="0.35"/>
    <row r="4" spans="1:85" ht="15" hidden="1" thickBot="1" x14ac:dyDescent="0.35"/>
    <row r="5" spans="1:85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</row>
    <row r="6" spans="1:85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</row>
    <row r="7" spans="1:85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 t="s">
        <v>200</v>
      </c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186"/>
      <c r="CE7" s="187"/>
      <c r="CF7" s="187"/>
      <c r="CG7" s="188"/>
    </row>
    <row r="8" spans="1:85" s="185" customFormat="1" ht="43.5" customHeight="1" thickBot="1" x14ac:dyDescent="0.35">
      <c r="A8" s="184" t="s">
        <v>16</v>
      </c>
      <c r="B8" s="792" t="s">
        <v>4</v>
      </c>
      <c r="C8" s="793"/>
      <c r="D8" s="793"/>
      <c r="E8" s="794"/>
      <c r="F8" s="792" t="s">
        <v>263</v>
      </c>
      <c r="G8" s="793"/>
      <c r="H8" s="793"/>
      <c r="I8" s="794"/>
      <c r="J8" s="792" t="s">
        <v>266</v>
      </c>
      <c r="K8" s="793"/>
      <c r="L8" s="793"/>
      <c r="M8" s="794"/>
      <c r="N8" s="792" t="s">
        <v>231</v>
      </c>
      <c r="O8" s="793"/>
      <c r="P8" s="793"/>
      <c r="Q8" s="794"/>
      <c r="R8" s="792" t="s">
        <v>269</v>
      </c>
      <c r="S8" s="793"/>
      <c r="T8" s="793"/>
      <c r="U8" s="794"/>
      <c r="V8" s="792" t="s">
        <v>187</v>
      </c>
      <c r="W8" s="793"/>
      <c r="X8" s="793"/>
      <c r="Y8" s="794"/>
      <c r="Z8" s="792" t="s">
        <v>226</v>
      </c>
      <c r="AA8" s="793"/>
      <c r="AB8" s="793"/>
      <c r="AC8" s="794"/>
      <c r="AD8" s="792" t="s">
        <v>189</v>
      </c>
      <c r="AE8" s="793"/>
      <c r="AF8" s="793"/>
      <c r="AG8" s="793"/>
      <c r="AH8" s="792" t="s">
        <v>274</v>
      </c>
      <c r="AI8" s="793"/>
      <c r="AJ8" s="793"/>
      <c r="AK8" s="793"/>
      <c r="AL8" s="792" t="s">
        <v>243</v>
      </c>
      <c r="AM8" s="793"/>
      <c r="AN8" s="793"/>
      <c r="AO8" s="794"/>
      <c r="AP8" s="792" t="s">
        <v>18</v>
      </c>
      <c r="AQ8" s="793"/>
      <c r="AR8" s="793"/>
      <c r="AS8" s="794"/>
      <c r="AT8" s="792" t="s">
        <v>18</v>
      </c>
      <c r="AU8" s="793"/>
      <c r="AV8" s="793"/>
      <c r="AW8" s="794"/>
      <c r="AX8" s="792" t="s">
        <v>18</v>
      </c>
      <c r="AY8" s="793"/>
      <c r="AZ8" s="793"/>
      <c r="BA8" s="794"/>
      <c r="BB8" s="792" t="s">
        <v>18</v>
      </c>
      <c r="BC8" s="793"/>
      <c r="BD8" s="793"/>
      <c r="BE8" s="794"/>
      <c r="BF8" s="792" t="s">
        <v>18</v>
      </c>
      <c r="BG8" s="793"/>
      <c r="BH8" s="793"/>
      <c r="BI8" s="794"/>
      <c r="BJ8" s="792" t="s">
        <v>115</v>
      </c>
      <c r="BK8" s="793"/>
      <c r="BL8" s="793"/>
      <c r="BM8" s="794"/>
      <c r="BN8" s="792" t="s">
        <v>96</v>
      </c>
      <c r="BO8" s="793"/>
      <c r="BP8" s="793"/>
      <c r="BQ8" s="794"/>
      <c r="BR8" s="792" t="s">
        <v>237</v>
      </c>
      <c r="BS8" s="793"/>
      <c r="BT8" s="793"/>
      <c r="BU8" s="794"/>
      <c r="BV8" s="792" t="s">
        <v>237</v>
      </c>
      <c r="BW8" s="793"/>
      <c r="BX8" s="793"/>
      <c r="BY8" s="794"/>
      <c r="BZ8" s="807" t="s">
        <v>236</v>
      </c>
      <c r="CA8" s="808"/>
      <c r="CB8" s="808"/>
      <c r="CC8" s="809"/>
      <c r="CD8" s="807" t="s">
        <v>264</v>
      </c>
      <c r="CE8" s="808"/>
      <c r="CF8" s="808"/>
      <c r="CG8" s="809"/>
    </row>
    <row r="9" spans="1:85" s="185" customFormat="1" ht="30.9" customHeight="1" thickBot="1" x14ac:dyDescent="0.35">
      <c r="A9" s="184" t="s">
        <v>14</v>
      </c>
      <c r="B9" s="792" t="s">
        <v>271</v>
      </c>
      <c r="C9" s="793"/>
      <c r="D9" s="793"/>
      <c r="E9" s="794"/>
      <c r="F9" s="792" t="s">
        <v>165</v>
      </c>
      <c r="G9" s="793"/>
      <c r="H9" s="793"/>
      <c r="I9" s="794"/>
      <c r="J9" s="792" t="s">
        <v>165</v>
      </c>
      <c r="K9" s="793"/>
      <c r="L9" s="793"/>
      <c r="M9" s="794"/>
      <c r="N9" s="792" t="s">
        <v>217</v>
      </c>
      <c r="O9" s="793"/>
      <c r="P9" s="793"/>
      <c r="Q9" s="794"/>
      <c r="R9" s="792" t="s">
        <v>270</v>
      </c>
      <c r="S9" s="793"/>
      <c r="T9" s="793"/>
      <c r="U9" s="794"/>
      <c r="V9" s="792" t="s">
        <v>120</v>
      </c>
      <c r="W9" s="793"/>
      <c r="X9" s="793"/>
      <c r="Y9" s="794"/>
      <c r="Z9" s="792" t="s">
        <v>227</v>
      </c>
      <c r="AA9" s="793"/>
      <c r="AB9" s="793"/>
      <c r="AC9" s="794"/>
      <c r="AD9" s="792" t="s">
        <v>190</v>
      </c>
      <c r="AE9" s="793"/>
      <c r="AF9" s="793"/>
      <c r="AG9" s="793"/>
      <c r="AH9" s="792" t="s">
        <v>275</v>
      </c>
      <c r="AI9" s="793"/>
      <c r="AJ9" s="793"/>
      <c r="AK9" s="793"/>
      <c r="AL9" s="792" t="s">
        <v>244</v>
      </c>
      <c r="AM9" s="793"/>
      <c r="AN9" s="793"/>
      <c r="AO9" s="794"/>
      <c r="AP9" s="792" t="s">
        <v>227</v>
      </c>
      <c r="AQ9" s="793"/>
      <c r="AR9" s="793"/>
      <c r="AS9" s="794"/>
      <c r="AT9" s="792" t="s">
        <v>268</v>
      </c>
      <c r="AU9" s="793"/>
      <c r="AV9" s="793"/>
      <c r="AW9" s="794"/>
      <c r="AX9" s="792" t="s">
        <v>11</v>
      </c>
      <c r="AY9" s="793"/>
      <c r="AZ9" s="793"/>
      <c r="BA9" s="794"/>
      <c r="BB9" s="792" t="s">
        <v>242</v>
      </c>
      <c r="BC9" s="793"/>
      <c r="BD9" s="793"/>
      <c r="BE9" s="794"/>
      <c r="BF9" s="792" t="s">
        <v>216</v>
      </c>
      <c r="BG9" s="793"/>
      <c r="BH9" s="793"/>
      <c r="BI9" s="794"/>
      <c r="BJ9" s="792" t="s">
        <v>245</v>
      </c>
      <c r="BK9" s="793"/>
      <c r="BL9" s="793"/>
      <c r="BM9" s="794"/>
      <c r="BN9" s="792" t="s">
        <v>273</v>
      </c>
      <c r="BO9" s="793"/>
      <c r="BP9" s="793"/>
      <c r="BQ9" s="794"/>
      <c r="BR9" s="792" t="s">
        <v>277</v>
      </c>
      <c r="BS9" s="793"/>
      <c r="BT9" s="793"/>
      <c r="BU9" s="794"/>
      <c r="BV9" s="792" t="s">
        <v>278</v>
      </c>
      <c r="BW9" s="793"/>
      <c r="BX9" s="793"/>
      <c r="BY9" s="794"/>
      <c r="BZ9" s="792" t="s">
        <v>272</v>
      </c>
      <c r="CA9" s="793"/>
      <c r="CB9" s="793"/>
      <c r="CC9" s="794"/>
      <c r="CD9" s="792" t="s">
        <v>265</v>
      </c>
      <c r="CE9" s="793"/>
      <c r="CF9" s="793"/>
      <c r="CG9" s="794"/>
    </row>
    <row r="10" spans="1:85" s="3" customFormat="1" ht="30.9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716"/>
      <c r="K10" s="717"/>
      <c r="L10" s="717"/>
      <c r="M10" s="718"/>
      <c r="N10" s="768"/>
      <c r="O10" s="734"/>
      <c r="P10" s="734"/>
      <c r="Q10" s="769"/>
      <c r="R10" s="768"/>
      <c r="S10" s="734"/>
      <c r="T10" s="734"/>
      <c r="U10" s="769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68"/>
      <c r="BK10" s="734"/>
      <c r="BL10" s="734"/>
      <c r="BM10" s="769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  <c r="BZ10" s="768"/>
      <c r="CA10" s="734"/>
      <c r="CB10" s="734"/>
      <c r="CC10" s="769"/>
      <c r="CD10" s="768"/>
      <c r="CE10" s="734"/>
      <c r="CF10" s="734"/>
      <c r="CG10" s="769"/>
    </row>
    <row r="11" spans="1:85" s="50" customFormat="1" ht="59.25" customHeight="1" x14ac:dyDescent="0.2">
      <c r="A11" s="10"/>
      <c r="B11" s="105" t="s">
        <v>30</v>
      </c>
      <c r="C11" s="106" t="s">
        <v>31</v>
      </c>
      <c r="D11" s="106" t="s">
        <v>32</v>
      </c>
      <c r="E11" s="107" t="s">
        <v>33</v>
      </c>
      <c r="F11" s="105" t="s">
        <v>30</v>
      </c>
      <c r="G11" s="106" t="s">
        <v>31</v>
      </c>
      <c r="H11" s="106" t="s">
        <v>32</v>
      </c>
      <c r="I11" s="107" t="s">
        <v>33</v>
      </c>
      <c r="J11" s="105" t="s">
        <v>30</v>
      </c>
      <c r="K11" s="106" t="s">
        <v>31</v>
      </c>
      <c r="L11" s="106" t="s">
        <v>32</v>
      </c>
      <c r="M11" s="107" t="s">
        <v>33</v>
      </c>
      <c r="N11" s="189" t="s">
        <v>30</v>
      </c>
      <c r="O11" s="106" t="s">
        <v>31</v>
      </c>
      <c r="P11" s="107" t="s">
        <v>32</v>
      </c>
      <c r="Q11" s="190" t="s">
        <v>33</v>
      </c>
      <c r="R11" s="189" t="s">
        <v>30</v>
      </c>
      <c r="S11" s="106" t="s">
        <v>31</v>
      </c>
      <c r="T11" s="107" t="s">
        <v>32</v>
      </c>
      <c r="U11" s="190" t="s">
        <v>33</v>
      </c>
      <c r="V11" s="189" t="s">
        <v>30</v>
      </c>
      <c r="W11" s="106" t="s">
        <v>31</v>
      </c>
      <c r="X11" s="107" t="s">
        <v>32</v>
      </c>
      <c r="Y11" s="190" t="s">
        <v>33</v>
      </c>
      <c r="Z11" s="105" t="s">
        <v>30</v>
      </c>
      <c r="AA11" s="106" t="s">
        <v>31</v>
      </c>
      <c r="AB11" s="106" t="s">
        <v>32</v>
      </c>
      <c r="AC11" s="107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105" t="s">
        <v>30</v>
      </c>
      <c r="AI11" s="106" t="s">
        <v>31</v>
      </c>
      <c r="AJ11" s="106" t="s">
        <v>32</v>
      </c>
      <c r="AK11" s="107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105" t="s">
        <v>30</v>
      </c>
      <c r="AQ11" s="106" t="s">
        <v>31</v>
      </c>
      <c r="AR11" s="106" t="s">
        <v>32</v>
      </c>
      <c r="AS11" s="107" t="s">
        <v>33</v>
      </c>
      <c r="AT11" s="105" t="s">
        <v>30</v>
      </c>
      <c r="AU11" s="106" t="s">
        <v>31</v>
      </c>
      <c r="AV11" s="106" t="s">
        <v>32</v>
      </c>
      <c r="AW11" s="107" t="s">
        <v>33</v>
      </c>
      <c r="AX11" s="105" t="s">
        <v>30</v>
      </c>
      <c r="AY11" s="106" t="s">
        <v>31</v>
      </c>
      <c r="AZ11" s="106" t="s">
        <v>32</v>
      </c>
      <c r="BA11" s="107" t="s">
        <v>33</v>
      </c>
      <c r="BB11" s="105" t="s">
        <v>30</v>
      </c>
      <c r="BC11" s="106" t="s">
        <v>31</v>
      </c>
      <c r="BD11" s="106" t="s">
        <v>32</v>
      </c>
      <c r="BE11" s="107" t="s">
        <v>33</v>
      </c>
      <c r="BF11" s="105" t="s">
        <v>30</v>
      </c>
      <c r="BG11" s="106" t="s">
        <v>31</v>
      </c>
      <c r="BH11" s="106" t="s">
        <v>32</v>
      </c>
      <c r="BI11" s="107" t="s">
        <v>33</v>
      </c>
      <c r="BJ11" s="105" t="s">
        <v>30</v>
      </c>
      <c r="BK11" s="106" t="s">
        <v>31</v>
      </c>
      <c r="BL11" s="106" t="s">
        <v>32</v>
      </c>
      <c r="BM11" s="107" t="s">
        <v>33</v>
      </c>
      <c r="BN11" s="105" t="s">
        <v>30</v>
      </c>
      <c r="BO11" s="106" t="s">
        <v>31</v>
      </c>
      <c r="BP11" s="106" t="s">
        <v>32</v>
      </c>
      <c r="BQ11" s="107" t="s">
        <v>33</v>
      </c>
      <c r="BR11" s="105" t="s">
        <v>30</v>
      </c>
      <c r="BS11" s="106" t="s">
        <v>31</v>
      </c>
      <c r="BT11" s="106" t="s">
        <v>32</v>
      </c>
      <c r="BU11" s="107" t="s">
        <v>33</v>
      </c>
      <c r="BV11" s="105" t="s">
        <v>30</v>
      </c>
      <c r="BW11" s="106" t="s">
        <v>31</v>
      </c>
      <c r="BX11" s="106" t="s">
        <v>32</v>
      </c>
      <c r="BY11" s="107" t="s">
        <v>33</v>
      </c>
      <c r="BZ11" s="105" t="s">
        <v>30</v>
      </c>
      <c r="CA11" s="106" t="s">
        <v>31</v>
      </c>
      <c r="CB11" s="106" t="s">
        <v>32</v>
      </c>
      <c r="CC11" s="107" t="s">
        <v>33</v>
      </c>
      <c r="CD11" s="105" t="s">
        <v>30</v>
      </c>
      <c r="CE11" s="106" t="s">
        <v>31</v>
      </c>
      <c r="CF11" s="106" t="s">
        <v>32</v>
      </c>
      <c r="CG11" s="107" t="s">
        <v>33</v>
      </c>
    </row>
    <row r="12" spans="1:85" x14ac:dyDescent="0.3">
      <c r="B12" s="136">
        <v>44958</v>
      </c>
      <c r="C12" s="6">
        <v>3477</v>
      </c>
      <c r="D12" s="6">
        <v>90</v>
      </c>
      <c r="E12" s="6" t="s">
        <v>179</v>
      </c>
      <c r="F12" s="136">
        <v>44959</v>
      </c>
      <c r="G12" s="6">
        <v>3419</v>
      </c>
      <c r="H12" s="6">
        <v>140</v>
      </c>
      <c r="I12" s="6" t="s">
        <v>179</v>
      </c>
      <c r="J12" s="136">
        <v>44970</v>
      </c>
      <c r="K12" s="6">
        <v>3500</v>
      </c>
      <c r="L12" s="6">
        <v>90</v>
      </c>
      <c r="M12" s="6" t="s">
        <v>179</v>
      </c>
      <c r="N12" s="136">
        <v>44958</v>
      </c>
      <c r="O12" s="6">
        <v>3481</v>
      </c>
      <c r="P12" s="6">
        <v>45</v>
      </c>
      <c r="Q12" s="6" t="s">
        <v>179</v>
      </c>
      <c r="R12" s="136">
        <v>44959</v>
      </c>
      <c r="S12" s="6">
        <v>3484</v>
      </c>
      <c r="T12" s="6">
        <v>90</v>
      </c>
      <c r="U12" s="6" t="s">
        <v>111</v>
      </c>
      <c r="V12" s="136">
        <v>44958</v>
      </c>
      <c r="W12" s="6">
        <v>3479</v>
      </c>
      <c r="X12" s="6">
        <v>135</v>
      </c>
      <c r="Y12" s="6" t="s">
        <v>179</v>
      </c>
      <c r="Z12" s="136">
        <v>44973</v>
      </c>
      <c r="AA12" s="6">
        <v>3528</v>
      </c>
      <c r="AB12" s="6">
        <v>45</v>
      </c>
      <c r="AC12" s="6" t="s">
        <v>179</v>
      </c>
      <c r="AD12" s="136">
        <v>44962</v>
      </c>
      <c r="AE12" s="6">
        <v>3426</v>
      </c>
      <c r="AF12" s="6">
        <v>180</v>
      </c>
      <c r="AG12" s="6" t="s">
        <v>179</v>
      </c>
      <c r="AH12" s="136">
        <v>44981</v>
      </c>
      <c r="AI12" s="6">
        <v>3582</v>
      </c>
      <c r="AJ12" s="6">
        <v>45</v>
      </c>
      <c r="AK12" s="136" t="s">
        <v>276</v>
      </c>
      <c r="AL12" s="136">
        <v>44958</v>
      </c>
      <c r="AM12" s="6">
        <v>3480</v>
      </c>
      <c r="AN12" s="6">
        <v>225</v>
      </c>
      <c r="AO12" s="6" t="s">
        <v>179</v>
      </c>
      <c r="AP12" s="136">
        <v>44958</v>
      </c>
      <c r="AQ12" s="6">
        <v>3478</v>
      </c>
      <c r="AR12" s="6">
        <v>90</v>
      </c>
      <c r="AS12" s="6" t="s">
        <v>253</v>
      </c>
      <c r="AT12" s="136">
        <v>44966</v>
      </c>
      <c r="AU12" s="6">
        <v>3445</v>
      </c>
      <c r="AV12" s="6">
        <v>105</v>
      </c>
      <c r="AW12" s="6" t="s">
        <v>253</v>
      </c>
      <c r="AX12" s="136">
        <v>44963</v>
      </c>
      <c r="AY12" s="6">
        <v>2885</v>
      </c>
      <c r="AZ12" s="6">
        <v>125</v>
      </c>
      <c r="BA12" s="6" t="s">
        <v>94</v>
      </c>
      <c r="BB12" s="136">
        <v>44958</v>
      </c>
      <c r="BC12" s="6">
        <v>3476</v>
      </c>
      <c r="BD12" s="6">
        <v>135</v>
      </c>
      <c r="BE12" s="6" t="s">
        <v>179</v>
      </c>
      <c r="BF12" s="136">
        <v>44962</v>
      </c>
      <c r="BG12" s="6">
        <v>3425</v>
      </c>
      <c r="BH12" s="6">
        <v>135</v>
      </c>
      <c r="BI12" s="6" t="s">
        <v>179</v>
      </c>
      <c r="BJ12" s="192">
        <v>44958</v>
      </c>
      <c r="BK12" s="6">
        <v>3475</v>
      </c>
      <c r="BL12" s="6">
        <v>135</v>
      </c>
      <c r="BM12" s="6" t="s">
        <v>164</v>
      </c>
      <c r="BN12" s="136">
        <v>44978</v>
      </c>
      <c r="BO12" s="6">
        <v>3578</v>
      </c>
      <c r="BP12" s="6">
        <v>45</v>
      </c>
      <c r="BQ12" s="6" t="s">
        <v>179</v>
      </c>
      <c r="BR12" s="136">
        <v>44982</v>
      </c>
      <c r="BS12" s="6">
        <v>3680</v>
      </c>
      <c r="BT12" s="6">
        <v>35</v>
      </c>
      <c r="BU12" s="6" t="s">
        <v>253</v>
      </c>
      <c r="BV12" s="136">
        <v>44977</v>
      </c>
      <c r="BW12" s="6">
        <v>3681</v>
      </c>
      <c r="BX12" s="6">
        <v>35</v>
      </c>
      <c r="BY12" s="6" t="s">
        <v>253</v>
      </c>
      <c r="BZ12" s="136">
        <v>44960</v>
      </c>
      <c r="CA12" s="6">
        <v>3486</v>
      </c>
      <c r="CB12" s="6">
        <v>90</v>
      </c>
      <c r="CC12" s="6" t="s">
        <v>94</v>
      </c>
      <c r="CD12" s="136">
        <v>44960</v>
      </c>
      <c r="CE12" s="86">
        <v>3487</v>
      </c>
      <c r="CF12" s="86">
        <v>135</v>
      </c>
      <c r="CG12" s="191" t="s">
        <v>94</v>
      </c>
    </row>
    <row r="13" spans="1:85" x14ac:dyDescent="0.3">
      <c r="B13" s="136">
        <v>44959</v>
      </c>
      <c r="C13" s="6">
        <v>3420</v>
      </c>
      <c r="D13" s="6">
        <v>90</v>
      </c>
      <c r="E13" s="6" t="s">
        <v>179</v>
      </c>
      <c r="F13" s="136">
        <v>44961</v>
      </c>
      <c r="G13" s="6">
        <v>3491</v>
      </c>
      <c r="H13" s="6">
        <v>180</v>
      </c>
      <c r="I13" s="6" t="s">
        <v>179</v>
      </c>
      <c r="J13" s="136"/>
      <c r="K13" s="6"/>
      <c r="L13" s="6"/>
      <c r="M13" s="6" t="s">
        <v>179</v>
      </c>
      <c r="N13" s="136">
        <v>44959</v>
      </c>
      <c r="O13" s="6">
        <v>3489</v>
      </c>
      <c r="P13" s="6">
        <v>225</v>
      </c>
      <c r="Q13" s="6" t="s">
        <v>111</v>
      </c>
      <c r="R13" s="136">
        <v>44965</v>
      </c>
      <c r="S13" s="6">
        <v>3437</v>
      </c>
      <c r="T13" s="6">
        <v>225</v>
      </c>
      <c r="U13" s="6" t="s">
        <v>111</v>
      </c>
      <c r="V13" s="136">
        <v>44961</v>
      </c>
      <c r="W13" s="6">
        <v>3421</v>
      </c>
      <c r="X13" s="6">
        <v>140</v>
      </c>
      <c r="Y13" s="6" t="s">
        <v>179</v>
      </c>
      <c r="Z13" s="136"/>
      <c r="AA13" s="6"/>
      <c r="AB13" s="6"/>
      <c r="AC13" s="6" t="s">
        <v>179</v>
      </c>
      <c r="AD13" s="136">
        <v>44968</v>
      </c>
      <c r="AE13" s="6">
        <v>3497</v>
      </c>
      <c r="AF13" s="6">
        <v>180</v>
      </c>
      <c r="AG13" s="6" t="s">
        <v>179</v>
      </c>
      <c r="AH13" s="136"/>
      <c r="AI13" s="6"/>
      <c r="AJ13" s="6"/>
      <c r="AK13" s="136" t="s">
        <v>179</v>
      </c>
      <c r="AL13" s="136">
        <v>44961</v>
      </c>
      <c r="AM13" s="6">
        <v>3424</v>
      </c>
      <c r="AN13" s="6">
        <v>155</v>
      </c>
      <c r="AO13" s="6" t="s">
        <v>179</v>
      </c>
      <c r="AP13" s="136">
        <v>44961</v>
      </c>
      <c r="AQ13" s="6">
        <v>3422</v>
      </c>
      <c r="AR13" s="6">
        <v>90</v>
      </c>
      <c r="AS13" s="6" t="s">
        <v>253</v>
      </c>
      <c r="AT13" s="136">
        <v>44969</v>
      </c>
      <c r="AU13" s="6">
        <v>3512</v>
      </c>
      <c r="AV13" s="6">
        <v>135</v>
      </c>
      <c r="AW13" s="6" t="s">
        <v>94</v>
      </c>
      <c r="AX13" s="136">
        <v>44966</v>
      </c>
      <c r="AY13" s="6">
        <v>2886</v>
      </c>
      <c r="AZ13" s="6">
        <v>125</v>
      </c>
      <c r="BA13" s="6" t="s">
        <v>184</v>
      </c>
      <c r="BB13" s="136">
        <v>44960</v>
      </c>
      <c r="BC13" s="6">
        <v>3490</v>
      </c>
      <c r="BD13" s="6">
        <v>135</v>
      </c>
      <c r="BE13" s="6" t="s">
        <v>111</v>
      </c>
      <c r="BF13" s="136">
        <v>44968</v>
      </c>
      <c r="BG13" s="6">
        <v>3498</v>
      </c>
      <c r="BH13" s="6">
        <v>135</v>
      </c>
      <c r="BI13" s="6" t="s">
        <v>179</v>
      </c>
      <c r="BJ13" s="192">
        <v>44963</v>
      </c>
      <c r="BK13" s="6">
        <v>3432</v>
      </c>
      <c r="BL13" s="6">
        <v>135</v>
      </c>
      <c r="BM13" s="6" t="s">
        <v>164</v>
      </c>
      <c r="BN13" s="136">
        <v>44981</v>
      </c>
      <c r="BO13" s="6">
        <v>3543</v>
      </c>
      <c r="BP13" s="6">
        <v>45</v>
      </c>
      <c r="BQ13" s="6" t="s">
        <v>179</v>
      </c>
      <c r="BR13" s="136"/>
      <c r="BS13" s="6"/>
      <c r="BT13" s="6"/>
      <c r="BU13" s="6" t="s">
        <v>253</v>
      </c>
      <c r="BV13" s="136"/>
      <c r="BW13" s="6"/>
      <c r="BX13" s="6"/>
      <c r="BY13" s="6" t="s">
        <v>253</v>
      </c>
      <c r="BZ13" s="136">
        <v>44960</v>
      </c>
      <c r="CA13" s="6">
        <v>3488</v>
      </c>
      <c r="CB13" s="6">
        <v>45</v>
      </c>
      <c r="CC13" s="6" t="s">
        <v>94</v>
      </c>
      <c r="CD13" s="136">
        <v>44964</v>
      </c>
      <c r="CE13" s="86">
        <v>3433</v>
      </c>
      <c r="CF13" s="86">
        <v>90</v>
      </c>
      <c r="CG13" s="191" t="s">
        <v>94</v>
      </c>
    </row>
    <row r="14" spans="1:85" x14ac:dyDescent="0.3">
      <c r="B14" s="136">
        <v>44961</v>
      </c>
      <c r="C14" s="6">
        <v>3423</v>
      </c>
      <c r="D14" s="6">
        <v>90</v>
      </c>
      <c r="E14" s="6" t="s">
        <v>179</v>
      </c>
      <c r="F14" s="136">
        <v>44963</v>
      </c>
      <c r="G14" s="6">
        <v>3492</v>
      </c>
      <c r="H14" s="6">
        <v>180</v>
      </c>
      <c r="I14" s="6" t="s">
        <v>111</v>
      </c>
      <c r="J14" s="136"/>
      <c r="K14" s="6"/>
      <c r="L14" s="6"/>
      <c r="M14" s="6"/>
      <c r="N14" s="136">
        <v>44960</v>
      </c>
      <c r="O14" s="6">
        <v>3485</v>
      </c>
      <c r="P14" s="6">
        <v>270</v>
      </c>
      <c r="Q14" s="6" t="s">
        <v>111</v>
      </c>
      <c r="R14" s="136">
        <v>44976</v>
      </c>
      <c r="S14" s="6">
        <v>3574</v>
      </c>
      <c r="T14" s="6">
        <v>225</v>
      </c>
      <c r="U14" s="6" t="s">
        <v>179</v>
      </c>
      <c r="V14" s="136">
        <v>44964</v>
      </c>
      <c r="W14" s="6">
        <v>3436</v>
      </c>
      <c r="X14" s="6">
        <v>180</v>
      </c>
      <c r="Y14" s="6" t="s">
        <v>179</v>
      </c>
      <c r="Z14" s="136"/>
      <c r="AA14" s="6"/>
      <c r="AB14" s="6"/>
      <c r="AC14" s="6" t="s">
        <v>179</v>
      </c>
      <c r="AD14" s="136">
        <v>44974</v>
      </c>
      <c r="AE14" s="6">
        <v>2891</v>
      </c>
      <c r="AF14" s="6">
        <v>70</v>
      </c>
      <c r="AG14" s="6" t="s">
        <v>184</v>
      </c>
      <c r="AH14" s="136"/>
      <c r="AI14" s="6"/>
      <c r="AJ14" s="6"/>
      <c r="AK14" s="136" t="s">
        <v>179</v>
      </c>
      <c r="AL14" s="136">
        <v>44967</v>
      </c>
      <c r="AM14" s="6">
        <v>3496</v>
      </c>
      <c r="AN14" s="6">
        <v>270</v>
      </c>
      <c r="AO14" s="6" t="s">
        <v>111</v>
      </c>
      <c r="AP14" s="136">
        <v>44964</v>
      </c>
      <c r="AQ14" s="6">
        <v>3435</v>
      </c>
      <c r="AR14" s="6">
        <v>90</v>
      </c>
      <c r="AS14" s="6" t="s">
        <v>253</v>
      </c>
      <c r="AT14" s="136">
        <v>44972</v>
      </c>
      <c r="AU14" s="6">
        <v>3513</v>
      </c>
      <c r="AV14" s="6">
        <v>135</v>
      </c>
      <c r="AW14" s="6" t="s">
        <v>94</v>
      </c>
      <c r="AX14" s="136">
        <v>44970</v>
      </c>
      <c r="AY14" s="6">
        <v>2887</v>
      </c>
      <c r="AZ14" s="6">
        <v>125</v>
      </c>
      <c r="BA14" s="6" t="s">
        <v>184</v>
      </c>
      <c r="BB14" s="136">
        <v>44963</v>
      </c>
      <c r="BC14" s="6">
        <v>3494</v>
      </c>
      <c r="BD14" s="6">
        <v>135</v>
      </c>
      <c r="BE14" s="6" t="s">
        <v>111</v>
      </c>
      <c r="BF14" s="136">
        <v>44974</v>
      </c>
      <c r="BG14" s="6">
        <v>2889</v>
      </c>
      <c r="BH14" s="6">
        <v>125</v>
      </c>
      <c r="BI14" s="6" t="s">
        <v>179</v>
      </c>
      <c r="BJ14" s="192">
        <v>44969</v>
      </c>
      <c r="BK14" s="6">
        <v>3499</v>
      </c>
      <c r="BL14" s="6">
        <v>135</v>
      </c>
      <c r="BM14" s="6" t="s">
        <v>114</v>
      </c>
      <c r="BN14" s="136">
        <v>44984</v>
      </c>
      <c r="BO14" s="6">
        <v>3549</v>
      </c>
      <c r="BP14" s="6">
        <v>45</v>
      </c>
      <c r="BQ14" s="6" t="s">
        <v>179</v>
      </c>
      <c r="BR14" s="192"/>
      <c r="BS14" s="6"/>
      <c r="BT14" s="6"/>
      <c r="BU14" s="6" t="s">
        <v>253</v>
      </c>
      <c r="BV14" s="192"/>
      <c r="BW14" s="6"/>
      <c r="BX14" s="6"/>
      <c r="BY14" s="6" t="s">
        <v>253</v>
      </c>
      <c r="BZ14" s="136">
        <v>44963</v>
      </c>
      <c r="CA14" s="6">
        <v>3429</v>
      </c>
      <c r="CB14" s="6">
        <v>45</v>
      </c>
      <c r="CC14" s="6" t="s">
        <v>164</v>
      </c>
      <c r="CD14" s="136">
        <v>44966</v>
      </c>
      <c r="CE14" s="6">
        <v>3442</v>
      </c>
      <c r="CF14" s="6">
        <v>135</v>
      </c>
      <c r="CG14" s="191" t="s">
        <v>253</v>
      </c>
    </row>
    <row r="15" spans="1:85" x14ac:dyDescent="0.3">
      <c r="B15" s="136">
        <v>44964</v>
      </c>
      <c r="C15" s="6">
        <v>3434</v>
      </c>
      <c r="D15" s="6">
        <v>90</v>
      </c>
      <c r="E15" s="6" t="s">
        <v>179</v>
      </c>
      <c r="F15" s="136">
        <v>44965</v>
      </c>
      <c r="G15" s="6">
        <v>3438</v>
      </c>
      <c r="H15" s="6">
        <v>140</v>
      </c>
      <c r="I15" s="6" t="s">
        <v>179</v>
      </c>
      <c r="J15" s="136"/>
      <c r="K15" s="6"/>
      <c r="L15" s="6"/>
      <c r="M15" s="6"/>
      <c r="N15" s="136">
        <v>44963</v>
      </c>
      <c r="O15" s="6">
        <v>3427</v>
      </c>
      <c r="P15" s="6">
        <v>270</v>
      </c>
      <c r="Q15" s="6" t="s">
        <v>179</v>
      </c>
      <c r="R15" s="136">
        <v>44980</v>
      </c>
      <c r="S15" s="6">
        <v>3537</v>
      </c>
      <c r="T15" s="6">
        <v>270</v>
      </c>
      <c r="U15" s="6" t="s">
        <v>179</v>
      </c>
      <c r="V15" s="136">
        <v>44967</v>
      </c>
      <c r="W15" s="6">
        <v>3502</v>
      </c>
      <c r="X15" s="6">
        <v>180</v>
      </c>
      <c r="Y15" s="6" t="s">
        <v>179</v>
      </c>
      <c r="Z15" s="136"/>
      <c r="AA15" s="6"/>
      <c r="AB15" s="6"/>
      <c r="AC15" s="6" t="s">
        <v>179</v>
      </c>
      <c r="AD15" s="136">
        <v>44980</v>
      </c>
      <c r="AE15" s="6">
        <v>3584</v>
      </c>
      <c r="AF15" s="6">
        <v>90</v>
      </c>
      <c r="AG15" s="6" t="s">
        <v>179</v>
      </c>
      <c r="AH15" s="136"/>
      <c r="AI15" s="6"/>
      <c r="AJ15" s="6"/>
      <c r="AK15" s="136" t="s">
        <v>179</v>
      </c>
      <c r="AL15" s="136">
        <v>44970</v>
      </c>
      <c r="AM15" s="6">
        <v>3522</v>
      </c>
      <c r="AN15" s="6">
        <v>135</v>
      </c>
      <c r="AO15" s="6" t="s">
        <v>179</v>
      </c>
      <c r="AP15" s="136">
        <v>44967</v>
      </c>
      <c r="AQ15" s="6">
        <v>3501</v>
      </c>
      <c r="AR15" s="6">
        <v>90</v>
      </c>
      <c r="AS15" s="6" t="s">
        <v>253</v>
      </c>
      <c r="AT15" s="136">
        <v>44975</v>
      </c>
      <c r="AU15" s="6">
        <v>3532</v>
      </c>
      <c r="AV15" s="6">
        <v>135</v>
      </c>
      <c r="AW15" s="6" t="s">
        <v>253</v>
      </c>
      <c r="AX15" s="136">
        <v>44973</v>
      </c>
      <c r="AY15" s="6">
        <v>2888</v>
      </c>
      <c r="AZ15" s="6">
        <v>125</v>
      </c>
      <c r="BA15" s="6" t="s">
        <v>184</v>
      </c>
      <c r="BB15" s="136">
        <v>44966</v>
      </c>
      <c r="BC15" s="6">
        <v>3493</v>
      </c>
      <c r="BD15" s="6">
        <v>135</v>
      </c>
      <c r="BE15" s="6" t="s">
        <v>111</v>
      </c>
      <c r="BF15" s="136">
        <v>44982</v>
      </c>
      <c r="BG15" s="6">
        <v>3585</v>
      </c>
      <c r="BH15" s="6">
        <v>135</v>
      </c>
      <c r="BI15" s="6" t="s">
        <v>179</v>
      </c>
      <c r="BJ15" s="192">
        <v>44972</v>
      </c>
      <c r="BK15" s="6">
        <v>3527</v>
      </c>
      <c r="BL15" s="6">
        <f>45+45+15</f>
        <v>105</v>
      </c>
      <c r="BM15" s="6" t="s">
        <v>164</v>
      </c>
      <c r="BN15" s="136"/>
      <c r="BO15" s="6"/>
      <c r="BP15" s="6"/>
      <c r="BQ15" s="6" t="s">
        <v>179</v>
      </c>
      <c r="BR15" s="192"/>
      <c r="BS15" s="6"/>
      <c r="BT15" s="6"/>
      <c r="BU15" s="6"/>
      <c r="BV15" s="192"/>
      <c r="BW15" s="6"/>
      <c r="BX15" s="6"/>
      <c r="BY15" s="6"/>
      <c r="BZ15" s="136">
        <v>44966</v>
      </c>
      <c r="CA15" s="6">
        <v>3443</v>
      </c>
      <c r="CB15" s="6">
        <v>90</v>
      </c>
      <c r="CC15" s="6" t="s">
        <v>164</v>
      </c>
      <c r="CD15" s="136">
        <v>44969</v>
      </c>
      <c r="CE15" s="6">
        <v>3506</v>
      </c>
      <c r="CF15" s="6">
        <v>135</v>
      </c>
      <c r="CG15" s="191" t="s">
        <v>253</v>
      </c>
    </row>
    <row r="16" spans="1:85" x14ac:dyDescent="0.3">
      <c r="B16" s="136">
        <v>44967</v>
      </c>
      <c r="C16" s="6">
        <v>3495</v>
      </c>
      <c r="D16" s="6">
        <v>90</v>
      </c>
      <c r="E16" s="6" t="s">
        <v>111</v>
      </c>
      <c r="F16" s="136">
        <v>44967</v>
      </c>
      <c r="G16" s="6">
        <v>3503</v>
      </c>
      <c r="H16" s="6">
        <v>145</v>
      </c>
      <c r="I16" s="6" t="s">
        <v>179</v>
      </c>
      <c r="J16" s="136"/>
      <c r="K16" s="6"/>
      <c r="L16" s="6"/>
      <c r="M16" s="6"/>
      <c r="N16" s="136">
        <v>44963</v>
      </c>
      <c r="O16" s="6">
        <v>3431</v>
      </c>
      <c r="P16" s="6">
        <v>180</v>
      </c>
      <c r="Q16" s="6" t="s">
        <v>179</v>
      </c>
      <c r="R16" s="136">
        <v>44985</v>
      </c>
      <c r="S16" s="6">
        <v>3606</v>
      </c>
      <c r="T16" s="6">
        <v>180</v>
      </c>
      <c r="U16" s="6" t="s">
        <v>179</v>
      </c>
      <c r="V16" s="136">
        <v>44974</v>
      </c>
      <c r="W16" s="6">
        <v>3531</v>
      </c>
      <c r="X16" s="6">
        <v>180</v>
      </c>
      <c r="Y16" s="6" t="s">
        <v>179</v>
      </c>
      <c r="Z16" s="136"/>
      <c r="AA16" s="6"/>
      <c r="AB16" s="6"/>
      <c r="AC16" s="6" t="s">
        <v>179</v>
      </c>
      <c r="AD16" s="136"/>
      <c r="AE16" s="6"/>
      <c r="AF16" s="6"/>
      <c r="AG16" s="6" t="s">
        <v>179</v>
      </c>
      <c r="AH16" s="136"/>
      <c r="AI16" s="6"/>
      <c r="AJ16" s="6"/>
      <c r="AK16" s="136" t="s">
        <v>179</v>
      </c>
      <c r="AL16" s="136">
        <v>44973</v>
      </c>
      <c r="AM16" s="6">
        <v>3561</v>
      </c>
      <c r="AN16" s="6">
        <v>135</v>
      </c>
      <c r="AO16" s="6" t="s">
        <v>179</v>
      </c>
      <c r="AP16" s="136">
        <v>44970</v>
      </c>
      <c r="AQ16" s="6">
        <v>3520</v>
      </c>
      <c r="AR16" s="6">
        <v>90</v>
      </c>
      <c r="AS16" s="6" t="s">
        <v>253</v>
      </c>
      <c r="AT16" s="136">
        <v>44978</v>
      </c>
      <c r="AU16" s="6">
        <v>3576</v>
      </c>
      <c r="AV16" s="6">
        <v>135</v>
      </c>
      <c r="AW16" s="6" t="s">
        <v>253</v>
      </c>
      <c r="AX16" s="136">
        <v>44976</v>
      </c>
      <c r="AY16" s="6">
        <v>2892</v>
      </c>
      <c r="AZ16" s="6">
        <v>125</v>
      </c>
      <c r="BA16" s="6" t="s">
        <v>230</v>
      </c>
      <c r="BB16" s="136">
        <v>44969</v>
      </c>
      <c r="BC16" s="6">
        <v>3515</v>
      </c>
      <c r="BD16" s="6">
        <v>135</v>
      </c>
      <c r="BE16" s="6" t="s">
        <v>111</v>
      </c>
      <c r="BF16" s="136"/>
      <c r="BG16" s="6"/>
      <c r="BH16" s="6"/>
      <c r="BI16" s="6" t="s">
        <v>179</v>
      </c>
      <c r="BJ16" s="192">
        <v>44975</v>
      </c>
      <c r="BK16" s="6">
        <v>3594</v>
      </c>
      <c r="BL16" s="6">
        <v>135</v>
      </c>
      <c r="BM16" s="6" t="s">
        <v>164</v>
      </c>
      <c r="BN16" s="136"/>
      <c r="BO16" s="6"/>
      <c r="BP16" s="6"/>
      <c r="BQ16" s="6" t="s">
        <v>111</v>
      </c>
      <c r="BR16" s="192"/>
      <c r="BS16" s="6"/>
      <c r="BT16" s="6"/>
      <c r="BU16" s="6"/>
      <c r="BV16" s="192"/>
      <c r="BW16" s="6"/>
      <c r="BX16" s="6"/>
      <c r="BY16" s="6"/>
      <c r="BZ16" s="136">
        <v>44969</v>
      </c>
      <c r="CA16" s="6">
        <v>3507</v>
      </c>
      <c r="CB16" s="6">
        <v>90</v>
      </c>
      <c r="CC16" s="6" t="s">
        <v>164</v>
      </c>
      <c r="CD16" s="136">
        <v>44972</v>
      </c>
      <c r="CE16" s="86">
        <v>3526</v>
      </c>
      <c r="CF16" s="86">
        <v>135</v>
      </c>
      <c r="CG16" s="191" t="s">
        <v>253</v>
      </c>
    </row>
    <row r="17" spans="2:85" x14ac:dyDescent="0.3">
      <c r="B17" s="136">
        <v>44970</v>
      </c>
      <c r="C17" s="6">
        <v>3521</v>
      </c>
      <c r="D17" s="6">
        <v>90</v>
      </c>
      <c r="E17" s="6" t="s">
        <v>179</v>
      </c>
      <c r="F17" s="136">
        <v>44969</v>
      </c>
      <c r="G17" s="6">
        <v>3508</v>
      </c>
      <c r="H17" s="6">
        <v>120</v>
      </c>
      <c r="I17" s="6" t="s">
        <v>179</v>
      </c>
      <c r="J17" s="136"/>
      <c r="K17" s="6"/>
      <c r="L17" s="6"/>
      <c r="M17" s="6"/>
      <c r="N17" s="136">
        <v>44966</v>
      </c>
      <c r="O17" s="6">
        <v>3444</v>
      </c>
      <c r="P17" s="6">
        <v>180</v>
      </c>
      <c r="Q17" s="6" t="s">
        <v>179</v>
      </c>
      <c r="R17" s="136"/>
      <c r="S17" s="6"/>
      <c r="T17" s="6"/>
      <c r="U17" s="6" t="s">
        <v>179</v>
      </c>
      <c r="V17" s="136">
        <v>44979</v>
      </c>
      <c r="W17" s="6">
        <v>3536</v>
      </c>
      <c r="X17" s="6">
        <v>180</v>
      </c>
      <c r="Y17" s="6" t="s">
        <v>179</v>
      </c>
      <c r="Z17" s="136"/>
      <c r="AA17" s="6"/>
      <c r="AB17" s="6"/>
      <c r="AC17" s="6" t="s">
        <v>179</v>
      </c>
      <c r="AD17" s="136"/>
      <c r="AE17" s="6"/>
      <c r="AF17" s="6"/>
      <c r="AG17" s="6" t="s">
        <v>179</v>
      </c>
      <c r="AH17" s="136"/>
      <c r="AI17" s="6"/>
      <c r="AJ17" s="6"/>
      <c r="AK17" s="136" t="s">
        <v>179</v>
      </c>
      <c r="AL17" s="136">
        <v>44976</v>
      </c>
      <c r="AM17" s="6">
        <v>3562</v>
      </c>
      <c r="AN17" s="6">
        <v>135</v>
      </c>
      <c r="AO17" s="6" t="s">
        <v>179</v>
      </c>
      <c r="AP17" s="136">
        <v>44973</v>
      </c>
      <c r="AQ17" s="6">
        <v>3529</v>
      </c>
      <c r="AR17" s="6">
        <v>90</v>
      </c>
      <c r="AS17" s="6" t="s">
        <v>253</v>
      </c>
      <c r="AT17" s="136">
        <v>44981</v>
      </c>
      <c r="AU17" s="6">
        <v>3545</v>
      </c>
      <c r="AV17" s="6">
        <v>135</v>
      </c>
      <c r="AW17" s="6" t="s">
        <v>253</v>
      </c>
      <c r="AX17" s="136">
        <v>44979</v>
      </c>
      <c r="AY17" s="6">
        <v>2893</v>
      </c>
      <c r="AZ17" s="6">
        <v>125</v>
      </c>
      <c r="BA17" s="6" t="s">
        <v>230</v>
      </c>
      <c r="BB17" s="136">
        <v>44972</v>
      </c>
      <c r="BC17" s="6">
        <v>3514</v>
      </c>
      <c r="BD17" s="6">
        <v>135</v>
      </c>
      <c r="BE17" s="6" t="s">
        <v>111</v>
      </c>
      <c r="BF17" s="136"/>
      <c r="BG17" s="6"/>
      <c r="BH17" s="6"/>
      <c r="BI17" s="6" t="s">
        <v>179</v>
      </c>
      <c r="BJ17" s="192">
        <v>44979</v>
      </c>
      <c r="BK17" s="6">
        <v>3517</v>
      </c>
      <c r="BL17" s="6">
        <v>135</v>
      </c>
      <c r="BM17" s="6" t="s">
        <v>164</v>
      </c>
      <c r="BN17" s="136"/>
      <c r="BO17" s="6"/>
      <c r="BP17" s="6"/>
      <c r="BQ17" s="6"/>
      <c r="BR17" s="192"/>
      <c r="BS17" s="6"/>
      <c r="BT17" s="6"/>
      <c r="BU17" s="6"/>
      <c r="BV17" s="192"/>
      <c r="BW17" s="6"/>
      <c r="BX17" s="6"/>
      <c r="BY17" s="6"/>
      <c r="BZ17" s="136">
        <v>44969</v>
      </c>
      <c r="CA17" s="6">
        <v>3525</v>
      </c>
      <c r="CB17" s="6">
        <v>50</v>
      </c>
      <c r="CC17" s="6" t="s">
        <v>164</v>
      </c>
      <c r="CD17" s="136">
        <v>44975</v>
      </c>
      <c r="CE17" s="86">
        <v>3557</v>
      </c>
      <c r="CF17" s="86">
        <v>135</v>
      </c>
      <c r="CG17" s="191" t="s">
        <v>253</v>
      </c>
    </row>
    <row r="18" spans="2:85" x14ac:dyDescent="0.3">
      <c r="B18" s="136">
        <v>44971</v>
      </c>
      <c r="C18" s="6">
        <v>3510</v>
      </c>
      <c r="D18" s="6">
        <v>45</v>
      </c>
      <c r="E18" s="6" t="s">
        <v>111</v>
      </c>
      <c r="F18" s="136">
        <v>44971</v>
      </c>
      <c r="G18" s="6">
        <v>3511</v>
      </c>
      <c r="H18" s="6">
        <v>180</v>
      </c>
      <c r="I18" s="6" t="s">
        <v>111</v>
      </c>
      <c r="J18" s="136"/>
      <c r="K18" s="6"/>
      <c r="L18" s="6"/>
      <c r="M18" s="6"/>
      <c r="N18" s="136">
        <v>44966</v>
      </c>
      <c r="O18" s="6">
        <v>3441</v>
      </c>
      <c r="P18" s="6">
        <v>270</v>
      </c>
      <c r="Q18" s="6" t="s">
        <v>179</v>
      </c>
      <c r="R18" s="136"/>
      <c r="S18" s="6"/>
      <c r="T18" s="6"/>
      <c r="U18" s="6" t="s">
        <v>111</v>
      </c>
      <c r="V18" s="136">
        <v>44985</v>
      </c>
      <c r="W18" s="6">
        <v>3601</v>
      </c>
      <c r="X18" s="6">
        <v>180</v>
      </c>
      <c r="Y18" s="6" t="s">
        <v>179</v>
      </c>
      <c r="Z18" s="136"/>
      <c r="AA18" s="6"/>
      <c r="AB18" s="6"/>
      <c r="AC18" s="6" t="s">
        <v>179</v>
      </c>
      <c r="AD18" s="136"/>
      <c r="AE18" s="6"/>
      <c r="AF18" s="6"/>
      <c r="AG18" s="6" t="s">
        <v>179</v>
      </c>
      <c r="AH18" s="136"/>
      <c r="AI18" s="6"/>
      <c r="AJ18" s="6"/>
      <c r="AK18" s="136" t="s">
        <v>179</v>
      </c>
      <c r="AL18" s="136">
        <v>44985</v>
      </c>
      <c r="AM18" s="6">
        <v>3605</v>
      </c>
      <c r="AN18" s="6">
        <v>135</v>
      </c>
      <c r="AO18" s="6" t="s">
        <v>179</v>
      </c>
      <c r="AP18" s="136">
        <v>44976</v>
      </c>
      <c r="AQ18" s="6">
        <v>3563</v>
      </c>
      <c r="AR18" s="6">
        <v>90</v>
      </c>
      <c r="AS18" s="6" t="s">
        <v>253</v>
      </c>
      <c r="AT18" s="136">
        <v>44984</v>
      </c>
      <c r="AU18" s="6">
        <v>3546</v>
      </c>
      <c r="AV18" s="6">
        <v>135</v>
      </c>
      <c r="AW18" s="6" t="s">
        <v>253</v>
      </c>
      <c r="AX18" s="136"/>
      <c r="AY18" s="6"/>
      <c r="AZ18" s="6"/>
      <c r="BA18" s="192" t="s">
        <v>267</v>
      </c>
      <c r="BB18" s="136">
        <v>44975</v>
      </c>
      <c r="BC18" s="6">
        <v>3533</v>
      </c>
      <c r="BD18" s="6">
        <v>135</v>
      </c>
      <c r="BE18" s="192" t="s">
        <v>179</v>
      </c>
      <c r="BF18" s="136"/>
      <c r="BG18" s="6"/>
      <c r="BH18" s="6"/>
      <c r="BI18" s="6" t="s">
        <v>179</v>
      </c>
      <c r="BJ18" s="192">
        <v>44982</v>
      </c>
      <c r="BK18" s="6">
        <v>3583</v>
      </c>
      <c r="BL18" s="6">
        <v>135</v>
      </c>
      <c r="BM18" s="4" t="s">
        <v>164</v>
      </c>
      <c r="BN18" s="136"/>
      <c r="BO18" s="6"/>
      <c r="BP18" s="6"/>
      <c r="BQ18" s="6"/>
      <c r="BR18" s="192"/>
      <c r="BS18" s="6"/>
      <c r="BT18" s="6"/>
      <c r="BU18" s="6"/>
      <c r="BV18" s="192"/>
      <c r="BW18" s="6"/>
      <c r="BX18" s="6"/>
      <c r="BY18" s="6"/>
      <c r="BZ18" s="136">
        <v>44975</v>
      </c>
      <c r="CA18" s="6">
        <v>3558</v>
      </c>
      <c r="CB18" s="6">
        <v>45</v>
      </c>
      <c r="CC18" s="6" t="s">
        <v>164</v>
      </c>
      <c r="CD18" s="136">
        <v>44978</v>
      </c>
      <c r="CE18" s="86">
        <v>3581</v>
      </c>
      <c r="CF18" s="86">
        <v>135</v>
      </c>
      <c r="CG18" s="191" t="s">
        <v>253</v>
      </c>
    </row>
    <row r="19" spans="2:85" x14ac:dyDescent="0.3">
      <c r="B19" s="136">
        <v>44971</v>
      </c>
      <c r="C19" s="6">
        <v>3509</v>
      </c>
      <c r="D19" s="6">
        <v>45</v>
      </c>
      <c r="E19" s="6" t="s">
        <v>111</v>
      </c>
      <c r="F19" s="136">
        <v>44975</v>
      </c>
      <c r="G19" s="6">
        <v>3560</v>
      </c>
      <c r="H19" s="6">
        <v>180</v>
      </c>
      <c r="I19" s="6" t="s">
        <v>179</v>
      </c>
      <c r="J19" s="136"/>
      <c r="K19" s="6"/>
      <c r="L19" s="6"/>
      <c r="M19" s="6"/>
      <c r="N19" s="136">
        <v>44969</v>
      </c>
      <c r="O19" s="6">
        <v>3505</v>
      </c>
      <c r="P19" s="6">
        <v>135</v>
      </c>
      <c r="Q19" s="6" t="s">
        <v>179</v>
      </c>
      <c r="R19" s="136"/>
      <c r="S19" s="6"/>
      <c r="T19" s="6"/>
      <c r="U19" s="6" t="s">
        <v>179</v>
      </c>
      <c r="V19" s="136"/>
      <c r="W19" s="6"/>
      <c r="X19" s="6"/>
      <c r="Y19" s="6" t="s">
        <v>179</v>
      </c>
      <c r="Z19" s="136"/>
      <c r="AA19" s="6"/>
      <c r="AB19" s="6"/>
      <c r="AC19" s="6" t="s">
        <v>179</v>
      </c>
      <c r="AD19" s="136"/>
      <c r="AE19" s="140"/>
      <c r="AF19" s="6"/>
      <c r="AG19" s="6" t="s">
        <v>179</v>
      </c>
      <c r="AH19" s="136"/>
      <c r="AI19" s="6"/>
      <c r="AJ19" s="6"/>
      <c r="AK19" s="136" t="s">
        <v>179</v>
      </c>
      <c r="AL19" s="136"/>
      <c r="AM19" s="6"/>
      <c r="AN19" s="6"/>
      <c r="AO19" s="6" t="s">
        <v>111</v>
      </c>
      <c r="AP19" s="136">
        <v>44979</v>
      </c>
      <c r="AQ19" s="6">
        <v>3519</v>
      </c>
      <c r="AR19" s="6">
        <v>90</v>
      </c>
      <c r="AS19" s="192" t="s">
        <v>253</v>
      </c>
      <c r="AT19" s="136"/>
      <c r="AU19" s="6"/>
      <c r="AV19" s="6"/>
      <c r="AW19" s="192" t="s">
        <v>253</v>
      </c>
      <c r="AX19" s="136"/>
      <c r="AY19" s="6"/>
      <c r="AZ19" s="6"/>
      <c r="BA19" s="192" t="s">
        <v>230</v>
      </c>
      <c r="BB19" s="136">
        <v>44978</v>
      </c>
      <c r="BC19" s="6">
        <v>3575</v>
      </c>
      <c r="BD19" s="6">
        <v>135</v>
      </c>
      <c r="BE19" s="6" t="s">
        <v>179</v>
      </c>
      <c r="BF19" s="136"/>
      <c r="BG19" s="6"/>
      <c r="BH19" s="6"/>
      <c r="BI19" s="192" t="s">
        <v>179</v>
      </c>
      <c r="BJ19" s="6"/>
      <c r="BK19" s="6"/>
      <c r="BL19" s="6"/>
      <c r="BM19" s="6" t="s">
        <v>164</v>
      </c>
      <c r="BN19" s="136"/>
      <c r="BO19" s="6"/>
      <c r="BP19" s="6"/>
      <c r="BQ19" s="6"/>
      <c r="BR19" s="192"/>
      <c r="BS19" s="6"/>
      <c r="BT19" s="6"/>
      <c r="BU19" s="6"/>
      <c r="BV19" s="192"/>
      <c r="BW19" s="6"/>
      <c r="BX19" s="6"/>
      <c r="BY19" s="6"/>
      <c r="BZ19" s="136">
        <v>44978</v>
      </c>
      <c r="CA19" s="6">
        <v>3580</v>
      </c>
      <c r="CB19" s="6">
        <v>135</v>
      </c>
      <c r="CC19" s="6" t="s">
        <v>164</v>
      </c>
      <c r="CD19" s="136">
        <v>44981</v>
      </c>
      <c r="CE19" s="86">
        <v>3542</v>
      </c>
      <c r="CF19" s="86">
        <v>135</v>
      </c>
      <c r="CG19" s="191" t="s">
        <v>253</v>
      </c>
    </row>
    <row r="20" spans="2:85" x14ac:dyDescent="0.3">
      <c r="B20" s="136">
        <v>44973</v>
      </c>
      <c r="C20" s="6">
        <v>3530</v>
      </c>
      <c r="D20" s="6">
        <v>90</v>
      </c>
      <c r="E20" s="6" t="s">
        <v>179</v>
      </c>
      <c r="F20" s="136">
        <v>44979</v>
      </c>
      <c r="G20" s="6">
        <v>3516</v>
      </c>
      <c r="H20" s="6">
        <v>140</v>
      </c>
      <c r="I20" s="6" t="s">
        <v>179</v>
      </c>
      <c r="J20" s="136"/>
      <c r="K20" s="6"/>
      <c r="L20" s="6"/>
      <c r="M20" s="6"/>
      <c r="N20" s="136">
        <v>44969</v>
      </c>
      <c r="O20" s="6">
        <v>3504</v>
      </c>
      <c r="P20" s="6">
        <v>270</v>
      </c>
      <c r="Q20" s="6" t="s">
        <v>179</v>
      </c>
      <c r="R20" s="136"/>
      <c r="S20" s="6"/>
      <c r="T20" s="6"/>
      <c r="U20" s="6" t="s">
        <v>179</v>
      </c>
      <c r="V20" s="136"/>
      <c r="W20" s="6"/>
      <c r="X20" s="6"/>
      <c r="Y20" s="6" t="s">
        <v>179</v>
      </c>
      <c r="Z20" s="136"/>
      <c r="AA20" s="6"/>
      <c r="AB20" s="6"/>
      <c r="AC20" s="6" t="s">
        <v>179</v>
      </c>
      <c r="AD20" s="136"/>
      <c r="AE20" s="6"/>
      <c r="AF20" s="6"/>
      <c r="AG20" s="6" t="s">
        <v>111</v>
      </c>
      <c r="AH20" s="136"/>
      <c r="AI20" s="6"/>
      <c r="AJ20" s="6"/>
      <c r="AK20" s="136" t="s">
        <v>179</v>
      </c>
      <c r="AL20" s="136"/>
      <c r="AM20" s="6"/>
      <c r="AN20" s="6"/>
      <c r="AO20" s="6" t="s">
        <v>111</v>
      </c>
      <c r="AP20" s="136">
        <v>44985</v>
      </c>
      <c r="AQ20" s="6">
        <v>3603</v>
      </c>
      <c r="AR20" s="6">
        <v>90</v>
      </c>
      <c r="AS20" s="6" t="s">
        <v>253</v>
      </c>
      <c r="AT20" s="136"/>
      <c r="AU20" s="6"/>
      <c r="AV20" s="6"/>
      <c r="AW20" s="6" t="s">
        <v>253</v>
      </c>
      <c r="AX20" s="136"/>
      <c r="AY20" s="6"/>
      <c r="AZ20" s="6"/>
      <c r="BA20" s="6" t="s">
        <v>184</v>
      </c>
      <c r="BB20" s="136">
        <v>44981</v>
      </c>
      <c r="BC20" s="6">
        <v>3544</v>
      </c>
      <c r="BD20" s="6">
        <v>135</v>
      </c>
      <c r="BE20" s="6" t="s">
        <v>179</v>
      </c>
      <c r="BF20" s="136"/>
      <c r="BG20" s="6"/>
      <c r="BH20" s="6"/>
      <c r="BI20" s="192" t="s">
        <v>179</v>
      </c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136">
        <v>44981</v>
      </c>
      <c r="CA20" s="6">
        <v>3541</v>
      </c>
      <c r="CB20" s="6">
        <v>65</v>
      </c>
      <c r="CC20" s="6" t="s">
        <v>164</v>
      </c>
      <c r="CD20" s="136">
        <v>44984</v>
      </c>
      <c r="CE20" s="86">
        <v>3550</v>
      </c>
      <c r="CF20" s="86">
        <v>135</v>
      </c>
      <c r="CG20" s="191" t="s">
        <v>253</v>
      </c>
    </row>
    <row r="21" spans="2:85" x14ac:dyDescent="0.3">
      <c r="B21" s="136">
        <v>44976</v>
      </c>
      <c r="C21" s="6">
        <v>3564</v>
      </c>
      <c r="D21" s="6">
        <v>90</v>
      </c>
      <c r="E21" s="6" t="s">
        <v>179</v>
      </c>
      <c r="F21" s="136">
        <v>44981</v>
      </c>
      <c r="G21" s="6">
        <v>3538</v>
      </c>
      <c r="H21" s="6">
        <v>110</v>
      </c>
      <c r="I21" s="6" t="s">
        <v>179</v>
      </c>
      <c r="J21" s="136"/>
      <c r="K21" s="6"/>
      <c r="L21" s="6"/>
      <c r="M21" s="6"/>
      <c r="N21" s="136">
        <v>44972</v>
      </c>
      <c r="O21" s="6">
        <v>3523</v>
      </c>
      <c r="P21" s="6">
        <v>270</v>
      </c>
      <c r="Q21" s="6" t="s">
        <v>179</v>
      </c>
      <c r="R21" s="136"/>
      <c r="S21" s="6"/>
      <c r="T21" s="6"/>
      <c r="U21" s="6" t="s">
        <v>179</v>
      </c>
      <c r="V21" s="136"/>
      <c r="W21" s="6"/>
      <c r="X21" s="6"/>
      <c r="Y21" s="6" t="s">
        <v>179</v>
      </c>
      <c r="Z21" s="136"/>
      <c r="AA21" s="6"/>
      <c r="AB21" s="6"/>
      <c r="AC21" s="6" t="s">
        <v>179</v>
      </c>
      <c r="AD21" s="136"/>
      <c r="AE21" s="140"/>
      <c r="AF21" s="6"/>
      <c r="AG21" s="6" t="s">
        <v>111</v>
      </c>
      <c r="AH21" s="136"/>
      <c r="AI21" s="6"/>
      <c r="AJ21" s="6"/>
      <c r="AK21" s="136" t="s">
        <v>111</v>
      </c>
      <c r="AL21" s="136"/>
      <c r="AM21" s="6"/>
      <c r="AN21" s="6"/>
      <c r="AO21" s="6"/>
      <c r="AP21" s="136"/>
      <c r="AQ21" s="6"/>
      <c r="AR21" s="6"/>
      <c r="AS21" s="6" t="s">
        <v>253</v>
      </c>
      <c r="AT21" s="136"/>
      <c r="AU21" s="6"/>
      <c r="AV21" s="6"/>
      <c r="AW21" s="6" t="s">
        <v>253</v>
      </c>
      <c r="AX21" s="136"/>
      <c r="AY21" s="6"/>
      <c r="AZ21" s="6"/>
      <c r="BA21" s="6" t="s">
        <v>184</v>
      </c>
      <c r="BB21" s="136">
        <v>44984</v>
      </c>
      <c r="BC21" s="6">
        <v>3547</v>
      </c>
      <c r="BD21" s="6">
        <v>135</v>
      </c>
      <c r="BE21" s="6" t="s">
        <v>179</v>
      </c>
      <c r="BF21" s="136"/>
      <c r="BG21" s="6"/>
      <c r="BH21" s="6"/>
      <c r="BI21" s="6" t="s">
        <v>111</v>
      </c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136">
        <v>44984</v>
      </c>
      <c r="CA21" s="6">
        <v>3551</v>
      </c>
      <c r="CB21" s="6">
        <v>135</v>
      </c>
      <c r="CC21" s="6" t="s">
        <v>164</v>
      </c>
      <c r="CD21" s="136"/>
      <c r="CE21" s="86"/>
      <c r="CF21" s="86"/>
      <c r="CG21" s="191"/>
    </row>
    <row r="22" spans="2:85" x14ac:dyDescent="0.3">
      <c r="B22" s="136">
        <v>44979</v>
      </c>
      <c r="C22" s="6">
        <v>3518</v>
      </c>
      <c r="D22" s="6">
        <v>90</v>
      </c>
      <c r="E22" s="6" t="s">
        <v>179</v>
      </c>
      <c r="F22" s="136">
        <v>44983</v>
      </c>
      <c r="G22" s="6">
        <v>3586</v>
      </c>
      <c r="H22" s="6">
        <v>110</v>
      </c>
      <c r="I22" s="6" t="s">
        <v>179</v>
      </c>
      <c r="J22" s="136"/>
      <c r="K22" s="6"/>
      <c r="L22" s="6"/>
      <c r="M22" s="6"/>
      <c r="N22" s="136">
        <v>44972</v>
      </c>
      <c r="O22" s="6">
        <v>3524</v>
      </c>
      <c r="P22" s="6">
        <v>90</v>
      </c>
      <c r="Q22" s="6" t="s">
        <v>179</v>
      </c>
      <c r="R22" s="136"/>
      <c r="S22" s="6"/>
      <c r="T22" s="6"/>
      <c r="U22" s="6" t="s">
        <v>179</v>
      </c>
      <c r="V22" s="136"/>
      <c r="W22" s="6"/>
      <c r="X22" s="6"/>
      <c r="Y22" s="6" t="s">
        <v>179</v>
      </c>
      <c r="Z22" s="136"/>
      <c r="AA22" s="6"/>
      <c r="AB22" s="6"/>
      <c r="AC22" s="6" t="s">
        <v>179</v>
      </c>
      <c r="AD22" s="136"/>
      <c r="AE22" s="140"/>
      <c r="AF22" s="6"/>
      <c r="AG22" s="6" t="s">
        <v>111</v>
      </c>
      <c r="AH22" s="136"/>
      <c r="AI22" s="6"/>
      <c r="AJ22" s="6"/>
      <c r="AK22" s="136"/>
      <c r="AL22" s="136"/>
      <c r="AM22" s="6"/>
      <c r="AN22" s="6"/>
      <c r="AO22" s="6"/>
      <c r="AP22" s="136"/>
      <c r="AQ22" s="6"/>
      <c r="AR22" s="6"/>
      <c r="AS22" s="6"/>
      <c r="AT22" s="136"/>
      <c r="AU22" s="6"/>
      <c r="AV22" s="6"/>
      <c r="AW22" s="6"/>
      <c r="AX22" s="136"/>
      <c r="AY22" s="6"/>
      <c r="AZ22" s="6"/>
      <c r="BA22" s="6"/>
      <c r="BB22" s="136"/>
      <c r="BC22" s="6"/>
      <c r="BD22" s="6"/>
      <c r="BE22" s="6" t="s">
        <v>111</v>
      </c>
      <c r="BF22" s="136"/>
      <c r="BG22" s="6"/>
      <c r="BH22" s="6"/>
      <c r="BI22" s="6" t="s">
        <v>111</v>
      </c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136"/>
      <c r="CA22" s="6"/>
      <c r="CB22" s="6"/>
      <c r="CC22" s="6" t="s">
        <v>164</v>
      </c>
      <c r="CD22" s="136"/>
      <c r="CE22" s="86"/>
      <c r="CF22" s="86"/>
      <c r="CG22" s="191"/>
    </row>
    <row r="23" spans="2:85" x14ac:dyDescent="0.3">
      <c r="B23" s="136">
        <v>44985</v>
      </c>
      <c r="C23" s="6">
        <v>3604</v>
      </c>
      <c r="D23" s="6">
        <v>90</v>
      </c>
      <c r="E23" s="6" t="s">
        <v>179</v>
      </c>
      <c r="F23" s="136"/>
      <c r="G23" s="6"/>
      <c r="H23" s="6"/>
      <c r="I23" s="6" t="s">
        <v>111</v>
      </c>
      <c r="J23" s="136"/>
      <c r="K23" s="6"/>
      <c r="L23" s="6"/>
      <c r="M23" s="6"/>
      <c r="N23" s="136">
        <v>44975</v>
      </c>
      <c r="O23" s="6">
        <v>3559</v>
      </c>
      <c r="P23" s="6">
        <v>270</v>
      </c>
      <c r="Q23" s="6" t="s">
        <v>179</v>
      </c>
      <c r="R23" s="136"/>
      <c r="S23" s="6"/>
      <c r="T23" s="6"/>
      <c r="U23" s="6" t="s">
        <v>179</v>
      </c>
      <c r="V23" s="136"/>
      <c r="W23" s="6"/>
      <c r="X23" s="6"/>
      <c r="Y23" s="6" t="s">
        <v>179</v>
      </c>
      <c r="Z23" s="136"/>
      <c r="AA23" s="6"/>
      <c r="AB23" s="6"/>
      <c r="AC23" s="6" t="s">
        <v>179</v>
      </c>
      <c r="AD23" s="136"/>
      <c r="AE23" s="6"/>
      <c r="AF23" s="6"/>
      <c r="AG23" s="6" t="s">
        <v>111</v>
      </c>
      <c r="AH23" s="136"/>
      <c r="AI23" s="6"/>
      <c r="AJ23" s="6"/>
      <c r="AK23" s="136"/>
      <c r="AL23" s="136"/>
      <c r="AM23" s="6"/>
      <c r="AN23" s="6"/>
      <c r="AO23" s="6"/>
      <c r="AP23" s="136"/>
      <c r="AQ23" s="6"/>
      <c r="AR23" s="6"/>
      <c r="AS23" s="6"/>
      <c r="AT23" s="136"/>
      <c r="AU23" s="6"/>
      <c r="AV23" s="6"/>
      <c r="AW23" s="6"/>
      <c r="AX23" s="136"/>
      <c r="AY23" s="6"/>
      <c r="AZ23" s="6"/>
      <c r="BA23" s="6"/>
      <c r="BB23" s="136"/>
      <c r="BC23" s="6"/>
      <c r="BD23" s="6"/>
      <c r="BE23" s="6" t="s">
        <v>111</v>
      </c>
      <c r="BF23" s="136"/>
      <c r="BG23" s="6"/>
      <c r="BH23" s="6"/>
      <c r="BI23" s="6" t="s">
        <v>111</v>
      </c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136"/>
      <c r="CA23" s="6"/>
      <c r="CB23" s="6"/>
      <c r="CC23" s="6" t="s">
        <v>164</v>
      </c>
      <c r="CD23" s="136"/>
      <c r="CE23" s="86"/>
      <c r="CF23" s="86"/>
      <c r="CG23" s="191"/>
    </row>
    <row r="24" spans="2:85" x14ac:dyDescent="0.3">
      <c r="B24" s="136"/>
      <c r="C24" s="6"/>
      <c r="D24" s="6"/>
      <c r="E24" s="6"/>
      <c r="F24" s="136"/>
      <c r="G24" s="6"/>
      <c r="H24" s="6"/>
      <c r="I24" s="6"/>
      <c r="J24" s="136"/>
      <c r="K24" s="6"/>
      <c r="L24" s="6"/>
      <c r="M24" s="6"/>
      <c r="N24" s="136">
        <v>44975</v>
      </c>
      <c r="O24" s="6">
        <v>3556</v>
      </c>
      <c r="P24" s="6">
        <v>45</v>
      </c>
      <c r="Q24" s="6" t="s">
        <v>179</v>
      </c>
      <c r="R24" s="136"/>
      <c r="S24" s="6"/>
      <c r="T24" s="6"/>
      <c r="U24" s="6" t="s">
        <v>179</v>
      </c>
      <c r="V24" s="136"/>
      <c r="W24" s="6"/>
      <c r="X24" s="6"/>
      <c r="Y24" s="6"/>
      <c r="Z24" s="136"/>
      <c r="AA24" s="6"/>
      <c r="AB24" s="6"/>
      <c r="AC24" s="6"/>
      <c r="AD24" s="136"/>
      <c r="AE24" s="6"/>
      <c r="AF24" s="6"/>
      <c r="AG24" s="6" t="s">
        <v>111</v>
      </c>
      <c r="AH24" s="136"/>
      <c r="AI24" s="6"/>
      <c r="AJ24" s="6"/>
      <c r="AK24" s="136"/>
      <c r="AL24" s="136"/>
      <c r="AM24" s="6"/>
      <c r="AN24" s="6"/>
      <c r="AO24" s="6"/>
      <c r="AP24" s="136"/>
      <c r="AQ24" s="6"/>
      <c r="AR24" s="6"/>
      <c r="AS24" s="6"/>
      <c r="AT24" s="136"/>
      <c r="AU24" s="6"/>
      <c r="AV24" s="6"/>
      <c r="AW24" s="6"/>
      <c r="AX24" s="136"/>
      <c r="AY24" s="6"/>
      <c r="AZ24" s="6"/>
      <c r="BA24" s="6"/>
      <c r="BB24" s="136"/>
      <c r="BC24" s="6"/>
      <c r="BD24" s="6"/>
      <c r="BE24" s="6" t="s">
        <v>111</v>
      </c>
      <c r="BF24" s="136"/>
      <c r="BG24" s="6"/>
      <c r="BH24" s="6"/>
      <c r="BI24" s="6" t="s">
        <v>111</v>
      </c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136"/>
      <c r="CA24" s="6"/>
      <c r="CB24" s="6"/>
      <c r="CC24" s="6"/>
      <c r="CD24" s="136"/>
      <c r="CE24" s="86"/>
      <c r="CF24" s="86"/>
      <c r="CG24" s="191"/>
    </row>
    <row r="25" spans="2:85" x14ac:dyDescent="0.3">
      <c r="B25" s="136"/>
      <c r="C25" s="6"/>
      <c r="D25" s="6"/>
      <c r="E25" s="6"/>
      <c r="F25" s="136"/>
      <c r="G25" s="6"/>
      <c r="H25" s="6"/>
      <c r="I25" s="6"/>
      <c r="J25" s="136"/>
      <c r="K25" s="6"/>
      <c r="L25" s="6"/>
      <c r="M25" s="6"/>
      <c r="N25" s="136">
        <v>44978</v>
      </c>
      <c r="O25" s="6">
        <v>3579</v>
      </c>
      <c r="P25" s="6">
        <v>270</v>
      </c>
      <c r="Q25" s="6" t="s">
        <v>179</v>
      </c>
      <c r="R25" s="136"/>
      <c r="S25" s="6"/>
      <c r="T25" s="6"/>
      <c r="U25" s="6" t="s">
        <v>179</v>
      </c>
      <c r="V25" s="136"/>
      <c r="W25" s="6"/>
      <c r="X25" s="6"/>
      <c r="Y25" s="6"/>
      <c r="Z25" s="136"/>
      <c r="AA25" s="6"/>
      <c r="AB25" s="6"/>
      <c r="AC25" s="6"/>
      <c r="AD25" s="136"/>
      <c r="AE25" s="6"/>
      <c r="AF25" s="6"/>
      <c r="AG25" s="6" t="s">
        <v>179</v>
      </c>
      <c r="AH25" s="136"/>
      <c r="AI25" s="6"/>
      <c r="AJ25" s="6"/>
      <c r="AK25" s="136"/>
      <c r="AL25" s="136"/>
      <c r="AM25" s="6"/>
      <c r="AN25" s="6"/>
      <c r="AO25" s="6"/>
      <c r="AP25" s="136"/>
      <c r="AQ25" s="6"/>
      <c r="AR25" s="6"/>
      <c r="AS25" s="6"/>
      <c r="AT25" s="136"/>
      <c r="AU25" s="6"/>
      <c r="AV25" s="6"/>
      <c r="AW25" s="6"/>
      <c r="AX25" s="136"/>
      <c r="AY25" s="6"/>
      <c r="AZ25" s="6"/>
      <c r="BA25" s="6"/>
      <c r="BB25" s="136"/>
      <c r="BC25" s="6"/>
      <c r="BD25" s="6"/>
      <c r="BE25" s="6" t="s">
        <v>111</v>
      </c>
      <c r="BF25" s="136"/>
      <c r="BG25" s="6"/>
      <c r="BH25" s="6"/>
      <c r="BI25" s="6" t="s">
        <v>111</v>
      </c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136"/>
      <c r="CA25" s="6"/>
      <c r="CB25" s="6"/>
      <c r="CC25" s="6"/>
      <c r="CD25" s="136"/>
      <c r="CE25" s="86"/>
      <c r="CF25" s="86"/>
      <c r="CG25" s="191"/>
    </row>
    <row r="26" spans="2:85" x14ac:dyDescent="0.3">
      <c r="B26" s="136"/>
      <c r="C26" s="6"/>
      <c r="D26" s="6"/>
      <c r="E26" s="6"/>
      <c r="F26" s="136"/>
      <c r="G26" s="6"/>
      <c r="H26" s="6"/>
      <c r="I26" s="6"/>
      <c r="J26" s="136"/>
      <c r="K26" s="6"/>
      <c r="L26" s="6"/>
      <c r="M26" s="6"/>
      <c r="N26" s="136">
        <v>44978</v>
      </c>
      <c r="O26" s="6">
        <v>3577</v>
      </c>
      <c r="P26" s="6">
        <v>90</v>
      </c>
      <c r="Q26" s="6" t="s">
        <v>179</v>
      </c>
      <c r="R26" s="136"/>
      <c r="S26" s="6"/>
      <c r="T26" s="6"/>
      <c r="U26" s="6" t="s">
        <v>179</v>
      </c>
      <c r="V26" s="136"/>
      <c r="W26" s="6"/>
      <c r="X26" s="6"/>
      <c r="Y26" s="6"/>
      <c r="Z26" s="136"/>
      <c r="AA26" s="6"/>
      <c r="AB26" s="6"/>
      <c r="AC26" s="6"/>
      <c r="AD26" s="136"/>
      <c r="AE26" s="6"/>
      <c r="AF26" s="6"/>
      <c r="AG26" s="6" t="s">
        <v>179</v>
      </c>
      <c r="AH26" s="13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136"/>
      <c r="BC26" s="6"/>
      <c r="BD26" s="6"/>
      <c r="BE26" s="6" t="s">
        <v>111</v>
      </c>
      <c r="BF26" s="136"/>
      <c r="BG26" s="6"/>
      <c r="BH26" s="6"/>
      <c r="BI26" s="6" t="s">
        <v>111</v>
      </c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136"/>
      <c r="CA26" s="6"/>
      <c r="CB26" s="6"/>
      <c r="CC26" s="6"/>
      <c r="CD26" s="136"/>
      <c r="CE26" s="86"/>
      <c r="CF26" s="86"/>
      <c r="CG26" s="191"/>
    </row>
    <row r="27" spans="2:85" x14ac:dyDescent="0.3">
      <c r="B27" s="136"/>
      <c r="C27" s="6"/>
      <c r="D27" s="6"/>
      <c r="E27" s="6"/>
      <c r="F27" s="136"/>
      <c r="G27" s="6"/>
      <c r="H27" s="6"/>
      <c r="I27" s="6"/>
      <c r="J27" s="136"/>
      <c r="K27" s="6"/>
      <c r="L27" s="6"/>
      <c r="M27" s="6"/>
      <c r="N27" s="136">
        <v>44981</v>
      </c>
      <c r="O27" s="6">
        <v>3539</v>
      </c>
      <c r="P27" s="6">
        <v>270</v>
      </c>
      <c r="Q27" s="6" t="s">
        <v>111</v>
      </c>
      <c r="R27" s="136"/>
      <c r="S27" s="6"/>
      <c r="T27" s="6"/>
      <c r="U27" s="6" t="s">
        <v>179</v>
      </c>
      <c r="V27" s="136"/>
      <c r="W27" s="6"/>
      <c r="X27" s="6"/>
      <c r="Y27" s="6"/>
      <c r="Z27" s="136"/>
      <c r="AA27" s="6"/>
      <c r="AB27" s="6"/>
      <c r="AC27" s="6"/>
      <c r="AD27" s="136"/>
      <c r="AE27" s="6"/>
      <c r="AF27" s="6"/>
      <c r="AG27" s="6" t="s">
        <v>179</v>
      </c>
      <c r="AH27" s="136"/>
      <c r="AI27" s="6"/>
      <c r="AJ27" s="6"/>
      <c r="AK27" s="6"/>
      <c r="AL27" s="6"/>
      <c r="AM27" s="6"/>
      <c r="AN27" s="6"/>
      <c r="AO27" s="6"/>
      <c r="AP27" s="136"/>
      <c r="AQ27" s="6"/>
      <c r="AR27" s="6"/>
      <c r="AS27" s="6"/>
      <c r="AT27" s="136"/>
      <c r="AU27" s="6"/>
      <c r="AV27" s="6"/>
      <c r="AW27" s="6"/>
      <c r="AX27" s="136"/>
      <c r="AY27" s="6"/>
      <c r="AZ27" s="6"/>
      <c r="BA27" s="6"/>
      <c r="BB27" s="136"/>
      <c r="BC27" s="6"/>
      <c r="BD27" s="6"/>
      <c r="BE27" s="6" t="s">
        <v>111</v>
      </c>
      <c r="BF27" s="136"/>
      <c r="BG27" s="6"/>
      <c r="BH27" s="6"/>
      <c r="BI27" s="192" t="s">
        <v>179</v>
      </c>
      <c r="BJ27" s="6"/>
      <c r="BK27" s="6"/>
      <c r="BL27" s="6"/>
      <c r="BM27" s="6"/>
      <c r="BN27" s="6"/>
      <c r="BO27" s="6"/>
      <c r="BP27" s="135"/>
      <c r="BQ27" s="6"/>
      <c r="BR27" s="6"/>
      <c r="BS27" s="6"/>
      <c r="BT27" s="135"/>
      <c r="BU27" s="6"/>
      <c r="BV27" s="6"/>
      <c r="BW27" s="6"/>
      <c r="BX27" s="135"/>
      <c r="BY27" s="6"/>
      <c r="BZ27" s="136"/>
      <c r="CA27" s="6"/>
      <c r="CB27" s="6"/>
      <c r="CC27" s="6"/>
      <c r="CD27" s="136"/>
      <c r="CE27" s="86"/>
      <c r="CF27" s="86"/>
      <c r="CG27" s="191"/>
    </row>
    <row r="28" spans="2:85" x14ac:dyDescent="0.3">
      <c r="B28" s="6"/>
      <c r="C28" s="6"/>
      <c r="D28" s="6"/>
      <c r="E28" s="6"/>
      <c r="F28" s="6"/>
      <c r="G28" s="6"/>
      <c r="H28" s="6"/>
      <c r="I28" s="6"/>
      <c r="J28" s="136"/>
      <c r="K28" s="6"/>
      <c r="L28" s="6"/>
      <c r="M28" s="6"/>
      <c r="N28" s="136">
        <v>44981</v>
      </c>
      <c r="O28" s="6">
        <v>3540</v>
      </c>
      <c r="P28" s="6">
        <v>135</v>
      </c>
      <c r="Q28" s="6" t="s">
        <v>179</v>
      </c>
      <c r="R28" s="136"/>
      <c r="S28" s="6"/>
      <c r="T28" s="6"/>
      <c r="U28" s="6" t="s">
        <v>179</v>
      </c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6" t="s">
        <v>179</v>
      </c>
      <c r="AH28" s="6"/>
      <c r="AI28" s="6"/>
      <c r="AJ28" s="6"/>
      <c r="AK28" s="6"/>
      <c r="AL28" s="6"/>
      <c r="AM28" s="6"/>
      <c r="AN28" s="6"/>
      <c r="AO28" s="6"/>
      <c r="AP28" s="136"/>
      <c r="AQ28" s="6"/>
      <c r="AR28" s="6"/>
      <c r="AS28" s="6"/>
      <c r="AT28" s="136"/>
      <c r="AU28" s="6"/>
      <c r="AV28" s="6"/>
      <c r="AW28" s="6"/>
      <c r="AX28" s="136"/>
      <c r="AY28" s="6"/>
      <c r="AZ28" s="6"/>
      <c r="BA28" s="6"/>
      <c r="BB28" s="136"/>
      <c r="BC28" s="6"/>
      <c r="BD28" s="6"/>
      <c r="BE28" s="6" t="s">
        <v>111</v>
      </c>
      <c r="BF28" s="136"/>
      <c r="BG28" s="6"/>
      <c r="BH28" s="6"/>
      <c r="BI28" s="6" t="s">
        <v>111</v>
      </c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136"/>
      <c r="CA28" s="6"/>
      <c r="CB28" s="6"/>
      <c r="CC28" s="6"/>
      <c r="CD28" s="136"/>
      <c r="CE28" s="86"/>
      <c r="CF28" s="86"/>
      <c r="CG28" s="191"/>
    </row>
    <row r="29" spans="2:85" x14ac:dyDescent="0.3">
      <c r="B29" s="6"/>
      <c r="C29" s="6"/>
      <c r="D29" s="6"/>
      <c r="E29" s="6"/>
      <c r="F29" s="6"/>
      <c r="G29" s="6"/>
      <c r="H29" s="6"/>
      <c r="I29" s="6"/>
      <c r="J29" s="136"/>
      <c r="K29" s="6"/>
      <c r="L29" s="6"/>
      <c r="M29" s="6"/>
      <c r="N29" s="136">
        <v>44984</v>
      </c>
      <c r="O29" s="6">
        <v>3548</v>
      </c>
      <c r="P29" s="6">
        <v>135</v>
      </c>
      <c r="Q29" s="6" t="s">
        <v>179</v>
      </c>
      <c r="R29" s="136"/>
      <c r="S29" s="6"/>
      <c r="T29" s="6"/>
      <c r="U29" s="6" t="s">
        <v>179</v>
      </c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6" t="s">
        <v>179</v>
      </c>
      <c r="AH29" s="6"/>
      <c r="AI29" s="6"/>
      <c r="AJ29" s="6"/>
      <c r="AK29" s="6"/>
      <c r="AL29" s="6"/>
      <c r="AM29" s="6"/>
      <c r="AN29" s="6"/>
      <c r="AO29" s="6"/>
      <c r="AP29" s="136"/>
      <c r="AQ29" s="6"/>
      <c r="AR29" s="6"/>
      <c r="AS29" s="6"/>
      <c r="AT29" s="136"/>
      <c r="AU29" s="6"/>
      <c r="AV29" s="6"/>
      <c r="AW29" s="6"/>
      <c r="AX29" s="136"/>
      <c r="AY29" s="6"/>
      <c r="AZ29" s="6"/>
      <c r="BA29" s="6"/>
      <c r="BB29" s="136"/>
      <c r="BC29" s="6"/>
      <c r="BD29" s="6"/>
      <c r="BE29" s="6"/>
      <c r="BF29" s="136"/>
      <c r="BG29" s="6"/>
      <c r="BH29" s="6"/>
      <c r="BI29" s="6" t="s">
        <v>111</v>
      </c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136"/>
      <c r="CA29" s="6"/>
      <c r="CB29" s="6"/>
      <c r="CC29" s="6"/>
      <c r="CD29" s="136"/>
      <c r="CE29" s="86"/>
      <c r="CF29" s="86"/>
      <c r="CG29" s="191"/>
    </row>
    <row r="30" spans="2:85" x14ac:dyDescent="0.3">
      <c r="B30" s="4"/>
      <c r="C30" s="4"/>
      <c r="D30" s="4"/>
      <c r="E30" s="4"/>
      <c r="F30" s="4"/>
      <c r="G30" s="4"/>
      <c r="H30" s="4"/>
      <c r="I30" s="4"/>
      <c r="J30" s="136"/>
      <c r="K30" s="6"/>
      <c r="L30" s="6"/>
      <c r="M30" s="6"/>
      <c r="N30" s="136">
        <v>44984</v>
      </c>
      <c r="O30" s="6">
        <v>3552</v>
      </c>
      <c r="P30" s="6">
        <v>270</v>
      </c>
      <c r="Q30" s="6" t="s">
        <v>179</v>
      </c>
      <c r="R30" s="136"/>
      <c r="S30" s="6"/>
      <c r="T30" s="6"/>
      <c r="U30" s="6" t="s">
        <v>179</v>
      </c>
      <c r="V30" s="136"/>
      <c r="W30" s="6"/>
      <c r="X30" s="6"/>
      <c r="Y30" s="6"/>
      <c r="Z30" s="136"/>
      <c r="AA30" s="4"/>
      <c r="AB30" s="4"/>
      <c r="AC30" s="4"/>
      <c r="AD30" s="136"/>
      <c r="AE30" s="6"/>
      <c r="AF30" s="6"/>
      <c r="AG30" s="6" t="s">
        <v>179</v>
      </c>
      <c r="AH30" s="4"/>
      <c r="AI30" s="4"/>
      <c r="AJ30" s="4"/>
      <c r="AK30" s="4"/>
      <c r="AL30" s="4"/>
      <c r="AM30" s="4"/>
      <c r="AN30" s="4"/>
      <c r="AO30" s="4"/>
      <c r="AP30" s="136"/>
      <c r="AQ30" s="6"/>
      <c r="AR30" s="6"/>
      <c r="AS30" s="6"/>
      <c r="AT30" s="136"/>
      <c r="AU30" s="6"/>
      <c r="AV30" s="6"/>
      <c r="AW30" s="6"/>
      <c r="AX30" s="136"/>
      <c r="AY30" s="6"/>
      <c r="AZ30" s="6"/>
      <c r="BA30" s="6"/>
      <c r="BB30" s="136"/>
      <c r="BC30" s="4"/>
      <c r="BD30" s="4"/>
      <c r="BE30" s="4"/>
      <c r="BF30" s="136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136"/>
      <c r="CA30" s="4"/>
      <c r="CB30" s="4"/>
      <c r="CC30" s="4"/>
      <c r="CD30" s="136"/>
      <c r="CE30" s="86"/>
      <c r="CF30" s="86"/>
      <c r="CG30" s="191"/>
    </row>
    <row r="31" spans="2:85" x14ac:dyDescent="0.3">
      <c r="B31" s="4"/>
      <c r="C31" s="4"/>
      <c r="D31" s="4"/>
      <c r="E31" s="4"/>
      <c r="F31" s="4"/>
      <c r="G31" s="4"/>
      <c r="H31" s="4"/>
      <c r="I31" s="4"/>
      <c r="J31" s="136"/>
      <c r="K31" s="6"/>
      <c r="L31" s="6"/>
      <c r="M31" s="6"/>
      <c r="R31" s="136"/>
      <c r="S31" s="6"/>
      <c r="T31" s="6"/>
      <c r="U31" s="6" t="s">
        <v>111</v>
      </c>
      <c r="V31" s="136"/>
      <c r="W31" s="6"/>
      <c r="X31" s="6"/>
      <c r="Y31" s="6"/>
      <c r="Z31" s="4"/>
      <c r="AA31" s="4"/>
      <c r="AB31" s="4"/>
      <c r="AC31" s="4"/>
      <c r="AD31" s="136"/>
      <c r="AE31" s="6"/>
      <c r="AF31" s="6"/>
      <c r="AG31" s="6" t="s">
        <v>179</v>
      </c>
      <c r="AH31" s="4"/>
      <c r="AI31" s="4"/>
      <c r="AJ31" s="4"/>
      <c r="AK31" s="4"/>
      <c r="AL31" s="4"/>
      <c r="AM31" s="4"/>
      <c r="AN31" s="4"/>
      <c r="AO31" s="4"/>
      <c r="AP31" s="136"/>
      <c r="AQ31" s="6"/>
      <c r="AR31" s="6"/>
      <c r="AS31" s="6"/>
      <c r="AT31" s="136"/>
      <c r="AU31" s="6"/>
      <c r="AV31" s="6"/>
      <c r="AW31" s="6"/>
      <c r="AX31" s="136"/>
      <c r="AY31" s="6"/>
      <c r="AZ31" s="6"/>
      <c r="BA31" s="6"/>
      <c r="BB31" s="136"/>
      <c r="BC31" s="4"/>
      <c r="BD31" s="4"/>
      <c r="BE31" s="4"/>
      <c r="BF31" s="136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86"/>
      <c r="CE31" s="86"/>
      <c r="CF31" s="86"/>
      <c r="CG31" s="191"/>
    </row>
    <row r="32" spans="2:85" x14ac:dyDescent="0.3">
      <c r="B32" s="4"/>
      <c r="C32" s="4"/>
      <c r="D32" s="4"/>
      <c r="E32" s="4"/>
      <c r="F32" s="4"/>
      <c r="G32" s="4"/>
      <c r="H32" s="4"/>
      <c r="I32" s="4"/>
      <c r="J32" s="136"/>
      <c r="K32" s="6"/>
      <c r="L32" s="6"/>
      <c r="M32" s="6"/>
      <c r="R32" s="136"/>
      <c r="S32" s="6"/>
      <c r="T32" s="6"/>
      <c r="U32" s="6" t="s">
        <v>179</v>
      </c>
      <c r="V32" s="136"/>
      <c r="W32" s="6"/>
      <c r="X32" s="6"/>
      <c r="Y32" s="6"/>
      <c r="Z32" s="4"/>
      <c r="AA32" s="4"/>
      <c r="AB32" s="4"/>
      <c r="AC32" s="4"/>
      <c r="AD32" s="136"/>
      <c r="AE32" s="6"/>
      <c r="AF32" s="6"/>
      <c r="AG32" s="6"/>
      <c r="AH32" s="4"/>
      <c r="AI32" s="4"/>
      <c r="AJ32" s="4"/>
      <c r="AK32" s="4"/>
      <c r="AL32" s="4"/>
      <c r="AM32" s="4"/>
      <c r="AN32" s="4"/>
      <c r="AO32" s="4"/>
      <c r="AP32" s="136"/>
      <c r="AQ32" s="6"/>
      <c r="AR32" s="6"/>
      <c r="AS32" s="6"/>
      <c r="AT32" s="136"/>
      <c r="AU32" s="6"/>
      <c r="AV32" s="6"/>
      <c r="AW32" s="6"/>
      <c r="AX32" s="136"/>
      <c r="AY32" s="6"/>
      <c r="AZ32" s="6"/>
      <c r="BA32" s="6"/>
      <c r="BB32" s="136"/>
      <c r="BC32" s="4"/>
      <c r="BD32" s="4"/>
      <c r="BE32" s="4"/>
      <c r="BF32" s="136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86"/>
      <c r="CE32" s="86"/>
      <c r="CF32" s="86"/>
      <c r="CG32" s="191"/>
    </row>
    <row r="33" spans="1:85" x14ac:dyDescent="0.3">
      <c r="B33" s="4"/>
      <c r="C33" s="4"/>
      <c r="D33" s="4"/>
      <c r="E33" s="4"/>
      <c r="F33" s="4"/>
      <c r="G33" s="4"/>
      <c r="H33" s="4"/>
      <c r="I33" s="4"/>
      <c r="J33" s="136"/>
      <c r="K33" s="6"/>
      <c r="L33" s="6"/>
      <c r="M33" s="6"/>
      <c r="R33" s="136"/>
      <c r="S33" s="6"/>
      <c r="T33" s="6"/>
      <c r="U33" s="6" t="s">
        <v>179</v>
      </c>
      <c r="V33" s="136"/>
      <c r="W33" s="6"/>
      <c r="X33" s="6"/>
      <c r="Y33" s="6"/>
      <c r="Z33" s="4"/>
      <c r="AA33" s="4"/>
      <c r="AB33" s="4"/>
      <c r="AC33" s="4"/>
      <c r="AD33" s="136"/>
      <c r="AE33" s="6"/>
      <c r="AF33" s="6"/>
      <c r="AG33" s="6"/>
      <c r="AH33" s="4"/>
      <c r="AI33" s="4"/>
      <c r="AJ33" s="4"/>
      <c r="AK33" s="4"/>
      <c r="AL33" s="4"/>
      <c r="AM33" s="4"/>
      <c r="AN33" s="4"/>
      <c r="AO33" s="4"/>
      <c r="AP33" s="136"/>
      <c r="AQ33" s="6"/>
      <c r="AR33" s="6"/>
      <c r="AS33" s="6"/>
      <c r="AT33" s="136"/>
      <c r="AU33" s="6"/>
      <c r="AV33" s="6"/>
      <c r="AW33" s="6"/>
      <c r="AX33" s="136"/>
      <c r="AY33" s="6"/>
      <c r="AZ33" s="6"/>
      <c r="BA33" s="6"/>
      <c r="BB33" s="136"/>
      <c r="BC33" s="4"/>
      <c r="BD33" s="4"/>
      <c r="BE33" s="4"/>
      <c r="BF33" s="136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86"/>
      <c r="CE33" s="86"/>
      <c r="CF33" s="86"/>
      <c r="CG33" s="191"/>
    </row>
    <row r="34" spans="1:85" x14ac:dyDescent="0.3">
      <c r="B34" s="4"/>
      <c r="C34" s="4"/>
      <c r="D34" s="4"/>
      <c r="E34" s="4"/>
      <c r="F34" s="4"/>
      <c r="G34" s="4"/>
      <c r="H34" s="4"/>
      <c r="I34" s="4"/>
      <c r="J34" s="136"/>
      <c r="K34" s="6"/>
      <c r="L34" s="6"/>
      <c r="M34" s="6"/>
      <c r="R34" s="136"/>
      <c r="S34" s="6"/>
      <c r="T34" s="6"/>
      <c r="U34" s="6" t="s">
        <v>179</v>
      </c>
      <c r="V34" s="4"/>
      <c r="W34" s="4"/>
      <c r="X34" s="4"/>
      <c r="Y34" s="4"/>
      <c r="Z34" s="4"/>
      <c r="AA34" s="4"/>
      <c r="AB34" s="4"/>
      <c r="AC34" s="4"/>
      <c r="AD34" s="136"/>
      <c r="AE34" s="6"/>
      <c r="AF34" s="6"/>
      <c r="AG34" s="6" t="s">
        <v>179</v>
      </c>
      <c r="AH34" s="4"/>
      <c r="AI34" s="4"/>
      <c r="AJ34" s="4"/>
      <c r="AK34" s="4"/>
      <c r="AL34" s="4"/>
      <c r="AM34" s="4"/>
      <c r="AN34" s="4"/>
      <c r="AO34" s="4"/>
      <c r="AP34" s="136"/>
      <c r="AQ34" s="6"/>
      <c r="AR34" s="6"/>
      <c r="AS34" s="6"/>
      <c r="AT34" s="136"/>
      <c r="AU34" s="6"/>
      <c r="AV34" s="6"/>
      <c r="AW34" s="6"/>
      <c r="AX34" s="136"/>
      <c r="AY34" s="6"/>
      <c r="AZ34" s="6"/>
      <c r="BA34" s="6"/>
      <c r="BB34" s="136"/>
      <c r="BC34" s="4"/>
      <c r="BD34" s="4"/>
      <c r="BE34" s="4"/>
      <c r="BF34" s="136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191"/>
      <c r="CE34" s="191"/>
      <c r="CF34" s="191"/>
      <c r="CG34" s="191"/>
    </row>
    <row r="35" spans="1:85" ht="15" thickBot="1" x14ac:dyDescent="0.3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R35" s="136"/>
      <c r="S35" s="6"/>
      <c r="T35" s="6"/>
      <c r="U35" s="6" t="s">
        <v>179</v>
      </c>
      <c r="V35" s="4"/>
      <c r="W35" s="4"/>
      <c r="X35" s="4"/>
      <c r="Y35" s="4"/>
      <c r="Z35" s="4"/>
      <c r="AA35" s="4"/>
      <c r="AB35" s="4"/>
      <c r="AC35" s="4"/>
      <c r="AD35" s="136"/>
      <c r="AE35" s="6"/>
      <c r="AF35" s="4"/>
      <c r="AG35" s="4" t="s">
        <v>111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136"/>
      <c r="BC35" s="4"/>
      <c r="BD35" s="4"/>
      <c r="BE35" s="4"/>
      <c r="BF35" s="136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191"/>
      <c r="CE35" s="191"/>
      <c r="CF35" s="191"/>
      <c r="CG35" s="191"/>
    </row>
    <row r="36" spans="1:85" s="7" customFormat="1" ht="18.600000000000001" thickBot="1" x14ac:dyDescent="0.35">
      <c r="A36" s="64" t="s">
        <v>6</v>
      </c>
      <c r="B36" s="770">
        <f>SUM(D12:D34)</f>
        <v>990</v>
      </c>
      <c r="C36" s="771"/>
      <c r="D36" s="771"/>
      <c r="E36" s="772"/>
      <c r="F36" s="770">
        <f>SUM(H12:H34)</f>
        <v>1625</v>
      </c>
      <c r="G36" s="771"/>
      <c r="H36" s="771"/>
      <c r="I36" s="772"/>
      <c r="J36" s="770">
        <f>SUM(L12:L34)</f>
        <v>90</v>
      </c>
      <c r="K36" s="771"/>
      <c r="L36" s="771"/>
      <c r="M36" s="772"/>
      <c r="N36" s="770">
        <f>SUM(P12:P30)</f>
        <v>3690</v>
      </c>
      <c r="O36" s="771"/>
      <c r="P36" s="771"/>
      <c r="Q36" s="772"/>
      <c r="R36" s="770">
        <f>SUM(T12:T34)</f>
        <v>990</v>
      </c>
      <c r="S36" s="771"/>
      <c r="T36" s="771"/>
      <c r="U36" s="772"/>
      <c r="V36" s="770">
        <f>SUM(X12:X34)</f>
        <v>1175</v>
      </c>
      <c r="W36" s="771"/>
      <c r="X36" s="771"/>
      <c r="Y36" s="772"/>
      <c r="Z36" s="770">
        <f>SUM(AB12:AB34)</f>
        <v>45</v>
      </c>
      <c r="AA36" s="771"/>
      <c r="AB36" s="771"/>
      <c r="AC36" s="772"/>
      <c r="AD36" s="770">
        <f>SUM(AF12:AF35)</f>
        <v>520</v>
      </c>
      <c r="AE36" s="771"/>
      <c r="AF36" s="771"/>
      <c r="AG36" s="772"/>
      <c r="AH36" s="770">
        <f>SUM(AJ12:AJ34)</f>
        <v>45</v>
      </c>
      <c r="AI36" s="771"/>
      <c r="AJ36" s="771"/>
      <c r="AK36" s="772"/>
      <c r="AL36" s="770">
        <f>SUM(AN12:AN34)</f>
        <v>1190</v>
      </c>
      <c r="AM36" s="771"/>
      <c r="AN36" s="771"/>
      <c r="AO36" s="771"/>
      <c r="AP36" s="770">
        <f>SUM(AR12:AR34)</f>
        <v>810</v>
      </c>
      <c r="AQ36" s="771"/>
      <c r="AR36" s="771"/>
      <c r="AS36" s="771"/>
      <c r="AT36" s="770">
        <f>SUM(AV12:AV34)</f>
        <v>915</v>
      </c>
      <c r="AU36" s="771"/>
      <c r="AV36" s="771"/>
      <c r="AW36" s="771"/>
      <c r="AX36" s="770">
        <f>SUM(AZ12:AZ34)</f>
        <v>750</v>
      </c>
      <c r="AY36" s="771"/>
      <c r="AZ36" s="771"/>
      <c r="BA36" s="771"/>
      <c r="BB36" s="770">
        <f>SUM(BD12:BD34)</f>
        <v>1350</v>
      </c>
      <c r="BC36" s="771"/>
      <c r="BD36" s="771"/>
      <c r="BE36" s="771"/>
      <c r="BF36" s="770">
        <f>SUM(BH12:BH34)</f>
        <v>530</v>
      </c>
      <c r="BG36" s="771"/>
      <c r="BH36" s="771"/>
      <c r="BI36" s="771"/>
      <c r="BJ36" s="770">
        <f>SUM(BL12:BL34)</f>
        <v>915</v>
      </c>
      <c r="BK36" s="771"/>
      <c r="BL36" s="771"/>
      <c r="BM36" s="772"/>
      <c r="BN36" s="770">
        <f>SUM(BP12:BP34)</f>
        <v>135</v>
      </c>
      <c r="BO36" s="771"/>
      <c r="BP36" s="771"/>
      <c r="BQ36" s="772"/>
      <c r="BR36" s="770">
        <f>SUM(BT12:BT34)</f>
        <v>35</v>
      </c>
      <c r="BS36" s="771"/>
      <c r="BT36" s="771"/>
      <c r="BU36" s="772"/>
      <c r="BV36" s="770">
        <f>SUM(BX12:BX34)</f>
        <v>35</v>
      </c>
      <c r="BW36" s="771"/>
      <c r="BX36" s="771"/>
      <c r="BY36" s="772"/>
      <c r="BZ36" s="770">
        <f>SUM(CB12:CB34)</f>
        <v>790</v>
      </c>
      <c r="CA36" s="771"/>
      <c r="CB36" s="771"/>
      <c r="CC36" s="772"/>
      <c r="CD36" s="770">
        <f>SUM(CF12:CF34)</f>
        <v>1170</v>
      </c>
      <c r="CE36" s="771"/>
      <c r="CF36" s="771"/>
      <c r="CG36" s="772"/>
    </row>
    <row r="37" spans="1:85" s="7" customFormat="1" ht="18.600000000000001" thickBot="1" x14ac:dyDescent="0.35">
      <c r="A37" s="64" t="s">
        <v>7</v>
      </c>
      <c r="B37" s="725">
        <f>+B36/42</f>
        <v>23.571428571428573</v>
      </c>
      <c r="C37" s="726"/>
      <c r="D37" s="726"/>
      <c r="E37" s="727"/>
      <c r="F37" s="725">
        <f>+F36/42</f>
        <v>38.69047619047619</v>
      </c>
      <c r="G37" s="726"/>
      <c r="H37" s="726"/>
      <c r="I37" s="727"/>
      <c r="J37" s="725">
        <f>+J36/42</f>
        <v>2.1428571428571428</v>
      </c>
      <c r="K37" s="726"/>
      <c r="L37" s="726"/>
      <c r="M37" s="727"/>
      <c r="N37" s="725">
        <f>+N36/42</f>
        <v>87.857142857142861</v>
      </c>
      <c r="O37" s="726"/>
      <c r="P37" s="726"/>
      <c r="Q37" s="727"/>
      <c r="R37" s="725">
        <f>+R36/42</f>
        <v>23.571428571428573</v>
      </c>
      <c r="S37" s="726"/>
      <c r="T37" s="726"/>
      <c r="U37" s="727"/>
      <c r="V37" s="725">
        <f>+V36/42</f>
        <v>27.976190476190474</v>
      </c>
      <c r="W37" s="726"/>
      <c r="X37" s="726"/>
      <c r="Y37" s="727"/>
      <c r="Z37" s="725">
        <f>+Z36/42</f>
        <v>1.0714285714285714</v>
      </c>
      <c r="AA37" s="726"/>
      <c r="AB37" s="726"/>
      <c r="AC37" s="727"/>
      <c r="AD37" s="725">
        <f>+AD36/42</f>
        <v>12.380952380952381</v>
      </c>
      <c r="AE37" s="726"/>
      <c r="AF37" s="726"/>
      <c r="AG37" s="727"/>
      <c r="AH37" s="725">
        <f>+AH36/42</f>
        <v>1.0714285714285714</v>
      </c>
      <c r="AI37" s="726"/>
      <c r="AJ37" s="726"/>
      <c r="AK37" s="727"/>
      <c r="AL37" s="725">
        <f>+AL36/42</f>
        <v>28.333333333333332</v>
      </c>
      <c r="AM37" s="726"/>
      <c r="AN37" s="726"/>
      <c r="AO37" s="726"/>
      <c r="AP37" s="725">
        <f>+AP36/42</f>
        <v>19.285714285714285</v>
      </c>
      <c r="AQ37" s="726"/>
      <c r="AR37" s="726"/>
      <c r="AS37" s="726"/>
      <c r="AT37" s="725">
        <f>+AT36/42</f>
        <v>21.785714285714285</v>
      </c>
      <c r="AU37" s="726"/>
      <c r="AV37" s="726"/>
      <c r="AW37" s="726"/>
      <c r="AX37" s="725">
        <f>+AX36/42</f>
        <v>17.857142857142858</v>
      </c>
      <c r="AY37" s="726"/>
      <c r="AZ37" s="726"/>
      <c r="BA37" s="726"/>
      <c r="BB37" s="725">
        <f>+BB36/42</f>
        <v>32.142857142857146</v>
      </c>
      <c r="BC37" s="726"/>
      <c r="BD37" s="726"/>
      <c r="BE37" s="726"/>
      <c r="BF37" s="725">
        <f>+BF36/42</f>
        <v>12.619047619047619</v>
      </c>
      <c r="BG37" s="726"/>
      <c r="BH37" s="726"/>
      <c r="BI37" s="726"/>
      <c r="BJ37" s="725">
        <f>+BJ36/42</f>
        <v>21.785714285714285</v>
      </c>
      <c r="BK37" s="726"/>
      <c r="BL37" s="726"/>
      <c r="BM37" s="727"/>
      <c r="BN37" s="725">
        <f>+BN36/42</f>
        <v>3.2142857142857144</v>
      </c>
      <c r="BO37" s="726"/>
      <c r="BP37" s="726"/>
      <c r="BQ37" s="727"/>
      <c r="BR37" s="725">
        <f>+BR36/42</f>
        <v>0.83333333333333337</v>
      </c>
      <c r="BS37" s="726"/>
      <c r="BT37" s="726"/>
      <c r="BU37" s="727"/>
      <c r="BV37" s="725">
        <f>+BV36/42</f>
        <v>0.83333333333333337</v>
      </c>
      <c r="BW37" s="726"/>
      <c r="BX37" s="726"/>
      <c r="BY37" s="727"/>
      <c r="BZ37" s="725">
        <f>+BZ36/42</f>
        <v>18.80952380952381</v>
      </c>
      <c r="CA37" s="726"/>
      <c r="CB37" s="726"/>
      <c r="CC37" s="727"/>
      <c r="CD37" s="725">
        <f>+CD36/42</f>
        <v>27.857142857142858</v>
      </c>
      <c r="CE37" s="726"/>
      <c r="CF37" s="726"/>
      <c r="CG37" s="727"/>
    </row>
    <row r="38" spans="1:85" s="7" customFormat="1" ht="18.600000000000001" thickBot="1" x14ac:dyDescent="0.35">
      <c r="A38" s="64" t="s">
        <v>8</v>
      </c>
      <c r="B38" s="728">
        <f>+B37/6.2898</f>
        <v>3.7475640833458255</v>
      </c>
      <c r="C38" s="729"/>
      <c r="D38" s="729"/>
      <c r="E38" s="730"/>
      <c r="F38" s="728">
        <f>+F37/6.2898</f>
        <v>6.1513046822595623</v>
      </c>
      <c r="G38" s="729"/>
      <c r="H38" s="729"/>
      <c r="I38" s="730"/>
      <c r="J38" s="728">
        <f>+J37/6.2898</f>
        <v>0.34068764394052958</v>
      </c>
      <c r="K38" s="729"/>
      <c r="L38" s="729"/>
      <c r="M38" s="730"/>
      <c r="N38" s="728">
        <f>+N37/6.2898</f>
        <v>13.968193401561713</v>
      </c>
      <c r="O38" s="729"/>
      <c r="P38" s="729"/>
      <c r="Q38" s="730"/>
      <c r="R38" s="728">
        <f>+R37/6.2898</f>
        <v>3.7475640833458255</v>
      </c>
      <c r="S38" s="729"/>
      <c r="T38" s="729"/>
      <c r="U38" s="730"/>
      <c r="V38" s="728">
        <f>+V37/6.2898</f>
        <v>4.447866462556914</v>
      </c>
      <c r="W38" s="729"/>
      <c r="X38" s="729"/>
      <c r="Y38" s="730"/>
      <c r="Z38" s="728">
        <f>+Z37/6.2898</f>
        <v>0.17034382197026479</v>
      </c>
      <c r="AA38" s="729"/>
      <c r="AB38" s="729"/>
      <c r="AC38" s="730"/>
      <c r="AD38" s="728">
        <f>+AD37/6.2898</f>
        <v>1.9684174983230598</v>
      </c>
      <c r="AE38" s="729"/>
      <c r="AF38" s="729"/>
      <c r="AG38" s="730"/>
      <c r="AH38" s="728">
        <f>+AH37/6.2898</f>
        <v>0.17034382197026479</v>
      </c>
      <c r="AI38" s="729"/>
      <c r="AJ38" s="729"/>
      <c r="AK38" s="730"/>
      <c r="AL38" s="728">
        <f>+AL37/6.2898</f>
        <v>4.5046477365470023</v>
      </c>
      <c r="AM38" s="729"/>
      <c r="AN38" s="729"/>
      <c r="AO38" s="729"/>
      <c r="AP38" s="728">
        <f>+AP37/6.2898</f>
        <v>3.066188795464766</v>
      </c>
      <c r="AQ38" s="729"/>
      <c r="AR38" s="729"/>
      <c r="AS38" s="729"/>
      <c r="AT38" s="728">
        <f>+AT37/6.2898</f>
        <v>3.4636577133953841</v>
      </c>
      <c r="AU38" s="729"/>
      <c r="AV38" s="729"/>
      <c r="AW38" s="729"/>
      <c r="AX38" s="728">
        <f>+AX37/6.2898</f>
        <v>2.8390636995044134</v>
      </c>
      <c r="AY38" s="729"/>
      <c r="AZ38" s="729"/>
      <c r="BA38" s="729"/>
      <c r="BB38" s="728">
        <f>+BB37/6.2898</f>
        <v>5.110314659107944</v>
      </c>
      <c r="BC38" s="729"/>
      <c r="BD38" s="729"/>
      <c r="BE38" s="729"/>
      <c r="BF38" s="728">
        <f>+BF37/6.2898</f>
        <v>2.0062716809831187</v>
      </c>
      <c r="BG38" s="729"/>
      <c r="BH38" s="729"/>
      <c r="BI38" s="729"/>
      <c r="BJ38" s="728">
        <f>+BJ37/6.2898</f>
        <v>3.4636577133953841</v>
      </c>
      <c r="BK38" s="729"/>
      <c r="BL38" s="729"/>
      <c r="BM38" s="730"/>
      <c r="BN38" s="728">
        <f>+BN37/6.2898</f>
        <v>0.5110314659107944</v>
      </c>
      <c r="BO38" s="729"/>
      <c r="BP38" s="729"/>
      <c r="BQ38" s="730"/>
      <c r="BR38" s="728">
        <f>+BR37/6.2898</f>
        <v>0.13248963931020596</v>
      </c>
      <c r="BS38" s="729"/>
      <c r="BT38" s="729"/>
      <c r="BU38" s="730"/>
      <c r="BV38" s="728">
        <f>+BV37/6.2898</f>
        <v>0.13248963931020596</v>
      </c>
      <c r="BW38" s="729"/>
      <c r="BX38" s="729"/>
      <c r="BY38" s="730"/>
      <c r="BZ38" s="728">
        <f>+BZ37/6.2898</f>
        <v>2.9904804301446486</v>
      </c>
      <c r="CA38" s="729"/>
      <c r="CB38" s="729"/>
      <c r="CC38" s="730"/>
      <c r="CD38" s="728">
        <f>+CD37/6.2898</f>
        <v>4.4289393712268845</v>
      </c>
      <c r="CE38" s="729"/>
      <c r="CF38" s="729"/>
      <c r="CG38" s="730"/>
    </row>
  </sheetData>
  <mergeCells count="126">
    <mergeCell ref="BV36:BY36"/>
    <mergeCell ref="BV37:BY37"/>
    <mergeCell ref="BV38:BY38"/>
    <mergeCell ref="J36:M36"/>
    <mergeCell ref="J37:M37"/>
    <mergeCell ref="J38:M38"/>
    <mergeCell ref="AT8:AW8"/>
    <mergeCell ref="AT9:AW9"/>
    <mergeCell ref="AT10:AW10"/>
    <mergeCell ref="AT36:AW36"/>
    <mergeCell ref="AT37:AW37"/>
    <mergeCell ref="AT38:AW38"/>
    <mergeCell ref="N36:Q36"/>
    <mergeCell ref="V36:Y36"/>
    <mergeCell ref="Z36:AC36"/>
    <mergeCell ref="AD36:AG36"/>
    <mergeCell ref="R8:U8"/>
    <mergeCell ref="R9:U9"/>
    <mergeCell ref="R10:U10"/>
    <mergeCell ref="R36:U36"/>
    <mergeCell ref="R37:U37"/>
    <mergeCell ref="BZ37:CC37"/>
    <mergeCell ref="AL37:AO37"/>
    <mergeCell ref="AP37:AS37"/>
    <mergeCell ref="AX37:BA37"/>
    <mergeCell ref="CD38:CG38"/>
    <mergeCell ref="BJ38:BM38"/>
    <mergeCell ref="BN38:BQ38"/>
    <mergeCell ref="BR38:BU38"/>
    <mergeCell ref="BZ38:CC38"/>
    <mergeCell ref="AP38:AS38"/>
    <mergeCell ref="AX38:BA38"/>
    <mergeCell ref="BB38:BE38"/>
    <mergeCell ref="BF38:BI38"/>
    <mergeCell ref="BB37:BE37"/>
    <mergeCell ref="BF37:BI37"/>
    <mergeCell ref="B38:E38"/>
    <mergeCell ref="F38:I38"/>
    <mergeCell ref="N38:Q38"/>
    <mergeCell ref="V38:Y38"/>
    <mergeCell ref="Z38:AC38"/>
    <mergeCell ref="AD38:AG38"/>
    <mergeCell ref="AH38:AK38"/>
    <mergeCell ref="AL38:AO38"/>
    <mergeCell ref="R38:U38"/>
    <mergeCell ref="CD36:CG36"/>
    <mergeCell ref="B37:E37"/>
    <mergeCell ref="F37:I37"/>
    <mergeCell ref="N37:Q37"/>
    <mergeCell ref="V37:Y37"/>
    <mergeCell ref="Z37:AC37"/>
    <mergeCell ref="AD37:AG37"/>
    <mergeCell ref="AH37:AK37"/>
    <mergeCell ref="BB36:BE36"/>
    <mergeCell ref="BF36:BI36"/>
    <mergeCell ref="BJ36:BM36"/>
    <mergeCell ref="BN36:BQ36"/>
    <mergeCell ref="BR36:BU36"/>
    <mergeCell ref="AH36:AK36"/>
    <mergeCell ref="AL36:AO36"/>
    <mergeCell ref="AP36:AS36"/>
    <mergeCell ref="AX36:BA36"/>
    <mergeCell ref="B36:E36"/>
    <mergeCell ref="F36:I36"/>
    <mergeCell ref="CD37:CG37"/>
    <mergeCell ref="BZ36:CC36"/>
    <mergeCell ref="BJ37:BM37"/>
    <mergeCell ref="BN37:BQ37"/>
    <mergeCell ref="BR37:BU37"/>
    <mergeCell ref="CD10:CG10"/>
    <mergeCell ref="AP10:AS10"/>
    <mergeCell ref="AX10:BA10"/>
    <mergeCell ref="BB10:BE10"/>
    <mergeCell ref="BF10:BI10"/>
    <mergeCell ref="CD9:CG9"/>
    <mergeCell ref="BJ9:BM9"/>
    <mergeCell ref="BN9:BQ9"/>
    <mergeCell ref="BR9:BU9"/>
    <mergeCell ref="BZ9:CC9"/>
    <mergeCell ref="BJ10:BM10"/>
    <mergeCell ref="BN10:BQ10"/>
    <mergeCell ref="BR10:BU10"/>
    <mergeCell ref="BZ10:CC10"/>
    <mergeCell ref="AP9:AS9"/>
    <mergeCell ref="BV9:BY9"/>
    <mergeCell ref="BV10:BY10"/>
    <mergeCell ref="B10:E10"/>
    <mergeCell ref="F10:I10"/>
    <mergeCell ref="N10:Q10"/>
    <mergeCell ref="V10:Y10"/>
    <mergeCell ref="Z10:AC10"/>
    <mergeCell ref="AD10:AG10"/>
    <mergeCell ref="AH10:AK10"/>
    <mergeCell ref="AL10:AO10"/>
    <mergeCell ref="J8:M8"/>
    <mergeCell ref="J9:M9"/>
    <mergeCell ref="J10:M10"/>
    <mergeCell ref="N8:Q8"/>
    <mergeCell ref="V8:Y8"/>
    <mergeCell ref="Z8:AC8"/>
    <mergeCell ref="AD8:AG8"/>
    <mergeCell ref="AL9:AO9"/>
    <mergeCell ref="BZ8:CC8"/>
    <mergeCell ref="CD8:CG8"/>
    <mergeCell ref="B9:E9"/>
    <mergeCell ref="F9:I9"/>
    <mergeCell ref="N9:Q9"/>
    <mergeCell ref="V9:Y9"/>
    <mergeCell ref="Z9:AC9"/>
    <mergeCell ref="AD9:AG9"/>
    <mergeCell ref="AH9:AK9"/>
    <mergeCell ref="BB8:BE8"/>
    <mergeCell ref="BF8:BI8"/>
    <mergeCell ref="BJ8:BM8"/>
    <mergeCell ref="BN8:BQ8"/>
    <mergeCell ref="BR8:BU8"/>
    <mergeCell ref="AH8:AK8"/>
    <mergeCell ref="AL8:AO8"/>
    <mergeCell ref="AP8:AS8"/>
    <mergeCell ref="AX8:BA8"/>
    <mergeCell ref="B8:E8"/>
    <mergeCell ref="F8:I8"/>
    <mergeCell ref="BF9:BI9"/>
    <mergeCell ref="AX9:BA9"/>
    <mergeCell ref="BB9:BE9"/>
    <mergeCell ref="BV8:BY8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35"/>
  <sheetViews>
    <sheetView topLeftCell="C6" zoomScale="70" zoomScaleNormal="70" workbookViewId="0">
      <selection activeCell="N8" sqref="N8:Q9"/>
    </sheetView>
  </sheetViews>
  <sheetFormatPr baseColWidth="10" defaultRowHeight="14.4" x14ac:dyDescent="0.3"/>
  <cols>
    <col min="1" max="1" width="20.109375" customWidth="1"/>
    <col min="2" max="5" width="13.109375" style="3" customWidth="1"/>
    <col min="6" max="13" width="12.44140625" customWidth="1"/>
    <col min="14" max="16" width="10.6640625" customWidth="1"/>
    <col min="17" max="21" width="15" customWidth="1"/>
    <col min="22" max="41" width="13" customWidth="1"/>
    <col min="42" max="49" width="11.88671875" customWidth="1"/>
    <col min="50" max="57" width="12" customWidth="1"/>
    <col min="58" max="65" width="13" customWidth="1"/>
    <col min="66" max="81" width="12" customWidth="1"/>
  </cols>
  <sheetData>
    <row r="1" spans="1:89" ht="15" hidden="1" thickBot="1" x14ac:dyDescent="0.35"/>
    <row r="2" spans="1:89" ht="15" hidden="1" thickBot="1" x14ac:dyDescent="0.35"/>
    <row r="3" spans="1:89" ht="15" hidden="1" thickBot="1" x14ac:dyDescent="0.35"/>
    <row r="4" spans="1:89" ht="15" hidden="1" thickBot="1" x14ac:dyDescent="0.35"/>
    <row r="5" spans="1:89" ht="36" customHeight="1" x14ac:dyDescent="0.3">
      <c r="B5" s="88" t="s">
        <v>50</v>
      </c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</row>
    <row r="6" spans="1:89" ht="24.75" customHeight="1" thickBot="1" x14ac:dyDescent="0.35">
      <c r="B6" s="91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</row>
    <row r="7" spans="1:89" ht="49.5" customHeight="1" thickBot="1" x14ac:dyDescent="0.35">
      <c r="B7" s="94" t="s">
        <v>110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  <c r="AA7" s="95"/>
      <c r="AB7" s="95"/>
      <c r="AC7" s="95"/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  <c r="BK7" s="95"/>
      <c r="BL7" s="95"/>
      <c r="BM7" s="95"/>
      <c r="BN7" s="95" t="s">
        <v>200</v>
      </c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186"/>
      <c r="CE7" s="187"/>
      <c r="CF7" s="187"/>
      <c r="CG7" s="188"/>
      <c r="CH7" s="186"/>
      <c r="CI7" s="187"/>
      <c r="CJ7" s="187"/>
      <c r="CK7" s="188"/>
    </row>
    <row r="8" spans="1:89" s="185" customFormat="1" ht="43.5" customHeight="1" thickBot="1" x14ac:dyDescent="0.35">
      <c r="A8" s="184" t="s">
        <v>16</v>
      </c>
      <c r="B8" s="792" t="s">
        <v>4</v>
      </c>
      <c r="C8" s="793"/>
      <c r="D8" s="793"/>
      <c r="E8" s="794"/>
      <c r="F8" s="792" t="s">
        <v>263</v>
      </c>
      <c r="G8" s="793"/>
      <c r="H8" s="793"/>
      <c r="I8" s="794"/>
      <c r="J8" s="792" t="s">
        <v>4</v>
      </c>
      <c r="K8" s="793"/>
      <c r="L8" s="793"/>
      <c r="M8" s="794"/>
      <c r="N8" s="792" t="s">
        <v>231</v>
      </c>
      <c r="O8" s="793"/>
      <c r="P8" s="793"/>
      <c r="Q8" s="794"/>
      <c r="R8" s="792" t="s">
        <v>269</v>
      </c>
      <c r="S8" s="793"/>
      <c r="T8" s="793"/>
      <c r="U8" s="794"/>
      <c r="V8" s="792" t="s">
        <v>187</v>
      </c>
      <c r="W8" s="793"/>
      <c r="X8" s="793"/>
      <c r="Y8" s="794"/>
      <c r="Z8" s="792" t="s">
        <v>286</v>
      </c>
      <c r="AA8" s="793"/>
      <c r="AB8" s="793"/>
      <c r="AC8" s="794"/>
      <c r="AD8" s="792" t="s">
        <v>189</v>
      </c>
      <c r="AE8" s="793"/>
      <c r="AF8" s="793"/>
      <c r="AG8" s="793"/>
      <c r="AH8" s="792" t="s">
        <v>274</v>
      </c>
      <c r="AI8" s="793"/>
      <c r="AJ8" s="793"/>
      <c r="AK8" s="793"/>
      <c r="AL8" s="792" t="s">
        <v>243</v>
      </c>
      <c r="AM8" s="793"/>
      <c r="AN8" s="793"/>
      <c r="AO8" s="794"/>
      <c r="AP8" s="792" t="s">
        <v>18</v>
      </c>
      <c r="AQ8" s="793"/>
      <c r="AR8" s="793"/>
      <c r="AS8" s="794"/>
      <c r="AT8" s="792" t="s">
        <v>18</v>
      </c>
      <c r="AU8" s="793"/>
      <c r="AV8" s="793"/>
      <c r="AW8" s="794"/>
      <c r="AX8" s="792" t="s">
        <v>287</v>
      </c>
      <c r="AY8" s="793"/>
      <c r="AZ8" s="793"/>
      <c r="BA8" s="794"/>
      <c r="BB8" s="792" t="s">
        <v>118</v>
      </c>
      <c r="BC8" s="793"/>
      <c r="BD8" s="793"/>
      <c r="BE8" s="794"/>
      <c r="BF8" s="792" t="s">
        <v>18</v>
      </c>
      <c r="BG8" s="793"/>
      <c r="BH8" s="793"/>
      <c r="BI8" s="794"/>
      <c r="BJ8" s="792" t="s">
        <v>18</v>
      </c>
      <c r="BK8" s="793"/>
      <c r="BL8" s="793"/>
      <c r="BM8" s="794"/>
      <c r="BN8" s="792" t="s">
        <v>115</v>
      </c>
      <c r="BO8" s="793"/>
      <c r="BP8" s="793"/>
      <c r="BQ8" s="794"/>
      <c r="BR8" s="792" t="s">
        <v>96</v>
      </c>
      <c r="BS8" s="793"/>
      <c r="BT8" s="793"/>
      <c r="BU8" s="794"/>
      <c r="BV8" s="792" t="s">
        <v>237</v>
      </c>
      <c r="BW8" s="793"/>
      <c r="BX8" s="793"/>
      <c r="BY8" s="794"/>
      <c r="BZ8" s="807" t="s">
        <v>236</v>
      </c>
      <c r="CA8" s="808"/>
      <c r="CB8" s="808"/>
      <c r="CC8" s="809"/>
      <c r="CD8" s="807" t="s">
        <v>264</v>
      </c>
      <c r="CE8" s="808"/>
      <c r="CF8" s="808"/>
      <c r="CG8" s="809"/>
      <c r="CH8" s="807" t="s">
        <v>236</v>
      </c>
      <c r="CI8" s="808"/>
      <c r="CJ8" s="808"/>
      <c r="CK8" s="809"/>
    </row>
    <row r="9" spans="1:89" s="185" customFormat="1" ht="30.9" customHeight="1" thickBot="1" x14ac:dyDescent="0.35">
      <c r="A9" s="184" t="s">
        <v>14</v>
      </c>
      <c r="B9" s="792" t="s">
        <v>282</v>
      </c>
      <c r="C9" s="793"/>
      <c r="D9" s="793"/>
      <c r="E9" s="794"/>
      <c r="F9" s="792" t="s">
        <v>165</v>
      </c>
      <c r="G9" s="793"/>
      <c r="H9" s="793"/>
      <c r="I9" s="794"/>
      <c r="J9" s="792" t="s">
        <v>283</v>
      </c>
      <c r="K9" s="793"/>
      <c r="L9" s="793"/>
      <c r="M9" s="794"/>
      <c r="N9" s="792" t="s">
        <v>281</v>
      </c>
      <c r="O9" s="793"/>
      <c r="P9" s="793"/>
      <c r="Q9" s="794"/>
      <c r="R9" s="792" t="s">
        <v>270</v>
      </c>
      <c r="S9" s="793"/>
      <c r="T9" s="793"/>
      <c r="U9" s="794"/>
      <c r="V9" s="792" t="s">
        <v>259</v>
      </c>
      <c r="W9" s="793"/>
      <c r="X9" s="793"/>
      <c r="Y9" s="794"/>
      <c r="Z9" s="792" t="s">
        <v>285</v>
      </c>
      <c r="AA9" s="793"/>
      <c r="AB9" s="793"/>
      <c r="AC9" s="794"/>
      <c r="AD9" s="792" t="s">
        <v>190</v>
      </c>
      <c r="AE9" s="793"/>
      <c r="AF9" s="793"/>
      <c r="AG9" s="793"/>
      <c r="AH9" s="792" t="s">
        <v>275</v>
      </c>
      <c r="AI9" s="793"/>
      <c r="AJ9" s="793"/>
      <c r="AK9" s="793"/>
      <c r="AL9" s="792" t="s">
        <v>244</v>
      </c>
      <c r="AM9" s="793"/>
      <c r="AN9" s="793"/>
      <c r="AO9" s="794"/>
      <c r="AP9" s="792" t="s">
        <v>227</v>
      </c>
      <c r="AQ9" s="793"/>
      <c r="AR9" s="793"/>
      <c r="AS9" s="794"/>
      <c r="AT9" s="792" t="s">
        <v>268</v>
      </c>
      <c r="AU9" s="793"/>
      <c r="AV9" s="793"/>
      <c r="AW9" s="794"/>
      <c r="AX9" s="792" t="s">
        <v>227</v>
      </c>
      <c r="AY9" s="793"/>
      <c r="AZ9" s="793"/>
      <c r="BA9" s="794"/>
      <c r="BB9" s="792" t="s">
        <v>289</v>
      </c>
      <c r="BC9" s="793"/>
      <c r="BD9" s="793"/>
      <c r="BE9" s="794"/>
      <c r="BF9" s="792" t="s">
        <v>242</v>
      </c>
      <c r="BG9" s="793"/>
      <c r="BH9" s="793"/>
      <c r="BI9" s="794"/>
      <c r="BJ9" s="792" t="s">
        <v>216</v>
      </c>
      <c r="BK9" s="793"/>
      <c r="BL9" s="793"/>
      <c r="BM9" s="794"/>
      <c r="BN9" s="792" t="s">
        <v>245</v>
      </c>
      <c r="BO9" s="793"/>
      <c r="BP9" s="793"/>
      <c r="BQ9" s="794"/>
      <c r="BR9" s="792" t="s">
        <v>273</v>
      </c>
      <c r="BS9" s="793"/>
      <c r="BT9" s="793"/>
      <c r="BU9" s="794"/>
      <c r="BV9" s="792" t="s">
        <v>288</v>
      </c>
      <c r="BW9" s="793"/>
      <c r="BX9" s="793"/>
      <c r="BY9" s="794"/>
      <c r="BZ9" s="792" t="s">
        <v>116</v>
      </c>
      <c r="CA9" s="793"/>
      <c r="CB9" s="793"/>
      <c r="CC9" s="794"/>
      <c r="CD9" s="792" t="s">
        <v>265</v>
      </c>
      <c r="CE9" s="793"/>
      <c r="CF9" s="793"/>
      <c r="CG9" s="794"/>
      <c r="CH9" s="792" t="s">
        <v>284</v>
      </c>
      <c r="CI9" s="793"/>
      <c r="CJ9" s="793"/>
      <c r="CK9" s="794"/>
    </row>
    <row r="10" spans="1:89" s="3" customFormat="1" ht="30.9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716"/>
      <c r="K10" s="717"/>
      <c r="L10" s="717"/>
      <c r="M10" s="718"/>
      <c r="N10" s="768"/>
      <c r="O10" s="734"/>
      <c r="P10" s="734"/>
      <c r="Q10" s="769"/>
      <c r="R10" s="768"/>
      <c r="S10" s="734"/>
      <c r="T10" s="734"/>
      <c r="U10" s="769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34"/>
      <c r="AH10" s="731"/>
      <c r="AI10" s="732"/>
      <c r="AJ10" s="732"/>
      <c r="AK10" s="732"/>
      <c r="AL10" s="731"/>
      <c r="AM10" s="732"/>
      <c r="AN10" s="732"/>
      <c r="AO10" s="733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68"/>
      <c r="BO10" s="734"/>
      <c r="BP10" s="734"/>
      <c r="BQ10" s="769"/>
      <c r="BR10" s="768"/>
      <c r="BS10" s="734"/>
      <c r="BT10" s="734"/>
      <c r="BU10" s="769"/>
      <c r="BV10" s="768"/>
      <c r="BW10" s="734"/>
      <c r="BX10" s="734"/>
      <c r="BY10" s="769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</row>
    <row r="11" spans="1:89" s="50" customFormat="1" ht="59.25" customHeight="1" x14ac:dyDescent="0.2">
      <c r="A11" s="10"/>
      <c r="B11" s="105" t="s">
        <v>30</v>
      </c>
      <c r="C11" s="106" t="s">
        <v>31</v>
      </c>
      <c r="D11" s="106" t="s">
        <v>32</v>
      </c>
      <c r="E11" s="107" t="s">
        <v>33</v>
      </c>
      <c r="F11" s="105" t="s">
        <v>30</v>
      </c>
      <c r="G11" s="106" t="s">
        <v>31</v>
      </c>
      <c r="H11" s="106" t="s">
        <v>32</v>
      </c>
      <c r="I11" s="107" t="s">
        <v>33</v>
      </c>
      <c r="J11" s="105" t="s">
        <v>30</v>
      </c>
      <c r="K11" s="106" t="s">
        <v>31</v>
      </c>
      <c r="L11" s="106" t="s">
        <v>32</v>
      </c>
      <c r="M11" s="107" t="s">
        <v>33</v>
      </c>
      <c r="N11" s="189" t="s">
        <v>30</v>
      </c>
      <c r="O11" s="106" t="s">
        <v>31</v>
      </c>
      <c r="P11" s="107" t="s">
        <v>32</v>
      </c>
      <c r="Q11" s="190" t="s">
        <v>33</v>
      </c>
      <c r="R11" s="189" t="s">
        <v>30</v>
      </c>
      <c r="S11" s="106" t="s">
        <v>31</v>
      </c>
      <c r="T11" s="107" t="s">
        <v>32</v>
      </c>
      <c r="U11" s="190" t="s">
        <v>33</v>
      </c>
      <c r="V11" s="189" t="s">
        <v>30</v>
      </c>
      <c r="W11" s="106" t="s">
        <v>31</v>
      </c>
      <c r="X11" s="107" t="s">
        <v>32</v>
      </c>
      <c r="Y11" s="190" t="s">
        <v>33</v>
      </c>
      <c r="Z11" s="105" t="s">
        <v>30</v>
      </c>
      <c r="AA11" s="106" t="s">
        <v>31</v>
      </c>
      <c r="AB11" s="106" t="s">
        <v>32</v>
      </c>
      <c r="AC11" s="107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105" t="s">
        <v>30</v>
      </c>
      <c r="AI11" s="106" t="s">
        <v>31</v>
      </c>
      <c r="AJ11" s="106" t="s">
        <v>32</v>
      </c>
      <c r="AK11" s="107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105" t="s">
        <v>30</v>
      </c>
      <c r="AQ11" s="106" t="s">
        <v>31</v>
      </c>
      <c r="AR11" s="106" t="s">
        <v>32</v>
      </c>
      <c r="AS11" s="107" t="s">
        <v>33</v>
      </c>
      <c r="AT11" s="105" t="s">
        <v>30</v>
      </c>
      <c r="AU11" s="106" t="s">
        <v>31</v>
      </c>
      <c r="AV11" s="106" t="s">
        <v>32</v>
      </c>
      <c r="AW11" s="107" t="s">
        <v>33</v>
      </c>
      <c r="AX11" s="105" t="s">
        <v>30</v>
      </c>
      <c r="AY11" s="106" t="s">
        <v>31</v>
      </c>
      <c r="AZ11" s="106" t="s">
        <v>32</v>
      </c>
      <c r="BA11" s="107" t="s">
        <v>33</v>
      </c>
      <c r="BB11" s="105" t="s">
        <v>30</v>
      </c>
      <c r="BC11" s="106" t="s">
        <v>31</v>
      </c>
      <c r="BD11" s="106" t="s">
        <v>32</v>
      </c>
      <c r="BE11" s="107" t="s">
        <v>33</v>
      </c>
      <c r="BF11" s="105" t="s">
        <v>30</v>
      </c>
      <c r="BG11" s="106" t="s">
        <v>31</v>
      </c>
      <c r="BH11" s="106" t="s">
        <v>32</v>
      </c>
      <c r="BI11" s="107" t="s">
        <v>33</v>
      </c>
      <c r="BJ11" s="105" t="s">
        <v>30</v>
      </c>
      <c r="BK11" s="106" t="s">
        <v>31</v>
      </c>
      <c r="BL11" s="106" t="s">
        <v>32</v>
      </c>
      <c r="BM11" s="107" t="s">
        <v>33</v>
      </c>
      <c r="BN11" s="105" t="s">
        <v>30</v>
      </c>
      <c r="BO11" s="106" t="s">
        <v>31</v>
      </c>
      <c r="BP11" s="106" t="s">
        <v>32</v>
      </c>
      <c r="BQ11" s="107" t="s">
        <v>33</v>
      </c>
      <c r="BR11" s="105" t="s">
        <v>30</v>
      </c>
      <c r="BS11" s="106" t="s">
        <v>31</v>
      </c>
      <c r="BT11" s="106" t="s">
        <v>32</v>
      </c>
      <c r="BU11" s="107" t="s">
        <v>33</v>
      </c>
      <c r="BV11" s="105" t="s">
        <v>30</v>
      </c>
      <c r="BW11" s="106" t="s">
        <v>31</v>
      </c>
      <c r="BX11" s="106" t="s">
        <v>32</v>
      </c>
      <c r="BY11" s="107" t="s">
        <v>33</v>
      </c>
      <c r="BZ11" s="105" t="s">
        <v>30</v>
      </c>
      <c r="CA11" s="106" t="s">
        <v>31</v>
      </c>
      <c r="CB11" s="106" t="s">
        <v>32</v>
      </c>
      <c r="CC11" s="107" t="s">
        <v>33</v>
      </c>
      <c r="CD11" s="105" t="s">
        <v>30</v>
      </c>
      <c r="CE11" s="106" t="s">
        <v>31</v>
      </c>
      <c r="CF11" s="106" t="s">
        <v>32</v>
      </c>
      <c r="CG11" s="107" t="s">
        <v>33</v>
      </c>
      <c r="CH11" s="105" t="s">
        <v>30</v>
      </c>
      <c r="CI11" s="106" t="s">
        <v>31</v>
      </c>
      <c r="CJ11" s="106" t="s">
        <v>32</v>
      </c>
      <c r="CK11" s="107" t="s">
        <v>33</v>
      </c>
    </row>
    <row r="12" spans="1:89" x14ac:dyDescent="0.3">
      <c r="B12" s="136">
        <v>44988</v>
      </c>
      <c r="C12" s="6">
        <v>3590</v>
      </c>
      <c r="D12" s="6">
        <v>50</v>
      </c>
      <c r="E12" s="6" t="s">
        <v>179</v>
      </c>
      <c r="F12" s="136">
        <v>44986</v>
      </c>
      <c r="G12" s="6">
        <v>3565</v>
      </c>
      <c r="H12" s="6">
        <v>80</v>
      </c>
      <c r="I12" s="6" t="s">
        <v>179</v>
      </c>
      <c r="J12" s="136">
        <v>44992</v>
      </c>
      <c r="K12" s="6">
        <v>3628</v>
      </c>
      <c r="L12" s="6">
        <v>90</v>
      </c>
      <c r="M12" s="6" t="s">
        <v>179</v>
      </c>
      <c r="N12" s="136">
        <v>44987</v>
      </c>
      <c r="O12" s="6">
        <v>3573</v>
      </c>
      <c r="P12" s="6">
        <v>225</v>
      </c>
      <c r="Q12" s="6" t="s">
        <v>179</v>
      </c>
      <c r="R12" s="136">
        <v>44991</v>
      </c>
      <c r="S12" s="6">
        <v>3627</v>
      </c>
      <c r="T12" s="6">
        <v>270</v>
      </c>
      <c r="U12" s="6" t="s">
        <v>179</v>
      </c>
      <c r="V12" s="136">
        <v>44988</v>
      </c>
      <c r="W12" s="6">
        <v>3587</v>
      </c>
      <c r="X12" s="6">
        <v>180</v>
      </c>
      <c r="Y12" s="6" t="s">
        <v>179</v>
      </c>
      <c r="Z12" s="136">
        <v>45002</v>
      </c>
      <c r="AA12" s="6">
        <v>2894</v>
      </c>
      <c r="AB12" s="6">
        <v>140</v>
      </c>
      <c r="AC12" s="6" t="s">
        <v>179</v>
      </c>
      <c r="AD12" s="136">
        <v>44989</v>
      </c>
      <c r="AE12" s="6">
        <v>3611</v>
      </c>
      <c r="AF12" s="6">
        <v>45</v>
      </c>
      <c r="AG12" s="6" t="s">
        <v>179</v>
      </c>
      <c r="AH12" s="136">
        <v>44988</v>
      </c>
      <c r="AI12" s="6">
        <v>3608</v>
      </c>
      <c r="AJ12" s="6">
        <v>45</v>
      </c>
      <c r="AK12" s="136" t="s">
        <v>280</v>
      </c>
      <c r="AL12" s="136">
        <v>44988</v>
      </c>
      <c r="AM12" s="6">
        <v>3591</v>
      </c>
      <c r="AN12" s="6">
        <v>135</v>
      </c>
      <c r="AO12" s="6" t="s">
        <v>179</v>
      </c>
      <c r="AP12" s="136">
        <v>44988</v>
      </c>
      <c r="AQ12" s="6">
        <v>3624</v>
      </c>
      <c r="AR12" s="6">
        <v>180</v>
      </c>
      <c r="AS12" s="6" t="s">
        <v>253</v>
      </c>
      <c r="AT12" s="136">
        <v>44987</v>
      </c>
      <c r="AU12" s="6">
        <v>3571</v>
      </c>
      <c r="AV12" s="6">
        <v>135</v>
      </c>
      <c r="AW12" s="6" t="s">
        <v>253</v>
      </c>
      <c r="AX12" s="136">
        <v>44988</v>
      </c>
      <c r="AY12" s="6">
        <v>3589</v>
      </c>
      <c r="AZ12" s="6">
        <v>45</v>
      </c>
      <c r="BA12" s="6" t="s">
        <v>253</v>
      </c>
      <c r="BB12" s="136">
        <v>45018</v>
      </c>
      <c r="BC12" s="6">
        <v>3903</v>
      </c>
      <c r="BD12" s="6">
        <v>45</v>
      </c>
      <c r="BE12" s="6" t="s">
        <v>179</v>
      </c>
      <c r="BF12" s="136">
        <v>44987</v>
      </c>
      <c r="BG12" s="6">
        <v>3570</v>
      </c>
      <c r="BH12" s="6">
        <v>135</v>
      </c>
      <c r="BI12" s="6" t="s">
        <v>179</v>
      </c>
      <c r="BJ12" s="136">
        <v>44989</v>
      </c>
      <c r="BK12" s="6">
        <v>3610</v>
      </c>
      <c r="BL12" s="6">
        <v>135</v>
      </c>
      <c r="BM12" s="6" t="s">
        <v>179</v>
      </c>
      <c r="BN12" s="192">
        <v>44986</v>
      </c>
      <c r="BO12" s="6">
        <v>3566</v>
      </c>
      <c r="BP12" s="6">
        <v>135</v>
      </c>
      <c r="BQ12" s="6" t="s">
        <v>164</v>
      </c>
      <c r="BR12" s="136">
        <v>44987</v>
      </c>
      <c r="BS12" s="6">
        <v>3568</v>
      </c>
      <c r="BT12" s="6">
        <v>45</v>
      </c>
      <c r="BU12" s="6" t="s">
        <v>179</v>
      </c>
      <c r="BV12" s="136">
        <v>45001</v>
      </c>
      <c r="BW12" s="6">
        <v>3686</v>
      </c>
      <c r="BX12" s="6">
        <v>45</v>
      </c>
      <c r="BY12" s="6" t="s">
        <v>253</v>
      </c>
      <c r="BZ12" s="136"/>
      <c r="CA12" s="6"/>
      <c r="CB12" s="6"/>
      <c r="CC12" s="6"/>
      <c r="CD12" s="136">
        <v>44987</v>
      </c>
      <c r="CE12" s="86">
        <v>3572</v>
      </c>
      <c r="CF12" s="86">
        <v>135</v>
      </c>
      <c r="CG12" s="191" t="s">
        <v>253</v>
      </c>
      <c r="CH12" s="136">
        <v>44986</v>
      </c>
      <c r="CI12" s="6">
        <v>3567</v>
      </c>
      <c r="CJ12" s="6">
        <v>10</v>
      </c>
      <c r="CK12" s="6" t="s">
        <v>164</v>
      </c>
    </row>
    <row r="13" spans="1:89" x14ac:dyDescent="0.3">
      <c r="B13" s="136">
        <v>44991</v>
      </c>
      <c r="C13" s="6">
        <v>3625</v>
      </c>
      <c r="D13" s="6">
        <v>50</v>
      </c>
      <c r="E13" s="6" t="s">
        <v>179</v>
      </c>
      <c r="F13" s="136">
        <v>44989</v>
      </c>
      <c r="G13" s="6">
        <v>3609</v>
      </c>
      <c r="H13" s="6">
        <v>180</v>
      </c>
      <c r="I13" s="6" t="s">
        <v>179</v>
      </c>
      <c r="J13" s="136">
        <v>44997</v>
      </c>
      <c r="K13" s="6">
        <v>3657</v>
      </c>
      <c r="L13" s="6">
        <v>90</v>
      </c>
      <c r="M13" s="6" t="s">
        <v>179</v>
      </c>
      <c r="N13" s="136">
        <v>44987</v>
      </c>
      <c r="O13" s="6">
        <v>3569</v>
      </c>
      <c r="P13" s="6">
        <v>135</v>
      </c>
      <c r="Q13" s="6" t="s">
        <v>179</v>
      </c>
      <c r="R13" s="136">
        <v>44996</v>
      </c>
      <c r="S13" s="6">
        <v>3656</v>
      </c>
      <c r="T13" s="6">
        <v>270</v>
      </c>
      <c r="U13" s="6" t="s">
        <v>179</v>
      </c>
      <c r="V13" s="136">
        <v>44991</v>
      </c>
      <c r="W13" s="6">
        <v>3622</v>
      </c>
      <c r="X13" s="6">
        <v>180</v>
      </c>
      <c r="Y13" s="6" t="s">
        <v>179</v>
      </c>
      <c r="Z13" s="136">
        <v>45007</v>
      </c>
      <c r="AA13" s="6">
        <v>3706</v>
      </c>
      <c r="AB13" s="6">
        <v>180</v>
      </c>
      <c r="AC13" s="6" t="s">
        <v>179</v>
      </c>
      <c r="AD13" s="136">
        <v>44995</v>
      </c>
      <c r="AE13" s="6">
        <v>3647</v>
      </c>
      <c r="AF13" s="6">
        <v>45</v>
      </c>
      <c r="AG13" s="6" t="s">
        <v>179</v>
      </c>
      <c r="AH13" s="136">
        <v>44995</v>
      </c>
      <c r="AI13" s="6">
        <v>3642</v>
      </c>
      <c r="AJ13" s="6">
        <v>45</v>
      </c>
      <c r="AK13" s="136" t="s">
        <v>276</v>
      </c>
      <c r="AL13" s="136">
        <v>44991</v>
      </c>
      <c r="AM13" s="6">
        <v>3626</v>
      </c>
      <c r="AN13" s="6">
        <f>35*3</f>
        <v>105</v>
      </c>
      <c r="AO13" s="6" t="s">
        <v>179</v>
      </c>
      <c r="AP13" s="136">
        <v>44991</v>
      </c>
      <c r="AQ13" s="6">
        <v>3623</v>
      </c>
      <c r="AR13" s="6">
        <v>180</v>
      </c>
      <c r="AS13" s="6" t="s">
        <v>253</v>
      </c>
      <c r="AT13" s="136">
        <v>44990</v>
      </c>
      <c r="AU13" s="6">
        <v>3612</v>
      </c>
      <c r="AV13" s="6">
        <v>135</v>
      </c>
      <c r="AW13" s="6" t="s">
        <v>253</v>
      </c>
      <c r="AX13" s="136">
        <v>45003</v>
      </c>
      <c r="AY13" s="6">
        <v>3676</v>
      </c>
      <c r="AZ13" s="6">
        <v>45</v>
      </c>
      <c r="BA13" s="6" t="s">
        <v>184</v>
      </c>
      <c r="BB13" s="136"/>
      <c r="BC13" s="6"/>
      <c r="BD13" s="6"/>
      <c r="BE13" s="6" t="s">
        <v>179</v>
      </c>
      <c r="BF13" s="136">
        <v>44990</v>
      </c>
      <c r="BG13" s="6">
        <v>3613</v>
      </c>
      <c r="BH13" s="6">
        <v>100</v>
      </c>
      <c r="BI13" s="6" t="s">
        <v>179</v>
      </c>
      <c r="BJ13" s="136">
        <v>44995</v>
      </c>
      <c r="BK13" s="6">
        <v>3646</v>
      </c>
      <c r="BL13" s="6">
        <v>135</v>
      </c>
      <c r="BM13" s="6" t="s">
        <v>179</v>
      </c>
      <c r="BN13" s="192">
        <v>44990</v>
      </c>
      <c r="BO13" s="6">
        <v>3615</v>
      </c>
      <c r="BP13" s="6">
        <v>135</v>
      </c>
      <c r="BQ13" s="6" t="s">
        <v>164</v>
      </c>
      <c r="BR13" s="136">
        <v>44990</v>
      </c>
      <c r="BS13" s="6">
        <v>3616</v>
      </c>
      <c r="BT13" s="6">
        <v>45</v>
      </c>
      <c r="BU13" s="6" t="s">
        <v>179</v>
      </c>
      <c r="BV13" s="136">
        <v>45005</v>
      </c>
      <c r="BW13" s="6">
        <v>3902</v>
      </c>
      <c r="BX13" s="6">
        <v>45</v>
      </c>
      <c r="BY13" s="6" t="s">
        <v>253</v>
      </c>
      <c r="BZ13" s="136">
        <v>44987</v>
      </c>
      <c r="CA13" s="6">
        <v>3607</v>
      </c>
      <c r="CB13" s="6">
        <v>45</v>
      </c>
      <c r="CC13" s="6" t="s">
        <v>164</v>
      </c>
      <c r="CD13" s="136">
        <v>44990</v>
      </c>
      <c r="CE13" s="86">
        <v>3617</v>
      </c>
      <c r="CF13" s="86">
        <v>135</v>
      </c>
      <c r="CG13" s="191" t="s">
        <v>253</v>
      </c>
      <c r="CH13" s="136"/>
      <c r="CI13" s="86"/>
      <c r="CJ13" s="86"/>
      <c r="CK13" s="191"/>
    </row>
    <row r="14" spans="1:89" x14ac:dyDescent="0.3">
      <c r="B14" s="136">
        <v>44994</v>
      </c>
      <c r="C14" s="6">
        <v>3639</v>
      </c>
      <c r="D14" s="6">
        <v>30</v>
      </c>
      <c r="E14" s="6" t="s">
        <v>179</v>
      </c>
      <c r="F14" s="136">
        <v>44990</v>
      </c>
      <c r="G14" s="6">
        <v>3621</v>
      </c>
      <c r="H14" s="6">
        <v>20</v>
      </c>
      <c r="I14" s="6" t="s">
        <v>179</v>
      </c>
      <c r="J14" s="136">
        <v>45004</v>
      </c>
      <c r="K14" s="6">
        <v>3689</v>
      </c>
      <c r="L14" s="6">
        <v>90</v>
      </c>
      <c r="M14" s="6" t="s">
        <v>179</v>
      </c>
      <c r="N14" s="136">
        <v>44990</v>
      </c>
      <c r="O14" s="6">
        <v>3619</v>
      </c>
      <c r="P14" s="6">
        <v>225</v>
      </c>
      <c r="Q14" s="6" t="s">
        <v>179</v>
      </c>
      <c r="R14" s="136">
        <v>45002</v>
      </c>
      <c r="S14" s="6">
        <v>3667</v>
      </c>
      <c r="T14" s="6">
        <v>270</v>
      </c>
      <c r="U14" s="6" t="s">
        <v>179</v>
      </c>
      <c r="V14" s="136">
        <v>44994</v>
      </c>
      <c r="W14" s="6">
        <v>3637</v>
      </c>
      <c r="X14" s="6">
        <v>180</v>
      </c>
      <c r="Y14" s="6" t="s">
        <v>179</v>
      </c>
      <c r="Z14" s="136">
        <v>45010</v>
      </c>
      <c r="AA14" s="6">
        <v>2896</v>
      </c>
      <c r="AB14" s="6">
        <v>180</v>
      </c>
      <c r="AC14" s="6" t="s">
        <v>179</v>
      </c>
      <c r="AD14" s="136">
        <v>44998</v>
      </c>
      <c r="AE14" s="6">
        <v>3701</v>
      </c>
      <c r="AF14" s="6">
        <v>45</v>
      </c>
      <c r="AG14" s="6" t="s">
        <v>279</v>
      </c>
      <c r="AH14" s="136">
        <v>45002</v>
      </c>
      <c r="AI14" s="6">
        <v>3729</v>
      </c>
      <c r="AJ14" s="6">
        <v>45</v>
      </c>
      <c r="AK14" s="136" t="s">
        <v>191</v>
      </c>
      <c r="AL14" s="136">
        <v>44998</v>
      </c>
      <c r="AM14" s="6">
        <v>3661</v>
      </c>
      <c r="AN14" s="6">
        <v>90</v>
      </c>
      <c r="AO14" s="6" t="s">
        <v>179</v>
      </c>
      <c r="AP14" s="136">
        <v>44994</v>
      </c>
      <c r="AQ14" s="6">
        <v>3638</v>
      </c>
      <c r="AR14" s="6">
        <v>180</v>
      </c>
      <c r="AS14" s="6" t="s">
        <v>253</v>
      </c>
      <c r="AT14" s="136">
        <v>44993</v>
      </c>
      <c r="AU14" s="6">
        <v>3636</v>
      </c>
      <c r="AV14" s="6">
        <v>135</v>
      </c>
      <c r="AW14" s="6" t="s">
        <v>253</v>
      </c>
      <c r="AX14" s="136"/>
      <c r="AY14" s="6"/>
      <c r="AZ14" s="6"/>
      <c r="BA14" s="6" t="s">
        <v>184</v>
      </c>
      <c r="BB14" s="136"/>
      <c r="BC14" s="6"/>
      <c r="BD14" s="6"/>
      <c r="BE14" s="6" t="s">
        <v>179</v>
      </c>
      <c r="BF14" s="136">
        <v>44993</v>
      </c>
      <c r="BG14" s="6">
        <v>3635</v>
      </c>
      <c r="BH14" s="6">
        <v>135</v>
      </c>
      <c r="BI14" s="6" t="s">
        <v>179</v>
      </c>
      <c r="BJ14" s="136">
        <v>45001</v>
      </c>
      <c r="BK14" s="6">
        <v>3687</v>
      </c>
      <c r="BL14" s="6">
        <v>135</v>
      </c>
      <c r="BM14" s="6" t="s">
        <v>179</v>
      </c>
      <c r="BN14" s="192">
        <v>44994</v>
      </c>
      <c r="BO14" s="6">
        <v>3640</v>
      </c>
      <c r="BP14" s="6">
        <v>45</v>
      </c>
      <c r="BQ14" s="6" t="s">
        <v>164</v>
      </c>
      <c r="BR14" s="136">
        <v>44993</v>
      </c>
      <c r="BS14" s="6">
        <v>3633</v>
      </c>
      <c r="BT14" s="6">
        <v>45</v>
      </c>
      <c r="BU14" s="6" t="s">
        <v>179</v>
      </c>
      <c r="BV14" s="192"/>
      <c r="BW14" s="6"/>
      <c r="BX14" s="6"/>
      <c r="BY14" s="6" t="s">
        <v>253</v>
      </c>
      <c r="BZ14" s="136">
        <v>44990</v>
      </c>
      <c r="CA14" s="6">
        <v>3618</v>
      </c>
      <c r="CB14" s="6">
        <v>45</v>
      </c>
      <c r="CC14" s="6" t="s">
        <v>164</v>
      </c>
      <c r="CD14" s="136">
        <v>44993</v>
      </c>
      <c r="CE14" s="6">
        <v>3630</v>
      </c>
      <c r="CF14" s="6">
        <v>135</v>
      </c>
      <c r="CG14" s="191" t="s">
        <v>253</v>
      </c>
      <c r="CH14" s="136"/>
      <c r="CI14" s="6"/>
      <c r="CJ14" s="6"/>
      <c r="CK14" s="191"/>
    </row>
    <row r="15" spans="1:89" x14ac:dyDescent="0.3">
      <c r="B15" s="136">
        <v>44998</v>
      </c>
      <c r="C15" s="6">
        <v>3660</v>
      </c>
      <c r="D15" s="6">
        <v>50</v>
      </c>
      <c r="E15" s="6" t="s">
        <v>179</v>
      </c>
      <c r="F15" s="136">
        <v>44992</v>
      </c>
      <c r="G15" s="6">
        <v>3629</v>
      </c>
      <c r="H15" s="6">
        <v>130</v>
      </c>
      <c r="I15" s="6" t="s">
        <v>179</v>
      </c>
      <c r="J15" s="136">
        <v>45007</v>
      </c>
      <c r="K15" s="6">
        <v>3700</v>
      </c>
      <c r="L15" s="6">
        <v>135</v>
      </c>
      <c r="M15" s="6" t="s">
        <v>179</v>
      </c>
      <c r="N15" s="136">
        <v>44990</v>
      </c>
      <c r="O15" s="6">
        <v>3614</v>
      </c>
      <c r="P15" s="6">
        <v>135</v>
      </c>
      <c r="Q15" s="6" t="s">
        <v>179</v>
      </c>
      <c r="R15" s="136">
        <v>45006</v>
      </c>
      <c r="S15" s="6">
        <v>3696</v>
      </c>
      <c r="T15" s="6">
        <v>270</v>
      </c>
      <c r="U15" s="6" t="s">
        <v>179</v>
      </c>
      <c r="V15" s="136">
        <v>44998</v>
      </c>
      <c r="W15" s="6">
        <v>3658</v>
      </c>
      <c r="X15" s="6">
        <v>180</v>
      </c>
      <c r="Y15" s="6" t="s">
        <v>179</v>
      </c>
      <c r="Z15" s="136">
        <v>45013</v>
      </c>
      <c r="AA15" s="6">
        <v>2897</v>
      </c>
      <c r="AB15" s="6">
        <v>180</v>
      </c>
      <c r="AC15" s="6" t="s">
        <v>179</v>
      </c>
      <c r="AD15" s="136"/>
      <c r="AE15" s="6"/>
      <c r="AF15" s="6"/>
      <c r="AG15" s="6" t="s">
        <v>179</v>
      </c>
      <c r="AH15" s="136">
        <v>45009</v>
      </c>
      <c r="AI15" s="6">
        <v>3804</v>
      </c>
      <c r="AJ15" s="6">
        <v>45</v>
      </c>
      <c r="AK15" s="136" t="s">
        <v>179</v>
      </c>
      <c r="AL15" s="136">
        <v>45003</v>
      </c>
      <c r="AM15" s="6">
        <v>3677</v>
      </c>
      <c r="AN15" s="6">
        <v>90</v>
      </c>
      <c r="AO15" s="6" t="s">
        <v>179</v>
      </c>
      <c r="AP15" s="136">
        <v>44998</v>
      </c>
      <c r="AQ15" s="6">
        <v>3659</v>
      </c>
      <c r="AR15" s="6">
        <v>225</v>
      </c>
      <c r="AS15" s="6" t="s">
        <v>253</v>
      </c>
      <c r="AT15" s="136">
        <v>44996</v>
      </c>
      <c r="AU15" s="6">
        <v>3654</v>
      </c>
      <c r="AV15" s="6">
        <v>135</v>
      </c>
      <c r="AW15" s="6" t="s">
        <v>253</v>
      </c>
      <c r="AX15" s="136"/>
      <c r="AY15" s="6"/>
      <c r="AZ15" s="6"/>
      <c r="BA15" s="6" t="s">
        <v>184</v>
      </c>
      <c r="BB15" s="136"/>
      <c r="BC15" s="6"/>
      <c r="BD15" s="6"/>
      <c r="BE15" s="6" t="s">
        <v>179</v>
      </c>
      <c r="BF15" s="136">
        <v>44996</v>
      </c>
      <c r="BG15" s="6">
        <v>3655</v>
      </c>
      <c r="BH15" s="6">
        <v>135</v>
      </c>
      <c r="BI15" s="6" t="s">
        <v>179</v>
      </c>
      <c r="BJ15" s="136">
        <v>45004</v>
      </c>
      <c r="BK15" s="6">
        <v>3690</v>
      </c>
      <c r="BL15" s="6">
        <v>135</v>
      </c>
      <c r="BM15" s="6" t="s">
        <v>179</v>
      </c>
      <c r="BN15" s="192">
        <v>44999</v>
      </c>
      <c r="BO15" s="6">
        <v>3644</v>
      </c>
      <c r="BP15" s="6">
        <v>135</v>
      </c>
      <c r="BQ15" s="6" t="s">
        <v>164</v>
      </c>
      <c r="BR15" s="136">
        <v>44996</v>
      </c>
      <c r="BS15" s="6">
        <v>3652</v>
      </c>
      <c r="BT15" s="6">
        <v>35</v>
      </c>
      <c r="BU15" s="6" t="s">
        <v>179</v>
      </c>
      <c r="BV15" s="192"/>
      <c r="BW15" s="6"/>
      <c r="BX15" s="6"/>
      <c r="BY15" s="6"/>
      <c r="BZ15" s="136">
        <v>44993</v>
      </c>
      <c r="CA15" s="6">
        <v>3631</v>
      </c>
      <c r="CB15" s="6">
        <v>45</v>
      </c>
      <c r="CC15" s="6" t="s">
        <v>164</v>
      </c>
      <c r="CD15" s="136">
        <v>44996</v>
      </c>
      <c r="CE15" s="6">
        <v>3650</v>
      </c>
      <c r="CF15" s="6">
        <v>135</v>
      </c>
      <c r="CG15" s="191" t="s">
        <v>253</v>
      </c>
      <c r="CH15" s="136"/>
      <c r="CI15" s="6"/>
      <c r="CJ15" s="6"/>
      <c r="CK15" s="191"/>
    </row>
    <row r="16" spans="1:89" x14ac:dyDescent="0.3">
      <c r="B16" s="136">
        <v>45000</v>
      </c>
      <c r="C16" s="6">
        <v>3684</v>
      </c>
      <c r="D16" s="6">
        <v>50</v>
      </c>
      <c r="E16" s="6" t="s">
        <v>179</v>
      </c>
      <c r="F16" s="136">
        <v>44994</v>
      </c>
      <c r="G16" s="6">
        <v>3641</v>
      </c>
      <c r="H16" s="6">
        <v>20</v>
      </c>
      <c r="I16" s="6" t="s">
        <v>179</v>
      </c>
      <c r="J16" s="136">
        <v>45010</v>
      </c>
      <c r="K16" s="6">
        <v>3717</v>
      </c>
      <c r="L16" s="6">
        <v>20</v>
      </c>
      <c r="M16" s="6" t="s">
        <v>179</v>
      </c>
      <c r="N16" s="136">
        <v>44993</v>
      </c>
      <c r="O16" s="6">
        <v>3634</v>
      </c>
      <c r="P16" s="6">
        <v>135</v>
      </c>
      <c r="Q16" s="6" t="s">
        <v>179</v>
      </c>
      <c r="R16" s="136">
        <v>45011</v>
      </c>
      <c r="S16" s="6">
        <v>3720</v>
      </c>
      <c r="T16" s="6">
        <v>270</v>
      </c>
      <c r="U16" s="6" t="s">
        <v>179</v>
      </c>
      <c r="V16" s="136">
        <v>45000</v>
      </c>
      <c r="W16" s="6">
        <v>3682</v>
      </c>
      <c r="X16" s="6">
        <v>180</v>
      </c>
      <c r="Y16" s="6" t="s">
        <v>179</v>
      </c>
      <c r="Z16" s="136"/>
      <c r="AA16" s="6"/>
      <c r="AB16" s="6"/>
      <c r="AC16" s="6" t="s">
        <v>179</v>
      </c>
      <c r="AD16" s="136"/>
      <c r="AE16" s="6"/>
      <c r="AF16" s="6"/>
      <c r="AG16" s="6" t="s">
        <v>179</v>
      </c>
      <c r="AH16" s="136"/>
      <c r="AI16" s="6"/>
      <c r="AJ16" s="6"/>
      <c r="AK16" s="136" t="s">
        <v>179</v>
      </c>
      <c r="AL16" s="136">
        <v>45009</v>
      </c>
      <c r="AM16" s="6">
        <v>3716</v>
      </c>
      <c r="AN16" s="6">
        <v>90</v>
      </c>
      <c r="AO16" s="6" t="s">
        <v>179</v>
      </c>
      <c r="AP16" s="136">
        <v>45000</v>
      </c>
      <c r="AQ16" s="6">
        <v>3683</v>
      </c>
      <c r="AR16" s="6">
        <v>180</v>
      </c>
      <c r="AS16" s="6" t="s">
        <v>253</v>
      </c>
      <c r="AT16" s="136">
        <v>44999</v>
      </c>
      <c r="AU16" s="6">
        <v>3643</v>
      </c>
      <c r="AV16" s="6">
        <v>135</v>
      </c>
      <c r="AW16" s="6" t="s">
        <v>253</v>
      </c>
      <c r="AX16" s="136"/>
      <c r="AY16" s="6"/>
      <c r="AZ16" s="6"/>
      <c r="BA16" s="6" t="s">
        <v>230</v>
      </c>
      <c r="BB16" s="136"/>
      <c r="BC16" s="6"/>
      <c r="BD16" s="6"/>
      <c r="BE16" s="6" t="s">
        <v>179</v>
      </c>
      <c r="BF16" s="136">
        <v>45002</v>
      </c>
      <c r="BG16" s="6">
        <v>3668</v>
      </c>
      <c r="BH16" s="6">
        <v>135</v>
      </c>
      <c r="BI16" s="6" t="s">
        <v>179</v>
      </c>
      <c r="BJ16" s="136">
        <v>45007</v>
      </c>
      <c r="BK16" s="6">
        <v>3699</v>
      </c>
      <c r="BL16" s="6">
        <v>135</v>
      </c>
      <c r="BM16" s="6" t="s">
        <v>179</v>
      </c>
      <c r="BN16" s="192">
        <v>45004</v>
      </c>
      <c r="BO16" s="6">
        <v>3691</v>
      </c>
      <c r="BP16" s="6">
        <v>135</v>
      </c>
      <c r="BQ16" s="6" t="s">
        <v>164</v>
      </c>
      <c r="BR16" s="136">
        <v>45004</v>
      </c>
      <c r="BS16" s="6">
        <v>3692</v>
      </c>
      <c r="BT16" s="6">
        <v>45</v>
      </c>
      <c r="BU16" s="6" t="s">
        <v>179</v>
      </c>
      <c r="BV16" s="192"/>
      <c r="BW16" s="6"/>
      <c r="BX16" s="6"/>
      <c r="BY16" s="6"/>
      <c r="BZ16" s="136">
        <v>44996</v>
      </c>
      <c r="CA16" s="6">
        <v>3649</v>
      </c>
      <c r="CB16" s="6">
        <v>30</v>
      </c>
      <c r="CC16" s="6" t="s">
        <v>164</v>
      </c>
      <c r="CD16" s="136">
        <v>44999</v>
      </c>
      <c r="CE16" s="86">
        <v>3663</v>
      </c>
      <c r="CF16" s="86">
        <v>90</v>
      </c>
      <c r="CG16" s="191" t="s">
        <v>253</v>
      </c>
      <c r="CH16" s="136"/>
      <c r="CI16" s="86"/>
      <c r="CJ16" s="86"/>
      <c r="CK16" s="191"/>
    </row>
    <row r="17" spans="2:89" x14ac:dyDescent="0.3">
      <c r="B17" s="136">
        <v>45003</v>
      </c>
      <c r="C17" s="6">
        <v>3673</v>
      </c>
      <c r="D17" s="6">
        <v>90</v>
      </c>
      <c r="E17" s="6" t="s">
        <v>179</v>
      </c>
      <c r="F17" s="136">
        <v>44996</v>
      </c>
      <c r="G17" s="6">
        <v>3648</v>
      </c>
      <c r="H17" s="6">
        <v>65</v>
      </c>
      <c r="I17" s="6" t="s">
        <v>179</v>
      </c>
      <c r="J17" s="136">
        <v>45013</v>
      </c>
      <c r="K17" s="6">
        <v>3734</v>
      </c>
      <c r="L17" s="6">
        <v>30</v>
      </c>
      <c r="M17" s="6" t="s">
        <v>179</v>
      </c>
      <c r="N17" s="136">
        <v>44993</v>
      </c>
      <c r="O17" s="6">
        <v>3632</v>
      </c>
      <c r="P17" s="6">
        <v>180</v>
      </c>
      <c r="Q17" s="6" t="s">
        <v>179</v>
      </c>
      <c r="R17" s="136"/>
      <c r="S17" s="6"/>
      <c r="T17" s="6"/>
      <c r="U17" s="6" t="s">
        <v>179</v>
      </c>
      <c r="V17" s="136">
        <v>45003</v>
      </c>
      <c r="W17" s="6">
        <v>3675</v>
      </c>
      <c r="X17" s="6">
        <v>180</v>
      </c>
      <c r="Y17" s="6" t="s">
        <v>179</v>
      </c>
      <c r="Z17" s="136"/>
      <c r="AA17" s="6"/>
      <c r="AB17" s="6"/>
      <c r="AC17" s="6" t="s">
        <v>179</v>
      </c>
      <c r="AD17" s="136"/>
      <c r="AE17" s="6"/>
      <c r="AF17" s="6"/>
      <c r="AG17" s="6" t="s">
        <v>179</v>
      </c>
      <c r="AH17" s="136"/>
      <c r="AI17" s="6"/>
      <c r="AJ17" s="6"/>
      <c r="AK17" s="136" t="s">
        <v>179</v>
      </c>
      <c r="AL17" s="136">
        <v>45011</v>
      </c>
      <c r="AM17" s="6">
        <v>3901</v>
      </c>
      <c r="AN17" s="6">
        <f>35+35</f>
        <v>70</v>
      </c>
      <c r="AO17" s="6" t="s">
        <v>179</v>
      </c>
      <c r="AP17" s="136">
        <v>45003</v>
      </c>
      <c r="AQ17" s="6">
        <v>3674</v>
      </c>
      <c r="AR17" s="6">
        <v>180</v>
      </c>
      <c r="AS17" s="6" t="s">
        <v>253</v>
      </c>
      <c r="AT17" s="136">
        <v>45002</v>
      </c>
      <c r="AU17" s="6">
        <v>3669</v>
      </c>
      <c r="AV17" s="6">
        <v>225</v>
      </c>
      <c r="AW17" s="6" t="s">
        <v>253</v>
      </c>
      <c r="AX17" s="136"/>
      <c r="AY17" s="6"/>
      <c r="AZ17" s="6"/>
      <c r="BA17" s="6" t="s">
        <v>230</v>
      </c>
      <c r="BB17" s="136"/>
      <c r="BC17" s="6"/>
      <c r="BD17" s="6"/>
      <c r="BE17" s="192" t="s">
        <v>179</v>
      </c>
      <c r="BF17" s="136">
        <v>45005</v>
      </c>
      <c r="BG17" s="6">
        <v>3806</v>
      </c>
      <c r="BH17" s="6">
        <v>90</v>
      </c>
      <c r="BI17" s="6" t="s">
        <v>179</v>
      </c>
      <c r="BJ17" s="136">
        <v>45010</v>
      </c>
      <c r="BK17" s="6">
        <v>3718</v>
      </c>
      <c r="BL17" s="6">
        <v>135</v>
      </c>
      <c r="BM17" s="6" t="s">
        <v>179</v>
      </c>
      <c r="BN17" s="192">
        <v>45007</v>
      </c>
      <c r="BO17" s="6">
        <v>3698</v>
      </c>
      <c r="BP17" s="6">
        <v>95</v>
      </c>
      <c r="BQ17" s="6" t="s">
        <v>164</v>
      </c>
      <c r="BR17" s="136">
        <v>45008</v>
      </c>
      <c r="BS17" s="6">
        <v>3724</v>
      </c>
      <c r="BT17" s="6">
        <v>45</v>
      </c>
      <c r="BU17" s="6" t="s">
        <v>179</v>
      </c>
      <c r="BV17" s="192"/>
      <c r="BW17" s="6"/>
      <c r="BX17" s="6"/>
      <c r="BY17" s="6"/>
      <c r="BZ17" s="136">
        <v>44999</v>
      </c>
      <c r="CA17" s="6">
        <v>3664</v>
      </c>
      <c r="CB17" s="6">
        <v>90</v>
      </c>
      <c r="CC17" s="6" t="s">
        <v>164</v>
      </c>
      <c r="CD17" s="136">
        <v>45002</v>
      </c>
      <c r="CE17" s="86">
        <v>3670</v>
      </c>
      <c r="CF17" s="86">
        <v>95</v>
      </c>
      <c r="CG17" s="191" t="s">
        <v>253</v>
      </c>
      <c r="CH17" s="136"/>
      <c r="CI17" s="86"/>
      <c r="CJ17" s="86"/>
      <c r="CK17" s="191"/>
    </row>
    <row r="18" spans="2:89" x14ac:dyDescent="0.3">
      <c r="B18" s="136">
        <v>45006</v>
      </c>
      <c r="C18" s="6">
        <v>3695</v>
      </c>
      <c r="D18" s="6">
        <v>50</v>
      </c>
      <c r="E18" s="6" t="s">
        <v>179</v>
      </c>
      <c r="F18" s="136">
        <v>44998</v>
      </c>
      <c r="G18" s="6">
        <v>3662</v>
      </c>
      <c r="H18" s="6">
        <v>65</v>
      </c>
      <c r="I18" s="6" t="s">
        <v>179</v>
      </c>
      <c r="J18" s="136">
        <v>45016</v>
      </c>
      <c r="K18" s="6">
        <v>3555</v>
      </c>
      <c r="L18" s="6">
        <v>15</v>
      </c>
      <c r="M18" s="6" t="s">
        <v>179</v>
      </c>
      <c r="N18" s="136">
        <v>44996</v>
      </c>
      <c r="O18" s="6">
        <v>3651</v>
      </c>
      <c r="P18" s="6">
        <v>135</v>
      </c>
      <c r="Q18" s="6" t="s">
        <v>179</v>
      </c>
      <c r="R18" s="136"/>
      <c r="S18" s="6"/>
      <c r="T18" s="6"/>
      <c r="U18" s="6" t="s">
        <v>111</v>
      </c>
      <c r="V18" s="136">
        <v>45006</v>
      </c>
      <c r="W18" s="6">
        <v>3693</v>
      </c>
      <c r="X18" s="6">
        <v>180</v>
      </c>
      <c r="Y18" s="6" t="s">
        <v>179</v>
      </c>
      <c r="Z18" s="136"/>
      <c r="AA18" s="6"/>
      <c r="AB18" s="6"/>
      <c r="AC18" s="6" t="s">
        <v>179</v>
      </c>
      <c r="AD18" s="136"/>
      <c r="AE18" s="6"/>
      <c r="AF18" s="6"/>
      <c r="AG18" s="6" t="s">
        <v>179</v>
      </c>
      <c r="AH18" s="136"/>
      <c r="AI18" s="6"/>
      <c r="AJ18" s="6"/>
      <c r="AK18" s="136" t="s">
        <v>179</v>
      </c>
      <c r="AL18" s="136"/>
      <c r="AM18" s="6"/>
      <c r="AN18" s="6"/>
      <c r="AO18" s="6" t="s">
        <v>179</v>
      </c>
      <c r="AP18" s="136">
        <v>45006</v>
      </c>
      <c r="AQ18" s="6">
        <v>3694</v>
      </c>
      <c r="AR18" s="6">
        <v>180</v>
      </c>
      <c r="AS18" s="6" t="s">
        <v>253</v>
      </c>
      <c r="AT18" s="136">
        <v>45005</v>
      </c>
      <c r="AU18" s="6">
        <v>3705</v>
      </c>
      <c r="AV18" s="6">
        <v>270</v>
      </c>
      <c r="AW18" s="6" t="s">
        <v>253</v>
      </c>
      <c r="AX18" s="136"/>
      <c r="AY18" s="6"/>
      <c r="AZ18" s="6"/>
      <c r="BA18" s="192" t="s">
        <v>267</v>
      </c>
      <c r="BB18" s="136"/>
      <c r="BC18" s="6"/>
      <c r="BD18" s="6"/>
      <c r="BE18" s="6" t="s">
        <v>179</v>
      </c>
      <c r="BF18" s="136"/>
      <c r="BG18" s="6"/>
      <c r="BH18" s="6"/>
      <c r="BI18" s="192" t="s">
        <v>179</v>
      </c>
      <c r="BJ18" s="136">
        <v>45013</v>
      </c>
      <c r="BK18" s="6">
        <v>3733</v>
      </c>
      <c r="BL18" s="6">
        <v>135</v>
      </c>
      <c r="BM18" s="6" t="s">
        <v>179</v>
      </c>
      <c r="BN18" s="192">
        <v>45014</v>
      </c>
      <c r="BO18" s="6">
        <v>3738</v>
      </c>
      <c r="BP18" s="6">
        <v>135</v>
      </c>
      <c r="BQ18" s="4" t="s">
        <v>164</v>
      </c>
      <c r="BR18" s="136">
        <v>45011</v>
      </c>
      <c r="BS18" s="6">
        <v>3723</v>
      </c>
      <c r="BT18" s="6">
        <v>45</v>
      </c>
      <c r="BU18" s="6" t="s">
        <v>179</v>
      </c>
      <c r="BV18" s="192"/>
      <c r="BW18" s="6"/>
      <c r="BX18" s="6"/>
      <c r="BY18" s="6"/>
      <c r="BZ18" s="136">
        <v>45002</v>
      </c>
      <c r="CA18" s="6">
        <v>3671</v>
      </c>
      <c r="CB18" s="6">
        <v>20</v>
      </c>
      <c r="CC18" s="6" t="s">
        <v>164</v>
      </c>
      <c r="CD18" s="136">
        <v>45005</v>
      </c>
      <c r="CE18" s="86">
        <v>3703</v>
      </c>
      <c r="CF18" s="86">
        <v>135</v>
      </c>
      <c r="CG18" s="191" t="s">
        <v>253</v>
      </c>
      <c r="CH18" s="136"/>
      <c r="CI18" s="86"/>
      <c r="CJ18" s="86"/>
      <c r="CK18" s="191"/>
    </row>
    <row r="19" spans="2:89" x14ac:dyDescent="0.3">
      <c r="B19" s="136">
        <v>45009</v>
      </c>
      <c r="C19" s="6">
        <v>3715</v>
      </c>
      <c r="D19" s="6">
        <v>50</v>
      </c>
      <c r="E19" s="6" t="s">
        <v>179</v>
      </c>
      <c r="F19" s="136">
        <v>45000</v>
      </c>
      <c r="G19" s="6">
        <v>3685</v>
      </c>
      <c r="H19" s="6">
        <v>80</v>
      </c>
      <c r="I19" s="6" t="s">
        <v>179</v>
      </c>
      <c r="J19" s="136">
        <v>45016</v>
      </c>
      <c r="K19" s="6">
        <v>3751</v>
      </c>
      <c r="L19" s="6">
        <v>45</v>
      </c>
      <c r="M19" s="6" t="s">
        <v>94</v>
      </c>
      <c r="N19" s="136">
        <v>44996</v>
      </c>
      <c r="O19" s="6">
        <v>3653</v>
      </c>
      <c r="P19" s="6">
        <v>90</v>
      </c>
      <c r="Q19" s="6" t="s">
        <v>179</v>
      </c>
      <c r="R19" s="136"/>
      <c r="S19" s="6"/>
      <c r="T19" s="6"/>
      <c r="U19" s="6" t="s">
        <v>179</v>
      </c>
      <c r="V19" s="136">
        <v>45009</v>
      </c>
      <c r="W19" s="6">
        <v>3713</v>
      </c>
      <c r="X19" s="6">
        <v>180</v>
      </c>
      <c r="Y19" s="6" t="s">
        <v>179</v>
      </c>
      <c r="Z19" s="136"/>
      <c r="AA19" s="6"/>
      <c r="AB19" s="6"/>
      <c r="AC19" s="6" t="s">
        <v>179</v>
      </c>
      <c r="AD19" s="136"/>
      <c r="AE19" s="140"/>
      <c r="AF19" s="6"/>
      <c r="AG19" s="6" t="s">
        <v>179</v>
      </c>
      <c r="AH19" s="136"/>
      <c r="AI19" s="6"/>
      <c r="AJ19" s="6"/>
      <c r="AK19" s="136" t="s">
        <v>179</v>
      </c>
      <c r="AL19" s="136"/>
      <c r="AM19" s="6"/>
      <c r="AN19" s="6"/>
      <c r="AO19" s="6" t="s">
        <v>111</v>
      </c>
      <c r="AP19" s="136">
        <v>45009</v>
      </c>
      <c r="AQ19" s="6">
        <v>3714</v>
      </c>
      <c r="AR19" s="6">
        <v>180</v>
      </c>
      <c r="AS19" s="192" t="s">
        <v>253</v>
      </c>
      <c r="AT19" s="136">
        <v>45008</v>
      </c>
      <c r="AU19" s="6">
        <v>3712</v>
      </c>
      <c r="AV19" s="6">
        <v>270</v>
      </c>
      <c r="AW19" s="192" t="s">
        <v>253</v>
      </c>
      <c r="AX19" s="136"/>
      <c r="AY19" s="6"/>
      <c r="AZ19" s="6"/>
      <c r="BA19" s="192" t="s">
        <v>230</v>
      </c>
      <c r="BB19" s="136"/>
      <c r="BC19" s="6"/>
      <c r="BD19" s="6"/>
      <c r="BE19" s="6" t="s">
        <v>179</v>
      </c>
      <c r="BF19" s="136"/>
      <c r="BG19" s="6"/>
      <c r="BH19" s="6"/>
      <c r="BI19" s="6" t="s">
        <v>179</v>
      </c>
      <c r="BJ19" s="136">
        <v>45016</v>
      </c>
      <c r="BK19" s="6">
        <v>3554</v>
      </c>
      <c r="BL19" s="6">
        <v>135</v>
      </c>
      <c r="BM19" s="192" t="s">
        <v>179</v>
      </c>
      <c r="BN19" s="6"/>
      <c r="BO19" s="6"/>
      <c r="BP19" s="6"/>
      <c r="BQ19" s="6" t="s">
        <v>164</v>
      </c>
      <c r="BR19" s="136">
        <v>45014</v>
      </c>
      <c r="BS19" s="6">
        <v>3736</v>
      </c>
      <c r="BT19" s="6">
        <v>45</v>
      </c>
      <c r="BU19" s="6" t="s">
        <v>179</v>
      </c>
      <c r="BV19" s="192"/>
      <c r="BW19" s="6"/>
      <c r="BX19" s="6"/>
      <c r="BY19" s="6"/>
      <c r="BZ19" s="136">
        <v>45005</v>
      </c>
      <c r="CA19" s="6">
        <v>3702</v>
      </c>
      <c r="CB19" s="6">
        <v>20</v>
      </c>
      <c r="CC19" s="6" t="s">
        <v>164</v>
      </c>
      <c r="CD19" s="136">
        <v>45008</v>
      </c>
      <c r="CE19" s="86">
        <v>3710</v>
      </c>
      <c r="CF19" s="86">
        <v>45</v>
      </c>
      <c r="CG19" s="191" t="s">
        <v>253</v>
      </c>
      <c r="CH19" s="136"/>
      <c r="CI19" s="86"/>
      <c r="CJ19" s="86"/>
      <c r="CK19" s="191"/>
    </row>
    <row r="20" spans="2:89" x14ac:dyDescent="0.3">
      <c r="B20" s="136">
        <v>45012</v>
      </c>
      <c r="C20" s="6">
        <v>3731</v>
      </c>
      <c r="D20" s="6">
        <v>50</v>
      </c>
      <c r="E20" s="6" t="s">
        <v>179</v>
      </c>
      <c r="F20" s="136">
        <v>45002</v>
      </c>
      <c r="G20" s="6">
        <v>3666</v>
      </c>
      <c r="H20" s="6">
        <v>85</v>
      </c>
      <c r="I20" s="6" t="s">
        <v>179</v>
      </c>
      <c r="J20" s="136">
        <v>45016</v>
      </c>
      <c r="K20" s="6">
        <v>3748</v>
      </c>
      <c r="L20" s="6">
        <v>90</v>
      </c>
      <c r="M20" s="6" t="s">
        <v>94</v>
      </c>
      <c r="N20" s="136">
        <v>44999</v>
      </c>
      <c r="O20" s="6">
        <v>3665</v>
      </c>
      <c r="P20" s="6">
        <v>135</v>
      </c>
      <c r="Q20" s="6" t="s">
        <v>179</v>
      </c>
      <c r="R20" s="136"/>
      <c r="S20" s="6"/>
      <c r="T20" s="6"/>
      <c r="U20" s="6" t="s">
        <v>179</v>
      </c>
      <c r="V20" s="136">
        <v>45015</v>
      </c>
      <c r="W20" s="6">
        <v>3742</v>
      </c>
      <c r="X20" s="6">
        <v>180</v>
      </c>
      <c r="Y20" s="6" t="s">
        <v>179</v>
      </c>
      <c r="Z20" s="136"/>
      <c r="AA20" s="6"/>
      <c r="AB20" s="6"/>
      <c r="AC20" s="6" t="s">
        <v>179</v>
      </c>
      <c r="AD20" s="136"/>
      <c r="AE20" s="6"/>
      <c r="AF20" s="6"/>
      <c r="AG20" s="6" t="s">
        <v>111</v>
      </c>
      <c r="AH20" s="136"/>
      <c r="AI20" s="6"/>
      <c r="AJ20" s="6"/>
      <c r="AK20" s="136" t="s">
        <v>179</v>
      </c>
      <c r="AL20" s="136"/>
      <c r="AM20" s="6"/>
      <c r="AN20" s="6"/>
      <c r="AO20" s="6" t="s">
        <v>111</v>
      </c>
      <c r="AP20" s="136">
        <v>45012</v>
      </c>
      <c r="AQ20" s="6">
        <v>3732</v>
      </c>
      <c r="AR20" s="6">
        <v>180</v>
      </c>
      <c r="AS20" s="6" t="s">
        <v>253</v>
      </c>
      <c r="AT20" s="136">
        <v>45011</v>
      </c>
      <c r="AU20" s="6">
        <v>3721</v>
      </c>
      <c r="AV20" s="6">
        <v>270</v>
      </c>
      <c r="AW20" s="6" t="s">
        <v>253</v>
      </c>
      <c r="AX20" s="136"/>
      <c r="AY20" s="6"/>
      <c r="AZ20" s="6"/>
      <c r="BA20" s="6" t="s">
        <v>184</v>
      </c>
      <c r="BB20" s="136"/>
      <c r="BC20" s="6"/>
      <c r="BD20" s="6"/>
      <c r="BE20" s="6" t="s">
        <v>179</v>
      </c>
      <c r="BF20" s="136"/>
      <c r="BG20" s="6"/>
      <c r="BH20" s="6"/>
      <c r="BI20" s="6" t="s">
        <v>179</v>
      </c>
      <c r="BJ20" s="136"/>
      <c r="BK20" s="6"/>
      <c r="BL20" s="6"/>
      <c r="BM20" s="192" t="s">
        <v>179</v>
      </c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136">
        <v>45008</v>
      </c>
      <c r="CA20" s="6">
        <v>3709</v>
      </c>
      <c r="CB20" s="6">
        <v>10</v>
      </c>
      <c r="CC20" s="6" t="s">
        <v>164</v>
      </c>
      <c r="CD20" s="136">
        <v>45011</v>
      </c>
      <c r="CE20" s="86">
        <v>3725</v>
      </c>
      <c r="CF20" s="86">
        <v>135</v>
      </c>
      <c r="CG20" s="191" t="s">
        <v>253</v>
      </c>
      <c r="CH20" s="136"/>
      <c r="CI20" s="86"/>
      <c r="CJ20" s="86"/>
      <c r="CK20" s="191"/>
    </row>
    <row r="21" spans="2:89" x14ac:dyDescent="0.3">
      <c r="B21" s="136">
        <v>45015</v>
      </c>
      <c r="C21" s="6">
        <v>3741</v>
      </c>
      <c r="D21" s="6">
        <v>25</v>
      </c>
      <c r="E21" s="6" t="s">
        <v>179</v>
      </c>
      <c r="F21" s="136">
        <v>45004</v>
      </c>
      <c r="G21" s="6">
        <v>3688</v>
      </c>
      <c r="H21" s="6">
        <v>70</v>
      </c>
      <c r="I21" s="6" t="s">
        <v>179</v>
      </c>
      <c r="J21" s="136"/>
      <c r="K21" s="6"/>
      <c r="L21" s="6"/>
      <c r="M21" s="6"/>
      <c r="N21" s="136">
        <v>45002</v>
      </c>
      <c r="O21" s="6">
        <v>3672</v>
      </c>
      <c r="P21" s="6">
        <v>135</v>
      </c>
      <c r="Q21" s="6" t="s">
        <v>179</v>
      </c>
      <c r="R21" s="136"/>
      <c r="S21" s="6"/>
      <c r="T21" s="6"/>
      <c r="U21" s="6" t="s">
        <v>179</v>
      </c>
      <c r="V21" s="136"/>
      <c r="W21" s="6"/>
      <c r="X21" s="6"/>
      <c r="Y21" s="6" t="s">
        <v>179</v>
      </c>
      <c r="Z21" s="136"/>
      <c r="AA21" s="6"/>
      <c r="AB21" s="6"/>
      <c r="AC21" s="6" t="s">
        <v>179</v>
      </c>
      <c r="AD21" s="136"/>
      <c r="AE21" s="140"/>
      <c r="AF21" s="6"/>
      <c r="AG21" s="6" t="s">
        <v>111</v>
      </c>
      <c r="AH21" s="136"/>
      <c r="AI21" s="6"/>
      <c r="AJ21" s="6"/>
      <c r="AK21" s="136" t="s">
        <v>111</v>
      </c>
      <c r="AL21" s="136"/>
      <c r="AM21" s="6"/>
      <c r="AN21" s="6"/>
      <c r="AO21" s="6"/>
      <c r="AP21" s="136">
        <v>45015</v>
      </c>
      <c r="AQ21" s="6">
        <v>3743</v>
      </c>
      <c r="AR21" s="6">
        <v>180</v>
      </c>
      <c r="AS21" s="6" t="s">
        <v>253</v>
      </c>
      <c r="AT21" s="136">
        <v>45014</v>
      </c>
      <c r="AU21" s="6">
        <v>3737</v>
      </c>
      <c r="AV21" s="6">
        <v>270</v>
      </c>
      <c r="AW21" s="6" t="s">
        <v>253</v>
      </c>
      <c r="AX21" s="136"/>
      <c r="AY21" s="6"/>
      <c r="AZ21" s="6"/>
      <c r="BA21" s="6" t="s">
        <v>184</v>
      </c>
      <c r="BB21" s="136"/>
      <c r="BC21" s="6"/>
      <c r="BD21" s="6"/>
      <c r="BE21" s="6" t="s">
        <v>111</v>
      </c>
      <c r="BF21" s="136"/>
      <c r="BG21" s="6"/>
      <c r="BH21" s="6"/>
      <c r="BI21" s="6" t="s">
        <v>179</v>
      </c>
      <c r="BJ21" s="136"/>
      <c r="BK21" s="6"/>
      <c r="BL21" s="6"/>
      <c r="BM21" s="6" t="s">
        <v>111</v>
      </c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136">
        <v>45011</v>
      </c>
      <c r="CA21" s="6">
        <v>3726</v>
      </c>
      <c r="CB21" s="6">
        <v>10</v>
      </c>
      <c r="CC21" s="6" t="s">
        <v>164</v>
      </c>
      <c r="CD21" s="136">
        <v>45014</v>
      </c>
      <c r="CE21" s="86">
        <v>3739</v>
      </c>
      <c r="CF21" s="86">
        <v>135</v>
      </c>
      <c r="CG21" s="191" t="s">
        <v>253</v>
      </c>
      <c r="CH21" s="136"/>
      <c r="CI21" s="86"/>
      <c r="CJ21" s="86"/>
      <c r="CK21" s="191"/>
    </row>
    <row r="22" spans="2:89" x14ac:dyDescent="0.3">
      <c r="B22" s="136"/>
      <c r="C22" s="6"/>
      <c r="D22" s="6"/>
      <c r="E22" s="6" t="s">
        <v>179</v>
      </c>
      <c r="F22" s="136">
        <v>45006</v>
      </c>
      <c r="G22" s="6">
        <v>3697</v>
      </c>
      <c r="H22" s="6">
        <v>45</v>
      </c>
      <c r="I22" s="6" t="s">
        <v>179</v>
      </c>
      <c r="J22" s="136"/>
      <c r="K22" s="6"/>
      <c r="L22" s="6"/>
      <c r="M22" s="6"/>
      <c r="N22" s="136">
        <v>45005</v>
      </c>
      <c r="O22" s="6">
        <v>3704</v>
      </c>
      <c r="P22" s="6">
        <v>135</v>
      </c>
      <c r="Q22" s="6" t="s">
        <v>179</v>
      </c>
      <c r="R22" s="136"/>
      <c r="S22" s="6"/>
      <c r="T22" s="6"/>
      <c r="U22" s="6" t="s">
        <v>179</v>
      </c>
      <c r="V22" s="136"/>
      <c r="W22" s="6"/>
      <c r="X22" s="6"/>
      <c r="Y22" s="6" t="s">
        <v>179</v>
      </c>
      <c r="Z22" s="136"/>
      <c r="AA22" s="6"/>
      <c r="AB22" s="6"/>
      <c r="AC22" s="6" t="s">
        <v>179</v>
      </c>
      <c r="AD22" s="136"/>
      <c r="AE22" s="140"/>
      <c r="AF22" s="6"/>
      <c r="AG22" s="6" t="s">
        <v>111</v>
      </c>
      <c r="AH22" s="136"/>
      <c r="AI22" s="6"/>
      <c r="AJ22" s="6"/>
      <c r="AK22" s="136"/>
      <c r="AL22" s="136"/>
      <c r="AM22" s="6"/>
      <c r="AN22" s="6"/>
      <c r="AO22" s="6"/>
      <c r="AP22" s="136"/>
      <c r="AQ22" s="6"/>
      <c r="AR22" s="6"/>
      <c r="AS22" s="6"/>
      <c r="AT22" s="136"/>
      <c r="AU22" s="6"/>
      <c r="AV22" s="6"/>
      <c r="AW22" s="6"/>
      <c r="AX22" s="136"/>
      <c r="AY22" s="6"/>
      <c r="AZ22" s="6"/>
      <c r="BA22" s="6"/>
      <c r="BB22" s="191"/>
      <c r="BC22" s="191"/>
      <c r="BD22" s="191"/>
      <c r="BE22" s="191"/>
      <c r="BF22" s="136"/>
      <c r="BG22" s="6"/>
      <c r="BH22" s="6"/>
      <c r="BI22" s="6" t="s">
        <v>111</v>
      </c>
      <c r="BJ22" s="136"/>
      <c r="BK22" s="6"/>
      <c r="BL22" s="6"/>
      <c r="BM22" s="6" t="s">
        <v>111</v>
      </c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136">
        <v>45014</v>
      </c>
      <c r="CA22" s="6">
        <v>3740</v>
      </c>
      <c r="CB22" s="6">
        <v>20</v>
      </c>
      <c r="CC22" s="6" t="s">
        <v>164</v>
      </c>
      <c r="CD22" s="136"/>
      <c r="CE22" s="86"/>
      <c r="CF22" s="86"/>
      <c r="CG22" s="191"/>
      <c r="CH22" s="136"/>
      <c r="CI22" s="86"/>
      <c r="CJ22" s="86"/>
      <c r="CK22" s="191"/>
    </row>
    <row r="23" spans="2:89" x14ac:dyDescent="0.3">
      <c r="B23" s="136"/>
      <c r="C23" s="6"/>
      <c r="D23" s="6"/>
      <c r="E23" s="6" t="s">
        <v>179</v>
      </c>
      <c r="F23" s="136">
        <v>45008</v>
      </c>
      <c r="G23" s="6">
        <v>3708</v>
      </c>
      <c r="H23" s="6">
        <v>20</v>
      </c>
      <c r="I23" s="6" t="s">
        <v>179</v>
      </c>
      <c r="J23" s="136"/>
      <c r="K23" s="6"/>
      <c r="L23" s="6"/>
      <c r="M23" s="6"/>
      <c r="N23" s="136">
        <v>45007</v>
      </c>
      <c r="O23" s="6">
        <v>3706</v>
      </c>
      <c r="P23" s="6">
        <v>180</v>
      </c>
      <c r="Q23" s="6" t="s">
        <v>179</v>
      </c>
      <c r="R23" s="136"/>
      <c r="S23" s="6"/>
      <c r="T23" s="6"/>
      <c r="U23" s="6" t="s">
        <v>179</v>
      </c>
      <c r="V23" s="136"/>
      <c r="W23" s="6"/>
      <c r="X23" s="6"/>
      <c r="Y23" s="6" t="s">
        <v>179</v>
      </c>
      <c r="Z23" s="136"/>
      <c r="AA23" s="6"/>
      <c r="AB23" s="6"/>
      <c r="AC23" s="6" t="s">
        <v>179</v>
      </c>
      <c r="AD23" s="136"/>
      <c r="AE23" s="6"/>
      <c r="AF23" s="6"/>
      <c r="AG23" s="6" t="s">
        <v>111</v>
      </c>
      <c r="AH23" s="136"/>
      <c r="AI23" s="6"/>
      <c r="AJ23" s="6"/>
      <c r="AK23" s="136"/>
      <c r="AL23" s="136"/>
      <c r="AM23" s="6"/>
      <c r="AN23" s="6"/>
      <c r="AO23" s="6"/>
      <c r="AP23" s="136"/>
      <c r="AQ23" s="6"/>
      <c r="AR23" s="6"/>
      <c r="AS23" s="6"/>
      <c r="AT23" s="136"/>
      <c r="AU23" s="6"/>
      <c r="AV23" s="6"/>
      <c r="AW23" s="6"/>
      <c r="AX23" s="136"/>
      <c r="AY23" s="6"/>
      <c r="AZ23" s="6"/>
      <c r="BA23" s="6"/>
      <c r="BB23" s="191"/>
      <c r="BC23" s="191"/>
      <c r="BD23" s="191"/>
      <c r="BE23" s="191"/>
      <c r="BF23" s="136"/>
      <c r="BG23" s="6"/>
      <c r="BH23" s="6"/>
      <c r="BI23" s="6" t="s">
        <v>111</v>
      </c>
      <c r="BJ23" s="136"/>
      <c r="BK23" s="6"/>
      <c r="BL23" s="6"/>
      <c r="BM23" s="6" t="s">
        <v>111</v>
      </c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136"/>
      <c r="CA23" s="6"/>
      <c r="CB23" s="6"/>
      <c r="CC23" s="6" t="s">
        <v>164</v>
      </c>
      <c r="CD23" s="136"/>
      <c r="CE23" s="86"/>
      <c r="CF23" s="86"/>
      <c r="CG23" s="191"/>
      <c r="CH23" s="136"/>
      <c r="CI23" s="86"/>
      <c r="CJ23" s="86"/>
      <c r="CK23" s="191"/>
    </row>
    <row r="24" spans="2:89" x14ac:dyDescent="0.3">
      <c r="B24" s="136"/>
      <c r="C24" s="6"/>
      <c r="D24" s="6"/>
      <c r="E24" s="6"/>
      <c r="F24" s="136">
        <v>45010</v>
      </c>
      <c r="G24" s="6">
        <v>3719</v>
      </c>
      <c r="H24" s="6">
        <v>90</v>
      </c>
      <c r="I24" s="6" t="s">
        <v>179</v>
      </c>
      <c r="J24" s="136"/>
      <c r="K24" s="6"/>
      <c r="L24" s="6"/>
      <c r="M24" s="6"/>
      <c r="N24" s="136">
        <v>45008</v>
      </c>
      <c r="O24" s="6">
        <v>3711</v>
      </c>
      <c r="P24" s="6">
        <v>45</v>
      </c>
      <c r="Q24" s="6" t="s">
        <v>179</v>
      </c>
      <c r="R24" s="136"/>
      <c r="S24" s="6"/>
      <c r="T24" s="6"/>
      <c r="U24" s="6" t="s">
        <v>179</v>
      </c>
      <c r="V24" s="136"/>
      <c r="W24" s="6"/>
      <c r="X24" s="6"/>
      <c r="Y24" s="6"/>
      <c r="Z24" s="136"/>
      <c r="AA24" s="6"/>
      <c r="AB24" s="6"/>
      <c r="AC24" s="6"/>
      <c r="AD24" s="136"/>
      <c r="AE24" s="6"/>
      <c r="AF24" s="6"/>
      <c r="AG24" s="6" t="s">
        <v>111</v>
      </c>
      <c r="AH24" s="136"/>
      <c r="AI24" s="6"/>
      <c r="AJ24" s="6"/>
      <c r="AK24" s="136"/>
      <c r="AL24" s="136"/>
      <c r="AM24" s="6"/>
      <c r="AN24" s="6"/>
      <c r="AO24" s="6"/>
      <c r="AP24" s="136"/>
      <c r="AQ24" s="6"/>
      <c r="AR24" s="6"/>
      <c r="AS24" s="6"/>
      <c r="AT24" s="136"/>
      <c r="AU24" s="6"/>
      <c r="AV24" s="6"/>
      <c r="AW24" s="6"/>
      <c r="AX24" s="136"/>
      <c r="AY24" s="6"/>
      <c r="AZ24" s="6"/>
      <c r="BA24" s="6"/>
      <c r="BB24" s="191"/>
      <c r="BC24" s="191"/>
      <c r="BD24" s="191"/>
      <c r="BE24" s="191"/>
      <c r="BF24" s="136"/>
      <c r="BG24" s="6"/>
      <c r="BH24" s="6"/>
      <c r="BI24" s="6" t="s">
        <v>111</v>
      </c>
      <c r="BJ24" s="136"/>
      <c r="BK24" s="6"/>
      <c r="BL24" s="6"/>
      <c r="BM24" s="6" t="s">
        <v>111</v>
      </c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136"/>
      <c r="CA24" s="6"/>
      <c r="CB24" s="6"/>
      <c r="CC24" s="6"/>
      <c r="CD24" s="136"/>
      <c r="CE24" s="86"/>
      <c r="CF24" s="86"/>
      <c r="CG24" s="191"/>
      <c r="CH24" s="136"/>
      <c r="CI24" s="86"/>
      <c r="CJ24" s="86"/>
      <c r="CK24" s="191"/>
    </row>
    <row r="25" spans="2:89" x14ac:dyDescent="0.3">
      <c r="B25" s="136"/>
      <c r="C25" s="6"/>
      <c r="D25" s="6"/>
      <c r="E25" s="6"/>
      <c r="F25" s="136">
        <v>45012</v>
      </c>
      <c r="G25" s="6">
        <v>3730</v>
      </c>
      <c r="H25" s="6">
        <v>20</v>
      </c>
      <c r="I25" s="6" t="s">
        <v>179</v>
      </c>
      <c r="J25" s="136"/>
      <c r="K25" s="6"/>
      <c r="L25" s="6"/>
      <c r="M25" s="6"/>
      <c r="N25" s="136">
        <v>45008</v>
      </c>
      <c r="O25" s="6">
        <v>3805</v>
      </c>
      <c r="P25" s="6">
        <v>45</v>
      </c>
      <c r="Q25" s="6" t="s">
        <v>179</v>
      </c>
      <c r="R25" s="136"/>
      <c r="S25" s="6"/>
      <c r="T25" s="6"/>
      <c r="U25" s="6" t="s">
        <v>179</v>
      </c>
      <c r="V25" s="136"/>
      <c r="W25" s="6"/>
      <c r="X25" s="6"/>
      <c r="Y25" s="6"/>
      <c r="Z25" s="136"/>
      <c r="AA25" s="6"/>
      <c r="AB25" s="6"/>
      <c r="AC25" s="6"/>
      <c r="AD25" s="136"/>
      <c r="AE25" s="6"/>
      <c r="AF25" s="6"/>
      <c r="AG25" s="6" t="s">
        <v>179</v>
      </c>
      <c r="AH25" s="136"/>
      <c r="AI25" s="6"/>
      <c r="AJ25" s="6"/>
      <c r="AK25" s="136"/>
      <c r="AL25" s="136"/>
      <c r="AM25" s="6"/>
      <c r="AN25" s="6"/>
      <c r="AO25" s="6"/>
      <c r="AP25" s="136"/>
      <c r="AQ25" s="6"/>
      <c r="AR25" s="6"/>
      <c r="AS25" s="6"/>
      <c r="AT25" s="136"/>
      <c r="AU25" s="6"/>
      <c r="AV25" s="6"/>
      <c r="AW25" s="6"/>
      <c r="AX25" s="136"/>
      <c r="AY25" s="6"/>
      <c r="AZ25" s="6"/>
      <c r="BA25" s="6"/>
      <c r="BB25" s="191"/>
      <c r="BC25" s="191"/>
      <c r="BD25" s="191"/>
      <c r="BE25" s="191"/>
      <c r="BF25" s="136"/>
      <c r="BG25" s="6"/>
      <c r="BH25" s="6"/>
      <c r="BI25" s="6" t="s">
        <v>111</v>
      </c>
      <c r="BJ25" s="136"/>
      <c r="BK25" s="6"/>
      <c r="BL25" s="6"/>
      <c r="BM25" s="6" t="s">
        <v>111</v>
      </c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136"/>
      <c r="CA25" s="6"/>
      <c r="CB25" s="6"/>
      <c r="CC25" s="6"/>
      <c r="CD25" s="136"/>
      <c r="CE25" s="86"/>
      <c r="CF25" s="86"/>
      <c r="CG25" s="191"/>
      <c r="CH25" s="136"/>
      <c r="CI25" s="86"/>
      <c r="CJ25" s="86"/>
      <c r="CK25" s="191"/>
    </row>
    <row r="26" spans="2:89" x14ac:dyDescent="0.3">
      <c r="B26" s="136"/>
      <c r="C26" s="6"/>
      <c r="D26" s="6"/>
      <c r="E26" s="6"/>
      <c r="F26" s="136">
        <v>45014</v>
      </c>
      <c r="G26" s="6">
        <v>3735</v>
      </c>
      <c r="H26" s="6">
        <v>45</v>
      </c>
      <c r="I26" s="6" t="s">
        <v>179</v>
      </c>
      <c r="J26" s="136"/>
      <c r="K26" s="6"/>
      <c r="L26" s="6"/>
      <c r="M26" s="6"/>
      <c r="N26" s="136">
        <v>45011</v>
      </c>
      <c r="O26" s="6">
        <v>3722</v>
      </c>
      <c r="P26" s="6">
        <v>45</v>
      </c>
      <c r="Q26" s="6" t="s">
        <v>179</v>
      </c>
      <c r="R26" s="136"/>
      <c r="S26" s="6"/>
      <c r="T26" s="6"/>
      <c r="U26" s="6" t="s">
        <v>179</v>
      </c>
      <c r="V26" s="136"/>
      <c r="W26" s="6"/>
      <c r="X26" s="6"/>
      <c r="Y26" s="6"/>
      <c r="Z26" s="136"/>
      <c r="AA26" s="6"/>
      <c r="AB26" s="6"/>
      <c r="AC26" s="6"/>
      <c r="AD26" s="136"/>
      <c r="AE26" s="6"/>
      <c r="AF26" s="6"/>
      <c r="AG26" s="6" t="s">
        <v>179</v>
      </c>
      <c r="AH26" s="13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191"/>
      <c r="BC26" s="191"/>
      <c r="BD26" s="191"/>
      <c r="BE26" s="191"/>
      <c r="BF26" s="136"/>
      <c r="BG26" s="6"/>
      <c r="BH26" s="6"/>
      <c r="BI26" s="6" t="s">
        <v>111</v>
      </c>
      <c r="BJ26" s="136"/>
      <c r="BK26" s="6"/>
      <c r="BL26" s="6"/>
      <c r="BM26" s="6" t="s">
        <v>111</v>
      </c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136"/>
      <c r="CA26" s="6"/>
      <c r="CB26" s="6"/>
      <c r="CC26" s="6"/>
      <c r="CD26" s="136"/>
      <c r="CE26" s="86"/>
      <c r="CF26" s="86"/>
      <c r="CG26" s="191"/>
      <c r="CH26" s="136"/>
      <c r="CI26" s="86"/>
      <c r="CJ26" s="86"/>
      <c r="CK26" s="191"/>
    </row>
    <row r="27" spans="2:89" x14ac:dyDescent="0.3">
      <c r="B27" s="136"/>
      <c r="C27" s="6"/>
      <c r="D27" s="6"/>
      <c r="E27" s="6"/>
      <c r="F27" s="136">
        <v>45016</v>
      </c>
      <c r="G27" s="6">
        <v>3553</v>
      </c>
      <c r="H27" s="6">
        <v>50</v>
      </c>
      <c r="I27" s="6" t="s">
        <v>179</v>
      </c>
      <c r="J27" s="136"/>
      <c r="K27" s="6"/>
      <c r="L27" s="6"/>
      <c r="M27" s="6"/>
      <c r="N27" s="136"/>
      <c r="O27" s="6"/>
      <c r="P27" s="6"/>
      <c r="Q27" s="6" t="s">
        <v>111</v>
      </c>
      <c r="R27" s="136"/>
      <c r="S27" s="6"/>
      <c r="T27" s="6"/>
      <c r="U27" s="6" t="s">
        <v>179</v>
      </c>
      <c r="V27" s="136"/>
      <c r="W27" s="6"/>
      <c r="X27" s="6"/>
      <c r="Y27" s="6"/>
      <c r="Z27" s="136"/>
      <c r="AA27" s="6"/>
      <c r="AB27" s="6"/>
      <c r="AC27" s="6"/>
      <c r="AD27" s="136"/>
      <c r="AE27" s="6"/>
      <c r="AF27" s="6"/>
      <c r="AG27" s="6" t="s">
        <v>179</v>
      </c>
      <c r="AH27" s="136"/>
      <c r="AI27" s="6"/>
      <c r="AJ27" s="6"/>
      <c r="AK27" s="6"/>
      <c r="AL27" s="6"/>
      <c r="AM27" s="6"/>
      <c r="AN27" s="6"/>
      <c r="AO27" s="6"/>
      <c r="AP27" s="136"/>
      <c r="AQ27" s="6"/>
      <c r="AR27" s="6"/>
      <c r="AS27" s="6"/>
      <c r="AT27" s="136"/>
      <c r="AU27" s="6"/>
      <c r="AV27" s="6"/>
      <c r="AW27" s="6"/>
      <c r="AX27" s="136"/>
      <c r="AY27" s="6"/>
      <c r="AZ27" s="6"/>
      <c r="BA27" s="6"/>
      <c r="BB27" s="191"/>
      <c r="BC27" s="191"/>
      <c r="BD27" s="191"/>
      <c r="BE27" s="191"/>
      <c r="BF27" s="136"/>
      <c r="BG27" s="6"/>
      <c r="BH27" s="6"/>
      <c r="BI27" s="6" t="s">
        <v>111</v>
      </c>
      <c r="BJ27" s="136"/>
      <c r="BK27" s="6"/>
      <c r="BL27" s="6"/>
      <c r="BM27" s="192" t="s">
        <v>179</v>
      </c>
      <c r="BN27" s="6"/>
      <c r="BO27" s="6"/>
      <c r="BP27" s="6"/>
      <c r="BQ27" s="6"/>
      <c r="BR27" s="6"/>
      <c r="BS27" s="6"/>
      <c r="BT27" s="135"/>
      <c r="BU27" s="6"/>
      <c r="BV27" s="6"/>
      <c r="BW27" s="6"/>
      <c r="BX27" s="135"/>
      <c r="BY27" s="6"/>
      <c r="BZ27" s="136"/>
      <c r="CA27" s="6"/>
      <c r="CB27" s="6"/>
      <c r="CC27" s="6"/>
      <c r="CD27" s="136"/>
      <c r="CE27" s="86"/>
      <c r="CF27" s="86"/>
      <c r="CG27" s="191"/>
      <c r="CH27" s="136"/>
      <c r="CI27" s="86"/>
      <c r="CJ27" s="86"/>
      <c r="CK27" s="191"/>
    </row>
    <row r="28" spans="2:89" x14ac:dyDescent="0.3">
      <c r="B28" s="6"/>
      <c r="C28" s="6"/>
      <c r="D28" s="6"/>
      <c r="E28" s="6"/>
      <c r="F28" s="6"/>
      <c r="G28" s="6"/>
      <c r="H28" s="6"/>
      <c r="I28" s="6"/>
      <c r="J28" s="136"/>
      <c r="K28" s="6"/>
      <c r="L28" s="6"/>
      <c r="M28" s="6"/>
      <c r="N28" s="136"/>
      <c r="O28" s="6"/>
      <c r="P28" s="6"/>
      <c r="Q28" s="6" t="s">
        <v>179</v>
      </c>
      <c r="R28" s="136"/>
      <c r="S28" s="6"/>
      <c r="T28" s="6"/>
      <c r="U28" s="6" t="s">
        <v>179</v>
      </c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6" t="s">
        <v>179</v>
      </c>
      <c r="AH28" s="6"/>
      <c r="AI28" s="6"/>
      <c r="AJ28" s="6"/>
      <c r="AK28" s="6"/>
      <c r="AL28" s="6"/>
      <c r="AM28" s="6"/>
      <c r="AN28" s="6"/>
      <c r="AO28" s="6"/>
      <c r="AP28" s="136"/>
      <c r="AQ28" s="6"/>
      <c r="AR28" s="6"/>
      <c r="AS28" s="6"/>
      <c r="AT28" s="136"/>
      <c r="AU28" s="6"/>
      <c r="AV28" s="6"/>
      <c r="AW28" s="6"/>
      <c r="AX28" s="136"/>
      <c r="AY28" s="6"/>
      <c r="AZ28" s="6"/>
      <c r="BA28" s="6"/>
      <c r="BB28" s="191"/>
      <c r="BC28" s="191"/>
      <c r="BD28" s="191"/>
      <c r="BE28" s="191"/>
      <c r="BF28" s="136"/>
      <c r="BG28" s="6"/>
      <c r="BH28" s="6"/>
      <c r="BI28" s="6" t="s">
        <v>111</v>
      </c>
      <c r="BJ28" s="136"/>
      <c r="BK28" s="6"/>
      <c r="BL28" s="6"/>
      <c r="BM28" s="6" t="s">
        <v>111</v>
      </c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136"/>
      <c r="CA28" s="6"/>
      <c r="CB28" s="6"/>
      <c r="CC28" s="6"/>
      <c r="CD28" s="136"/>
      <c r="CE28" s="86"/>
      <c r="CF28" s="86"/>
      <c r="CG28" s="191"/>
      <c r="CH28" s="136"/>
      <c r="CI28" s="86"/>
      <c r="CJ28" s="86"/>
      <c r="CK28" s="191"/>
    </row>
    <row r="29" spans="2:89" x14ac:dyDescent="0.3">
      <c r="B29" s="6"/>
      <c r="C29" s="6"/>
      <c r="D29" s="6"/>
      <c r="E29" s="6"/>
      <c r="F29" s="6"/>
      <c r="G29" s="6"/>
      <c r="H29" s="6"/>
      <c r="I29" s="6"/>
      <c r="J29" s="136"/>
      <c r="K29" s="6"/>
      <c r="L29" s="6"/>
      <c r="M29" s="6"/>
      <c r="N29" s="136"/>
      <c r="O29" s="6"/>
      <c r="P29" s="6"/>
      <c r="Q29" s="6" t="s">
        <v>179</v>
      </c>
      <c r="R29" s="136"/>
      <c r="S29" s="6"/>
      <c r="T29" s="6"/>
      <c r="U29" s="6" t="s">
        <v>179</v>
      </c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6" t="s">
        <v>179</v>
      </c>
      <c r="AH29" s="6"/>
      <c r="AI29" s="6"/>
      <c r="AJ29" s="6"/>
      <c r="AK29" s="6"/>
      <c r="AL29" s="6"/>
      <c r="AM29" s="6"/>
      <c r="AN29" s="6"/>
      <c r="AO29" s="6"/>
      <c r="AP29" s="136"/>
      <c r="AQ29" s="6"/>
      <c r="AR29" s="6"/>
      <c r="AS29" s="6"/>
      <c r="AT29" s="136"/>
      <c r="AU29" s="6"/>
      <c r="AV29" s="6"/>
      <c r="AW29" s="6"/>
      <c r="AX29" s="136"/>
      <c r="AY29" s="6"/>
      <c r="AZ29" s="6"/>
      <c r="BA29" s="6"/>
      <c r="BB29" s="191"/>
      <c r="BC29" s="191"/>
      <c r="BD29" s="191"/>
      <c r="BE29" s="191"/>
      <c r="BF29" s="136"/>
      <c r="BG29" s="6"/>
      <c r="BH29" s="6"/>
      <c r="BI29" s="6"/>
      <c r="BJ29" s="136"/>
      <c r="BK29" s="6"/>
      <c r="BL29" s="6"/>
      <c r="BM29" s="6" t="s">
        <v>111</v>
      </c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136"/>
      <c r="CA29" s="6"/>
      <c r="CB29" s="6"/>
      <c r="CC29" s="6"/>
      <c r="CD29" s="136"/>
      <c r="CE29" s="86"/>
      <c r="CF29" s="86"/>
      <c r="CG29" s="191"/>
      <c r="CH29" s="136"/>
      <c r="CI29" s="86"/>
      <c r="CJ29" s="86"/>
      <c r="CK29" s="191"/>
    </row>
    <row r="30" spans="2:89" x14ac:dyDescent="0.3">
      <c r="B30" s="4"/>
      <c r="C30" s="4"/>
      <c r="D30" s="4"/>
      <c r="E30" s="4"/>
      <c r="F30" s="4"/>
      <c r="G30" s="4"/>
      <c r="H30" s="4"/>
      <c r="I30" s="4"/>
      <c r="J30" s="136"/>
      <c r="K30" s="6"/>
      <c r="L30" s="6"/>
      <c r="M30" s="6"/>
      <c r="N30" s="136"/>
      <c r="O30" s="6"/>
      <c r="P30" s="6"/>
      <c r="Q30" s="6" t="s">
        <v>179</v>
      </c>
      <c r="R30" s="136"/>
      <c r="S30" s="6"/>
      <c r="T30" s="6"/>
      <c r="U30" s="6" t="s">
        <v>179</v>
      </c>
      <c r="V30" s="136"/>
      <c r="W30" s="6"/>
      <c r="X30" s="6"/>
      <c r="Y30" s="6"/>
      <c r="Z30" s="136"/>
      <c r="AA30" s="4"/>
      <c r="AB30" s="4"/>
      <c r="AC30" s="4"/>
      <c r="AD30" s="136"/>
      <c r="AE30" s="6"/>
      <c r="AF30" s="6"/>
      <c r="AG30" s="6" t="s">
        <v>179</v>
      </c>
      <c r="AH30" s="4"/>
      <c r="AI30" s="4"/>
      <c r="AJ30" s="4"/>
      <c r="AK30" s="4"/>
      <c r="AL30" s="4"/>
      <c r="AM30" s="4"/>
      <c r="AN30" s="4"/>
      <c r="AO30" s="4"/>
      <c r="AP30" s="136"/>
      <c r="AQ30" s="6"/>
      <c r="AR30" s="6"/>
      <c r="AS30" s="6"/>
      <c r="AT30" s="136"/>
      <c r="AU30" s="6"/>
      <c r="AV30" s="6"/>
      <c r="AW30" s="6"/>
      <c r="AX30" s="136"/>
      <c r="AY30" s="6"/>
      <c r="AZ30" s="6"/>
      <c r="BA30" s="6"/>
      <c r="BB30" s="191"/>
      <c r="BC30" s="191"/>
      <c r="BD30" s="191"/>
      <c r="BE30" s="191"/>
      <c r="BF30" s="136"/>
      <c r="BG30" s="4"/>
      <c r="BH30" s="4"/>
      <c r="BI30" s="4"/>
      <c r="BJ30" s="136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136"/>
      <c r="CA30" s="4"/>
      <c r="CB30" s="4"/>
      <c r="CC30" s="4"/>
      <c r="CD30" s="136"/>
      <c r="CE30" s="86"/>
      <c r="CF30" s="86"/>
      <c r="CG30" s="191"/>
      <c r="CH30" s="136"/>
      <c r="CI30" s="86"/>
      <c r="CJ30" s="86"/>
      <c r="CK30" s="191"/>
    </row>
    <row r="31" spans="2:89" x14ac:dyDescent="0.3">
      <c r="B31" s="4"/>
      <c r="C31" s="4"/>
      <c r="D31" s="4"/>
      <c r="E31" s="4"/>
      <c r="F31" s="4"/>
      <c r="G31" s="4"/>
      <c r="H31" s="4"/>
      <c r="I31" s="4"/>
      <c r="J31" s="136"/>
      <c r="K31" s="6"/>
      <c r="L31" s="6"/>
      <c r="M31" s="6"/>
      <c r="R31" s="136"/>
      <c r="S31" s="6"/>
      <c r="T31" s="6"/>
      <c r="U31" s="6" t="s">
        <v>111</v>
      </c>
      <c r="V31" s="136"/>
      <c r="W31" s="6"/>
      <c r="X31" s="6"/>
      <c r="Y31" s="6"/>
      <c r="Z31" s="4"/>
      <c r="AA31" s="4"/>
      <c r="AB31" s="4"/>
      <c r="AC31" s="4"/>
      <c r="AD31" s="136"/>
      <c r="AE31" s="6"/>
      <c r="AF31" s="6"/>
      <c r="AG31" s="6" t="s">
        <v>179</v>
      </c>
      <c r="AH31" s="4"/>
      <c r="AI31" s="4"/>
      <c r="AJ31" s="4"/>
      <c r="AK31" s="4"/>
      <c r="AL31" s="4"/>
      <c r="AM31" s="4"/>
      <c r="AN31" s="4"/>
      <c r="AO31" s="4"/>
      <c r="AP31" s="136"/>
      <c r="AQ31" s="6"/>
      <c r="AR31" s="6"/>
      <c r="AS31" s="6"/>
      <c r="AT31" s="136"/>
      <c r="AU31" s="6"/>
      <c r="AV31" s="6"/>
      <c r="AW31" s="6"/>
      <c r="AX31" s="136"/>
      <c r="AY31" s="6"/>
      <c r="AZ31" s="6"/>
      <c r="BA31" s="6"/>
      <c r="BB31" s="191"/>
      <c r="BC31" s="191"/>
      <c r="BD31" s="191"/>
      <c r="BE31" s="191"/>
      <c r="BF31" s="136"/>
      <c r="BG31" s="4"/>
      <c r="BH31" s="4"/>
      <c r="BI31" s="4"/>
      <c r="BJ31" s="136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86"/>
      <c r="CE31" s="86"/>
      <c r="CF31" s="86"/>
      <c r="CG31" s="191"/>
      <c r="CH31" s="86"/>
      <c r="CI31" s="86"/>
      <c r="CJ31" s="86"/>
      <c r="CK31" s="191"/>
    </row>
    <row r="32" spans="2:89" ht="15" thickBot="1" x14ac:dyDescent="0.35">
      <c r="B32" s="4"/>
      <c r="C32" s="4"/>
      <c r="D32" s="4"/>
      <c r="E32" s="4"/>
      <c r="F32" s="4"/>
      <c r="G32" s="4"/>
      <c r="H32" s="4"/>
      <c r="I32" s="4"/>
      <c r="J32" s="136"/>
      <c r="K32" s="6"/>
      <c r="L32" s="6"/>
      <c r="M32" s="6"/>
      <c r="R32" s="136"/>
      <c r="S32" s="6"/>
      <c r="T32" s="6"/>
      <c r="U32" s="6" t="s">
        <v>179</v>
      </c>
      <c r="V32" s="136"/>
      <c r="W32" s="6"/>
      <c r="X32" s="6"/>
      <c r="Y32" s="6"/>
      <c r="Z32" s="4"/>
      <c r="AA32" s="4"/>
      <c r="AB32" s="4"/>
      <c r="AC32" s="4"/>
      <c r="AD32" s="136"/>
      <c r="AE32" s="6"/>
      <c r="AF32" s="6"/>
      <c r="AG32" s="6"/>
      <c r="AH32" s="4"/>
      <c r="AI32" s="4"/>
      <c r="AJ32" s="4"/>
      <c r="AK32" s="4"/>
      <c r="AL32" s="4"/>
      <c r="AM32" s="4"/>
      <c r="AN32" s="4"/>
      <c r="AO32" s="4"/>
      <c r="AP32" s="136"/>
      <c r="AQ32" s="6"/>
      <c r="AR32" s="6"/>
      <c r="AS32" s="6"/>
      <c r="AT32" s="136"/>
      <c r="AU32" s="6"/>
      <c r="AV32" s="6"/>
      <c r="AW32" s="6"/>
      <c r="AX32" s="136"/>
      <c r="AY32" s="6"/>
      <c r="AZ32" s="6"/>
      <c r="BA32" s="6"/>
      <c r="BB32" s="191"/>
      <c r="BC32" s="191"/>
      <c r="BD32" s="191"/>
      <c r="BE32" s="191"/>
      <c r="BF32" s="136"/>
      <c r="BG32" s="4"/>
      <c r="BH32" s="4"/>
      <c r="BI32" s="4"/>
      <c r="BJ32" s="136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86"/>
      <c r="CE32" s="86"/>
      <c r="CF32" s="86"/>
      <c r="CG32" s="191"/>
      <c r="CH32" s="86"/>
      <c r="CI32" s="86"/>
      <c r="CJ32" s="86"/>
      <c r="CK32" s="191"/>
    </row>
    <row r="33" spans="1:89" s="7" customFormat="1" ht="18.600000000000001" thickBot="1" x14ac:dyDescent="0.35">
      <c r="A33" s="64" t="s">
        <v>6</v>
      </c>
      <c r="B33" s="770">
        <f>SUM(D12:D32)</f>
        <v>495</v>
      </c>
      <c r="C33" s="771"/>
      <c r="D33" s="771"/>
      <c r="E33" s="772"/>
      <c r="F33" s="770">
        <f>SUM(H12:H32)</f>
        <v>1065</v>
      </c>
      <c r="G33" s="771"/>
      <c r="H33" s="771"/>
      <c r="I33" s="772"/>
      <c r="J33" s="770">
        <f>SUM(L12:L32)</f>
        <v>605</v>
      </c>
      <c r="K33" s="771"/>
      <c r="L33" s="771"/>
      <c r="M33" s="772"/>
      <c r="N33" s="770">
        <f>SUM(P12:P30)</f>
        <v>1980</v>
      </c>
      <c r="O33" s="771"/>
      <c r="P33" s="771"/>
      <c r="Q33" s="772"/>
      <c r="R33" s="770">
        <f>SUM(T12:T32)</f>
        <v>1350</v>
      </c>
      <c r="S33" s="771"/>
      <c r="T33" s="771"/>
      <c r="U33" s="772"/>
      <c r="V33" s="770">
        <f>SUM(X12:X32)</f>
        <v>1620</v>
      </c>
      <c r="W33" s="771"/>
      <c r="X33" s="771"/>
      <c r="Y33" s="772"/>
      <c r="Z33" s="770">
        <f>SUM(AB12:AB32)</f>
        <v>680</v>
      </c>
      <c r="AA33" s="771"/>
      <c r="AB33" s="771"/>
      <c r="AC33" s="772"/>
      <c r="AD33" s="770">
        <f>SUM(AF12:AF32)</f>
        <v>135</v>
      </c>
      <c r="AE33" s="771"/>
      <c r="AF33" s="771"/>
      <c r="AG33" s="772"/>
      <c r="AH33" s="770">
        <f>SUM(AJ12:AJ32)</f>
        <v>180</v>
      </c>
      <c r="AI33" s="771"/>
      <c r="AJ33" s="771"/>
      <c r="AK33" s="772"/>
      <c r="AL33" s="770">
        <f>SUM(AN12:AN32)</f>
        <v>580</v>
      </c>
      <c r="AM33" s="771"/>
      <c r="AN33" s="771"/>
      <c r="AO33" s="771"/>
      <c r="AP33" s="770">
        <f>SUM(AR12:AR32)</f>
        <v>1845</v>
      </c>
      <c r="AQ33" s="771"/>
      <c r="AR33" s="771"/>
      <c r="AS33" s="771"/>
      <c r="AT33" s="770">
        <f>SUM(AV12:AV32)</f>
        <v>1980</v>
      </c>
      <c r="AU33" s="771"/>
      <c r="AV33" s="771"/>
      <c r="AW33" s="771"/>
      <c r="AX33" s="770">
        <f>SUM(AZ12:AZ32)</f>
        <v>90</v>
      </c>
      <c r="AY33" s="771"/>
      <c r="AZ33" s="771"/>
      <c r="BA33" s="771"/>
      <c r="BB33" s="770">
        <f>SUM(BD12:BD32)</f>
        <v>45</v>
      </c>
      <c r="BC33" s="771"/>
      <c r="BD33" s="771"/>
      <c r="BE33" s="772"/>
      <c r="BF33" s="770">
        <f>SUM(BH12:BH32)</f>
        <v>730</v>
      </c>
      <c r="BG33" s="771"/>
      <c r="BH33" s="771"/>
      <c r="BI33" s="771"/>
      <c r="BJ33" s="770">
        <f>SUM(BL12:BL32)</f>
        <v>1080</v>
      </c>
      <c r="BK33" s="771"/>
      <c r="BL33" s="771"/>
      <c r="BM33" s="771"/>
      <c r="BN33" s="770">
        <f>SUM(BP12:BP32)</f>
        <v>815</v>
      </c>
      <c r="BO33" s="771"/>
      <c r="BP33" s="771"/>
      <c r="BQ33" s="772"/>
      <c r="BR33" s="770">
        <f>SUM(BT12:BT32)</f>
        <v>350</v>
      </c>
      <c r="BS33" s="771"/>
      <c r="BT33" s="771"/>
      <c r="BU33" s="772"/>
      <c r="BV33" s="770">
        <f>SUM(BX12:BX32)</f>
        <v>90</v>
      </c>
      <c r="BW33" s="771"/>
      <c r="BX33" s="771"/>
      <c r="BY33" s="772"/>
      <c r="BZ33" s="770">
        <f>SUM(CB12:CB32)</f>
        <v>335</v>
      </c>
      <c r="CA33" s="771"/>
      <c r="CB33" s="771"/>
      <c r="CC33" s="772"/>
      <c r="CD33" s="770">
        <f>SUM(CF12:CF32)</f>
        <v>1175</v>
      </c>
      <c r="CE33" s="771"/>
      <c r="CF33" s="771"/>
      <c r="CG33" s="772"/>
      <c r="CH33" s="770">
        <f>SUM(CJ12:CJ32)</f>
        <v>10</v>
      </c>
      <c r="CI33" s="771"/>
      <c r="CJ33" s="771"/>
      <c r="CK33" s="772"/>
    </row>
    <row r="34" spans="1:89" s="7" customFormat="1" ht="18.600000000000001" thickBot="1" x14ac:dyDescent="0.35">
      <c r="A34" s="64" t="s">
        <v>7</v>
      </c>
      <c r="B34" s="725">
        <f>+B33/42</f>
        <v>11.785714285714286</v>
      </c>
      <c r="C34" s="726"/>
      <c r="D34" s="726"/>
      <c r="E34" s="727"/>
      <c r="F34" s="725">
        <f>+F33/42</f>
        <v>25.357142857142858</v>
      </c>
      <c r="G34" s="726"/>
      <c r="H34" s="726"/>
      <c r="I34" s="727"/>
      <c r="J34" s="725">
        <f>+J33/42</f>
        <v>14.404761904761905</v>
      </c>
      <c r="K34" s="726"/>
      <c r="L34" s="726"/>
      <c r="M34" s="727"/>
      <c r="N34" s="725">
        <f>+N33/42</f>
        <v>47.142857142857146</v>
      </c>
      <c r="O34" s="726"/>
      <c r="P34" s="726"/>
      <c r="Q34" s="727"/>
      <c r="R34" s="725">
        <f>+R33/42</f>
        <v>32.142857142857146</v>
      </c>
      <c r="S34" s="726"/>
      <c r="T34" s="726"/>
      <c r="U34" s="727"/>
      <c r="V34" s="725">
        <f>+V33/42</f>
        <v>38.571428571428569</v>
      </c>
      <c r="W34" s="726"/>
      <c r="X34" s="726"/>
      <c r="Y34" s="727"/>
      <c r="Z34" s="725">
        <f>+Z33/42</f>
        <v>16.19047619047619</v>
      </c>
      <c r="AA34" s="726"/>
      <c r="AB34" s="726"/>
      <c r="AC34" s="727"/>
      <c r="AD34" s="725">
        <f>+AD33/42</f>
        <v>3.2142857142857144</v>
      </c>
      <c r="AE34" s="726"/>
      <c r="AF34" s="726"/>
      <c r="AG34" s="727"/>
      <c r="AH34" s="725">
        <f>+AH33/42</f>
        <v>4.2857142857142856</v>
      </c>
      <c r="AI34" s="726"/>
      <c r="AJ34" s="726"/>
      <c r="AK34" s="727"/>
      <c r="AL34" s="725">
        <f>+AL33/42</f>
        <v>13.80952380952381</v>
      </c>
      <c r="AM34" s="726"/>
      <c r="AN34" s="726"/>
      <c r="AO34" s="726"/>
      <c r="AP34" s="725">
        <f>+AP33/42</f>
        <v>43.928571428571431</v>
      </c>
      <c r="AQ34" s="726"/>
      <c r="AR34" s="726"/>
      <c r="AS34" s="726"/>
      <c r="AT34" s="725">
        <f>+AT33/42</f>
        <v>47.142857142857146</v>
      </c>
      <c r="AU34" s="726"/>
      <c r="AV34" s="726"/>
      <c r="AW34" s="726"/>
      <c r="AX34" s="725">
        <f>+AX33/42</f>
        <v>2.1428571428571428</v>
      </c>
      <c r="AY34" s="726"/>
      <c r="AZ34" s="726"/>
      <c r="BA34" s="726"/>
      <c r="BB34" s="725">
        <f>+BB33/42</f>
        <v>1.0714285714285714</v>
      </c>
      <c r="BC34" s="726"/>
      <c r="BD34" s="726"/>
      <c r="BE34" s="727"/>
      <c r="BF34" s="725">
        <f>+BF33/42</f>
        <v>17.38095238095238</v>
      </c>
      <c r="BG34" s="726"/>
      <c r="BH34" s="726"/>
      <c r="BI34" s="726"/>
      <c r="BJ34" s="725">
        <f>+BJ33/42</f>
        <v>25.714285714285715</v>
      </c>
      <c r="BK34" s="726"/>
      <c r="BL34" s="726"/>
      <c r="BM34" s="726"/>
      <c r="BN34" s="725">
        <f>+BN33/42</f>
        <v>19.404761904761905</v>
      </c>
      <c r="BO34" s="726"/>
      <c r="BP34" s="726"/>
      <c r="BQ34" s="727"/>
      <c r="BR34" s="725">
        <f>+BR33/42</f>
        <v>8.3333333333333339</v>
      </c>
      <c r="BS34" s="726"/>
      <c r="BT34" s="726"/>
      <c r="BU34" s="727"/>
      <c r="BV34" s="725">
        <f>+BV33/42</f>
        <v>2.1428571428571428</v>
      </c>
      <c r="BW34" s="726"/>
      <c r="BX34" s="726"/>
      <c r="BY34" s="727"/>
      <c r="BZ34" s="725">
        <f>+BZ33/42</f>
        <v>7.9761904761904763</v>
      </c>
      <c r="CA34" s="726"/>
      <c r="CB34" s="726"/>
      <c r="CC34" s="727"/>
      <c r="CD34" s="725">
        <f>+CD33/42</f>
        <v>27.976190476190474</v>
      </c>
      <c r="CE34" s="726"/>
      <c r="CF34" s="726"/>
      <c r="CG34" s="727"/>
      <c r="CH34" s="725">
        <f>+CH33/42</f>
        <v>0.23809523809523808</v>
      </c>
      <c r="CI34" s="726"/>
      <c r="CJ34" s="726"/>
      <c r="CK34" s="727"/>
    </row>
    <row r="35" spans="1:89" s="7" customFormat="1" ht="18.600000000000001" thickBot="1" x14ac:dyDescent="0.35">
      <c r="A35" s="64" t="s">
        <v>8</v>
      </c>
      <c r="B35" s="728">
        <f>+B34/6.2898</f>
        <v>1.8737820416729127</v>
      </c>
      <c r="C35" s="729"/>
      <c r="D35" s="729"/>
      <c r="E35" s="730"/>
      <c r="F35" s="728">
        <f>+F34/6.2898</f>
        <v>4.0314704532962669</v>
      </c>
      <c r="G35" s="729"/>
      <c r="H35" s="729"/>
      <c r="I35" s="730"/>
      <c r="J35" s="728">
        <f>+J34/6.2898</f>
        <v>2.2901780509335601</v>
      </c>
      <c r="K35" s="729"/>
      <c r="L35" s="729"/>
      <c r="M35" s="730"/>
      <c r="N35" s="728">
        <f>+N34/6.2898</f>
        <v>7.4951281666916509</v>
      </c>
      <c r="O35" s="729"/>
      <c r="P35" s="729"/>
      <c r="Q35" s="730"/>
      <c r="R35" s="728">
        <f>+R34/6.2898</f>
        <v>5.110314659107944</v>
      </c>
      <c r="S35" s="729"/>
      <c r="T35" s="729"/>
      <c r="U35" s="730"/>
      <c r="V35" s="728">
        <f>+V34/6.2898</f>
        <v>6.1323775909295319</v>
      </c>
      <c r="W35" s="729"/>
      <c r="X35" s="729"/>
      <c r="Y35" s="730"/>
      <c r="Z35" s="728">
        <f>+Z34/6.2898</f>
        <v>2.574084420884001</v>
      </c>
      <c r="AA35" s="729"/>
      <c r="AB35" s="729"/>
      <c r="AC35" s="730"/>
      <c r="AD35" s="728">
        <f>+AD34/6.2898</f>
        <v>0.5110314659107944</v>
      </c>
      <c r="AE35" s="729"/>
      <c r="AF35" s="729"/>
      <c r="AG35" s="730"/>
      <c r="AH35" s="728">
        <f>+AH34/6.2898</f>
        <v>0.68137528788105917</v>
      </c>
      <c r="AI35" s="729"/>
      <c r="AJ35" s="729"/>
      <c r="AK35" s="730"/>
      <c r="AL35" s="728">
        <f>+AL34/6.2898</f>
        <v>2.1955425942834128</v>
      </c>
      <c r="AM35" s="729"/>
      <c r="AN35" s="729"/>
      <c r="AO35" s="729"/>
      <c r="AP35" s="728">
        <f>+AP34/6.2898</f>
        <v>6.9840967007808565</v>
      </c>
      <c r="AQ35" s="729"/>
      <c r="AR35" s="729"/>
      <c r="AS35" s="729"/>
      <c r="AT35" s="728">
        <f>+AT34/6.2898</f>
        <v>7.4951281666916509</v>
      </c>
      <c r="AU35" s="729"/>
      <c r="AV35" s="729"/>
      <c r="AW35" s="729"/>
      <c r="AX35" s="728">
        <f>+AX34/6.2898</f>
        <v>0.34068764394052958</v>
      </c>
      <c r="AY35" s="729"/>
      <c r="AZ35" s="729"/>
      <c r="BA35" s="729"/>
      <c r="BB35" s="728">
        <f>+BB34/6.2898</f>
        <v>0.17034382197026479</v>
      </c>
      <c r="BC35" s="729"/>
      <c r="BD35" s="729"/>
      <c r="BE35" s="730"/>
      <c r="BF35" s="728">
        <f>+BF34/6.2898</f>
        <v>2.7633553341842951</v>
      </c>
      <c r="BG35" s="729"/>
      <c r="BH35" s="729"/>
      <c r="BI35" s="729"/>
      <c r="BJ35" s="728">
        <f>+BJ34/6.2898</f>
        <v>4.0882517272863552</v>
      </c>
      <c r="BK35" s="729"/>
      <c r="BL35" s="729"/>
      <c r="BM35" s="729"/>
      <c r="BN35" s="728">
        <f>+BN34/6.2898</f>
        <v>3.0851158867947959</v>
      </c>
      <c r="BO35" s="729"/>
      <c r="BP35" s="729"/>
      <c r="BQ35" s="730"/>
      <c r="BR35" s="728">
        <f>+BR34/6.2898</f>
        <v>1.3248963931020596</v>
      </c>
      <c r="BS35" s="729"/>
      <c r="BT35" s="729"/>
      <c r="BU35" s="730"/>
      <c r="BV35" s="728">
        <f>+BV34/6.2898</f>
        <v>0.34068764394052958</v>
      </c>
      <c r="BW35" s="729"/>
      <c r="BX35" s="729"/>
      <c r="BY35" s="730"/>
      <c r="BZ35" s="728">
        <f>+BZ34/6.2898</f>
        <v>1.2681151191119713</v>
      </c>
      <c r="CA35" s="729"/>
      <c r="CB35" s="729"/>
      <c r="CC35" s="730"/>
      <c r="CD35" s="728">
        <f>+CD34/6.2898</f>
        <v>4.447866462556914</v>
      </c>
      <c r="CE35" s="729"/>
      <c r="CF35" s="729"/>
      <c r="CG35" s="730"/>
      <c r="CH35" s="728">
        <f>+CH34/6.2898</f>
        <v>3.7854182660058841E-2</v>
      </c>
      <c r="CI35" s="729"/>
      <c r="CJ35" s="729"/>
      <c r="CK35" s="730"/>
    </row>
  </sheetData>
  <mergeCells count="132">
    <mergeCell ref="BZ34:CC34"/>
    <mergeCell ref="CD34:CG34"/>
    <mergeCell ref="BN34:BQ34"/>
    <mergeCell ref="BR34:BU34"/>
    <mergeCell ref="BV34:BY34"/>
    <mergeCell ref="BR35:BU35"/>
    <mergeCell ref="BV35:BY35"/>
    <mergeCell ref="BZ35:CC35"/>
    <mergeCell ref="CD35:CG35"/>
    <mergeCell ref="BN35:BQ35"/>
    <mergeCell ref="BF34:BI34"/>
    <mergeCell ref="BJ34:BM34"/>
    <mergeCell ref="AL34:AO34"/>
    <mergeCell ref="AP34:AS34"/>
    <mergeCell ref="AT34:AW34"/>
    <mergeCell ref="AX34:BA34"/>
    <mergeCell ref="BB34:BE34"/>
    <mergeCell ref="AD35:AG35"/>
    <mergeCell ref="AH35:AK35"/>
    <mergeCell ref="AL35:AO35"/>
    <mergeCell ref="AP35:AS35"/>
    <mergeCell ref="AT35:AW35"/>
    <mergeCell ref="AX35:BA35"/>
    <mergeCell ref="BB35:BE35"/>
    <mergeCell ref="BF35:BI35"/>
    <mergeCell ref="BJ35:BM35"/>
    <mergeCell ref="AD34:AG34"/>
    <mergeCell ref="AH34:AK34"/>
    <mergeCell ref="B35:E35"/>
    <mergeCell ref="F35:I35"/>
    <mergeCell ref="J35:M35"/>
    <mergeCell ref="N35:Q35"/>
    <mergeCell ref="R35:U35"/>
    <mergeCell ref="V35:Y35"/>
    <mergeCell ref="Z35:AC35"/>
    <mergeCell ref="B34:E34"/>
    <mergeCell ref="F34:I34"/>
    <mergeCell ref="J34:M34"/>
    <mergeCell ref="N34:Q34"/>
    <mergeCell ref="R34:U34"/>
    <mergeCell ref="V34:Y34"/>
    <mergeCell ref="Z34:AC34"/>
    <mergeCell ref="BJ10:BM10"/>
    <mergeCell ref="AP33:AS33"/>
    <mergeCell ref="BR10:BU10"/>
    <mergeCell ref="BV10:BY10"/>
    <mergeCell ref="BZ10:CC10"/>
    <mergeCell ref="CD10:CG10"/>
    <mergeCell ref="BN10:BQ10"/>
    <mergeCell ref="AP10:AS10"/>
    <mergeCell ref="AT10:AW10"/>
    <mergeCell ref="CD33:CG33"/>
    <mergeCell ref="BN33:BQ33"/>
    <mergeCell ref="BR33:BU33"/>
    <mergeCell ref="BV33:BY33"/>
    <mergeCell ref="BZ33:CC33"/>
    <mergeCell ref="AT33:AW33"/>
    <mergeCell ref="AX33:BA33"/>
    <mergeCell ref="BB33:BE33"/>
    <mergeCell ref="BF33:BI33"/>
    <mergeCell ref="BJ33:BM33"/>
    <mergeCell ref="AX10:BA10"/>
    <mergeCell ref="BB10:BE10"/>
    <mergeCell ref="BF10:BI10"/>
    <mergeCell ref="BZ9:CC9"/>
    <mergeCell ref="CD9:CG9"/>
    <mergeCell ref="AX9:BA9"/>
    <mergeCell ref="BB9:BE9"/>
    <mergeCell ref="BF9:BI9"/>
    <mergeCell ref="BJ9:BM9"/>
    <mergeCell ref="B9:E9"/>
    <mergeCell ref="F9:I9"/>
    <mergeCell ref="J9:M9"/>
    <mergeCell ref="N9:Q9"/>
    <mergeCell ref="R9:U9"/>
    <mergeCell ref="V9:Y9"/>
    <mergeCell ref="AH33:AK33"/>
    <mergeCell ref="AL33:AO33"/>
    <mergeCell ref="Z10:AC10"/>
    <mergeCell ref="AD10:AG10"/>
    <mergeCell ref="AH10:AK10"/>
    <mergeCell ref="AL10:AO10"/>
    <mergeCell ref="B10:E10"/>
    <mergeCell ref="F10:I10"/>
    <mergeCell ref="J10:M10"/>
    <mergeCell ref="N10:Q10"/>
    <mergeCell ref="R10:U10"/>
    <mergeCell ref="V10:Y10"/>
    <mergeCell ref="V33:Y33"/>
    <mergeCell ref="Z33:AC33"/>
    <mergeCell ref="B33:E33"/>
    <mergeCell ref="F33:I33"/>
    <mergeCell ref="J33:M33"/>
    <mergeCell ref="N33:Q33"/>
    <mergeCell ref="R33:U33"/>
    <mergeCell ref="B8:E8"/>
    <mergeCell ref="F8:I8"/>
    <mergeCell ref="J8:M8"/>
    <mergeCell ref="N8:Q8"/>
    <mergeCell ref="R8:U8"/>
    <mergeCell ref="V8:Y8"/>
    <mergeCell ref="BN8:BQ8"/>
    <mergeCell ref="BR8:BU8"/>
    <mergeCell ref="BV8:BY8"/>
    <mergeCell ref="AX8:BA8"/>
    <mergeCell ref="BB8:BE8"/>
    <mergeCell ref="BF8:BI8"/>
    <mergeCell ref="BJ8:BM8"/>
    <mergeCell ref="CH8:CK8"/>
    <mergeCell ref="CH9:CK9"/>
    <mergeCell ref="CH10:CK10"/>
    <mergeCell ref="CH33:CK33"/>
    <mergeCell ref="CH34:CK34"/>
    <mergeCell ref="CH35:CK35"/>
    <mergeCell ref="Z8:AC8"/>
    <mergeCell ref="AD8:AG8"/>
    <mergeCell ref="AH8:AK8"/>
    <mergeCell ref="AL8:AO8"/>
    <mergeCell ref="AP8:AS8"/>
    <mergeCell ref="AT8:AW8"/>
    <mergeCell ref="BZ8:CC8"/>
    <mergeCell ref="CD8:CG8"/>
    <mergeCell ref="Z9:AC9"/>
    <mergeCell ref="AD9:AG9"/>
    <mergeCell ref="AH9:AK9"/>
    <mergeCell ref="AL9:AO9"/>
    <mergeCell ref="AP9:AS9"/>
    <mergeCell ref="AT9:AW9"/>
    <mergeCell ref="BN9:BQ9"/>
    <mergeCell ref="BR9:BU9"/>
    <mergeCell ref="BV9:BY9"/>
    <mergeCell ref="AD33:AG33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5"/>
  <sheetViews>
    <sheetView topLeftCell="A5" zoomScale="70" zoomScaleNormal="70" workbookViewId="0">
      <selection activeCell="F8" sqref="F8:I8"/>
    </sheetView>
  </sheetViews>
  <sheetFormatPr baseColWidth="10" defaultColWidth="11.44140625" defaultRowHeight="14.4" x14ac:dyDescent="0.3"/>
  <cols>
    <col min="1" max="1" width="20.109375" style="114" customWidth="1"/>
    <col min="2" max="5" width="13.109375" style="3" customWidth="1"/>
    <col min="6" max="17" width="12.44140625" style="114" customWidth="1"/>
    <col min="18" max="20" width="10.6640625" style="114" customWidth="1"/>
    <col min="21" max="21" width="15" style="114" customWidth="1"/>
    <col min="22" max="25" width="11.5546875" style="114" customWidth="1"/>
    <col min="26" max="49" width="13" style="114" customWidth="1"/>
    <col min="50" max="61" width="11.88671875" style="114" customWidth="1"/>
    <col min="62" max="69" width="12" style="114" customWidth="1"/>
    <col min="70" max="77" width="13" style="114" customWidth="1"/>
    <col min="78" max="93" width="12" style="114" customWidth="1"/>
    <col min="94" max="16384" width="11.44140625" style="114"/>
  </cols>
  <sheetData>
    <row r="1" spans="1:105" ht="15.75" hidden="1" customHeight="1" thickBot="1" x14ac:dyDescent="0.35"/>
    <row r="2" spans="1:105" ht="15.75" hidden="1" customHeight="1" thickBot="1" x14ac:dyDescent="0.35"/>
    <row r="3" spans="1:105" ht="15.75" hidden="1" customHeight="1" thickBot="1" x14ac:dyDescent="0.35"/>
    <row r="4" spans="1:105" ht="15.75" hidden="1" customHeight="1" thickBot="1" x14ac:dyDescent="0.35"/>
    <row r="5" spans="1:105" ht="36" customHeight="1" x14ac:dyDescent="0.3">
      <c r="B5" s="193" t="s">
        <v>50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</row>
    <row r="6" spans="1:105" ht="24.75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L6" s="196"/>
      <c r="CM6" s="196"/>
      <c r="CN6" s="196"/>
      <c r="CO6" s="196"/>
    </row>
    <row r="7" spans="1:105" ht="49.5" customHeight="1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 t="s">
        <v>200</v>
      </c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8"/>
      <c r="CM7" s="198"/>
      <c r="CN7" s="198"/>
      <c r="CO7" s="198"/>
      <c r="CP7" s="199"/>
      <c r="CQ7" s="200"/>
      <c r="CR7" s="200"/>
      <c r="CS7" s="201"/>
      <c r="CT7" s="200"/>
      <c r="CU7" s="200"/>
      <c r="CV7" s="200"/>
      <c r="CW7" s="200"/>
      <c r="CX7" s="199"/>
      <c r="CY7" s="200"/>
      <c r="CZ7" s="200"/>
      <c r="DA7" s="201"/>
    </row>
    <row r="8" spans="1:105" s="185" customFormat="1" ht="43.5" customHeight="1" thickBot="1" x14ac:dyDescent="0.35">
      <c r="A8" s="184" t="s">
        <v>16</v>
      </c>
      <c r="B8" s="792" t="s">
        <v>4</v>
      </c>
      <c r="C8" s="793"/>
      <c r="D8" s="793"/>
      <c r="E8" s="794"/>
      <c r="F8" s="792" t="s">
        <v>18</v>
      </c>
      <c r="G8" s="793"/>
      <c r="H8" s="793"/>
      <c r="I8" s="794"/>
      <c r="J8" s="792" t="s">
        <v>4</v>
      </c>
      <c r="K8" s="793"/>
      <c r="L8" s="793"/>
      <c r="M8" s="794"/>
      <c r="N8" s="792" t="s">
        <v>4</v>
      </c>
      <c r="O8" s="793"/>
      <c r="P8" s="793"/>
      <c r="Q8" s="794"/>
      <c r="R8" s="792" t="s">
        <v>297</v>
      </c>
      <c r="S8" s="793"/>
      <c r="T8" s="793"/>
      <c r="U8" s="794"/>
      <c r="V8" s="792" t="s">
        <v>269</v>
      </c>
      <c r="W8" s="793"/>
      <c r="X8" s="793"/>
      <c r="Y8" s="794"/>
      <c r="Z8" s="792" t="s">
        <v>187</v>
      </c>
      <c r="AA8" s="793"/>
      <c r="AB8" s="793"/>
      <c r="AC8" s="794"/>
      <c r="AD8" s="792" t="s">
        <v>286</v>
      </c>
      <c r="AE8" s="793"/>
      <c r="AF8" s="793"/>
      <c r="AG8" s="794"/>
      <c r="AH8" s="792" t="s">
        <v>189</v>
      </c>
      <c r="AI8" s="793"/>
      <c r="AJ8" s="793"/>
      <c r="AK8" s="793"/>
      <c r="AL8" s="792" t="s">
        <v>301</v>
      </c>
      <c r="AM8" s="793"/>
      <c r="AN8" s="793"/>
      <c r="AO8" s="793"/>
      <c r="AP8" s="792" t="s">
        <v>293</v>
      </c>
      <c r="AQ8" s="793"/>
      <c r="AR8" s="793"/>
      <c r="AS8" s="794"/>
      <c r="AT8" s="792" t="s">
        <v>302</v>
      </c>
      <c r="AU8" s="793"/>
      <c r="AV8" s="793"/>
      <c r="AW8" s="794"/>
      <c r="AX8" s="792" t="s">
        <v>18</v>
      </c>
      <c r="AY8" s="793"/>
      <c r="AZ8" s="793"/>
      <c r="BA8" s="794"/>
      <c r="BB8" s="792" t="s">
        <v>266</v>
      </c>
      <c r="BC8" s="793"/>
      <c r="BD8" s="793"/>
      <c r="BE8" s="794"/>
      <c r="BF8" s="792" t="s">
        <v>18</v>
      </c>
      <c r="BG8" s="793"/>
      <c r="BH8" s="793"/>
      <c r="BI8" s="794"/>
      <c r="BJ8" s="792" t="s">
        <v>287</v>
      </c>
      <c r="BK8" s="793"/>
      <c r="BL8" s="793"/>
      <c r="BM8" s="794"/>
      <c r="BN8" s="801" t="s">
        <v>118</v>
      </c>
      <c r="BO8" s="802"/>
      <c r="BP8" s="802"/>
      <c r="BQ8" s="803"/>
      <c r="BR8" s="792" t="s">
        <v>18</v>
      </c>
      <c r="BS8" s="793"/>
      <c r="BT8" s="793"/>
      <c r="BU8" s="794"/>
      <c r="BV8" s="792" t="s">
        <v>18</v>
      </c>
      <c r="BW8" s="793"/>
      <c r="BX8" s="793"/>
      <c r="BY8" s="794"/>
      <c r="BZ8" s="792" t="s">
        <v>115</v>
      </c>
      <c r="CA8" s="793"/>
      <c r="CB8" s="793"/>
      <c r="CC8" s="794"/>
      <c r="CD8" s="792" t="s">
        <v>96</v>
      </c>
      <c r="CE8" s="793"/>
      <c r="CF8" s="793"/>
      <c r="CG8" s="794"/>
      <c r="CH8" s="792" t="s">
        <v>237</v>
      </c>
      <c r="CI8" s="793"/>
      <c r="CJ8" s="793"/>
      <c r="CK8" s="794"/>
      <c r="CL8" s="807" t="s">
        <v>236</v>
      </c>
      <c r="CM8" s="808"/>
      <c r="CN8" s="808"/>
      <c r="CO8" s="809"/>
      <c r="CP8" s="807" t="s">
        <v>300</v>
      </c>
      <c r="CQ8" s="808"/>
      <c r="CR8" s="808"/>
      <c r="CS8" s="809"/>
      <c r="CT8" s="807" t="s">
        <v>264</v>
      </c>
      <c r="CU8" s="808"/>
      <c r="CV8" s="808"/>
      <c r="CW8" s="809"/>
      <c r="CX8" s="807" t="s">
        <v>236</v>
      </c>
      <c r="CY8" s="808"/>
      <c r="CZ8" s="808"/>
      <c r="DA8" s="809"/>
    </row>
    <row r="9" spans="1:105" s="185" customFormat="1" ht="30.9" customHeight="1" thickBot="1" x14ac:dyDescent="0.35">
      <c r="A9" s="184" t="s">
        <v>14</v>
      </c>
      <c r="B9" s="792" t="s">
        <v>282</v>
      </c>
      <c r="C9" s="793"/>
      <c r="D9" s="793"/>
      <c r="E9" s="794"/>
      <c r="F9" s="792" t="s">
        <v>165</v>
      </c>
      <c r="G9" s="793"/>
      <c r="H9" s="793"/>
      <c r="I9" s="794"/>
      <c r="J9" s="792" t="s">
        <v>283</v>
      </c>
      <c r="K9" s="793"/>
      <c r="L9" s="793"/>
      <c r="M9" s="794"/>
      <c r="N9" s="792" t="s">
        <v>295</v>
      </c>
      <c r="O9" s="793"/>
      <c r="P9" s="793"/>
      <c r="Q9" s="794"/>
      <c r="R9" s="792" t="s">
        <v>298</v>
      </c>
      <c r="S9" s="793"/>
      <c r="T9" s="793"/>
      <c r="U9" s="794"/>
      <c r="V9" s="792" t="s">
        <v>270</v>
      </c>
      <c r="W9" s="793"/>
      <c r="X9" s="793"/>
      <c r="Y9" s="794"/>
      <c r="Z9" s="792" t="s">
        <v>259</v>
      </c>
      <c r="AA9" s="793"/>
      <c r="AB9" s="793"/>
      <c r="AC9" s="794"/>
      <c r="AD9" s="792" t="s">
        <v>285</v>
      </c>
      <c r="AE9" s="793"/>
      <c r="AF9" s="793"/>
      <c r="AG9" s="794"/>
      <c r="AH9" s="792" t="s">
        <v>190</v>
      </c>
      <c r="AI9" s="793"/>
      <c r="AJ9" s="793"/>
      <c r="AK9" s="793"/>
      <c r="AL9" s="792" t="s">
        <v>205</v>
      </c>
      <c r="AM9" s="793"/>
      <c r="AN9" s="793"/>
      <c r="AO9" s="793"/>
      <c r="AP9" s="792" t="s">
        <v>294</v>
      </c>
      <c r="AQ9" s="793"/>
      <c r="AR9" s="793"/>
      <c r="AS9" s="794"/>
      <c r="AT9" s="792" t="s">
        <v>303</v>
      </c>
      <c r="AU9" s="793"/>
      <c r="AV9" s="793"/>
      <c r="AW9" s="794"/>
      <c r="AX9" s="792" t="s">
        <v>227</v>
      </c>
      <c r="AY9" s="793"/>
      <c r="AZ9" s="793"/>
      <c r="BA9" s="794"/>
      <c r="BB9" s="792" t="s">
        <v>290</v>
      </c>
      <c r="BC9" s="793"/>
      <c r="BD9" s="793"/>
      <c r="BE9" s="794"/>
      <c r="BF9" s="792" t="s">
        <v>291</v>
      </c>
      <c r="BG9" s="793"/>
      <c r="BH9" s="793"/>
      <c r="BI9" s="794"/>
      <c r="BJ9" s="792" t="s">
        <v>227</v>
      </c>
      <c r="BK9" s="793"/>
      <c r="BL9" s="793"/>
      <c r="BM9" s="794"/>
      <c r="BN9" s="801" t="s">
        <v>289</v>
      </c>
      <c r="BO9" s="802"/>
      <c r="BP9" s="802"/>
      <c r="BQ9" s="803"/>
      <c r="BR9" s="792" t="s">
        <v>268</v>
      </c>
      <c r="BS9" s="793"/>
      <c r="BT9" s="793"/>
      <c r="BU9" s="794"/>
      <c r="BV9" s="792" t="s">
        <v>216</v>
      </c>
      <c r="BW9" s="793"/>
      <c r="BX9" s="793"/>
      <c r="BY9" s="794"/>
      <c r="BZ9" s="792" t="s">
        <v>245</v>
      </c>
      <c r="CA9" s="793"/>
      <c r="CB9" s="793"/>
      <c r="CC9" s="794"/>
      <c r="CD9" s="792" t="s">
        <v>273</v>
      </c>
      <c r="CE9" s="793"/>
      <c r="CF9" s="793"/>
      <c r="CG9" s="794"/>
      <c r="CH9" s="792" t="s">
        <v>165</v>
      </c>
      <c r="CI9" s="793"/>
      <c r="CJ9" s="793"/>
      <c r="CK9" s="794"/>
      <c r="CL9" s="792" t="s">
        <v>116</v>
      </c>
      <c r="CM9" s="793"/>
      <c r="CN9" s="793"/>
      <c r="CO9" s="794"/>
      <c r="CP9" s="792" t="s">
        <v>116</v>
      </c>
      <c r="CQ9" s="793"/>
      <c r="CR9" s="793"/>
      <c r="CS9" s="794"/>
      <c r="CT9" s="792" t="s">
        <v>299</v>
      </c>
      <c r="CU9" s="793"/>
      <c r="CV9" s="793"/>
      <c r="CW9" s="794"/>
      <c r="CX9" s="792" t="s">
        <v>116</v>
      </c>
      <c r="CY9" s="793"/>
      <c r="CZ9" s="793"/>
      <c r="DA9" s="794"/>
    </row>
    <row r="10" spans="1:105" s="3" customFormat="1" ht="30.9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716"/>
      <c r="K10" s="717"/>
      <c r="L10" s="717"/>
      <c r="M10" s="718"/>
      <c r="N10" s="716"/>
      <c r="O10" s="717"/>
      <c r="P10" s="717"/>
      <c r="Q10" s="718"/>
      <c r="R10" s="768"/>
      <c r="S10" s="734"/>
      <c r="T10" s="734"/>
      <c r="U10" s="769"/>
      <c r="V10" s="768"/>
      <c r="W10" s="734"/>
      <c r="X10" s="734"/>
      <c r="Y10" s="769"/>
      <c r="Z10" s="768"/>
      <c r="AA10" s="734"/>
      <c r="AB10" s="734"/>
      <c r="AC10" s="769"/>
      <c r="AD10" s="768"/>
      <c r="AE10" s="734"/>
      <c r="AF10" s="734"/>
      <c r="AG10" s="769"/>
      <c r="AH10" s="768"/>
      <c r="AI10" s="734"/>
      <c r="AJ10" s="734"/>
      <c r="AK10" s="734"/>
      <c r="AL10" s="731"/>
      <c r="AM10" s="732"/>
      <c r="AN10" s="732"/>
      <c r="AO10" s="732"/>
      <c r="AP10" s="731"/>
      <c r="AQ10" s="732"/>
      <c r="AR10" s="732"/>
      <c r="AS10" s="733"/>
      <c r="AT10" s="731"/>
      <c r="AU10" s="732"/>
      <c r="AV10" s="732"/>
      <c r="AW10" s="733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  <c r="CL10" s="768"/>
      <c r="CM10" s="734"/>
      <c r="CN10" s="734"/>
      <c r="CO10" s="769"/>
      <c r="CP10" s="768"/>
      <c r="CQ10" s="734"/>
      <c r="CR10" s="734"/>
      <c r="CS10" s="769"/>
      <c r="CT10" s="768"/>
      <c r="CU10" s="734"/>
      <c r="CV10" s="734"/>
      <c r="CW10" s="769"/>
      <c r="CX10" s="716"/>
      <c r="CY10" s="717"/>
      <c r="CZ10" s="717"/>
      <c r="DA10" s="718"/>
    </row>
    <row r="11" spans="1:105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145" t="s">
        <v>30</v>
      </c>
      <c r="S11" s="46" t="s">
        <v>31</v>
      </c>
      <c r="T11" s="47" t="s">
        <v>32</v>
      </c>
      <c r="U11" s="143" t="s">
        <v>33</v>
      </c>
      <c r="V11" s="145" t="s">
        <v>30</v>
      </c>
      <c r="W11" s="46" t="s">
        <v>31</v>
      </c>
      <c r="X11" s="47" t="s">
        <v>32</v>
      </c>
      <c r="Y11" s="143" t="s">
        <v>33</v>
      </c>
      <c r="Z11" s="145" t="s">
        <v>30</v>
      </c>
      <c r="AA11" s="46" t="s">
        <v>31</v>
      </c>
      <c r="AB11" s="47" t="s">
        <v>32</v>
      </c>
      <c r="AC11" s="143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7" t="s">
        <v>33</v>
      </c>
    </row>
    <row r="12" spans="1:105" x14ac:dyDescent="0.3">
      <c r="B12" s="144">
        <v>45018</v>
      </c>
      <c r="C12" s="54">
        <v>3744</v>
      </c>
      <c r="D12" s="54">
        <v>90</v>
      </c>
      <c r="E12" s="54" t="s">
        <v>94</v>
      </c>
      <c r="F12" s="144">
        <v>45018</v>
      </c>
      <c r="G12" s="54">
        <v>3596</v>
      </c>
      <c r="H12" s="54">
        <v>20</v>
      </c>
      <c r="I12" s="54" t="s">
        <v>179</v>
      </c>
      <c r="J12" s="144">
        <v>45019</v>
      </c>
      <c r="K12" s="54">
        <v>3749</v>
      </c>
      <c r="L12" s="54">
        <v>90</v>
      </c>
      <c r="M12" s="54" t="s">
        <v>94</v>
      </c>
      <c r="N12" s="144">
        <v>45022</v>
      </c>
      <c r="O12" s="54">
        <v>3770</v>
      </c>
      <c r="P12" s="54">
        <v>45</v>
      </c>
      <c r="Q12" s="54" t="s">
        <v>296</v>
      </c>
      <c r="R12" s="144">
        <v>45018</v>
      </c>
      <c r="S12" s="54">
        <v>3497</v>
      </c>
      <c r="T12" s="54">
        <v>35</v>
      </c>
      <c r="U12" s="54" t="s">
        <v>179</v>
      </c>
      <c r="V12" s="144">
        <v>45017</v>
      </c>
      <c r="W12" s="54">
        <v>3592</v>
      </c>
      <c r="X12" s="54">
        <v>270</v>
      </c>
      <c r="Y12" s="54" t="s">
        <v>179</v>
      </c>
      <c r="Z12" s="144">
        <v>45018</v>
      </c>
      <c r="AA12" s="54">
        <v>3808</v>
      </c>
      <c r="AB12" s="54">
        <v>180</v>
      </c>
      <c r="AC12" s="54" t="s">
        <v>179</v>
      </c>
      <c r="AD12" s="144">
        <v>45018</v>
      </c>
      <c r="AE12" s="54">
        <v>2899</v>
      </c>
      <c r="AF12" s="54">
        <v>195</v>
      </c>
      <c r="AG12" s="54" t="s">
        <v>257</v>
      </c>
      <c r="AH12" s="144">
        <v>45038</v>
      </c>
      <c r="AI12" s="54">
        <v>3819</v>
      </c>
      <c r="AJ12" s="54">
        <v>80</v>
      </c>
      <c r="AK12" s="54" t="s">
        <v>179</v>
      </c>
      <c r="AL12" s="144">
        <v>45043</v>
      </c>
      <c r="AM12" s="54">
        <v>4107</v>
      </c>
      <c r="AN12" s="54">
        <v>75</v>
      </c>
      <c r="AO12" s="144" t="s">
        <v>257</v>
      </c>
      <c r="AP12" s="144">
        <v>45031</v>
      </c>
      <c r="AQ12" s="54">
        <v>4101</v>
      </c>
      <c r="AR12" s="54">
        <v>180</v>
      </c>
      <c r="AS12" s="54" t="s">
        <v>179</v>
      </c>
      <c r="AT12" s="144">
        <v>45036</v>
      </c>
      <c r="AU12" s="54">
        <v>3929</v>
      </c>
      <c r="AV12" s="54">
        <v>136</v>
      </c>
      <c r="AW12" s="54" t="s">
        <v>179</v>
      </c>
      <c r="AX12" s="144">
        <v>45018</v>
      </c>
      <c r="AY12" s="54">
        <v>3746</v>
      </c>
      <c r="AZ12" s="54">
        <v>180</v>
      </c>
      <c r="BA12" s="54" t="s">
        <v>253</v>
      </c>
      <c r="BB12" s="144">
        <v>45034</v>
      </c>
      <c r="BC12" s="54">
        <v>3927</v>
      </c>
      <c r="BD12" s="54">
        <v>19</v>
      </c>
      <c r="BE12" s="54" t="s">
        <v>253</v>
      </c>
      <c r="BF12" s="144">
        <v>45019</v>
      </c>
      <c r="BG12" s="54">
        <v>3753</v>
      </c>
      <c r="BH12" s="54">
        <v>135</v>
      </c>
      <c r="BI12" s="54" t="s">
        <v>94</v>
      </c>
      <c r="BJ12" s="144">
        <v>45018</v>
      </c>
      <c r="BK12" s="54">
        <v>3745</v>
      </c>
      <c r="BL12" s="54">
        <v>45</v>
      </c>
      <c r="BM12" s="54" t="s">
        <v>94</v>
      </c>
      <c r="BN12" s="144">
        <v>45018</v>
      </c>
      <c r="BO12" s="54">
        <v>3903</v>
      </c>
      <c r="BP12" s="54">
        <v>45</v>
      </c>
      <c r="BQ12" s="54" t="s">
        <v>179</v>
      </c>
      <c r="BR12" s="144">
        <v>45017</v>
      </c>
      <c r="BS12" s="54">
        <v>3593</v>
      </c>
      <c r="BT12" s="54">
        <v>270</v>
      </c>
      <c r="BU12" s="54" t="s">
        <v>179</v>
      </c>
      <c r="BV12" s="144">
        <v>45019</v>
      </c>
      <c r="BW12" s="54">
        <v>3758</v>
      </c>
      <c r="BX12" s="54">
        <v>135</v>
      </c>
      <c r="BY12" s="54" t="s">
        <v>111</v>
      </c>
      <c r="BZ12" s="136">
        <v>45021</v>
      </c>
      <c r="CA12" s="54">
        <v>3761</v>
      </c>
      <c r="CB12" s="54">
        <v>135</v>
      </c>
      <c r="CC12" s="54" t="s">
        <v>94</v>
      </c>
      <c r="CD12" s="144">
        <v>45017</v>
      </c>
      <c r="CE12" s="54">
        <v>2898</v>
      </c>
      <c r="CF12" s="54">
        <v>45</v>
      </c>
      <c r="CG12" s="54" t="s">
        <v>179</v>
      </c>
      <c r="CH12" s="144">
        <v>45038</v>
      </c>
      <c r="CI12" s="54">
        <v>3826</v>
      </c>
      <c r="CJ12" s="54">
        <v>70</v>
      </c>
      <c r="CK12" s="54" t="s">
        <v>253</v>
      </c>
      <c r="CL12" s="144">
        <v>45017</v>
      </c>
      <c r="CM12" s="54">
        <v>3769</v>
      </c>
      <c r="CN12" s="54">
        <v>45</v>
      </c>
      <c r="CO12" s="54" t="s">
        <v>94</v>
      </c>
      <c r="CP12" s="144">
        <v>45017</v>
      </c>
      <c r="CQ12" s="204">
        <v>3595</v>
      </c>
      <c r="CR12" s="204">
        <v>135</v>
      </c>
      <c r="CS12" s="204" t="s">
        <v>253</v>
      </c>
      <c r="CT12" s="144">
        <v>45035</v>
      </c>
      <c r="CU12" s="204">
        <v>3813</v>
      </c>
      <c r="CV12" s="204">
        <v>45</v>
      </c>
      <c r="CW12" s="204" t="s">
        <v>253</v>
      </c>
      <c r="CX12" s="144">
        <v>45017</v>
      </c>
      <c r="CY12" s="205">
        <v>3763</v>
      </c>
      <c r="CZ12" s="54">
        <v>45</v>
      </c>
      <c r="DA12" s="54" t="s">
        <v>94</v>
      </c>
    </row>
    <row r="13" spans="1:105" x14ac:dyDescent="0.3">
      <c r="B13" s="136">
        <v>45021</v>
      </c>
      <c r="C13" s="6">
        <v>3760</v>
      </c>
      <c r="D13" s="6">
        <v>90</v>
      </c>
      <c r="E13" s="6" t="s">
        <v>94</v>
      </c>
      <c r="F13" s="136">
        <v>45020</v>
      </c>
      <c r="G13" s="6">
        <v>3754</v>
      </c>
      <c r="H13" s="6">
        <v>180</v>
      </c>
      <c r="I13" s="6" t="s">
        <v>94</v>
      </c>
      <c r="J13" s="136">
        <v>45019</v>
      </c>
      <c r="K13" s="6">
        <v>3750</v>
      </c>
      <c r="L13" s="6">
        <v>45</v>
      </c>
      <c r="M13" s="6" t="s">
        <v>94</v>
      </c>
      <c r="N13" s="136">
        <v>45028</v>
      </c>
      <c r="O13" s="6">
        <v>3792</v>
      </c>
      <c r="P13" s="6">
        <v>45</v>
      </c>
      <c r="Q13" s="6" t="s">
        <v>94</v>
      </c>
      <c r="R13" s="136">
        <v>45018</v>
      </c>
      <c r="S13" s="6">
        <v>3747</v>
      </c>
      <c r="T13" s="6">
        <v>30</v>
      </c>
      <c r="U13" s="6" t="s">
        <v>111</v>
      </c>
      <c r="V13" s="136">
        <v>45020</v>
      </c>
      <c r="W13" s="6">
        <v>3755</v>
      </c>
      <c r="X13" s="6">
        <v>225</v>
      </c>
      <c r="Y13" s="6" t="s">
        <v>111</v>
      </c>
      <c r="Z13" s="136">
        <v>45022</v>
      </c>
      <c r="AA13" s="6">
        <v>3766</v>
      </c>
      <c r="AB13" s="6">
        <v>180</v>
      </c>
      <c r="AC13" s="6" t="s">
        <v>179</v>
      </c>
      <c r="AD13" s="136">
        <v>45020</v>
      </c>
      <c r="AE13" s="6">
        <v>2900</v>
      </c>
      <c r="AF13" s="6">
        <v>135</v>
      </c>
      <c r="AG13" s="6" t="s">
        <v>257</v>
      </c>
      <c r="AH13" s="136">
        <v>45040</v>
      </c>
      <c r="AI13" s="6">
        <v>3969</v>
      </c>
      <c r="AJ13" s="6">
        <v>90</v>
      </c>
      <c r="AK13" s="6" t="s">
        <v>179</v>
      </c>
      <c r="AL13" s="136"/>
      <c r="AM13" s="6"/>
      <c r="AN13" s="6"/>
      <c r="AO13" s="136" t="s">
        <v>276</v>
      </c>
      <c r="AP13" s="136">
        <v>45036</v>
      </c>
      <c r="AQ13" s="6">
        <v>4105</v>
      </c>
      <c r="AR13" s="6">
        <v>180</v>
      </c>
      <c r="AS13" s="6" t="s">
        <v>179</v>
      </c>
      <c r="AT13" s="136">
        <v>45039</v>
      </c>
      <c r="AU13" s="6">
        <v>3938</v>
      </c>
      <c r="AV13" s="6">
        <v>180</v>
      </c>
      <c r="AW13" s="6" t="s">
        <v>111</v>
      </c>
      <c r="AX13" s="136">
        <v>45021</v>
      </c>
      <c r="AY13" s="6">
        <v>3759</v>
      </c>
      <c r="AZ13" s="6">
        <v>180</v>
      </c>
      <c r="BA13" s="6" t="s">
        <v>94</v>
      </c>
      <c r="BB13" s="6"/>
      <c r="BC13" s="6"/>
      <c r="BD13" s="6"/>
      <c r="BE13" s="6"/>
      <c r="BF13" s="136">
        <v>45020</v>
      </c>
      <c r="BG13" s="6">
        <v>3772</v>
      </c>
      <c r="BH13" s="6">
        <v>125</v>
      </c>
      <c r="BI13" s="6" t="s">
        <v>292</v>
      </c>
      <c r="BJ13" s="136">
        <v>45033</v>
      </c>
      <c r="BK13" s="6">
        <v>3922</v>
      </c>
      <c r="BL13" s="6">
        <v>45</v>
      </c>
      <c r="BM13" s="6" t="s">
        <v>253</v>
      </c>
      <c r="BN13" s="136"/>
      <c r="BO13" s="6"/>
      <c r="BP13" s="6"/>
      <c r="BQ13" s="6" t="s">
        <v>179</v>
      </c>
      <c r="BR13" s="136">
        <v>45020</v>
      </c>
      <c r="BS13" s="6">
        <v>3756</v>
      </c>
      <c r="BT13" s="6">
        <v>225</v>
      </c>
      <c r="BU13" s="6" t="s">
        <v>111</v>
      </c>
      <c r="BV13" s="136">
        <v>45023</v>
      </c>
      <c r="BW13" s="6">
        <v>3771</v>
      </c>
      <c r="BX13" s="6">
        <v>125</v>
      </c>
      <c r="BY13" s="6" t="s">
        <v>292</v>
      </c>
      <c r="BZ13" s="136">
        <v>45028</v>
      </c>
      <c r="CA13" s="6">
        <v>3789</v>
      </c>
      <c r="CB13" s="6">
        <v>135</v>
      </c>
      <c r="CC13" s="6" t="s">
        <v>94</v>
      </c>
      <c r="CD13" s="136">
        <v>45020</v>
      </c>
      <c r="CE13" s="6">
        <v>3757</v>
      </c>
      <c r="CF13" s="6">
        <v>45</v>
      </c>
      <c r="CG13" s="6" t="s">
        <v>94</v>
      </c>
      <c r="CH13" s="136">
        <v>45042</v>
      </c>
      <c r="CI13" s="6">
        <v>3874</v>
      </c>
      <c r="CJ13" s="6">
        <v>30</v>
      </c>
      <c r="CK13" s="6" t="s">
        <v>253</v>
      </c>
      <c r="CL13" s="136"/>
      <c r="CM13" s="6"/>
      <c r="CN13" s="6"/>
      <c r="CO13" s="6" t="s">
        <v>164</v>
      </c>
      <c r="CP13" s="136">
        <v>45023</v>
      </c>
      <c r="CQ13" s="86">
        <v>3797</v>
      </c>
      <c r="CR13" s="86">
        <v>70</v>
      </c>
      <c r="CS13" s="86" t="s">
        <v>253</v>
      </c>
      <c r="CT13" s="136">
        <v>45042</v>
      </c>
      <c r="CU13" s="86">
        <v>3976</v>
      </c>
      <c r="CV13" s="86">
        <v>45</v>
      </c>
      <c r="CW13" s="86" t="s">
        <v>253</v>
      </c>
      <c r="CX13" s="136">
        <v>45017</v>
      </c>
      <c r="CY13" s="6">
        <v>3764</v>
      </c>
      <c r="CZ13" s="6">
        <v>45</v>
      </c>
      <c r="DA13" s="86" t="s">
        <v>94</v>
      </c>
    </row>
    <row r="14" spans="1:105" x14ac:dyDescent="0.3">
      <c r="B14" s="136">
        <v>45024</v>
      </c>
      <c r="C14" s="6">
        <v>3774</v>
      </c>
      <c r="D14" s="6">
        <v>90</v>
      </c>
      <c r="E14" s="6" t="s">
        <v>94</v>
      </c>
      <c r="F14" s="136">
        <v>45022</v>
      </c>
      <c r="G14" s="6">
        <v>3767</v>
      </c>
      <c r="H14" s="6">
        <v>180</v>
      </c>
      <c r="I14" s="6" t="s">
        <v>94</v>
      </c>
      <c r="J14" s="136">
        <v>45022</v>
      </c>
      <c r="K14" s="6">
        <v>3768</v>
      </c>
      <c r="L14" s="6">
        <v>90</v>
      </c>
      <c r="M14" s="6" t="s">
        <v>292</v>
      </c>
      <c r="N14" s="136">
        <v>45034</v>
      </c>
      <c r="O14" s="6">
        <v>3925</v>
      </c>
      <c r="P14" s="6">
        <v>35</v>
      </c>
      <c r="Q14" s="6" t="s">
        <v>179</v>
      </c>
      <c r="R14" s="136">
        <v>45020</v>
      </c>
      <c r="S14" s="6">
        <v>3458</v>
      </c>
      <c r="T14" s="6">
        <v>45</v>
      </c>
      <c r="U14" s="6" t="s">
        <v>111</v>
      </c>
      <c r="V14" s="136">
        <v>45026</v>
      </c>
      <c r="W14" s="6">
        <v>3779</v>
      </c>
      <c r="X14" s="6">
        <v>285</v>
      </c>
      <c r="Y14" s="6" t="s">
        <v>179</v>
      </c>
      <c r="Z14" s="136"/>
      <c r="AA14" s="6"/>
      <c r="AB14" s="6"/>
      <c r="AC14" s="6" t="s">
        <v>179</v>
      </c>
      <c r="AD14" s="136"/>
      <c r="AE14" s="6"/>
      <c r="AF14" s="6"/>
      <c r="AG14" s="6" t="s">
        <v>179</v>
      </c>
      <c r="AH14" s="136"/>
      <c r="AI14" s="6"/>
      <c r="AJ14" s="6"/>
      <c r="AK14" s="6" t="s">
        <v>279</v>
      </c>
      <c r="AL14" s="136"/>
      <c r="AM14" s="6"/>
      <c r="AN14" s="6"/>
      <c r="AO14" s="136" t="s">
        <v>191</v>
      </c>
      <c r="AP14" s="136">
        <v>45042</v>
      </c>
      <c r="AQ14" s="6">
        <v>4111</v>
      </c>
      <c r="AR14" s="6">
        <v>180</v>
      </c>
      <c r="AS14" s="6" t="s">
        <v>179</v>
      </c>
      <c r="AT14" s="136">
        <v>45042</v>
      </c>
      <c r="AU14" s="6">
        <v>3940</v>
      </c>
      <c r="AV14" s="6">
        <v>180</v>
      </c>
      <c r="AW14" s="6" t="s">
        <v>111</v>
      </c>
      <c r="AX14" s="136">
        <v>45024</v>
      </c>
      <c r="AY14" s="6">
        <v>3773</v>
      </c>
      <c r="AZ14" s="6">
        <v>135</v>
      </c>
      <c r="BA14" s="6" t="s">
        <v>94</v>
      </c>
      <c r="BB14" s="6"/>
      <c r="BC14" s="6"/>
      <c r="BD14" s="6"/>
      <c r="BE14" s="6"/>
      <c r="BF14" s="136">
        <v>45025</v>
      </c>
      <c r="BG14" s="6">
        <v>3776</v>
      </c>
      <c r="BH14" s="6">
        <v>45</v>
      </c>
      <c r="BI14" s="6" t="s">
        <v>253</v>
      </c>
      <c r="BJ14" s="136"/>
      <c r="BK14" s="6"/>
      <c r="BL14" s="6"/>
      <c r="BM14" s="6" t="s">
        <v>184</v>
      </c>
      <c r="BN14" s="136"/>
      <c r="BO14" s="6"/>
      <c r="BP14" s="6"/>
      <c r="BQ14" s="6" t="s">
        <v>179</v>
      </c>
      <c r="BR14" s="136">
        <v>45023</v>
      </c>
      <c r="BS14" s="6">
        <v>3598</v>
      </c>
      <c r="BT14" s="6">
        <v>270</v>
      </c>
      <c r="BU14" s="6" t="s">
        <v>111</v>
      </c>
      <c r="BV14" s="136">
        <v>45025</v>
      </c>
      <c r="BW14" s="6">
        <v>3777</v>
      </c>
      <c r="BX14" s="6">
        <v>85</v>
      </c>
      <c r="BY14" s="6" t="s">
        <v>179</v>
      </c>
      <c r="BZ14" s="136">
        <v>45032</v>
      </c>
      <c r="CA14" s="6">
        <v>3915</v>
      </c>
      <c r="CB14" s="6">
        <v>135</v>
      </c>
      <c r="CC14" s="6" t="s">
        <v>94</v>
      </c>
      <c r="CD14" s="136">
        <v>45023</v>
      </c>
      <c r="CE14" s="6">
        <v>3782</v>
      </c>
      <c r="CF14" s="6">
        <v>35</v>
      </c>
      <c r="CG14" s="6" t="s">
        <v>179</v>
      </c>
      <c r="CH14" s="192"/>
      <c r="CI14" s="6"/>
      <c r="CJ14" s="6"/>
      <c r="CK14" s="6" t="s">
        <v>253</v>
      </c>
      <c r="CL14" s="136"/>
      <c r="CM14" s="6"/>
      <c r="CN14" s="6"/>
      <c r="CO14" s="6" t="s">
        <v>164</v>
      </c>
      <c r="CP14" s="136">
        <v>45029</v>
      </c>
      <c r="CQ14" s="6">
        <v>3796</v>
      </c>
      <c r="CR14" s="6">
        <v>90</v>
      </c>
      <c r="CS14" s="86" t="s">
        <v>253</v>
      </c>
      <c r="CT14" s="136"/>
      <c r="CU14" s="6"/>
      <c r="CV14" s="6"/>
      <c r="CW14" s="86" t="s">
        <v>253</v>
      </c>
      <c r="CX14" s="136">
        <v>45021</v>
      </c>
      <c r="CY14" s="203">
        <v>3762</v>
      </c>
      <c r="CZ14" s="6">
        <v>45</v>
      </c>
      <c r="DA14" s="86" t="s">
        <v>94</v>
      </c>
    </row>
    <row r="15" spans="1:105" x14ac:dyDescent="0.3">
      <c r="B15" s="136">
        <v>45027</v>
      </c>
      <c r="C15" s="6">
        <v>3788</v>
      </c>
      <c r="D15" s="6">
        <v>70</v>
      </c>
      <c r="E15" s="6" t="s">
        <v>179</v>
      </c>
      <c r="F15" s="136">
        <v>45025</v>
      </c>
      <c r="G15" s="6">
        <v>3775</v>
      </c>
      <c r="H15" s="6">
        <v>120</v>
      </c>
      <c r="I15" s="6" t="s">
        <v>179</v>
      </c>
      <c r="J15" s="136">
        <v>45022</v>
      </c>
      <c r="K15" s="6">
        <v>3769</v>
      </c>
      <c r="L15" s="6">
        <v>45</v>
      </c>
      <c r="M15" s="6" t="s">
        <v>292</v>
      </c>
      <c r="N15" s="136">
        <v>45040</v>
      </c>
      <c r="O15" s="6">
        <v>3966</v>
      </c>
      <c r="P15" s="6">
        <v>35</v>
      </c>
      <c r="Q15" s="6" t="s">
        <v>179</v>
      </c>
      <c r="R15" s="136">
        <v>45030</v>
      </c>
      <c r="S15" s="6">
        <v>3906</v>
      </c>
      <c r="T15" s="6">
        <v>45</v>
      </c>
      <c r="U15" s="6" t="s">
        <v>111</v>
      </c>
      <c r="V15" s="136">
        <v>45030</v>
      </c>
      <c r="W15" s="6">
        <v>3907</v>
      </c>
      <c r="X15" s="6">
        <v>270</v>
      </c>
      <c r="Y15" s="6" t="s">
        <v>111</v>
      </c>
      <c r="Z15" s="136"/>
      <c r="AA15" s="6"/>
      <c r="AB15" s="6"/>
      <c r="AC15" s="6" t="s">
        <v>179</v>
      </c>
      <c r="AD15" s="136"/>
      <c r="AE15" s="6"/>
      <c r="AF15" s="6"/>
      <c r="AG15" s="6" t="s">
        <v>179</v>
      </c>
      <c r="AH15" s="136"/>
      <c r="AI15" s="6"/>
      <c r="AJ15" s="6"/>
      <c r="AK15" s="6" t="s">
        <v>179</v>
      </c>
      <c r="AL15" s="136"/>
      <c r="AM15" s="6"/>
      <c r="AN15" s="6"/>
      <c r="AO15" s="136" t="s">
        <v>179</v>
      </c>
      <c r="AP15" s="136"/>
      <c r="AQ15" s="6"/>
      <c r="AR15" s="6"/>
      <c r="AS15" s="6" t="s">
        <v>179</v>
      </c>
      <c r="AT15" s="136">
        <v>45045</v>
      </c>
      <c r="AU15" s="6">
        <v>3990</v>
      </c>
      <c r="AV15" s="6">
        <v>180</v>
      </c>
      <c r="AW15" s="6" t="s">
        <v>179</v>
      </c>
      <c r="AX15" s="136">
        <v>45027</v>
      </c>
      <c r="AY15" s="6">
        <v>3787</v>
      </c>
      <c r="AZ15" s="6">
        <v>135</v>
      </c>
      <c r="BA15" s="6" t="s">
        <v>253</v>
      </c>
      <c r="BB15" s="6"/>
      <c r="BC15" s="6"/>
      <c r="BD15" s="6"/>
      <c r="BE15" s="6"/>
      <c r="BF15" s="136">
        <v>45028</v>
      </c>
      <c r="BG15" s="6">
        <v>3790</v>
      </c>
      <c r="BH15" s="6">
        <v>135</v>
      </c>
      <c r="BI15" s="6" t="s">
        <v>94</v>
      </c>
      <c r="BJ15" s="136"/>
      <c r="BK15" s="6"/>
      <c r="BL15" s="6"/>
      <c r="BM15" s="6" t="s">
        <v>184</v>
      </c>
      <c r="BN15" s="136"/>
      <c r="BO15" s="6"/>
      <c r="BP15" s="6"/>
      <c r="BQ15" s="6" t="s">
        <v>179</v>
      </c>
      <c r="BR15" s="136">
        <v>45026</v>
      </c>
      <c r="BS15" s="6">
        <v>3780</v>
      </c>
      <c r="BT15" s="6">
        <v>270</v>
      </c>
      <c r="BU15" s="6" t="s">
        <v>179</v>
      </c>
      <c r="BV15" s="136">
        <v>45028</v>
      </c>
      <c r="BW15" s="6">
        <v>3791</v>
      </c>
      <c r="BX15" s="6">
        <v>135</v>
      </c>
      <c r="BY15" s="6" t="s">
        <v>111</v>
      </c>
      <c r="BZ15" s="136">
        <v>45037</v>
      </c>
      <c r="CA15" s="6">
        <v>3818</v>
      </c>
      <c r="CB15" s="6">
        <v>135</v>
      </c>
      <c r="CC15" s="6" t="s">
        <v>94</v>
      </c>
      <c r="CD15" s="136">
        <v>45026</v>
      </c>
      <c r="CE15" s="6">
        <v>3781</v>
      </c>
      <c r="CF15" s="6">
        <v>5</v>
      </c>
      <c r="CG15" s="6" t="s">
        <v>179</v>
      </c>
      <c r="CH15" s="192"/>
      <c r="CI15" s="6"/>
      <c r="CJ15" s="6"/>
      <c r="CK15" s="6"/>
      <c r="CL15" s="136"/>
      <c r="CM15" s="6"/>
      <c r="CN15" s="6"/>
      <c r="CO15" s="6" t="s">
        <v>164</v>
      </c>
      <c r="CP15" s="136">
        <v>45035</v>
      </c>
      <c r="CQ15" s="6">
        <v>3815</v>
      </c>
      <c r="CR15" s="6">
        <v>60</v>
      </c>
      <c r="CS15" s="86" t="s">
        <v>253</v>
      </c>
      <c r="CT15" s="136"/>
      <c r="CU15" s="6"/>
      <c r="CV15" s="6"/>
      <c r="CW15" s="86" t="s">
        <v>253</v>
      </c>
      <c r="CX15" s="136">
        <v>45021</v>
      </c>
      <c r="CY15" s="6">
        <v>3765</v>
      </c>
      <c r="CZ15" s="6">
        <v>45</v>
      </c>
      <c r="DA15" s="86" t="s">
        <v>94</v>
      </c>
    </row>
    <row r="16" spans="1:105" x14ac:dyDescent="0.3">
      <c r="B16" s="136">
        <v>45030</v>
      </c>
      <c r="C16" s="6">
        <v>3905</v>
      </c>
      <c r="D16" s="6">
        <v>90</v>
      </c>
      <c r="E16" s="6" t="s">
        <v>94</v>
      </c>
      <c r="F16" s="136">
        <v>45027</v>
      </c>
      <c r="G16" s="6">
        <v>3786</v>
      </c>
      <c r="H16" s="6">
        <v>110</v>
      </c>
      <c r="I16" s="6" t="s">
        <v>179</v>
      </c>
      <c r="J16" s="136">
        <v>45025</v>
      </c>
      <c r="K16" s="6">
        <v>3778</v>
      </c>
      <c r="L16" s="6">
        <v>55</v>
      </c>
      <c r="M16" s="6" t="s">
        <v>179</v>
      </c>
      <c r="N16" s="136"/>
      <c r="O16" s="6"/>
      <c r="P16" s="6"/>
      <c r="Q16" s="6" t="s">
        <v>179</v>
      </c>
      <c r="R16" s="136">
        <v>45032</v>
      </c>
      <c r="S16" s="6">
        <v>3913</v>
      </c>
      <c r="T16" s="6">
        <v>90</v>
      </c>
      <c r="U16" s="6" t="s">
        <v>111</v>
      </c>
      <c r="V16" s="136">
        <v>45034</v>
      </c>
      <c r="W16" s="6">
        <v>3812</v>
      </c>
      <c r="X16" s="6">
        <v>225</v>
      </c>
      <c r="Y16" s="6" t="s">
        <v>111</v>
      </c>
      <c r="Z16" s="136"/>
      <c r="AA16" s="6"/>
      <c r="AB16" s="6"/>
      <c r="AC16" s="6" t="s">
        <v>179</v>
      </c>
      <c r="AD16" s="136"/>
      <c r="AE16" s="6"/>
      <c r="AF16" s="6"/>
      <c r="AG16" s="6" t="s">
        <v>179</v>
      </c>
      <c r="AH16" s="136"/>
      <c r="AI16" s="6"/>
      <c r="AJ16" s="6"/>
      <c r="AK16" s="6" t="s">
        <v>179</v>
      </c>
      <c r="AL16" s="136"/>
      <c r="AM16" s="6"/>
      <c r="AN16" s="6"/>
      <c r="AO16" s="136" t="s">
        <v>179</v>
      </c>
      <c r="AP16" s="136"/>
      <c r="AQ16" s="6"/>
      <c r="AR16" s="6"/>
      <c r="AS16" s="6" t="s">
        <v>179</v>
      </c>
      <c r="AT16" s="136"/>
      <c r="AU16" s="6"/>
      <c r="AV16" s="6"/>
      <c r="AW16" s="6" t="s">
        <v>111</v>
      </c>
      <c r="AX16" s="136">
        <v>45030</v>
      </c>
      <c r="AY16" s="6">
        <v>3800</v>
      </c>
      <c r="AZ16" s="6">
        <v>135</v>
      </c>
      <c r="BA16" s="6" t="s">
        <v>94</v>
      </c>
      <c r="BB16" s="6"/>
      <c r="BC16" s="6"/>
      <c r="BD16" s="6"/>
      <c r="BE16" s="6"/>
      <c r="BF16" s="136">
        <v>45031</v>
      </c>
      <c r="BG16" s="6">
        <v>3909</v>
      </c>
      <c r="BH16" s="6">
        <v>135</v>
      </c>
      <c r="BI16" s="6" t="s">
        <v>94</v>
      </c>
      <c r="BJ16" s="136"/>
      <c r="BK16" s="6"/>
      <c r="BL16" s="6"/>
      <c r="BM16" s="6" t="s">
        <v>230</v>
      </c>
      <c r="BN16" s="136"/>
      <c r="BO16" s="6"/>
      <c r="BP16" s="6"/>
      <c r="BQ16" s="6" t="s">
        <v>179</v>
      </c>
      <c r="BR16" s="136">
        <v>45029</v>
      </c>
      <c r="BS16" s="6">
        <v>3798</v>
      </c>
      <c r="BT16" s="6">
        <v>270</v>
      </c>
      <c r="BU16" s="6" t="s">
        <v>179</v>
      </c>
      <c r="BV16" s="136">
        <v>45031</v>
      </c>
      <c r="BW16" s="6">
        <v>3910</v>
      </c>
      <c r="BX16" s="6">
        <v>135</v>
      </c>
      <c r="BY16" s="6" t="s">
        <v>111</v>
      </c>
      <c r="BZ16" s="136">
        <v>45042</v>
      </c>
      <c r="CA16" s="6">
        <v>3977</v>
      </c>
      <c r="CB16" s="6">
        <v>135</v>
      </c>
      <c r="CC16" s="6" t="s">
        <v>164</v>
      </c>
      <c r="CD16" s="136">
        <v>45029</v>
      </c>
      <c r="CE16" s="6">
        <v>3799</v>
      </c>
      <c r="CF16" s="6">
        <v>35</v>
      </c>
      <c r="CG16" s="6" t="s">
        <v>179</v>
      </c>
      <c r="CH16" s="192"/>
      <c r="CI16" s="6"/>
      <c r="CJ16" s="6"/>
      <c r="CK16" s="6"/>
      <c r="CL16" s="136"/>
      <c r="CM16" s="6"/>
      <c r="CN16" s="6"/>
      <c r="CO16" s="6" t="s">
        <v>164</v>
      </c>
      <c r="CP16" s="136">
        <v>45041</v>
      </c>
      <c r="CQ16" s="86">
        <v>3972</v>
      </c>
      <c r="CR16" s="86">
        <v>70</v>
      </c>
      <c r="CS16" s="86" t="s">
        <v>253</v>
      </c>
      <c r="CT16" s="136"/>
      <c r="CU16" s="86"/>
      <c r="CV16" s="86"/>
      <c r="CW16" s="86" t="s">
        <v>253</v>
      </c>
      <c r="CX16" s="136">
        <v>45023</v>
      </c>
      <c r="CY16" s="6">
        <v>3785</v>
      </c>
      <c r="CZ16" s="6">
        <v>35</v>
      </c>
      <c r="DA16" s="86" t="s">
        <v>253</v>
      </c>
    </row>
    <row r="17" spans="2:105" x14ac:dyDescent="0.3">
      <c r="B17" s="136">
        <v>45033</v>
      </c>
      <c r="C17" s="6">
        <v>3920</v>
      </c>
      <c r="D17" s="6">
        <v>45</v>
      </c>
      <c r="E17" s="6" t="s">
        <v>179</v>
      </c>
      <c r="F17" s="136">
        <v>45029</v>
      </c>
      <c r="G17" s="6">
        <v>3795</v>
      </c>
      <c r="H17" s="6">
        <v>100</v>
      </c>
      <c r="I17" s="6" t="s">
        <v>179</v>
      </c>
      <c r="J17" s="136">
        <v>45028</v>
      </c>
      <c r="K17" s="6">
        <v>3794</v>
      </c>
      <c r="L17" s="6">
        <v>90</v>
      </c>
      <c r="M17" s="6" t="s">
        <v>94</v>
      </c>
      <c r="N17" s="136"/>
      <c r="O17" s="6"/>
      <c r="P17" s="6"/>
      <c r="Q17" s="6" t="s">
        <v>94</v>
      </c>
      <c r="R17" s="136">
        <v>45042</v>
      </c>
      <c r="S17" s="6">
        <v>3979</v>
      </c>
      <c r="T17" s="6">
        <v>45</v>
      </c>
      <c r="U17" s="6" t="s">
        <v>179</v>
      </c>
      <c r="V17" s="136">
        <v>45034</v>
      </c>
      <c r="W17" s="6">
        <v>3811</v>
      </c>
      <c r="X17" s="6">
        <v>180</v>
      </c>
      <c r="Y17" s="6" t="s">
        <v>111</v>
      </c>
      <c r="Z17" s="136"/>
      <c r="AA17" s="6"/>
      <c r="AB17" s="6"/>
      <c r="AC17" s="6" t="s">
        <v>179</v>
      </c>
      <c r="AD17" s="136"/>
      <c r="AE17" s="6"/>
      <c r="AF17" s="6"/>
      <c r="AG17" s="6" t="s">
        <v>179</v>
      </c>
      <c r="AH17" s="136"/>
      <c r="AI17" s="6"/>
      <c r="AJ17" s="6"/>
      <c r="AK17" s="6" t="s">
        <v>179</v>
      </c>
      <c r="AL17" s="136"/>
      <c r="AM17" s="6"/>
      <c r="AN17" s="6"/>
      <c r="AO17" s="136" t="s">
        <v>179</v>
      </c>
      <c r="AP17" s="136"/>
      <c r="AQ17" s="6"/>
      <c r="AR17" s="6"/>
      <c r="AS17" s="6" t="s">
        <v>179</v>
      </c>
      <c r="AT17" s="136"/>
      <c r="AU17" s="6"/>
      <c r="AV17" s="6"/>
      <c r="AW17" s="6" t="s">
        <v>292</v>
      </c>
      <c r="AX17" s="136">
        <v>45033</v>
      </c>
      <c r="AY17" s="6">
        <v>3921</v>
      </c>
      <c r="AZ17" s="6">
        <v>125</v>
      </c>
      <c r="BA17" s="6" t="s">
        <v>253</v>
      </c>
      <c r="BB17" s="6"/>
      <c r="BC17" s="6"/>
      <c r="BD17" s="6"/>
      <c r="BE17" s="6"/>
      <c r="BF17" s="136">
        <v>45034</v>
      </c>
      <c r="BG17" s="6">
        <v>3923</v>
      </c>
      <c r="BH17" s="6">
        <v>135</v>
      </c>
      <c r="BI17" s="6" t="s">
        <v>253</v>
      </c>
      <c r="BJ17" s="136"/>
      <c r="BK17" s="6"/>
      <c r="BL17" s="6"/>
      <c r="BM17" s="6" t="s">
        <v>230</v>
      </c>
      <c r="BN17" s="136"/>
      <c r="BO17" s="6"/>
      <c r="BP17" s="6"/>
      <c r="BQ17" s="192" t="s">
        <v>179</v>
      </c>
      <c r="BR17" s="136">
        <v>45032</v>
      </c>
      <c r="BS17" s="6">
        <v>3914</v>
      </c>
      <c r="BT17" s="6">
        <v>270</v>
      </c>
      <c r="BU17" s="6" t="s">
        <v>111</v>
      </c>
      <c r="BV17" s="136">
        <v>45034</v>
      </c>
      <c r="BW17" s="6">
        <v>3924</v>
      </c>
      <c r="BX17" s="6">
        <v>65</v>
      </c>
      <c r="BY17" s="6" t="s">
        <v>179</v>
      </c>
      <c r="BZ17" s="136"/>
      <c r="CA17" s="6"/>
      <c r="CB17" s="6"/>
      <c r="CC17" s="6" t="s">
        <v>164</v>
      </c>
      <c r="CD17" s="136">
        <v>45032</v>
      </c>
      <c r="CE17" s="6">
        <v>3916</v>
      </c>
      <c r="CF17" s="6">
        <v>45</v>
      </c>
      <c r="CG17" s="6" t="s">
        <v>94</v>
      </c>
      <c r="CH17" s="192"/>
      <c r="CI17" s="6"/>
      <c r="CJ17" s="6"/>
      <c r="CK17" s="6"/>
      <c r="CL17" s="136"/>
      <c r="CM17" s="6"/>
      <c r="CN17" s="6"/>
      <c r="CO17" s="6" t="s">
        <v>164</v>
      </c>
      <c r="CP17" s="136">
        <v>45046</v>
      </c>
      <c r="CQ17" s="86">
        <v>4103</v>
      </c>
      <c r="CR17" s="86">
        <v>45</v>
      </c>
      <c r="CS17" s="86" t="s">
        <v>253</v>
      </c>
      <c r="CT17" s="136"/>
      <c r="CU17" s="86"/>
      <c r="CV17" s="86"/>
      <c r="CW17" s="86" t="s">
        <v>253</v>
      </c>
      <c r="CX17" s="136">
        <v>45026</v>
      </c>
      <c r="CY17" s="203">
        <v>3783</v>
      </c>
      <c r="CZ17" s="6">
        <v>45</v>
      </c>
      <c r="DA17" s="86" t="s">
        <v>253</v>
      </c>
    </row>
    <row r="18" spans="2:105" x14ac:dyDescent="0.3">
      <c r="B18" s="136">
        <v>45036</v>
      </c>
      <c r="C18" s="6">
        <v>3933</v>
      </c>
      <c r="D18" s="6">
        <v>60</v>
      </c>
      <c r="E18" s="6" t="s">
        <v>179</v>
      </c>
      <c r="F18" s="136">
        <v>45031</v>
      </c>
      <c r="G18" s="6">
        <v>3908</v>
      </c>
      <c r="H18" s="6">
        <v>180</v>
      </c>
      <c r="I18" s="6" t="s">
        <v>94</v>
      </c>
      <c r="J18" s="136">
        <v>45028</v>
      </c>
      <c r="K18" s="6">
        <v>3793</v>
      </c>
      <c r="L18" s="6">
        <v>45</v>
      </c>
      <c r="M18" s="6" t="s">
        <v>94</v>
      </c>
      <c r="N18" s="136"/>
      <c r="O18" s="6"/>
      <c r="P18" s="6"/>
      <c r="Q18" s="6" t="s">
        <v>94</v>
      </c>
      <c r="R18" s="136">
        <v>45042</v>
      </c>
      <c r="S18" s="6">
        <v>3978</v>
      </c>
      <c r="T18" s="6">
        <v>90</v>
      </c>
      <c r="U18" s="6" t="s">
        <v>179</v>
      </c>
      <c r="V18" s="136">
        <v>45038</v>
      </c>
      <c r="W18" s="6">
        <v>3826</v>
      </c>
      <c r="X18" s="6">
        <v>70</v>
      </c>
      <c r="Y18" s="6" t="s">
        <v>179</v>
      </c>
      <c r="Z18" s="136"/>
      <c r="AA18" s="6"/>
      <c r="AB18" s="6"/>
      <c r="AC18" s="6" t="s">
        <v>179</v>
      </c>
      <c r="AD18" s="136"/>
      <c r="AE18" s="6"/>
      <c r="AF18" s="6"/>
      <c r="AG18" s="6" t="s">
        <v>179</v>
      </c>
      <c r="AH18" s="136"/>
      <c r="AI18" s="6"/>
      <c r="AJ18" s="6"/>
      <c r="AK18" s="6" t="s">
        <v>179</v>
      </c>
      <c r="AL18" s="136"/>
      <c r="AM18" s="6"/>
      <c r="AN18" s="6"/>
      <c r="AO18" s="136" t="s">
        <v>179</v>
      </c>
      <c r="AP18" s="136"/>
      <c r="AQ18" s="6"/>
      <c r="AR18" s="6"/>
      <c r="AS18" s="6" t="s">
        <v>179</v>
      </c>
      <c r="AT18" s="136"/>
      <c r="AU18" s="6"/>
      <c r="AV18" s="6"/>
      <c r="AW18" s="6" t="s">
        <v>179</v>
      </c>
      <c r="AX18" s="136">
        <v>45036</v>
      </c>
      <c r="AY18" s="6">
        <v>3930</v>
      </c>
      <c r="AZ18" s="6">
        <v>105</v>
      </c>
      <c r="BA18" s="6" t="s">
        <v>253</v>
      </c>
      <c r="BB18" s="6"/>
      <c r="BC18" s="6"/>
      <c r="BD18" s="6"/>
      <c r="BE18" s="6"/>
      <c r="BF18" s="136">
        <v>45037</v>
      </c>
      <c r="BG18" s="6">
        <v>3934</v>
      </c>
      <c r="BH18" s="6">
        <v>225</v>
      </c>
      <c r="BI18" s="6" t="s">
        <v>253</v>
      </c>
      <c r="BJ18" s="136"/>
      <c r="BK18" s="6"/>
      <c r="BL18" s="6"/>
      <c r="BM18" s="192" t="s">
        <v>267</v>
      </c>
      <c r="BN18" s="136"/>
      <c r="BO18" s="6"/>
      <c r="BP18" s="6"/>
      <c r="BQ18" s="6" t="s">
        <v>179</v>
      </c>
      <c r="BR18" s="136">
        <v>45035</v>
      </c>
      <c r="BS18" s="6">
        <v>3817</v>
      </c>
      <c r="BT18" s="6">
        <v>270</v>
      </c>
      <c r="BU18" s="192" t="s">
        <v>179</v>
      </c>
      <c r="BV18" s="136">
        <v>45038</v>
      </c>
      <c r="BW18" s="6">
        <v>3821</v>
      </c>
      <c r="BX18" s="6">
        <v>115</v>
      </c>
      <c r="BY18" s="6" t="s">
        <v>179</v>
      </c>
      <c r="BZ18" s="136"/>
      <c r="CA18" s="6"/>
      <c r="CB18" s="6"/>
      <c r="CC18" s="4" t="s">
        <v>164</v>
      </c>
      <c r="CD18" s="136">
        <v>45035</v>
      </c>
      <c r="CE18" s="6">
        <v>3816</v>
      </c>
      <c r="CF18" s="6">
        <v>35</v>
      </c>
      <c r="CG18" s="6" t="s">
        <v>179</v>
      </c>
      <c r="CH18" s="192"/>
      <c r="CI18" s="6"/>
      <c r="CJ18" s="6"/>
      <c r="CK18" s="6"/>
      <c r="CL18" s="136"/>
      <c r="CM18" s="6"/>
      <c r="CN18" s="6"/>
      <c r="CO18" s="6" t="s">
        <v>164</v>
      </c>
      <c r="CP18" s="136"/>
      <c r="CQ18" s="86"/>
      <c r="CR18" s="86"/>
      <c r="CS18" s="86" t="s">
        <v>253</v>
      </c>
      <c r="CT18" s="136"/>
      <c r="CU18" s="86"/>
      <c r="CV18" s="86"/>
      <c r="CW18" s="86" t="s">
        <v>253</v>
      </c>
      <c r="CX18" s="136">
        <v>45026</v>
      </c>
      <c r="CY18" s="6">
        <v>3784</v>
      </c>
      <c r="CZ18" s="6">
        <v>45</v>
      </c>
      <c r="DA18" s="86" t="s">
        <v>253</v>
      </c>
    </row>
    <row r="19" spans="2:105" x14ac:dyDescent="0.3">
      <c r="B19" s="136"/>
      <c r="C19" s="6"/>
      <c r="D19" s="6"/>
      <c r="E19" s="6" t="s">
        <v>179</v>
      </c>
      <c r="F19" s="136">
        <v>45033</v>
      </c>
      <c r="G19" s="6">
        <v>3919</v>
      </c>
      <c r="H19" s="6">
        <v>90</v>
      </c>
      <c r="I19" s="6" t="s">
        <v>179</v>
      </c>
      <c r="J19" s="136">
        <v>45031</v>
      </c>
      <c r="K19" s="6">
        <v>3912</v>
      </c>
      <c r="L19" s="6">
        <v>90</v>
      </c>
      <c r="M19" s="6" t="s">
        <v>94</v>
      </c>
      <c r="N19" s="136"/>
      <c r="O19" s="6"/>
      <c r="P19" s="6"/>
      <c r="Q19" s="6" t="s">
        <v>94</v>
      </c>
      <c r="R19" s="136"/>
      <c r="S19" s="6"/>
      <c r="T19" s="6"/>
      <c r="U19" s="6" t="s">
        <v>179</v>
      </c>
      <c r="V19" s="136">
        <v>45038</v>
      </c>
      <c r="W19" s="6">
        <v>3825</v>
      </c>
      <c r="X19" s="6">
        <v>315</v>
      </c>
      <c r="Y19" s="6" t="s">
        <v>179</v>
      </c>
      <c r="Z19" s="136"/>
      <c r="AA19" s="6"/>
      <c r="AB19" s="6"/>
      <c r="AC19" s="6" t="s">
        <v>179</v>
      </c>
      <c r="AD19" s="136"/>
      <c r="AE19" s="6"/>
      <c r="AF19" s="6"/>
      <c r="AG19" s="6" t="s">
        <v>179</v>
      </c>
      <c r="AH19" s="136"/>
      <c r="AI19" s="140"/>
      <c r="AJ19" s="6"/>
      <c r="AK19" s="6" t="s">
        <v>179</v>
      </c>
      <c r="AL19" s="136"/>
      <c r="AM19" s="6"/>
      <c r="AN19" s="6"/>
      <c r="AO19" s="136" t="s">
        <v>179</v>
      </c>
      <c r="AP19" s="136"/>
      <c r="AQ19" s="6"/>
      <c r="AR19" s="6"/>
      <c r="AS19" s="6" t="s">
        <v>111</v>
      </c>
      <c r="AT19" s="136"/>
      <c r="AU19" s="6"/>
      <c r="AV19" s="6"/>
      <c r="AW19" s="6" t="s">
        <v>111</v>
      </c>
      <c r="AX19" s="136">
        <v>45039</v>
      </c>
      <c r="AY19" s="6">
        <v>3939</v>
      </c>
      <c r="AZ19" s="6">
        <v>135</v>
      </c>
      <c r="BA19" s="192" t="s">
        <v>94</v>
      </c>
      <c r="BB19" s="192"/>
      <c r="BC19" s="192"/>
      <c r="BD19" s="192"/>
      <c r="BE19" s="192"/>
      <c r="BF19" s="136">
        <v>45040</v>
      </c>
      <c r="BG19" s="6">
        <v>3828</v>
      </c>
      <c r="BH19" s="6">
        <v>140</v>
      </c>
      <c r="BI19" s="192" t="s">
        <v>253</v>
      </c>
      <c r="BJ19" s="136"/>
      <c r="BK19" s="6"/>
      <c r="BL19" s="6"/>
      <c r="BM19" s="192" t="s">
        <v>230</v>
      </c>
      <c r="BN19" s="136"/>
      <c r="BO19" s="6"/>
      <c r="BP19" s="6"/>
      <c r="BQ19" s="6" t="s">
        <v>179</v>
      </c>
      <c r="BR19" s="136">
        <v>45038</v>
      </c>
      <c r="BS19" s="6">
        <v>3824</v>
      </c>
      <c r="BT19" s="6">
        <v>250</v>
      </c>
      <c r="BU19" s="6" t="s">
        <v>179</v>
      </c>
      <c r="BV19" s="136">
        <v>45040</v>
      </c>
      <c r="BW19" s="6">
        <v>3829</v>
      </c>
      <c r="BX19" s="6">
        <v>85</v>
      </c>
      <c r="BY19" s="192" t="s">
        <v>179</v>
      </c>
      <c r="BZ19" s="136"/>
      <c r="CA19" s="6"/>
      <c r="CB19" s="6"/>
      <c r="CC19" s="6" t="s">
        <v>164</v>
      </c>
      <c r="CD19" s="136">
        <v>45041</v>
      </c>
      <c r="CE19" s="6">
        <v>3971</v>
      </c>
      <c r="CF19" s="6">
        <v>35</v>
      </c>
      <c r="CG19" s="6" t="s">
        <v>179</v>
      </c>
      <c r="CH19" s="192"/>
      <c r="CI19" s="6"/>
      <c r="CJ19" s="6"/>
      <c r="CK19" s="6"/>
      <c r="CL19" s="136"/>
      <c r="CM19" s="6"/>
      <c r="CN19" s="6"/>
      <c r="CO19" s="6" t="s">
        <v>164</v>
      </c>
      <c r="CP19" s="136"/>
      <c r="CQ19" s="86"/>
      <c r="CR19" s="86"/>
      <c r="CS19" s="86" t="s">
        <v>253</v>
      </c>
      <c r="CT19" s="136"/>
      <c r="CU19" s="86"/>
      <c r="CV19" s="86"/>
      <c r="CW19" s="86" t="s">
        <v>253</v>
      </c>
      <c r="CX19" s="136">
        <v>45032</v>
      </c>
      <c r="CY19" s="203">
        <v>3917</v>
      </c>
      <c r="CZ19" s="6">
        <v>45</v>
      </c>
      <c r="DA19" s="86" t="s">
        <v>94</v>
      </c>
    </row>
    <row r="20" spans="2:105" x14ac:dyDescent="0.3">
      <c r="B20" s="136"/>
      <c r="C20" s="6"/>
      <c r="D20" s="6"/>
      <c r="E20" s="6" t="s">
        <v>179</v>
      </c>
      <c r="F20" s="136">
        <v>45035</v>
      </c>
      <c r="G20" s="6">
        <v>3928</v>
      </c>
      <c r="H20" s="6">
        <v>180</v>
      </c>
      <c r="I20" s="6" t="s">
        <v>94</v>
      </c>
      <c r="J20" s="136">
        <v>45031</v>
      </c>
      <c r="K20" s="6">
        <v>3911</v>
      </c>
      <c r="L20" s="6">
        <v>45</v>
      </c>
      <c r="M20" s="6" t="s">
        <v>94</v>
      </c>
      <c r="N20" s="136"/>
      <c r="O20" s="6"/>
      <c r="P20" s="6"/>
      <c r="Q20" s="6" t="s">
        <v>94</v>
      </c>
      <c r="R20" s="136"/>
      <c r="S20" s="6"/>
      <c r="T20" s="6"/>
      <c r="U20" s="6" t="s">
        <v>179</v>
      </c>
      <c r="V20" s="136">
        <v>45042</v>
      </c>
      <c r="W20" s="6">
        <v>3980</v>
      </c>
      <c r="X20" s="6">
        <v>70</v>
      </c>
      <c r="Y20" s="6" t="s">
        <v>179</v>
      </c>
      <c r="Z20" s="136"/>
      <c r="AA20" s="6"/>
      <c r="AB20" s="6"/>
      <c r="AC20" s="6" t="s">
        <v>179</v>
      </c>
      <c r="AD20" s="136"/>
      <c r="AE20" s="6"/>
      <c r="AF20" s="6"/>
      <c r="AG20" s="6" t="s">
        <v>179</v>
      </c>
      <c r="AH20" s="136"/>
      <c r="AI20" s="6"/>
      <c r="AJ20" s="6"/>
      <c r="AK20" s="6" t="s">
        <v>111</v>
      </c>
      <c r="AL20" s="136"/>
      <c r="AM20" s="6"/>
      <c r="AN20" s="6"/>
      <c r="AO20" s="136" t="s">
        <v>179</v>
      </c>
      <c r="AP20" s="136"/>
      <c r="AQ20" s="6"/>
      <c r="AR20" s="6"/>
      <c r="AS20" s="6" t="s">
        <v>111</v>
      </c>
      <c r="AT20" s="136"/>
      <c r="AU20" s="6"/>
      <c r="AV20" s="6"/>
      <c r="AW20" s="6" t="s">
        <v>111</v>
      </c>
      <c r="AX20" s="136"/>
      <c r="AY20" s="6"/>
      <c r="AZ20" s="6"/>
      <c r="BA20" s="6" t="s">
        <v>253</v>
      </c>
      <c r="BB20" s="6"/>
      <c r="BC20" s="6"/>
      <c r="BD20" s="6"/>
      <c r="BE20" s="6"/>
      <c r="BF20" s="136">
        <v>45043</v>
      </c>
      <c r="BG20" s="6">
        <v>3982</v>
      </c>
      <c r="BH20" s="6">
        <v>140</v>
      </c>
      <c r="BI20" s="6" t="s">
        <v>253</v>
      </c>
      <c r="BJ20" s="136"/>
      <c r="BK20" s="6"/>
      <c r="BL20" s="6"/>
      <c r="BM20" s="6" t="s">
        <v>184</v>
      </c>
      <c r="BN20" s="136"/>
      <c r="BO20" s="6"/>
      <c r="BP20" s="6"/>
      <c r="BQ20" s="6" t="s">
        <v>179</v>
      </c>
      <c r="BR20" s="136">
        <v>45041</v>
      </c>
      <c r="BS20" s="6">
        <v>3970</v>
      </c>
      <c r="BT20" s="6">
        <v>210</v>
      </c>
      <c r="BU20" s="6" t="s">
        <v>179</v>
      </c>
      <c r="BV20" s="136">
        <v>45043</v>
      </c>
      <c r="BW20" s="6">
        <v>3983</v>
      </c>
      <c r="BX20" s="6">
        <v>65</v>
      </c>
      <c r="BY20" s="192" t="s">
        <v>179</v>
      </c>
      <c r="BZ20" s="136"/>
      <c r="CA20" s="6"/>
      <c r="CB20" s="6"/>
      <c r="CC20" s="6"/>
      <c r="CD20" s="136">
        <v>45044</v>
      </c>
      <c r="CE20" s="6">
        <v>3989</v>
      </c>
      <c r="CF20" s="6">
        <v>35</v>
      </c>
      <c r="CG20" s="6" t="s">
        <v>179</v>
      </c>
      <c r="CH20" s="6"/>
      <c r="CI20" s="6"/>
      <c r="CJ20" s="6"/>
      <c r="CK20" s="6"/>
      <c r="CL20" s="136"/>
      <c r="CM20" s="6"/>
      <c r="CN20" s="6"/>
      <c r="CO20" s="6" t="s">
        <v>164</v>
      </c>
      <c r="CP20" s="136"/>
      <c r="CQ20" s="86"/>
      <c r="CR20" s="86"/>
      <c r="CS20" s="86" t="s">
        <v>253</v>
      </c>
      <c r="CT20" s="136"/>
      <c r="CU20" s="86"/>
      <c r="CV20" s="86"/>
      <c r="CW20" s="86" t="s">
        <v>253</v>
      </c>
      <c r="CX20" s="136">
        <v>45035</v>
      </c>
      <c r="CY20" s="6">
        <v>3814</v>
      </c>
      <c r="CZ20" s="6">
        <v>35</v>
      </c>
      <c r="DA20" s="86" t="s">
        <v>253</v>
      </c>
    </row>
    <row r="21" spans="2:105" x14ac:dyDescent="0.3">
      <c r="B21" s="136"/>
      <c r="C21" s="6"/>
      <c r="D21" s="6"/>
      <c r="E21" s="6" t="s">
        <v>179</v>
      </c>
      <c r="F21" s="136">
        <v>45038</v>
      </c>
      <c r="G21" s="6">
        <v>3822</v>
      </c>
      <c r="H21" s="6">
        <v>100</v>
      </c>
      <c r="I21" s="6" t="s">
        <v>179</v>
      </c>
      <c r="J21" s="136">
        <v>45034</v>
      </c>
      <c r="K21" s="6">
        <v>3926</v>
      </c>
      <c r="L21" s="6">
        <v>100</v>
      </c>
      <c r="M21" s="6" t="s">
        <v>179</v>
      </c>
      <c r="N21" s="136"/>
      <c r="O21" s="6"/>
      <c r="P21" s="6"/>
      <c r="Q21" s="6" t="s">
        <v>179</v>
      </c>
      <c r="R21" s="136"/>
      <c r="S21" s="6"/>
      <c r="T21" s="6"/>
      <c r="U21" s="6" t="s">
        <v>179</v>
      </c>
      <c r="V21" s="136">
        <v>45042</v>
      </c>
      <c r="W21" s="6">
        <v>3981</v>
      </c>
      <c r="X21" s="6">
        <v>265</v>
      </c>
      <c r="Y21" s="6" t="s">
        <v>179</v>
      </c>
      <c r="Z21" s="136"/>
      <c r="AA21" s="6"/>
      <c r="AB21" s="6"/>
      <c r="AC21" s="6" t="s">
        <v>179</v>
      </c>
      <c r="AD21" s="136"/>
      <c r="AE21" s="6"/>
      <c r="AF21" s="6"/>
      <c r="AG21" s="6" t="s">
        <v>179</v>
      </c>
      <c r="AH21" s="136"/>
      <c r="AI21" s="140"/>
      <c r="AJ21" s="6"/>
      <c r="AK21" s="6" t="s">
        <v>111</v>
      </c>
      <c r="AL21" s="136"/>
      <c r="AM21" s="6"/>
      <c r="AN21" s="6"/>
      <c r="AO21" s="136" t="s">
        <v>111</v>
      </c>
      <c r="AP21" s="136"/>
      <c r="AQ21" s="6"/>
      <c r="AR21" s="6"/>
      <c r="AS21" s="6"/>
      <c r="AT21" s="136"/>
      <c r="AU21" s="6"/>
      <c r="AV21" s="6"/>
      <c r="AW21" s="6"/>
      <c r="AX21" s="136"/>
      <c r="AY21" s="6"/>
      <c r="AZ21" s="6"/>
      <c r="BA21" s="6" t="s">
        <v>253</v>
      </c>
      <c r="BB21" s="6"/>
      <c r="BC21" s="6"/>
      <c r="BD21" s="6"/>
      <c r="BE21" s="6"/>
      <c r="BF21" s="136">
        <v>45046</v>
      </c>
      <c r="BG21" s="6">
        <v>3991</v>
      </c>
      <c r="BH21" s="6">
        <v>180</v>
      </c>
      <c r="BI21" s="6" t="s">
        <v>253</v>
      </c>
      <c r="BJ21" s="136"/>
      <c r="BK21" s="6"/>
      <c r="BL21" s="6"/>
      <c r="BM21" s="6" t="s">
        <v>184</v>
      </c>
      <c r="BN21" s="136"/>
      <c r="BO21" s="6"/>
      <c r="BP21" s="6"/>
      <c r="BQ21" s="6" t="s">
        <v>111</v>
      </c>
      <c r="BR21" s="136">
        <v>45044</v>
      </c>
      <c r="BS21" s="6">
        <v>3988</v>
      </c>
      <c r="BT21" s="6">
        <v>210</v>
      </c>
      <c r="BU21" s="6" t="s">
        <v>179</v>
      </c>
      <c r="BV21" s="136">
        <v>45046</v>
      </c>
      <c r="BW21" s="6">
        <v>3992</v>
      </c>
      <c r="BX21" s="6">
        <v>105</v>
      </c>
      <c r="BY21" s="6" t="s">
        <v>179</v>
      </c>
      <c r="BZ21" s="13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136"/>
      <c r="CM21" s="6"/>
      <c r="CN21" s="6"/>
      <c r="CO21" s="6" t="s">
        <v>164</v>
      </c>
      <c r="CP21" s="136"/>
      <c r="CQ21" s="86"/>
      <c r="CR21" s="86"/>
      <c r="CS21" s="86" t="s">
        <v>253</v>
      </c>
      <c r="CT21" s="136"/>
      <c r="CU21" s="86"/>
      <c r="CV21" s="86"/>
      <c r="CW21" s="86" t="s">
        <v>253</v>
      </c>
      <c r="CX21" s="136">
        <v>45039</v>
      </c>
      <c r="CY21" s="203">
        <v>3827</v>
      </c>
      <c r="CZ21" s="6">
        <v>90</v>
      </c>
      <c r="DA21" s="86" t="s">
        <v>253</v>
      </c>
    </row>
    <row r="22" spans="2:105" x14ac:dyDescent="0.3">
      <c r="B22" s="136"/>
      <c r="C22" s="6"/>
      <c r="D22" s="6"/>
      <c r="E22" s="6" t="s">
        <v>179</v>
      </c>
      <c r="F22" s="136">
        <v>45040</v>
      </c>
      <c r="G22" s="6">
        <v>3965</v>
      </c>
      <c r="H22" s="6">
        <v>70</v>
      </c>
      <c r="I22" s="6" t="s">
        <v>179</v>
      </c>
      <c r="J22" s="136">
        <v>45038</v>
      </c>
      <c r="K22" s="6">
        <v>3820</v>
      </c>
      <c r="L22" s="6">
        <v>80</v>
      </c>
      <c r="M22" s="6" t="s">
        <v>292</v>
      </c>
      <c r="N22" s="136"/>
      <c r="O22" s="6"/>
      <c r="P22" s="6"/>
      <c r="Q22" s="6" t="s">
        <v>292</v>
      </c>
      <c r="R22" s="136"/>
      <c r="S22" s="6"/>
      <c r="T22" s="6"/>
      <c r="U22" s="6" t="s">
        <v>179</v>
      </c>
      <c r="V22" s="136">
        <v>45046</v>
      </c>
      <c r="W22" s="6">
        <v>3942</v>
      </c>
      <c r="X22" s="6">
        <v>225</v>
      </c>
      <c r="Y22" s="6" t="s">
        <v>111</v>
      </c>
      <c r="Z22" s="136"/>
      <c r="AA22" s="6"/>
      <c r="AB22" s="6"/>
      <c r="AC22" s="6" t="s">
        <v>179</v>
      </c>
      <c r="AD22" s="136"/>
      <c r="AE22" s="6"/>
      <c r="AF22" s="6"/>
      <c r="AG22" s="6" t="s">
        <v>179</v>
      </c>
      <c r="AH22" s="136"/>
      <c r="AI22" s="140"/>
      <c r="AJ22" s="6"/>
      <c r="AK22" s="6" t="s">
        <v>111</v>
      </c>
      <c r="AL22" s="136"/>
      <c r="AM22" s="6"/>
      <c r="AN22" s="6"/>
      <c r="AO22" s="136"/>
      <c r="AP22" s="136"/>
      <c r="AQ22" s="6"/>
      <c r="AR22" s="6"/>
      <c r="AS22" s="6"/>
      <c r="AT22" s="136"/>
      <c r="AU22" s="6"/>
      <c r="AV22" s="6"/>
      <c r="AW22" s="6"/>
      <c r="AX22" s="136"/>
      <c r="AY22" s="6"/>
      <c r="AZ22" s="6"/>
      <c r="BA22" s="6"/>
      <c r="BB22" s="6"/>
      <c r="BC22" s="6"/>
      <c r="BD22" s="6"/>
      <c r="BE22" s="6"/>
      <c r="BF22" s="136"/>
      <c r="BG22" s="6"/>
      <c r="BH22" s="6"/>
      <c r="BI22" s="6"/>
      <c r="BJ22" s="136"/>
      <c r="BK22" s="6"/>
      <c r="BL22" s="6"/>
      <c r="BM22" s="6"/>
      <c r="BN22" s="86"/>
      <c r="BO22" s="86"/>
      <c r="BP22" s="86"/>
      <c r="BQ22" s="86"/>
      <c r="BR22" s="136"/>
      <c r="BS22" s="6"/>
      <c r="BT22" s="6"/>
      <c r="BU22" s="6" t="s">
        <v>111</v>
      </c>
      <c r="BV22" s="136"/>
      <c r="BW22" s="6"/>
      <c r="BX22" s="6"/>
      <c r="BY22" s="6" t="s">
        <v>111</v>
      </c>
      <c r="BZ22" s="13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136"/>
      <c r="CM22" s="6"/>
      <c r="CN22" s="6"/>
      <c r="CO22" s="6" t="s">
        <v>164</v>
      </c>
      <c r="CP22" s="136"/>
      <c r="CQ22" s="86"/>
      <c r="CR22" s="86"/>
      <c r="CS22" s="86"/>
      <c r="CT22" s="136"/>
      <c r="CU22" s="86"/>
      <c r="CV22" s="86"/>
      <c r="CW22" s="86"/>
      <c r="CX22" s="136">
        <v>45041</v>
      </c>
      <c r="CY22" s="203">
        <v>3973</v>
      </c>
      <c r="CZ22" s="6">
        <v>30</v>
      </c>
      <c r="DA22" s="86" t="s">
        <v>253</v>
      </c>
    </row>
    <row r="23" spans="2:105" x14ac:dyDescent="0.3">
      <c r="B23" s="136"/>
      <c r="C23" s="6"/>
      <c r="D23" s="6"/>
      <c r="E23" s="6" t="s">
        <v>179</v>
      </c>
      <c r="F23" s="136">
        <v>45042</v>
      </c>
      <c r="G23" s="6">
        <v>3975</v>
      </c>
      <c r="H23" s="6">
        <v>140</v>
      </c>
      <c r="I23" s="6" t="s">
        <v>179</v>
      </c>
      <c r="J23" s="136">
        <v>45040</v>
      </c>
      <c r="K23" s="6">
        <v>3968</v>
      </c>
      <c r="L23" s="6">
        <v>50</v>
      </c>
      <c r="M23" s="6" t="s">
        <v>179</v>
      </c>
      <c r="N23" s="136"/>
      <c r="O23" s="6"/>
      <c r="P23" s="6"/>
      <c r="Q23" s="6" t="s">
        <v>179</v>
      </c>
      <c r="R23" s="136"/>
      <c r="S23" s="6"/>
      <c r="T23" s="6"/>
      <c r="U23" s="6" t="s">
        <v>179</v>
      </c>
      <c r="V23" s="136">
        <v>45046</v>
      </c>
      <c r="W23" s="6">
        <v>3941</v>
      </c>
      <c r="X23" s="6">
        <v>180</v>
      </c>
      <c r="Y23" s="6" t="s">
        <v>179</v>
      </c>
      <c r="Z23" s="136"/>
      <c r="AA23" s="6"/>
      <c r="AB23" s="6"/>
      <c r="AC23" s="6" t="s">
        <v>179</v>
      </c>
      <c r="AD23" s="136"/>
      <c r="AE23" s="6"/>
      <c r="AF23" s="6"/>
      <c r="AG23" s="6" t="s">
        <v>179</v>
      </c>
      <c r="AH23" s="136"/>
      <c r="AI23" s="6"/>
      <c r="AJ23" s="6"/>
      <c r="AK23" s="6" t="s">
        <v>111</v>
      </c>
      <c r="AL23" s="136"/>
      <c r="AM23" s="6"/>
      <c r="AN23" s="6"/>
      <c r="AO23" s="136"/>
      <c r="AP23" s="136"/>
      <c r="AQ23" s="6"/>
      <c r="AR23" s="6"/>
      <c r="AS23" s="6"/>
      <c r="AT23" s="136"/>
      <c r="AU23" s="6"/>
      <c r="AV23" s="6"/>
      <c r="AW23" s="6"/>
      <c r="AX23" s="136"/>
      <c r="AY23" s="6"/>
      <c r="AZ23" s="6"/>
      <c r="BA23" s="6"/>
      <c r="BB23" s="6"/>
      <c r="BC23" s="6"/>
      <c r="BD23" s="6"/>
      <c r="BE23" s="6"/>
      <c r="BF23" s="136"/>
      <c r="BG23" s="6"/>
      <c r="BH23" s="6"/>
      <c r="BI23" s="6"/>
      <c r="BJ23" s="136"/>
      <c r="BK23" s="6"/>
      <c r="BL23" s="6"/>
      <c r="BM23" s="6"/>
      <c r="BN23" s="86"/>
      <c r="BO23" s="86"/>
      <c r="BP23" s="86"/>
      <c r="BQ23" s="86"/>
      <c r="BR23" s="136"/>
      <c r="BS23" s="6"/>
      <c r="BT23" s="6"/>
      <c r="BU23" s="6" t="s">
        <v>111</v>
      </c>
      <c r="BV23" s="136"/>
      <c r="BW23" s="6"/>
      <c r="BX23" s="6"/>
      <c r="BY23" s="6" t="s">
        <v>111</v>
      </c>
      <c r="BZ23" s="13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136"/>
      <c r="CM23" s="6"/>
      <c r="CN23" s="6"/>
      <c r="CO23" s="6" t="s">
        <v>164</v>
      </c>
      <c r="CP23" s="136"/>
      <c r="CQ23" s="86"/>
      <c r="CR23" s="86"/>
      <c r="CS23" s="86"/>
      <c r="CT23" s="136"/>
      <c r="CU23" s="86"/>
      <c r="CV23" s="86"/>
      <c r="CW23" s="86"/>
      <c r="CX23" s="136"/>
      <c r="CY23" s="86"/>
      <c r="CZ23" s="86"/>
      <c r="DA23" s="86"/>
    </row>
    <row r="24" spans="2:105" x14ac:dyDescent="0.3">
      <c r="B24" s="136"/>
      <c r="C24" s="6"/>
      <c r="D24" s="6"/>
      <c r="E24" s="6"/>
      <c r="F24" s="136">
        <v>45044</v>
      </c>
      <c r="G24" s="6">
        <v>3987</v>
      </c>
      <c r="H24" s="6">
        <v>110</v>
      </c>
      <c r="I24" s="6" t="s">
        <v>179</v>
      </c>
      <c r="J24" s="136">
        <v>45040</v>
      </c>
      <c r="K24" s="6">
        <v>3967</v>
      </c>
      <c r="L24" s="6">
        <v>5</v>
      </c>
      <c r="M24" s="6" t="s">
        <v>179</v>
      </c>
      <c r="N24" s="136"/>
      <c r="O24" s="6"/>
      <c r="P24" s="6"/>
      <c r="Q24" s="6" t="s">
        <v>179</v>
      </c>
      <c r="R24" s="136"/>
      <c r="S24" s="6"/>
      <c r="T24" s="6"/>
      <c r="U24" s="6" t="s">
        <v>179</v>
      </c>
      <c r="V24" s="136"/>
      <c r="W24" s="6"/>
      <c r="X24" s="6"/>
      <c r="Y24" s="6" t="s">
        <v>179</v>
      </c>
      <c r="Z24" s="136"/>
      <c r="AA24" s="6"/>
      <c r="AB24" s="6"/>
      <c r="AC24" s="6"/>
      <c r="AD24" s="136"/>
      <c r="AE24" s="6"/>
      <c r="AF24" s="6"/>
      <c r="AG24" s="6"/>
      <c r="AH24" s="136"/>
      <c r="AI24" s="6"/>
      <c r="AJ24" s="6"/>
      <c r="AK24" s="6" t="s">
        <v>111</v>
      </c>
      <c r="AL24" s="136"/>
      <c r="AM24" s="6"/>
      <c r="AN24" s="6"/>
      <c r="AO24" s="136"/>
      <c r="AP24" s="136"/>
      <c r="AQ24" s="6"/>
      <c r="AR24" s="6"/>
      <c r="AS24" s="6"/>
      <c r="AT24" s="136"/>
      <c r="AU24" s="6"/>
      <c r="AV24" s="6"/>
      <c r="AW24" s="6"/>
      <c r="AX24" s="136"/>
      <c r="AY24" s="6"/>
      <c r="AZ24" s="6"/>
      <c r="BA24" s="6"/>
      <c r="BB24" s="6"/>
      <c r="BC24" s="6"/>
      <c r="BD24" s="6"/>
      <c r="BE24" s="6"/>
      <c r="BF24" s="136"/>
      <c r="BG24" s="6"/>
      <c r="BH24" s="6"/>
      <c r="BI24" s="6"/>
      <c r="BJ24" s="136"/>
      <c r="BK24" s="6"/>
      <c r="BL24" s="6"/>
      <c r="BM24" s="6"/>
      <c r="BN24" s="86"/>
      <c r="BO24" s="86"/>
      <c r="BP24" s="86"/>
      <c r="BQ24" s="86"/>
      <c r="BR24" s="136"/>
      <c r="BS24" s="6"/>
      <c r="BT24" s="6"/>
      <c r="BU24" s="6" t="s">
        <v>111</v>
      </c>
      <c r="BV24" s="136"/>
      <c r="BW24" s="6"/>
      <c r="BX24" s="6"/>
      <c r="BY24" s="6" t="s">
        <v>111</v>
      </c>
      <c r="BZ24" s="13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136"/>
      <c r="CM24" s="6"/>
      <c r="CN24" s="6"/>
      <c r="CO24" s="6"/>
      <c r="CP24" s="136"/>
      <c r="CQ24" s="86"/>
      <c r="CR24" s="86"/>
      <c r="CS24" s="86"/>
      <c r="CT24" s="136"/>
      <c r="CU24" s="86"/>
      <c r="CV24" s="86"/>
      <c r="CW24" s="86"/>
      <c r="CX24" s="136"/>
      <c r="CY24" s="86"/>
      <c r="CZ24" s="86"/>
      <c r="DA24" s="86"/>
    </row>
    <row r="25" spans="2:105" x14ac:dyDescent="0.3">
      <c r="B25" s="136"/>
      <c r="C25" s="6"/>
      <c r="D25" s="6"/>
      <c r="E25" s="6"/>
      <c r="F25" s="136"/>
      <c r="G25" s="6"/>
      <c r="H25" s="6"/>
      <c r="I25" s="6"/>
      <c r="J25" s="136">
        <v>45043</v>
      </c>
      <c r="K25" s="6">
        <v>3985</v>
      </c>
      <c r="L25" s="6">
        <v>55</v>
      </c>
      <c r="M25" s="6" t="s">
        <v>179</v>
      </c>
      <c r="N25" s="136"/>
      <c r="O25" s="6"/>
      <c r="P25" s="6"/>
      <c r="Q25" s="6" t="s">
        <v>179</v>
      </c>
      <c r="R25" s="136"/>
      <c r="S25" s="6"/>
      <c r="T25" s="6"/>
      <c r="U25" s="6" t="s">
        <v>179</v>
      </c>
      <c r="V25" s="136"/>
      <c r="W25" s="6"/>
      <c r="X25" s="6"/>
      <c r="Y25" s="6" t="s">
        <v>179</v>
      </c>
      <c r="Z25" s="136"/>
      <c r="AA25" s="6"/>
      <c r="AB25" s="6"/>
      <c r="AC25" s="6"/>
      <c r="AD25" s="136"/>
      <c r="AE25" s="6"/>
      <c r="AF25" s="6"/>
      <c r="AG25" s="6"/>
      <c r="AH25" s="136"/>
      <c r="AI25" s="6"/>
      <c r="AJ25" s="6"/>
      <c r="AK25" s="6" t="s">
        <v>179</v>
      </c>
      <c r="AL25" s="136"/>
      <c r="AM25" s="6"/>
      <c r="AN25" s="6"/>
      <c r="AO25" s="136"/>
      <c r="AP25" s="136"/>
      <c r="AQ25" s="6"/>
      <c r="AR25" s="6"/>
      <c r="AS25" s="6"/>
      <c r="AT25" s="136"/>
      <c r="AU25" s="6"/>
      <c r="AV25" s="6"/>
      <c r="AW25" s="6"/>
      <c r="AX25" s="136"/>
      <c r="AY25" s="6"/>
      <c r="AZ25" s="6"/>
      <c r="BA25" s="6"/>
      <c r="BB25" s="6"/>
      <c r="BC25" s="6"/>
      <c r="BD25" s="6"/>
      <c r="BE25" s="6"/>
      <c r="BF25" s="136"/>
      <c r="BG25" s="6"/>
      <c r="BH25" s="6"/>
      <c r="BI25" s="6"/>
      <c r="BJ25" s="136"/>
      <c r="BK25" s="6"/>
      <c r="BL25" s="6"/>
      <c r="BM25" s="6"/>
      <c r="BN25" s="86"/>
      <c r="BO25" s="86"/>
      <c r="BP25" s="86"/>
      <c r="BQ25" s="86"/>
      <c r="BR25" s="136"/>
      <c r="BS25" s="6"/>
      <c r="BT25" s="6"/>
      <c r="BU25" s="6" t="s">
        <v>111</v>
      </c>
      <c r="BV25" s="136"/>
      <c r="BW25" s="6"/>
      <c r="BX25" s="6"/>
      <c r="BY25" s="6" t="s">
        <v>111</v>
      </c>
      <c r="BZ25" s="13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136"/>
      <c r="CM25" s="6"/>
      <c r="CN25" s="6"/>
      <c r="CO25" s="6"/>
      <c r="CP25" s="136"/>
      <c r="CQ25" s="86"/>
      <c r="CR25" s="86"/>
      <c r="CS25" s="86"/>
      <c r="CT25" s="136"/>
      <c r="CU25" s="86"/>
      <c r="CV25" s="86"/>
      <c r="CW25" s="86"/>
      <c r="CX25" s="136"/>
      <c r="CY25" s="86"/>
      <c r="CZ25" s="86"/>
      <c r="DA25" s="86"/>
    </row>
    <row r="26" spans="2:105" x14ac:dyDescent="0.3">
      <c r="B26" s="136"/>
      <c r="C26" s="6"/>
      <c r="D26" s="6"/>
      <c r="E26" s="6"/>
      <c r="F26" s="136"/>
      <c r="G26" s="6"/>
      <c r="H26" s="6"/>
      <c r="I26" s="6"/>
      <c r="J26" s="136">
        <v>45043</v>
      </c>
      <c r="K26" s="6">
        <v>3986</v>
      </c>
      <c r="L26" s="6">
        <v>35</v>
      </c>
      <c r="M26" s="6" t="s">
        <v>179</v>
      </c>
      <c r="N26" s="136"/>
      <c r="O26" s="6"/>
      <c r="P26" s="6"/>
      <c r="Q26" s="6" t="s">
        <v>179</v>
      </c>
      <c r="R26" s="136"/>
      <c r="S26" s="6"/>
      <c r="T26" s="6"/>
      <c r="U26" s="6" t="s">
        <v>179</v>
      </c>
      <c r="V26" s="136"/>
      <c r="W26" s="6"/>
      <c r="X26" s="6"/>
      <c r="Y26" s="6" t="s">
        <v>179</v>
      </c>
      <c r="Z26" s="136"/>
      <c r="AA26" s="6"/>
      <c r="AB26" s="6"/>
      <c r="AC26" s="6"/>
      <c r="AD26" s="136"/>
      <c r="AE26" s="6"/>
      <c r="AF26" s="6"/>
      <c r="AG26" s="6"/>
      <c r="AH26" s="136"/>
      <c r="AI26" s="6"/>
      <c r="AJ26" s="6"/>
      <c r="AK26" s="6" t="s">
        <v>179</v>
      </c>
      <c r="AL26" s="13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86"/>
      <c r="BO26" s="86"/>
      <c r="BP26" s="86"/>
      <c r="BQ26" s="86"/>
      <c r="BR26" s="136"/>
      <c r="BS26" s="6"/>
      <c r="BT26" s="6"/>
      <c r="BU26" s="6" t="s">
        <v>111</v>
      </c>
      <c r="BV26" s="136"/>
      <c r="BW26" s="6"/>
      <c r="BX26" s="6"/>
      <c r="BY26" s="6" t="s">
        <v>111</v>
      </c>
      <c r="BZ26" s="13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136"/>
      <c r="CM26" s="6"/>
      <c r="CN26" s="6"/>
      <c r="CO26" s="6"/>
      <c r="CP26" s="136"/>
      <c r="CQ26" s="86"/>
      <c r="CR26" s="86"/>
      <c r="CS26" s="86"/>
      <c r="CT26" s="136"/>
      <c r="CU26" s="86"/>
      <c r="CV26" s="86"/>
      <c r="CW26" s="86"/>
      <c r="CX26" s="136"/>
      <c r="CY26" s="86"/>
      <c r="CZ26" s="86"/>
      <c r="DA26" s="86"/>
    </row>
    <row r="27" spans="2:105" x14ac:dyDescent="0.3">
      <c r="B27" s="136"/>
      <c r="C27" s="6"/>
      <c r="D27" s="6"/>
      <c r="E27" s="6"/>
      <c r="F27" s="136"/>
      <c r="G27" s="6"/>
      <c r="H27" s="6"/>
      <c r="I27" s="6"/>
      <c r="J27" s="136">
        <v>45046</v>
      </c>
      <c r="K27" s="6">
        <v>3994</v>
      </c>
      <c r="L27" s="6">
        <v>45</v>
      </c>
      <c r="M27" s="6" t="s">
        <v>179</v>
      </c>
      <c r="N27" s="136"/>
      <c r="O27" s="6"/>
      <c r="P27" s="6"/>
      <c r="Q27" s="6" t="s">
        <v>179</v>
      </c>
      <c r="R27" s="136"/>
      <c r="S27" s="6"/>
      <c r="T27" s="6"/>
      <c r="U27" s="6" t="s">
        <v>111</v>
      </c>
      <c r="V27" s="136"/>
      <c r="W27" s="6"/>
      <c r="X27" s="6"/>
      <c r="Y27" s="6" t="s">
        <v>179</v>
      </c>
      <c r="Z27" s="136"/>
      <c r="AA27" s="6"/>
      <c r="AB27" s="6"/>
      <c r="AC27" s="6"/>
      <c r="AD27" s="136"/>
      <c r="AE27" s="6"/>
      <c r="AF27" s="6"/>
      <c r="AG27" s="6"/>
      <c r="AH27" s="136"/>
      <c r="AI27" s="6"/>
      <c r="AJ27" s="6"/>
      <c r="AK27" s="6" t="s">
        <v>179</v>
      </c>
      <c r="AL27" s="13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136"/>
      <c r="AY27" s="6"/>
      <c r="AZ27" s="6"/>
      <c r="BA27" s="6"/>
      <c r="BB27" s="6"/>
      <c r="BC27" s="6"/>
      <c r="BD27" s="6"/>
      <c r="BE27" s="6"/>
      <c r="BF27" s="136"/>
      <c r="BG27" s="6"/>
      <c r="BH27" s="6"/>
      <c r="BI27" s="6"/>
      <c r="BJ27" s="136"/>
      <c r="BK27" s="6"/>
      <c r="BL27" s="6"/>
      <c r="BM27" s="6"/>
      <c r="BN27" s="86"/>
      <c r="BO27" s="86"/>
      <c r="BP27" s="86"/>
      <c r="BQ27" s="86"/>
      <c r="BR27" s="136"/>
      <c r="BS27" s="6"/>
      <c r="BT27" s="6"/>
      <c r="BU27" s="6" t="s">
        <v>111</v>
      </c>
      <c r="BV27" s="136"/>
      <c r="BW27" s="6"/>
      <c r="BX27" s="6"/>
      <c r="BY27" s="192" t="s">
        <v>179</v>
      </c>
      <c r="BZ27" s="136"/>
      <c r="CA27" s="6"/>
      <c r="CB27" s="6"/>
      <c r="CC27" s="6"/>
      <c r="CD27" s="6"/>
      <c r="CE27" s="6"/>
      <c r="CF27" s="135"/>
      <c r="CG27" s="6"/>
      <c r="CH27" s="6"/>
      <c r="CI27" s="6"/>
      <c r="CJ27" s="135"/>
      <c r="CK27" s="6"/>
      <c r="CL27" s="136"/>
      <c r="CM27" s="6"/>
      <c r="CN27" s="6"/>
      <c r="CO27" s="6"/>
      <c r="CP27" s="136"/>
      <c r="CQ27" s="86"/>
      <c r="CR27" s="86"/>
      <c r="CS27" s="86"/>
      <c r="CT27" s="136"/>
      <c r="CU27" s="86"/>
      <c r="CV27" s="86"/>
      <c r="CW27" s="86"/>
      <c r="CX27" s="136"/>
      <c r="CY27" s="86"/>
      <c r="CZ27" s="86"/>
      <c r="DA27" s="86"/>
    </row>
    <row r="28" spans="2:105" x14ac:dyDescent="0.3">
      <c r="B28" s="6"/>
      <c r="C28" s="6"/>
      <c r="D28" s="6"/>
      <c r="E28" s="6"/>
      <c r="F28" s="136"/>
      <c r="G28" s="6"/>
      <c r="H28" s="6"/>
      <c r="I28" s="6"/>
      <c r="J28" s="136"/>
      <c r="K28" s="6"/>
      <c r="L28" s="6"/>
      <c r="M28" s="6"/>
      <c r="N28" s="136"/>
      <c r="O28" s="6"/>
      <c r="P28" s="6"/>
      <c r="Q28" s="6"/>
      <c r="R28" s="136"/>
      <c r="S28" s="6"/>
      <c r="T28" s="6"/>
      <c r="U28" s="6" t="s">
        <v>179</v>
      </c>
      <c r="V28" s="136"/>
      <c r="W28" s="6"/>
      <c r="X28" s="6"/>
      <c r="Y28" s="6" t="s">
        <v>179</v>
      </c>
      <c r="Z28" s="136"/>
      <c r="AA28" s="6"/>
      <c r="AB28" s="6"/>
      <c r="AC28" s="6"/>
      <c r="AD28" s="136"/>
      <c r="AE28" s="6"/>
      <c r="AF28" s="6"/>
      <c r="AG28" s="6"/>
      <c r="AH28" s="136"/>
      <c r="AI28" s="6"/>
      <c r="AJ28" s="6"/>
      <c r="AK28" s="6" t="s">
        <v>179</v>
      </c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136"/>
      <c r="AY28" s="6"/>
      <c r="AZ28" s="6"/>
      <c r="BA28" s="6"/>
      <c r="BB28" s="6"/>
      <c r="BC28" s="6"/>
      <c r="BD28" s="6"/>
      <c r="BE28" s="6"/>
      <c r="BF28" s="136"/>
      <c r="BG28" s="6"/>
      <c r="BH28" s="6"/>
      <c r="BI28" s="6"/>
      <c r="BJ28" s="136"/>
      <c r="BK28" s="6"/>
      <c r="BL28" s="6"/>
      <c r="BM28" s="6"/>
      <c r="BN28" s="86"/>
      <c r="BO28" s="86"/>
      <c r="BP28" s="86"/>
      <c r="BQ28" s="86"/>
      <c r="BR28" s="136"/>
      <c r="BS28" s="6"/>
      <c r="BT28" s="6"/>
      <c r="BU28" s="6" t="s">
        <v>111</v>
      </c>
      <c r="BV28" s="136"/>
      <c r="BW28" s="6"/>
      <c r="BX28" s="6"/>
      <c r="BY28" s="6" t="s">
        <v>111</v>
      </c>
      <c r="BZ28" s="13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136"/>
      <c r="CM28" s="6"/>
      <c r="CN28" s="6"/>
      <c r="CO28" s="6"/>
      <c r="CP28" s="136"/>
      <c r="CQ28" s="86"/>
      <c r="CR28" s="86"/>
      <c r="CS28" s="86"/>
      <c r="CT28" s="136"/>
      <c r="CU28" s="86"/>
      <c r="CV28" s="86"/>
      <c r="CW28" s="86"/>
      <c r="CX28" s="136"/>
      <c r="CY28" s="86"/>
      <c r="CZ28" s="86"/>
      <c r="DA28" s="86"/>
    </row>
    <row r="29" spans="2:105" x14ac:dyDescent="0.3">
      <c r="B29" s="6"/>
      <c r="C29" s="6"/>
      <c r="D29" s="6"/>
      <c r="E29" s="6"/>
      <c r="F29" s="6"/>
      <c r="G29" s="6"/>
      <c r="H29" s="6"/>
      <c r="I29" s="6"/>
      <c r="J29" s="136"/>
      <c r="K29" s="6"/>
      <c r="L29" s="6"/>
      <c r="M29" s="6"/>
      <c r="N29" s="136"/>
      <c r="O29" s="6"/>
      <c r="P29" s="6"/>
      <c r="Q29" s="6"/>
      <c r="R29" s="136"/>
      <c r="S29" s="6"/>
      <c r="T29" s="6"/>
      <c r="U29" s="6" t="s">
        <v>179</v>
      </c>
      <c r="V29" s="136"/>
      <c r="W29" s="6"/>
      <c r="X29" s="6"/>
      <c r="Y29" s="6" t="s">
        <v>179</v>
      </c>
      <c r="Z29" s="136"/>
      <c r="AA29" s="6"/>
      <c r="AB29" s="6"/>
      <c r="AC29" s="6"/>
      <c r="AD29" s="136"/>
      <c r="AE29" s="6"/>
      <c r="AF29" s="6"/>
      <c r="AG29" s="6"/>
      <c r="AH29" s="136"/>
      <c r="AI29" s="6"/>
      <c r="AJ29" s="6"/>
      <c r="AK29" s="6" t="s">
        <v>179</v>
      </c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136"/>
      <c r="AY29" s="6"/>
      <c r="AZ29" s="6"/>
      <c r="BA29" s="6"/>
      <c r="BB29" s="6"/>
      <c r="BC29" s="6"/>
      <c r="BD29" s="6"/>
      <c r="BE29" s="6"/>
      <c r="BF29" s="136"/>
      <c r="BG29" s="6"/>
      <c r="BH29" s="6"/>
      <c r="BI29" s="6"/>
      <c r="BJ29" s="136"/>
      <c r="BK29" s="6"/>
      <c r="BL29" s="6"/>
      <c r="BM29" s="6"/>
      <c r="BN29" s="86"/>
      <c r="BO29" s="86"/>
      <c r="BP29" s="86"/>
      <c r="BQ29" s="86"/>
      <c r="BR29" s="136"/>
      <c r="BS29" s="6"/>
      <c r="BT29" s="6"/>
      <c r="BU29" s="6"/>
      <c r="BV29" s="136"/>
      <c r="BW29" s="6"/>
      <c r="BX29" s="6"/>
      <c r="BY29" s="6" t="s">
        <v>111</v>
      </c>
      <c r="BZ29" s="13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136"/>
      <c r="CM29" s="6"/>
      <c r="CN29" s="6"/>
      <c r="CO29" s="6"/>
      <c r="CP29" s="136"/>
      <c r="CQ29" s="86"/>
      <c r="CR29" s="86"/>
      <c r="CS29" s="86"/>
      <c r="CT29" s="136"/>
      <c r="CU29" s="86"/>
      <c r="CV29" s="86"/>
      <c r="CW29" s="86"/>
      <c r="CX29" s="136"/>
      <c r="CY29" s="86"/>
      <c r="CZ29" s="86"/>
      <c r="DA29" s="86"/>
    </row>
    <row r="30" spans="2:105" x14ac:dyDescent="0.3">
      <c r="B30" s="4"/>
      <c r="C30" s="4"/>
      <c r="D30" s="4"/>
      <c r="E30" s="4"/>
      <c r="F30" s="4"/>
      <c r="G30" s="4"/>
      <c r="H30" s="4"/>
      <c r="I30" s="4"/>
      <c r="J30" s="136"/>
      <c r="K30" s="6"/>
      <c r="L30" s="6"/>
      <c r="M30" s="6"/>
      <c r="N30" s="136"/>
      <c r="O30" s="6"/>
      <c r="P30" s="6"/>
      <c r="Q30" s="6"/>
      <c r="R30" s="136"/>
      <c r="S30" s="6"/>
      <c r="T30" s="6"/>
      <c r="U30" s="6" t="s">
        <v>179</v>
      </c>
      <c r="V30" s="136"/>
      <c r="W30" s="6"/>
      <c r="X30" s="6"/>
      <c r="Y30" s="6" t="s">
        <v>179</v>
      </c>
      <c r="Z30" s="136"/>
      <c r="AA30" s="6"/>
      <c r="AB30" s="6"/>
      <c r="AC30" s="6"/>
      <c r="AD30" s="136"/>
      <c r="AE30" s="4"/>
      <c r="AF30" s="4"/>
      <c r="AG30" s="4"/>
      <c r="AH30" s="136"/>
      <c r="AI30" s="6"/>
      <c r="AJ30" s="6"/>
      <c r="AK30" s="6" t="s">
        <v>179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136"/>
      <c r="AY30" s="6"/>
      <c r="AZ30" s="6"/>
      <c r="BA30" s="6"/>
      <c r="BB30" s="6"/>
      <c r="BC30" s="6"/>
      <c r="BD30" s="6"/>
      <c r="BE30" s="6"/>
      <c r="BF30" s="136"/>
      <c r="BG30" s="6"/>
      <c r="BH30" s="6"/>
      <c r="BI30" s="6"/>
      <c r="BJ30" s="136"/>
      <c r="BK30" s="6"/>
      <c r="BL30" s="6"/>
      <c r="BM30" s="6"/>
      <c r="BN30" s="86"/>
      <c r="BO30" s="86"/>
      <c r="BP30" s="86"/>
      <c r="BQ30" s="86"/>
      <c r="BR30" s="136"/>
      <c r="BS30" s="4"/>
      <c r="BT30" s="4"/>
      <c r="BU30" s="4"/>
      <c r="BV30" s="136"/>
      <c r="BW30" s="4"/>
      <c r="BX30" s="4"/>
      <c r="BY30" s="4"/>
      <c r="BZ30" s="136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136"/>
      <c r="CM30" s="4"/>
      <c r="CN30" s="4"/>
      <c r="CO30" s="4"/>
      <c r="CP30" s="136"/>
      <c r="CQ30" s="86"/>
      <c r="CR30" s="86"/>
      <c r="CS30" s="86"/>
      <c r="CT30" s="136"/>
      <c r="CU30" s="86"/>
      <c r="CV30" s="86"/>
      <c r="CW30" s="86"/>
      <c r="CX30" s="136"/>
      <c r="CY30" s="86"/>
      <c r="CZ30" s="86"/>
      <c r="DA30" s="86"/>
    </row>
    <row r="31" spans="2:105" x14ac:dyDescent="0.3">
      <c r="B31" s="4"/>
      <c r="C31" s="4"/>
      <c r="D31" s="4"/>
      <c r="E31" s="4"/>
      <c r="F31" s="4"/>
      <c r="G31" s="4"/>
      <c r="H31" s="4"/>
      <c r="I31" s="4"/>
      <c r="J31" s="136"/>
      <c r="K31" s="6"/>
      <c r="L31" s="6"/>
      <c r="M31" s="6"/>
      <c r="N31" s="136"/>
      <c r="O31" s="6"/>
      <c r="P31" s="6"/>
      <c r="Q31" s="6"/>
      <c r="V31" s="136"/>
      <c r="W31" s="6"/>
      <c r="X31" s="6"/>
      <c r="Y31" s="6" t="s">
        <v>111</v>
      </c>
      <c r="Z31" s="136"/>
      <c r="AA31" s="6"/>
      <c r="AB31" s="6"/>
      <c r="AC31" s="6"/>
      <c r="AD31" s="4"/>
      <c r="AE31" s="4"/>
      <c r="AF31" s="4"/>
      <c r="AG31" s="4"/>
      <c r="AH31" s="136"/>
      <c r="AI31" s="6"/>
      <c r="AJ31" s="6"/>
      <c r="AK31" s="6" t="s">
        <v>179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136"/>
      <c r="AY31" s="6"/>
      <c r="AZ31" s="6"/>
      <c r="BA31" s="6"/>
      <c r="BB31" s="6"/>
      <c r="BC31" s="6"/>
      <c r="BD31" s="6"/>
      <c r="BE31" s="6"/>
      <c r="BF31" s="136"/>
      <c r="BG31" s="6"/>
      <c r="BH31" s="6"/>
      <c r="BI31" s="6"/>
      <c r="BJ31" s="136"/>
      <c r="BK31" s="6"/>
      <c r="BL31" s="6"/>
      <c r="BM31" s="6"/>
      <c r="BN31" s="86"/>
      <c r="BO31" s="86"/>
      <c r="BP31" s="86"/>
      <c r="BQ31" s="86"/>
      <c r="BR31" s="136"/>
      <c r="BS31" s="4"/>
      <c r="BT31" s="4"/>
      <c r="BU31" s="4"/>
      <c r="BV31" s="136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</row>
    <row r="32" spans="2:105" ht="15" thickBot="1" x14ac:dyDescent="0.35">
      <c r="B32" s="4"/>
      <c r="C32" s="4"/>
      <c r="D32" s="4"/>
      <c r="E32" s="4"/>
      <c r="F32" s="4"/>
      <c r="G32" s="4"/>
      <c r="H32" s="4"/>
      <c r="I32" s="4"/>
      <c r="J32" s="136"/>
      <c r="K32" s="6"/>
      <c r="L32" s="6"/>
      <c r="M32" s="6"/>
      <c r="N32" s="136"/>
      <c r="O32" s="6"/>
      <c r="P32" s="6"/>
      <c r="Q32" s="6"/>
      <c r="V32" s="136"/>
      <c r="W32" s="6"/>
      <c r="X32" s="6"/>
      <c r="Y32" s="6" t="s">
        <v>179</v>
      </c>
      <c r="Z32" s="136"/>
      <c r="AA32" s="6"/>
      <c r="AB32" s="6"/>
      <c r="AC32" s="6"/>
      <c r="AD32" s="4"/>
      <c r="AE32" s="4"/>
      <c r="AF32" s="4"/>
      <c r="AG32" s="4"/>
      <c r="AH32" s="136"/>
      <c r="AI32" s="6"/>
      <c r="AJ32" s="6"/>
      <c r="AK32" s="6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136"/>
      <c r="AY32" s="6"/>
      <c r="AZ32" s="6"/>
      <c r="BA32" s="6"/>
      <c r="BB32" s="6"/>
      <c r="BC32" s="6"/>
      <c r="BD32" s="6"/>
      <c r="BE32" s="6"/>
      <c r="BF32" s="136"/>
      <c r="BG32" s="6"/>
      <c r="BH32" s="6"/>
      <c r="BI32" s="6"/>
      <c r="BJ32" s="136"/>
      <c r="BK32" s="6"/>
      <c r="BL32" s="6"/>
      <c r="BM32" s="6"/>
      <c r="BN32" s="86"/>
      <c r="BO32" s="86"/>
      <c r="BP32" s="86"/>
      <c r="BQ32" s="86"/>
      <c r="BR32" s="136"/>
      <c r="BS32" s="4"/>
      <c r="BT32" s="4"/>
      <c r="BU32" s="4"/>
      <c r="BV32" s="136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86"/>
      <c r="CQ32" s="86"/>
      <c r="CR32" s="86"/>
      <c r="CS32" s="86"/>
      <c r="CT32" s="86"/>
      <c r="CU32" s="86"/>
      <c r="CV32" s="86"/>
      <c r="CW32" s="86"/>
      <c r="CX32" s="86"/>
      <c r="CY32" s="86"/>
      <c r="CZ32" s="86"/>
      <c r="DA32" s="86"/>
    </row>
    <row r="33" spans="1:105" s="3" customFormat="1" ht="18.600000000000001" thickBot="1" x14ac:dyDescent="0.35">
      <c r="A33" s="64" t="s">
        <v>6</v>
      </c>
      <c r="B33" s="770">
        <f>SUM(D12:D32)</f>
        <v>535</v>
      </c>
      <c r="C33" s="771"/>
      <c r="D33" s="771"/>
      <c r="E33" s="772"/>
      <c r="F33" s="770">
        <f>SUM(H12:H32)</f>
        <v>1580</v>
      </c>
      <c r="G33" s="771"/>
      <c r="H33" s="771"/>
      <c r="I33" s="772"/>
      <c r="J33" s="770">
        <f>SUM(L12:L32)</f>
        <v>965</v>
      </c>
      <c r="K33" s="771"/>
      <c r="L33" s="771"/>
      <c r="M33" s="772"/>
      <c r="N33" s="770">
        <f>SUM(P12:P32)</f>
        <v>160</v>
      </c>
      <c r="O33" s="771"/>
      <c r="P33" s="771"/>
      <c r="Q33" s="772"/>
      <c r="R33" s="770">
        <f>SUM(T12:T30)</f>
        <v>380</v>
      </c>
      <c r="S33" s="771"/>
      <c r="T33" s="771"/>
      <c r="U33" s="772"/>
      <c r="V33" s="770">
        <f>SUM(X12:X32)</f>
        <v>2580</v>
      </c>
      <c r="W33" s="771"/>
      <c r="X33" s="771"/>
      <c r="Y33" s="772"/>
      <c r="Z33" s="770">
        <f>SUM(AB12:AB32)</f>
        <v>360</v>
      </c>
      <c r="AA33" s="771"/>
      <c r="AB33" s="771"/>
      <c r="AC33" s="772"/>
      <c r="AD33" s="770">
        <f>SUM(AF12:AF32)</f>
        <v>330</v>
      </c>
      <c r="AE33" s="771"/>
      <c r="AF33" s="771"/>
      <c r="AG33" s="772"/>
      <c r="AH33" s="770">
        <f>SUM(AJ12:AJ32)</f>
        <v>170</v>
      </c>
      <c r="AI33" s="771"/>
      <c r="AJ33" s="771"/>
      <c r="AK33" s="772"/>
      <c r="AL33" s="770">
        <f>SUM(AN12:AN32)</f>
        <v>75</v>
      </c>
      <c r="AM33" s="771"/>
      <c r="AN33" s="771"/>
      <c r="AO33" s="772"/>
      <c r="AP33" s="770">
        <f>SUM(AR12:AR32)</f>
        <v>540</v>
      </c>
      <c r="AQ33" s="771"/>
      <c r="AR33" s="771"/>
      <c r="AS33" s="771"/>
      <c r="AT33" s="770">
        <f>SUM(AV12:AV32)</f>
        <v>676</v>
      </c>
      <c r="AU33" s="771"/>
      <c r="AV33" s="771"/>
      <c r="AW33" s="771"/>
      <c r="AX33" s="770">
        <f>SUM(AZ12:AZ32)</f>
        <v>1130</v>
      </c>
      <c r="AY33" s="771"/>
      <c r="AZ33" s="771"/>
      <c r="BA33" s="771"/>
      <c r="BB33" s="770">
        <f>SUM(BD12:BD32)</f>
        <v>19</v>
      </c>
      <c r="BC33" s="771"/>
      <c r="BD33" s="771"/>
      <c r="BE33" s="771"/>
      <c r="BF33" s="770">
        <f>SUM(BH12:BH32)</f>
        <v>1395</v>
      </c>
      <c r="BG33" s="771"/>
      <c r="BH33" s="771"/>
      <c r="BI33" s="771"/>
      <c r="BJ33" s="770">
        <f>SUM(BL12:BL32)</f>
        <v>90</v>
      </c>
      <c r="BK33" s="771"/>
      <c r="BL33" s="771"/>
      <c r="BM33" s="771"/>
      <c r="BN33" s="770">
        <f>SUM(BP12:BP32)</f>
        <v>45</v>
      </c>
      <c r="BO33" s="771"/>
      <c r="BP33" s="771"/>
      <c r="BQ33" s="772"/>
      <c r="BR33" s="770">
        <f>SUM(BT12:BT32)</f>
        <v>2515</v>
      </c>
      <c r="BS33" s="771"/>
      <c r="BT33" s="771"/>
      <c r="BU33" s="771"/>
      <c r="BV33" s="770">
        <f>SUM(BX12:BX32)</f>
        <v>1050</v>
      </c>
      <c r="BW33" s="771"/>
      <c r="BX33" s="771"/>
      <c r="BY33" s="771"/>
      <c r="BZ33" s="770">
        <f>SUM(CB12:CB32)</f>
        <v>675</v>
      </c>
      <c r="CA33" s="771"/>
      <c r="CB33" s="771"/>
      <c r="CC33" s="772"/>
      <c r="CD33" s="770">
        <f>SUM(CF12:CF32)</f>
        <v>315</v>
      </c>
      <c r="CE33" s="771"/>
      <c r="CF33" s="771"/>
      <c r="CG33" s="772"/>
      <c r="CH33" s="770">
        <f>SUM(CJ12:CJ32)</f>
        <v>100</v>
      </c>
      <c r="CI33" s="771"/>
      <c r="CJ33" s="771"/>
      <c r="CK33" s="772"/>
      <c r="CL33" s="770">
        <f>SUM(CN12:CN32)</f>
        <v>45</v>
      </c>
      <c r="CM33" s="771"/>
      <c r="CN33" s="771"/>
      <c r="CO33" s="772"/>
      <c r="CP33" s="770">
        <f>SUM(CR12:CR32)</f>
        <v>470</v>
      </c>
      <c r="CQ33" s="771"/>
      <c r="CR33" s="771"/>
      <c r="CS33" s="772"/>
      <c r="CT33" s="770">
        <f>SUM(CV12:CV32)</f>
        <v>90</v>
      </c>
      <c r="CU33" s="771"/>
      <c r="CV33" s="771"/>
      <c r="CW33" s="772"/>
      <c r="CX33" s="810">
        <f>SUM(CZ12:CZ32)</f>
        <v>505</v>
      </c>
      <c r="CY33" s="811"/>
      <c r="CZ33" s="811"/>
      <c r="DA33" s="812"/>
    </row>
    <row r="34" spans="1:105" s="3" customFormat="1" ht="18.600000000000001" thickBot="1" x14ac:dyDescent="0.35">
      <c r="A34" s="64" t="s">
        <v>7</v>
      </c>
      <c r="B34" s="725">
        <f>+B33/42</f>
        <v>12.738095238095237</v>
      </c>
      <c r="C34" s="726"/>
      <c r="D34" s="726"/>
      <c r="E34" s="727"/>
      <c r="F34" s="725">
        <f>+F33/42</f>
        <v>37.61904761904762</v>
      </c>
      <c r="G34" s="726"/>
      <c r="H34" s="726"/>
      <c r="I34" s="727"/>
      <c r="J34" s="725">
        <f>+J33/42</f>
        <v>22.976190476190474</v>
      </c>
      <c r="K34" s="726"/>
      <c r="L34" s="726"/>
      <c r="M34" s="727"/>
      <c r="N34" s="725">
        <f>+N33/42</f>
        <v>3.8095238095238093</v>
      </c>
      <c r="O34" s="726"/>
      <c r="P34" s="726"/>
      <c r="Q34" s="727"/>
      <c r="R34" s="725">
        <f>+R33/42</f>
        <v>9.0476190476190474</v>
      </c>
      <c r="S34" s="726"/>
      <c r="T34" s="726"/>
      <c r="U34" s="727"/>
      <c r="V34" s="725">
        <f>+V33/42</f>
        <v>61.428571428571431</v>
      </c>
      <c r="W34" s="726"/>
      <c r="X34" s="726"/>
      <c r="Y34" s="727"/>
      <c r="Z34" s="725">
        <f>+Z33/42</f>
        <v>8.5714285714285712</v>
      </c>
      <c r="AA34" s="726"/>
      <c r="AB34" s="726"/>
      <c r="AC34" s="727"/>
      <c r="AD34" s="725">
        <f>+AD33/42</f>
        <v>7.8571428571428568</v>
      </c>
      <c r="AE34" s="726"/>
      <c r="AF34" s="726"/>
      <c r="AG34" s="727"/>
      <c r="AH34" s="725">
        <f>+AH33/42</f>
        <v>4.0476190476190474</v>
      </c>
      <c r="AI34" s="726"/>
      <c r="AJ34" s="726"/>
      <c r="AK34" s="727"/>
      <c r="AL34" s="725">
        <f>+AL33/42</f>
        <v>1.7857142857142858</v>
      </c>
      <c r="AM34" s="726"/>
      <c r="AN34" s="726"/>
      <c r="AO34" s="727"/>
      <c r="AP34" s="725">
        <f>+AP33/42</f>
        <v>12.857142857142858</v>
      </c>
      <c r="AQ34" s="726"/>
      <c r="AR34" s="726"/>
      <c r="AS34" s="726"/>
      <c r="AT34" s="725">
        <f>+AT33/42</f>
        <v>16.095238095238095</v>
      </c>
      <c r="AU34" s="726"/>
      <c r="AV34" s="726"/>
      <c r="AW34" s="726"/>
      <c r="AX34" s="725">
        <f>+AX33/42</f>
        <v>26.904761904761905</v>
      </c>
      <c r="AY34" s="726"/>
      <c r="AZ34" s="726"/>
      <c r="BA34" s="726"/>
      <c r="BB34" s="725">
        <f>+BB33/42</f>
        <v>0.45238095238095238</v>
      </c>
      <c r="BC34" s="726"/>
      <c r="BD34" s="726"/>
      <c r="BE34" s="726"/>
      <c r="BF34" s="725">
        <f>+BF33/42</f>
        <v>33.214285714285715</v>
      </c>
      <c r="BG34" s="726"/>
      <c r="BH34" s="726"/>
      <c r="BI34" s="726"/>
      <c r="BJ34" s="725">
        <f>+BJ33/42</f>
        <v>2.1428571428571428</v>
      </c>
      <c r="BK34" s="726"/>
      <c r="BL34" s="726"/>
      <c r="BM34" s="726"/>
      <c r="BN34" s="725">
        <f>+BN33/42</f>
        <v>1.0714285714285714</v>
      </c>
      <c r="BO34" s="726"/>
      <c r="BP34" s="726"/>
      <c r="BQ34" s="727"/>
      <c r="BR34" s="725">
        <f>+BR33/42</f>
        <v>59.88095238095238</v>
      </c>
      <c r="BS34" s="726"/>
      <c r="BT34" s="726"/>
      <c r="BU34" s="726"/>
      <c r="BV34" s="725">
        <f>+BV33/42</f>
        <v>25</v>
      </c>
      <c r="BW34" s="726"/>
      <c r="BX34" s="726"/>
      <c r="BY34" s="726"/>
      <c r="BZ34" s="725">
        <f>+BZ33/42</f>
        <v>16.071428571428573</v>
      </c>
      <c r="CA34" s="726"/>
      <c r="CB34" s="726"/>
      <c r="CC34" s="727"/>
      <c r="CD34" s="725">
        <f>+CD33/42</f>
        <v>7.5</v>
      </c>
      <c r="CE34" s="726"/>
      <c r="CF34" s="726"/>
      <c r="CG34" s="727"/>
      <c r="CH34" s="725">
        <f>+CH33/42</f>
        <v>2.3809523809523809</v>
      </c>
      <c r="CI34" s="726"/>
      <c r="CJ34" s="726"/>
      <c r="CK34" s="727"/>
      <c r="CL34" s="725">
        <f>+CL33/42</f>
        <v>1.0714285714285714</v>
      </c>
      <c r="CM34" s="726"/>
      <c r="CN34" s="726"/>
      <c r="CO34" s="727"/>
      <c r="CP34" s="725">
        <f>+CP33/42</f>
        <v>11.19047619047619</v>
      </c>
      <c r="CQ34" s="726"/>
      <c r="CR34" s="726"/>
      <c r="CS34" s="727"/>
      <c r="CT34" s="725">
        <f>+CT33/42</f>
        <v>2.1428571428571428</v>
      </c>
      <c r="CU34" s="726"/>
      <c r="CV34" s="726"/>
      <c r="CW34" s="727"/>
      <c r="CX34" s="725">
        <f>+CX33/42</f>
        <v>12.023809523809524</v>
      </c>
      <c r="CY34" s="726"/>
      <c r="CZ34" s="726"/>
      <c r="DA34" s="727"/>
    </row>
    <row r="35" spans="1:105" s="3" customFormat="1" ht="18.600000000000001" thickBot="1" x14ac:dyDescent="0.35">
      <c r="A35" s="64" t="s">
        <v>8</v>
      </c>
      <c r="B35" s="728">
        <f>+B34/6.2898</f>
        <v>2.0251987723131482</v>
      </c>
      <c r="C35" s="729"/>
      <c r="D35" s="729"/>
      <c r="E35" s="730"/>
      <c r="F35" s="728">
        <f>+F34/6.2898</f>
        <v>5.9809608602892972</v>
      </c>
      <c r="G35" s="729"/>
      <c r="H35" s="729"/>
      <c r="I35" s="730"/>
      <c r="J35" s="728">
        <f>+J34/6.2898</f>
        <v>3.6529286266956782</v>
      </c>
      <c r="K35" s="729"/>
      <c r="L35" s="729"/>
      <c r="M35" s="730"/>
      <c r="N35" s="728">
        <f>+N34/6.2898</f>
        <v>0.60566692256094146</v>
      </c>
      <c r="O35" s="729"/>
      <c r="P35" s="729"/>
      <c r="Q35" s="730"/>
      <c r="R35" s="728">
        <f>+R34/6.2898</f>
        <v>1.4384589410822359</v>
      </c>
      <c r="S35" s="729"/>
      <c r="T35" s="729"/>
      <c r="U35" s="730"/>
      <c r="V35" s="728">
        <f>+V34/6.2898</f>
        <v>9.7663791262951811</v>
      </c>
      <c r="W35" s="729"/>
      <c r="X35" s="729"/>
      <c r="Y35" s="730"/>
      <c r="Z35" s="728">
        <f>+Z34/6.2898</f>
        <v>1.3627505757621183</v>
      </c>
      <c r="AA35" s="729"/>
      <c r="AB35" s="729"/>
      <c r="AC35" s="730"/>
      <c r="AD35" s="728">
        <f>+AD34/6.2898</f>
        <v>1.2491880277819418</v>
      </c>
      <c r="AE35" s="729"/>
      <c r="AF35" s="729"/>
      <c r="AG35" s="730"/>
      <c r="AH35" s="728">
        <f>+AH34/6.2898</f>
        <v>0.64352110522100026</v>
      </c>
      <c r="AI35" s="729"/>
      <c r="AJ35" s="729"/>
      <c r="AK35" s="730"/>
      <c r="AL35" s="728">
        <f>+AL34/6.2898</f>
        <v>0.28390636995044133</v>
      </c>
      <c r="AM35" s="729"/>
      <c r="AN35" s="729"/>
      <c r="AO35" s="730"/>
      <c r="AP35" s="728">
        <f>+AP34/6.2898</f>
        <v>2.0441258636431776</v>
      </c>
      <c r="AQ35" s="729"/>
      <c r="AR35" s="729"/>
      <c r="AS35" s="729"/>
      <c r="AT35" s="728">
        <f>+AT34/6.2898</f>
        <v>2.5589427478199775</v>
      </c>
      <c r="AU35" s="729"/>
      <c r="AV35" s="729"/>
      <c r="AW35" s="729"/>
      <c r="AX35" s="728">
        <f>+AX34/6.2898</f>
        <v>4.2775226405866489</v>
      </c>
      <c r="AY35" s="729"/>
      <c r="AZ35" s="729"/>
      <c r="BA35" s="729"/>
      <c r="BB35" s="728">
        <f>+BB34/6.2898</f>
        <v>7.1922947054111799E-2</v>
      </c>
      <c r="BC35" s="729"/>
      <c r="BD35" s="729"/>
      <c r="BE35" s="729"/>
      <c r="BF35" s="728">
        <f>+BF34/6.2898</f>
        <v>5.2806584810782091</v>
      </c>
      <c r="BG35" s="729"/>
      <c r="BH35" s="729"/>
      <c r="BI35" s="729"/>
      <c r="BJ35" s="728">
        <f>+BJ34/6.2898</f>
        <v>0.34068764394052958</v>
      </c>
      <c r="BK35" s="729"/>
      <c r="BL35" s="729"/>
      <c r="BM35" s="729"/>
      <c r="BN35" s="728">
        <f>+BN34/6.2898</f>
        <v>0.17034382197026479</v>
      </c>
      <c r="BO35" s="729"/>
      <c r="BP35" s="729"/>
      <c r="BQ35" s="730"/>
      <c r="BR35" s="728">
        <f>+BR34/6.2898</f>
        <v>9.5203269390047982</v>
      </c>
      <c r="BS35" s="729"/>
      <c r="BT35" s="729"/>
      <c r="BU35" s="729"/>
      <c r="BV35" s="728">
        <f>+BV34/6.2898</f>
        <v>3.9746891793061785</v>
      </c>
      <c r="BW35" s="729"/>
      <c r="BX35" s="729"/>
      <c r="BY35" s="729"/>
      <c r="BZ35" s="728">
        <f>+BZ34/6.2898</f>
        <v>2.555157329553972</v>
      </c>
      <c r="CA35" s="729"/>
      <c r="CB35" s="729"/>
      <c r="CC35" s="730"/>
      <c r="CD35" s="728">
        <f>+CD34/6.2898</f>
        <v>1.1924067537918535</v>
      </c>
      <c r="CE35" s="729"/>
      <c r="CF35" s="729"/>
      <c r="CG35" s="730"/>
      <c r="CH35" s="728">
        <f>+CH34/6.2898</f>
        <v>0.37854182660058844</v>
      </c>
      <c r="CI35" s="729"/>
      <c r="CJ35" s="729"/>
      <c r="CK35" s="730"/>
      <c r="CL35" s="728">
        <f>+CL34/6.2898</f>
        <v>0.17034382197026479</v>
      </c>
      <c r="CM35" s="729"/>
      <c r="CN35" s="729"/>
      <c r="CO35" s="730"/>
      <c r="CP35" s="728">
        <f>+CP34/6.2898</f>
        <v>1.7791465850227655</v>
      </c>
      <c r="CQ35" s="729"/>
      <c r="CR35" s="729"/>
      <c r="CS35" s="730"/>
      <c r="CT35" s="728">
        <f>+CT34/6.2898</f>
        <v>0.34068764394052958</v>
      </c>
      <c r="CU35" s="729"/>
      <c r="CV35" s="729"/>
      <c r="CW35" s="730"/>
      <c r="CX35" s="728">
        <f>+CX34/6.2898</f>
        <v>1.9116362243329716</v>
      </c>
      <c r="CY35" s="729"/>
      <c r="CZ35" s="729"/>
      <c r="DA35" s="730"/>
    </row>
  </sheetData>
  <mergeCells count="156">
    <mergeCell ref="CP35:CS35"/>
    <mergeCell ref="CX34:DA34"/>
    <mergeCell ref="B35:E35"/>
    <mergeCell ref="F35:I35"/>
    <mergeCell ref="J35:M35"/>
    <mergeCell ref="R35:U35"/>
    <mergeCell ref="V35:Y35"/>
    <mergeCell ref="Z35:AC35"/>
    <mergeCell ref="BJ34:BM34"/>
    <mergeCell ref="BN34:BQ34"/>
    <mergeCell ref="BR34:BU34"/>
    <mergeCell ref="BV34:BY34"/>
    <mergeCell ref="BZ34:CC34"/>
    <mergeCell ref="CD34:CG34"/>
    <mergeCell ref="AD34:AG34"/>
    <mergeCell ref="AH34:AK34"/>
    <mergeCell ref="AL34:AO34"/>
    <mergeCell ref="AT34:AW34"/>
    <mergeCell ref="CX35:DA35"/>
    <mergeCell ref="CH34:CK34"/>
    <mergeCell ref="CL34:CO34"/>
    <mergeCell ref="CP34:CS34"/>
    <mergeCell ref="AP35:AS35"/>
    <mergeCell ref="AD35:AG35"/>
    <mergeCell ref="AH35:AK35"/>
    <mergeCell ref="AL35:AO35"/>
    <mergeCell ref="BV33:BY33"/>
    <mergeCell ref="BZ33:CC33"/>
    <mergeCell ref="N35:Q35"/>
    <mergeCell ref="CH35:CK35"/>
    <mergeCell ref="CL35:CO35"/>
    <mergeCell ref="BR35:BU35"/>
    <mergeCell ref="BV35:BY35"/>
    <mergeCell ref="BZ35:CC35"/>
    <mergeCell ref="BJ35:BM35"/>
    <mergeCell ref="CD35:CG35"/>
    <mergeCell ref="AT35:AW35"/>
    <mergeCell ref="BN35:BQ35"/>
    <mergeCell ref="AX35:BA35"/>
    <mergeCell ref="BF35:BI35"/>
    <mergeCell ref="BB35:BE35"/>
    <mergeCell ref="B34:E34"/>
    <mergeCell ref="F34:I34"/>
    <mergeCell ref="J34:M34"/>
    <mergeCell ref="R34:U34"/>
    <mergeCell ref="V34:Y34"/>
    <mergeCell ref="Z34:AC34"/>
    <mergeCell ref="BJ33:BM33"/>
    <mergeCell ref="BN33:BQ33"/>
    <mergeCell ref="BR33:BU33"/>
    <mergeCell ref="BF34:BI34"/>
    <mergeCell ref="AX34:BA34"/>
    <mergeCell ref="AD33:AG33"/>
    <mergeCell ref="AH33:AK33"/>
    <mergeCell ref="AL33:AO33"/>
    <mergeCell ref="AT33:AW33"/>
    <mergeCell ref="AX33:BA33"/>
    <mergeCell ref="BF33:BI33"/>
    <mergeCell ref="N33:Q33"/>
    <mergeCell ref="N34:Q34"/>
    <mergeCell ref="CX10:DA10"/>
    <mergeCell ref="B33:E33"/>
    <mergeCell ref="F33:I33"/>
    <mergeCell ref="J33:M33"/>
    <mergeCell ref="R33:U33"/>
    <mergeCell ref="V33:Y33"/>
    <mergeCell ref="Z33:AC33"/>
    <mergeCell ref="BJ10:BM10"/>
    <mergeCell ref="BN10:BQ10"/>
    <mergeCell ref="BR10:BU10"/>
    <mergeCell ref="BV10:BY10"/>
    <mergeCell ref="BZ10:CC10"/>
    <mergeCell ref="CD10:CG10"/>
    <mergeCell ref="AD10:AG10"/>
    <mergeCell ref="AH10:AK10"/>
    <mergeCell ref="AL10:AO10"/>
    <mergeCell ref="AT10:AW10"/>
    <mergeCell ref="AX10:BA10"/>
    <mergeCell ref="BF10:BI10"/>
    <mergeCell ref="CH33:CK33"/>
    <mergeCell ref="CL33:CO33"/>
    <mergeCell ref="CP33:CS33"/>
    <mergeCell ref="CX33:DA33"/>
    <mergeCell ref="CD33:CG33"/>
    <mergeCell ref="CL9:CO9"/>
    <mergeCell ref="CP9:CS9"/>
    <mergeCell ref="CX9:DA9"/>
    <mergeCell ref="B10:E10"/>
    <mergeCell ref="F10:I10"/>
    <mergeCell ref="J10:M10"/>
    <mergeCell ref="R10:U10"/>
    <mergeCell ref="V10:Y10"/>
    <mergeCell ref="Z10:AC10"/>
    <mergeCell ref="BJ9:BM9"/>
    <mergeCell ref="BN9:BQ9"/>
    <mergeCell ref="BR9:BU9"/>
    <mergeCell ref="BV9:BY9"/>
    <mergeCell ref="BZ9:CC9"/>
    <mergeCell ref="CD9:CG9"/>
    <mergeCell ref="AD9:AG9"/>
    <mergeCell ref="AH9:AK9"/>
    <mergeCell ref="AL9:AO9"/>
    <mergeCell ref="AT9:AW9"/>
    <mergeCell ref="AX9:BA9"/>
    <mergeCell ref="BF9:BI9"/>
    <mergeCell ref="CH10:CK10"/>
    <mergeCell ref="CL10:CO10"/>
    <mergeCell ref="CP10:CS10"/>
    <mergeCell ref="CL8:CO8"/>
    <mergeCell ref="CP8:CS8"/>
    <mergeCell ref="CX8:DA8"/>
    <mergeCell ref="B9:E9"/>
    <mergeCell ref="F9:I9"/>
    <mergeCell ref="J9:M9"/>
    <mergeCell ref="R9:U9"/>
    <mergeCell ref="V9:Y9"/>
    <mergeCell ref="Z9:AC9"/>
    <mergeCell ref="BJ8:BM8"/>
    <mergeCell ref="BN8:BQ8"/>
    <mergeCell ref="BR8:BU8"/>
    <mergeCell ref="BV8:BY8"/>
    <mergeCell ref="BZ8:CC8"/>
    <mergeCell ref="CD8:CG8"/>
    <mergeCell ref="AD8:AG8"/>
    <mergeCell ref="AH8:AK8"/>
    <mergeCell ref="AL8:AO8"/>
    <mergeCell ref="AT8:AW8"/>
    <mergeCell ref="AX8:BA8"/>
    <mergeCell ref="BF8:BI8"/>
    <mergeCell ref="B8:E8"/>
    <mergeCell ref="F8:I8"/>
    <mergeCell ref="CH9:CK9"/>
    <mergeCell ref="CT8:CW8"/>
    <mergeCell ref="CT9:CW9"/>
    <mergeCell ref="CT10:CW10"/>
    <mergeCell ref="CT33:CW33"/>
    <mergeCell ref="CT34:CW34"/>
    <mergeCell ref="CT35:CW35"/>
    <mergeCell ref="J8:M8"/>
    <mergeCell ref="R8:U8"/>
    <mergeCell ref="V8:Y8"/>
    <mergeCell ref="Z8:AC8"/>
    <mergeCell ref="BB8:BE8"/>
    <mergeCell ref="BB9:BE9"/>
    <mergeCell ref="BB10:BE10"/>
    <mergeCell ref="BB33:BE33"/>
    <mergeCell ref="BB34:BE34"/>
    <mergeCell ref="AP8:AS8"/>
    <mergeCell ref="AP9:AS9"/>
    <mergeCell ref="AP10:AS10"/>
    <mergeCell ref="AP33:AS33"/>
    <mergeCell ref="AP34:AS34"/>
    <mergeCell ref="N8:Q8"/>
    <mergeCell ref="N9:Q9"/>
    <mergeCell ref="N10:Q10"/>
    <mergeCell ref="CH8:CK8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8"/>
  <sheetViews>
    <sheetView topLeftCell="A5" zoomScale="70" zoomScaleNormal="70" workbookViewId="0">
      <pane xSplit="1" ySplit="6" topLeftCell="AB11" activePane="bottomRight" state="frozen"/>
      <selection activeCell="A5" sqref="A5"/>
      <selection pane="topRight" activeCell="B5" sqref="B5"/>
      <selection pane="bottomLeft" activeCell="A11" sqref="A11"/>
      <selection pane="bottomRight" activeCell="AL24" sqref="AL24"/>
    </sheetView>
  </sheetViews>
  <sheetFormatPr baseColWidth="10" defaultColWidth="11.44140625" defaultRowHeight="14.4" x14ac:dyDescent="0.3"/>
  <cols>
    <col min="1" max="1" width="20.109375" style="114" customWidth="1"/>
    <col min="2" max="5" width="13.109375" style="3" customWidth="1"/>
    <col min="6" max="33" width="12.44140625" style="114" customWidth="1"/>
    <col min="34" max="41" width="11.5546875" style="114" customWidth="1"/>
    <col min="42" max="49" width="13" style="114" customWidth="1"/>
    <col min="50" max="61" width="11.88671875" style="114" customWidth="1"/>
    <col min="62" max="69" width="12" style="114" customWidth="1"/>
    <col min="70" max="77" width="13" style="114" customWidth="1"/>
    <col min="78" max="85" width="12" style="114" customWidth="1"/>
    <col min="86" max="16384" width="11.44140625" style="114"/>
  </cols>
  <sheetData>
    <row r="1" spans="1:97" ht="15.75" hidden="1" customHeight="1" thickBot="1" x14ac:dyDescent="0.35"/>
    <row r="2" spans="1:97" ht="15.75" hidden="1" customHeight="1" thickBot="1" x14ac:dyDescent="0.35"/>
    <row r="3" spans="1:97" ht="15.75" hidden="1" customHeight="1" thickBot="1" x14ac:dyDescent="0.35"/>
    <row r="4" spans="1:97" ht="15.75" hidden="1" customHeight="1" thickBot="1" x14ac:dyDescent="0.35"/>
    <row r="5" spans="1:97" ht="34.799999999999997" x14ac:dyDescent="0.3">
      <c r="B5" s="193" t="s">
        <v>50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</row>
    <row r="6" spans="1:97" ht="24.75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</row>
    <row r="7" spans="1:97" ht="35.4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 t="s">
        <v>200</v>
      </c>
      <c r="CA7" s="198"/>
      <c r="CB7" s="198"/>
      <c r="CC7" s="198"/>
      <c r="CD7" s="198"/>
      <c r="CE7" s="198"/>
      <c r="CF7" s="198"/>
      <c r="CG7" s="198"/>
      <c r="CH7" s="200"/>
      <c r="CI7" s="200"/>
      <c r="CJ7" s="200"/>
      <c r="CK7" s="200"/>
      <c r="CL7" s="199"/>
      <c r="CM7" s="200"/>
      <c r="CN7" s="200"/>
      <c r="CO7" s="201"/>
      <c r="CP7" s="199"/>
      <c r="CQ7" s="200"/>
      <c r="CR7" s="200"/>
      <c r="CS7" s="201"/>
    </row>
    <row r="8" spans="1:97" s="185" customFormat="1" ht="18.75" customHeight="1" thickBot="1" x14ac:dyDescent="0.35">
      <c r="A8" s="184" t="s">
        <v>16</v>
      </c>
      <c r="B8" s="801" t="s">
        <v>4</v>
      </c>
      <c r="C8" s="802"/>
      <c r="D8" s="802"/>
      <c r="E8" s="803"/>
      <c r="F8" s="792" t="s">
        <v>18</v>
      </c>
      <c r="G8" s="793"/>
      <c r="H8" s="793"/>
      <c r="I8" s="794"/>
      <c r="J8" s="792" t="s">
        <v>18</v>
      </c>
      <c r="K8" s="793"/>
      <c r="L8" s="793"/>
      <c r="M8" s="794"/>
      <c r="N8" s="792" t="s">
        <v>4</v>
      </c>
      <c r="O8" s="793"/>
      <c r="P8" s="793"/>
      <c r="Q8" s="794"/>
      <c r="R8" s="792" t="s">
        <v>4</v>
      </c>
      <c r="S8" s="793"/>
      <c r="T8" s="793"/>
      <c r="U8" s="794"/>
      <c r="V8" s="792" t="s">
        <v>4</v>
      </c>
      <c r="W8" s="793"/>
      <c r="X8" s="793"/>
      <c r="Y8" s="794"/>
      <c r="Z8" s="792" t="s">
        <v>4</v>
      </c>
      <c r="AA8" s="793"/>
      <c r="AB8" s="793"/>
      <c r="AC8" s="794"/>
      <c r="AD8" s="792" t="s">
        <v>4</v>
      </c>
      <c r="AE8" s="793"/>
      <c r="AF8" s="793"/>
      <c r="AG8" s="794"/>
      <c r="AH8" s="792" t="s">
        <v>269</v>
      </c>
      <c r="AI8" s="793"/>
      <c r="AJ8" s="793"/>
      <c r="AK8" s="794"/>
      <c r="AL8" s="792" t="s">
        <v>269</v>
      </c>
      <c r="AM8" s="793"/>
      <c r="AN8" s="793"/>
      <c r="AO8" s="794"/>
      <c r="AP8" s="792" t="s">
        <v>189</v>
      </c>
      <c r="AQ8" s="793"/>
      <c r="AR8" s="793"/>
      <c r="AS8" s="793"/>
      <c r="AT8" s="792" t="s">
        <v>301</v>
      </c>
      <c r="AU8" s="793"/>
      <c r="AV8" s="793"/>
      <c r="AW8" s="793"/>
      <c r="AX8" s="792" t="s">
        <v>18</v>
      </c>
      <c r="AY8" s="793"/>
      <c r="AZ8" s="793"/>
      <c r="BA8" s="794"/>
      <c r="BB8" s="792" t="s">
        <v>266</v>
      </c>
      <c r="BC8" s="793"/>
      <c r="BD8" s="793"/>
      <c r="BE8" s="794"/>
      <c r="BF8" s="792" t="s">
        <v>18</v>
      </c>
      <c r="BG8" s="793"/>
      <c r="BH8" s="793"/>
      <c r="BI8" s="794"/>
      <c r="BJ8" s="792" t="s">
        <v>287</v>
      </c>
      <c r="BK8" s="793"/>
      <c r="BL8" s="793"/>
      <c r="BM8" s="794"/>
      <c r="BN8" s="792" t="s">
        <v>310</v>
      </c>
      <c r="BO8" s="793"/>
      <c r="BP8" s="793"/>
      <c r="BQ8" s="794"/>
      <c r="BR8" s="792" t="s">
        <v>18</v>
      </c>
      <c r="BS8" s="793"/>
      <c r="BT8" s="793"/>
      <c r="BU8" s="794"/>
      <c r="BV8" s="792" t="s">
        <v>18</v>
      </c>
      <c r="BW8" s="793"/>
      <c r="BX8" s="793"/>
      <c r="BY8" s="794"/>
      <c r="BZ8" s="792" t="s">
        <v>115</v>
      </c>
      <c r="CA8" s="793"/>
      <c r="CB8" s="793"/>
      <c r="CC8" s="794"/>
      <c r="CD8" s="792" t="s">
        <v>96</v>
      </c>
      <c r="CE8" s="793"/>
      <c r="CF8" s="793"/>
      <c r="CG8" s="794"/>
      <c r="CH8" s="807" t="s">
        <v>302</v>
      </c>
      <c r="CI8" s="808"/>
      <c r="CJ8" s="808"/>
      <c r="CK8" s="809"/>
      <c r="CL8" s="807" t="s">
        <v>236</v>
      </c>
      <c r="CM8" s="808"/>
      <c r="CN8" s="808"/>
      <c r="CO8" s="809"/>
      <c r="CP8" s="807" t="s">
        <v>236</v>
      </c>
      <c r="CQ8" s="808"/>
      <c r="CR8" s="808"/>
      <c r="CS8" s="809"/>
    </row>
    <row r="9" spans="1:97" s="185" customFormat="1" ht="18" thickBot="1" x14ac:dyDescent="0.35">
      <c r="A9" s="184" t="s">
        <v>14</v>
      </c>
      <c r="B9" s="801" t="s">
        <v>282</v>
      </c>
      <c r="C9" s="802"/>
      <c r="D9" s="802"/>
      <c r="E9" s="803"/>
      <c r="F9" s="792" t="s">
        <v>165</v>
      </c>
      <c r="G9" s="793"/>
      <c r="H9" s="793"/>
      <c r="I9" s="794"/>
      <c r="J9" s="792" t="s">
        <v>305</v>
      </c>
      <c r="K9" s="793"/>
      <c r="L9" s="793"/>
      <c r="M9" s="794"/>
      <c r="N9" s="792" t="s">
        <v>306</v>
      </c>
      <c r="O9" s="793"/>
      <c r="P9" s="793"/>
      <c r="Q9" s="794"/>
      <c r="R9" s="792" t="s">
        <v>307</v>
      </c>
      <c r="S9" s="793"/>
      <c r="T9" s="793"/>
      <c r="U9" s="794"/>
      <c r="V9" s="792" t="s">
        <v>165</v>
      </c>
      <c r="W9" s="793"/>
      <c r="X9" s="793"/>
      <c r="Y9" s="794"/>
      <c r="Z9" s="792" t="s">
        <v>180</v>
      </c>
      <c r="AA9" s="793"/>
      <c r="AB9" s="793"/>
      <c r="AC9" s="794"/>
      <c r="AD9" s="792" t="s">
        <v>295</v>
      </c>
      <c r="AE9" s="793"/>
      <c r="AF9" s="793"/>
      <c r="AG9" s="794"/>
      <c r="AH9" s="792" t="s">
        <v>330</v>
      </c>
      <c r="AI9" s="793"/>
      <c r="AJ9" s="793"/>
      <c r="AK9" s="794"/>
      <c r="AL9" s="792" t="s">
        <v>308</v>
      </c>
      <c r="AM9" s="793"/>
      <c r="AN9" s="793"/>
      <c r="AO9" s="794"/>
      <c r="AP9" s="792" t="s">
        <v>190</v>
      </c>
      <c r="AQ9" s="793"/>
      <c r="AR9" s="793"/>
      <c r="AS9" s="793"/>
      <c r="AT9" s="792" t="s">
        <v>205</v>
      </c>
      <c r="AU9" s="793"/>
      <c r="AV9" s="793"/>
      <c r="AW9" s="793"/>
      <c r="AX9" s="792" t="s">
        <v>227</v>
      </c>
      <c r="AY9" s="793"/>
      <c r="AZ9" s="793"/>
      <c r="BA9" s="794"/>
      <c r="BB9" s="792" t="s">
        <v>304</v>
      </c>
      <c r="BC9" s="793"/>
      <c r="BD9" s="793"/>
      <c r="BE9" s="794"/>
      <c r="BF9" s="792" t="s">
        <v>291</v>
      </c>
      <c r="BG9" s="793"/>
      <c r="BH9" s="793"/>
      <c r="BI9" s="794"/>
      <c r="BJ9" s="792" t="s">
        <v>227</v>
      </c>
      <c r="BK9" s="793"/>
      <c r="BL9" s="793"/>
      <c r="BM9" s="794"/>
      <c r="BN9" s="792" t="s">
        <v>311</v>
      </c>
      <c r="BO9" s="793"/>
      <c r="BP9" s="793"/>
      <c r="BQ9" s="794"/>
      <c r="BR9" s="792" t="s">
        <v>268</v>
      </c>
      <c r="BS9" s="793"/>
      <c r="BT9" s="793"/>
      <c r="BU9" s="794"/>
      <c r="BV9" s="792" t="s">
        <v>216</v>
      </c>
      <c r="BW9" s="793"/>
      <c r="BX9" s="793"/>
      <c r="BY9" s="794"/>
      <c r="BZ9" s="792" t="s">
        <v>245</v>
      </c>
      <c r="CA9" s="793"/>
      <c r="CB9" s="793"/>
      <c r="CC9" s="794"/>
      <c r="CD9" s="792" t="s">
        <v>273</v>
      </c>
      <c r="CE9" s="793"/>
      <c r="CF9" s="793"/>
      <c r="CG9" s="794"/>
      <c r="CH9" s="792" t="s">
        <v>312</v>
      </c>
      <c r="CI9" s="793"/>
      <c r="CJ9" s="793"/>
      <c r="CK9" s="794"/>
      <c r="CL9" s="792" t="s">
        <v>116</v>
      </c>
      <c r="CM9" s="793"/>
      <c r="CN9" s="793"/>
      <c r="CO9" s="794"/>
      <c r="CP9" s="792" t="s">
        <v>309</v>
      </c>
      <c r="CQ9" s="793"/>
      <c r="CR9" s="793"/>
      <c r="CS9" s="794"/>
    </row>
    <row r="10" spans="1:97" s="3" customFormat="1" ht="28.2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170"/>
      <c r="K10" s="170"/>
      <c r="L10" s="170"/>
      <c r="M10" s="170"/>
      <c r="N10" s="716"/>
      <c r="O10" s="717"/>
      <c r="P10" s="717"/>
      <c r="Q10" s="718"/>
      <c r="R10" s="716"/>
      <c r="S10" s="717"/>
      <c r="T10" s="717"/>
      <c r="U10" s="718"/>
      <c r="V10" s="716"/>
      <c r="W10" s="717"/>
      <c r="X10" s="717"/>
      <c r="Y10" s="718"/>
      <c r="Z10" s="716"/>
      <c r="AA10" s="717"/>
      <c r="AB10" s="717"/>
      <c r="AC10" s="718"/>
      <c r="AD10" s="716"/>
      <c r="AE10" s="717"/>
      <c r="AF10" s="717"/>
      <c r="AG10" s="718"/>
      <c r="AH10" s="768"/>
      <c r="AI10" s="734"/>
      <c r="AJ10" s="734"/>
      <c r="AK10" s="769"/>
      <c r="AL10" s="768"/>
      <c r="AM10" s="734"/>
      <c r="AN10" s="734"/>
      <c r="AO10" s="769"/>
      <c r="AP10" s="768"/>
      <c r="AQ10" s="734"/>
      <c r="AR10" s="734"/>
      <c r="AS10" s="734"/>
      <c r="AT10" s="731"/>
      <c r="AU10" s="732"/>
      <c r="AV10" s="732"/>
      <c r="AW10" s="732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68"/>
      <c r="CA10" s="734"/>
      <c r="CB10" s="734"/>
      <c r="CC10" s="769"/>
      <c r="CD10" s="768"/>
      <c r="CE10" s="734"/>
      <c r="CF10" s="734"/>
      <c r="CG10" s="769"/>
      <c r="CH10" s="768"/>
      <c r="CI10" s="734"/>
      <c r="CJ10" s="734"/>
      <c r="CK10" s="769"/>
      <c r="CL10" s="716"/>
      <c r="CM10" s="717"/>
      <c r="CN10" s="717"/>
      <c r="CO10" s="718"/>
      <c r="CP10" s="716"/>
      <c r="CQ10" s="717"/>
      <c r="CR10" s="717"/>
      <c r="CS10" s="718"/>
    </row>
    <row r="11" spans="1:97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145" t="s">
        <v>30</v>
      </c>
      <c r="AI11" s="46" t="s">
        <v>31</v>
      </c>
      <c r="AJ11" s="47" t="s">
        <v>32</v>
      </c>
      <c r="AK11" s="143" t="s">
        <v>33</v>
      </c>
      <c r="AL11" s="145" t="s">
        <v>30</v>
      </c>
      <c r="AM11" s="46" t="s">
        <v>31</v>
      </c>
      <c r="AN11" s="47" t="s">
        <v>32</v>
      </c>
      <c r="AO11" s="143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</row>
    <row r="12" spans="1:97" x14ac:dyDescent="0.3">
      <c r="B12" s="144">
        <v>45018</v>
      </c>
      <c r="C12" s="54">
        <v>3744</v>
      </c>
      <c r="D12" s="54">
        <v>90</v>
      </c>
      <c r="E12" s="54" t="s">
        <v>94</v>
      </c>
      <c r="F12" s="144">
        <v>45049</v>
      </c>
      <c r="G12" s="54">
        <v>3951</v>
      </c>
      <c r="H12" s="54">
        <v>180</v>
      </c>
      <c r="I12" s="54" t="s">
        <v>94</v>
      </c>
      <c r="J12" s="136">
        <v>45071</v>
      </c>
      <c r="K12" s="54">
        <v>4163</v>
      </c>
      <c r="L12" s="54">
        <v>70</v>
      </c>
      <c r="M12" s="54" t="s">
        <v>253</v>
      </c>
      <c r="N12" s="144">
        <v>45049</v>
      </c>
      <c r="O12" s="54">
        <v>3955</v>
      </c>
      <c r="P12" s="54">
        <v>90</v>
      </c>
      <c r="Q12" s="54" t="s">
        <v>94</v>
      </c>
      <c r="R12" s="144">
        <v>45049</v>
      </c>
      <c r="S12" s="54">
        <v>3956</v>
      </c>
      <c r="T12" s="54">
        <v>45</v>
      </c>
      <c r="U12" s="54" t="s">
        <v>94</v>
      </c>
      <c r="V12" s="144">
        <v>45060</v>
      </c>
      <c r="W12" s="54">
        <v>4216</v>
      </c>
      <c r="X12" s="54">
        <v>35</v>
      </c>
      <c r="Y12" s="54" t="s">
        <v>179</v>
      </c>
      <c r="Z12" s="144">
        <v>45048</v>
      </c>
      <c r="AA12" s="54">
        <v>3950</v>
      </c>
      <c r="AB12" s="54">
        <v>90</v>
      </c>
      <c r="AC12" s="54" t="s">
        <v>94</v>
      </c>
      <c r="AD12" s="144">
        <v>45052</v>
      </c>
      <c r="AE12" s="54">
        <v>4113</v>
      </c>
      <c r="AF12" s="54">
        <v>45</v>
      </c>
      <c r="AG12" s="54" t="s">
        <v>94</v>
      </c>
      <c r="AH12" s="144">
        <v>45050</v>
      </c>
      <c r="AI12" s="54">
        <v>3957</v>
      </c>
      <c r="AJ12" s="54">
        <v>70</v>
      </c>
      <c r="AK12" s="54" t="s">
        <v>292</v>
      </c>
      <c r="AL12" s="144">
        <v>45055</v>
      </c>
      <c r="AM12" s="54">
        <v>4000</v>
      </c>
      <c r="AN12" s="54">
        <v>135</v>
      </c>
      <c r="AO12" s="54" t="s">
        <v>111</v>
      </c>
      <c r="AP12" s="144">
        <v>45043</v>
      </c>
      <c r="AQ12" s="54">
        <v>3984</v>
      </c>
      <c r="AR12" s="54">
        <v>70</v>
      </c>
      <c r="AS12" s="54" t="s">
        <v>179</v>
      </c>
      <c r="AT12" s="144">
        <v>45049</v>
      </c>
      <c r="AU12" s="54">
        <v>3831</v>
      </c>
      <c r="AV12" s="54">
        <v>90</v>
      </c>
      <c r="AW12" s="144" t="s">
        <v>257</v>
      </c>
      <c r="AX12" s="144">
        <v>45059</v>
      </c>
      <c r="AY12" s="54">
        <v>3834</v>
      </c>
      <c r="AZ12" s="54">
        <v>70</v>
      </c>
      <c r="BA12" s="54" t="s">
        <v>230</v>
      </c>
      <c r="BB12" s="144">
        <v>45073</v>
      </c>
      <c r="BC12" s="54">
        <v>4241</v>
      </c>
      <c r="BD12" s="54">
        <v>90</v>
      </c>
      <c r="BE12" s="54" t="s">
        <v>253</v>
      </c>
      <c r="BF12" s="144">
        <v>45049</v>
      </c>
      <c r="BG12" s="54">
        <v>42116</v>
      </c>
      <c r="BH12" s="54">
        <v>135</v>
      </c>
      <c r="BI12" s="54" t="s">
        <v>94</v>
      </c>
      <c r="BJ12" s="144">
        <v>45048</v>
      </c>
      <c r="BK12" s="54">
        <v>3949</v>
      </c>
      <c r="BL12" s="54">
        <v>45</v>
      </c>
      <c r="BM12" s="54" t="s">
        <v>94</v>
      </c>
      <c r="BN12" s="144">
        <v>45053</v>
      </c>
      <c r="BO12" s="54">
        <v>4120</v>
      </c>
      <c r="BP12" s="54">
        <v>90</v>
      </c>
      <c r="BQ12" s="54" t="s">
        <v>111</v>
      </c>
      <c r="BR12" s="144">
        <v>45047</v>
      </c>
      <c r="BS12" s="54">
        <v>3943</v>
      </c>
      <c r="BT12" s="54">
        <v>230</v>
      </c>
      <c r="BU12" s="54" t="s">
        <v>296</v>
      </c>
      <c r="BV12" s="144">
        <v>45049</v>
      </c>
      <c r="BW12" s="54">
        <v>4115</v>
      </c>
      <c r="BX12" s="54">
        <v>135</v>
      </c>
      <c r="BY12" s="54" t="s">
        <v>111</v>
      </c>
      <c r="BZ12" s="136">
        <v>45049</v>
      </c>
      <c r="CA12" s="54">
        <v>3952</v>
      </c>
      <c r="CB12" s="54">
        <v>135</v>
      </c>
      <c r="CC12" s="54" t="s">
        <v>94</v>
      </c>
      <c r="CD12" s="144">
        <v>45047</v>
      </c>
      <c r="CE12" s="54">
        <v>3944</v>
      </c>
      <c r="CF12" s="54">
        <v>35</v>
      </c>
      <c r="CG12" s="54" t="s">
        <v>292</v>
      </c>
      <c r="CH12" s="144">
        <v>45048</v>
      </c>
      <c r="CI12" s="204">
        <v>3948</v>
      </c>
      <c r="CJ12" s="204">
        <v>180</v>
      </c>
      <c r="CK12" s="204" t="s">
        <v>94</v>
      </c>
      <c r="CL12" s="144">
        <v>45047</v>
      </c>
      <c r="CM12" s="54">
        <v>3946</v>
      </c>
      <c r="CN12" s="54">
        <v>35</v>
      </c>
      <c r="CO12" s="54" t="s">
        <v>292</v>
      </c>
      <c r="CP12" s="144">
        <v>45047</v>
      </c>
      <c r="CQ12" s="54">
        <v>3945</v>
      </c>
      <c r="CR12" s="54">
        <v>35</v>
      </c>
      <c r="CS12" s="54" t="s">
        <v>292</v>
      </c>
    </row>
    <row r="13" spans="1:97" x14ac:dyDescent="0.3">
      <c r="B13" s="136">
        <v>45021</v>
      </c>
      <c r="C13" s="6">
        <v>3760</v>
      </c>
      <c r="D13" s="6">
        <v>90</v>
      </c>
      <c r="E13" s="6" t="s">
        <v>94</v>
      </c>
      <c r="F13" s="136">
        <v>45052</v>
      </c>
      <c r="G13" s="6">
        <v>3963</v>
      </c>
      <c r="H13" s="6">
        <v>180</v>
      </c>
      <c r="I13" s="6" t="s">
        <v>94</v>
      </c>
      <c r="J13" s="136">
        <v>45073</v>
      </c>
      <c r="K13" s="6">
        <v>4167</v>
      </c>
      <c r="L13" s="6">
        <v>70</v>
      </c>
      <c r="M13" s="6" t="s">
        <v>253</v>
      </c>
      <c r="N13" s="136">
        <v>45052</v>
      </c>
      <c r="O13" s="6">
        <v>4110</v>
      </c>
      <c r="P13" s="6">
        <v>90</v>
      </c>
      <c r="Q13" s="6" t="s">
        <v>94</v>
      </c>
      <c r="R13" s="136">
        <v>45052</v>
      </c>
      <c r="S13" s="6">
        <v>4112</v>
      </c>
      <c r="T13" s="6">
        <v>45</v>
      </c>
      <c r="U13" s="6" t="s">
        <v>94</v>
      </c>
      <c r="V13" s="136">
        <v>45064</v>
      </c>
      <c r="W13" s="6">
        <v>4229</v>
      </c>
      <c r="X13" s="6">
        <v>35</v>
      </c>
      <c r="Y13" s="6" t="s">
        <v>179</v>
      </c>
      <c r="Z13" s="136">
        <v>45051</v>
      </c>
      <c r="AA13" s="6">
        <v>3961</v>
      </c>
      <c r="AB13" s="6">
        <v>70</v>
      </c>
      <c r="AC13" s="6" t="s">
        <v>292</v>
      </c>
      <c r="AD13" s="136">
        <v>45058</v>
      </c>
      <c r="AE13" s="6">
        <v>4206</v>
      </c>
      <c r="AF13" s="6">
        <v>45</v>
      </c>
      <c r="AG13" s="6" t="s">
        <v>179</v>
      </c>
      <c r="AH13" s="136">
        <v>45050</v>
      </c>
      <c r="AI13" s="6">
        <v>3958</v>
      </c>
      <c r="AJ13" s="6">
        <f>270+35</f>
        <v>305</v>
      </c>
      <c r="AK13" s="6" t="s">
        <v>292</v>
      </c>
      <c r="AL13" s="136">
        <v>45060</v>
      </c>
      <c r="AM13" s="6">
        <v>4150</v>
      </c>
      <c r="AN13" s="6">
        <v>135</v>
      </c>
      <c r="AO13" s="6" t="s">
        <v>111</v>
      </c>
      <c r="AP13" s="136">
        <v>45046</v>
      </c>
      <c r="AQ13" s="6">
        <v>3993</v>
      </c>
      <c r="AR13" s="6">
        <v>125</v>
      </c>
      <c r="AS13" s="6" t="s">
        <v>179</v>
      </c>
      <c r="AT13" s="136">
        <v>45053</v>
      </c>
      <c r="AU13" s="6">
        <v>3832</v>
      </c>
      <c r="AV13" s="6">
        <v>45</v>
      </c>
      <c r="AW13" s="136" t="s">
        <v>257</v>
      </c>
      <c r="AX13" s="136">
        <v>45061</v>
      </c>
      <c r="AY13" s="6">
        <v>3835</v>
      </c>
      <c r="AZ13" s="6">
        <v>50</v>
      </c>
      <c r="BA13" s="6" t="s">
        <v>230</v>
      </c>
      <c r="BB13" s="6"/>
      <c r="BC13" s="6"/>
      <c r="BD13" s="6"/>
      <c r="BE13" s="6"/>
      <c r="BF13" s="136">
        <v>45053</v>
      </c>
      <c r="BG13" s="6">
        <v>42117</v>
      </c>
      <c r="BH13" s="6">
        <v>180</v>
      </c>
      <c r="BI13" s="6" t="s">
        <v>94</v>
      </c>
      <c r="BJ13" s="136">
        <v>45061</v>
      </c>
      <c r="BK13" s="6">
        <v>4252</v>
      </c>
      <c r="BL13" s="6">
        <v>45</v>
      </c>
      <c r="BM13" s="6" t="s">
        <v>94</v>
      </c>
      <c r="BN13" s="136">
        <v>45054</v>
      </c>
      <c r="BO13" s="6">
        <v>4124</v>
      </c>
      <c r="BP13" s="6">
        <v>45</v>
      </c>
      <c r="BQ13" s="6" t="s">
        <v>179</v>
      </c>
      <c r="BR13" s="136">
        <v>45050</v>
      </c>
      <c r="BS13" s="6">
        <v>3956</v>
      </c>
      <c r="BT13" s="6">
        <v>250</v>
      </c>
      <c r="BU13" s="6" t="s">
        <v>296</v>
      </c>
      <c r="BV13" s="136">
        <v>45052</v>
      </c>
      <c r="BW13" s="6">
        <v>4114</v>
      </c>
      <c r="BX13" s="6">
        <v>135</v>
      </c>
      <c r="BY13" s="6" t="s">
        <v>111</v>
      </c>
      <c r="BZ13" s="136">
        <v>45055</v>
      </c>
      <c r="CA13" s="6">
        <v>4127</v>
      </c>
      <c r="CB13" s="6">
        <v>135</v>
      </c>
      <c r="CC13" s="6" t="s">
        <v>164</v>
      </c>
      <c r="CD13" s="136">
        <v>45050</v>
      </c>
      <c r="CE13" s="6">
        <v>3959</v>
      </c>
      <c r="CF13" s="6">
        <v>35</v>
      </c>
      <c r="CG13" s="6" t="s">
        <v>292</v>
      </c>
      <c r="CH13" s="136">
        <v>45051</v>
      </c>
      <c r="CI13" s="86">
        <v>3960</v>
      </c>
      <c r="CJ13" s="86">
        <v>160</v>
      </c>
      <c r="CK13" s="86" t="s">
        <v>292</v>
      </c>
      <c r="CL13" s="136">
        <v>45053</v>
      </c>
      <c r="CM13" s="6">
        <v>4118</v>
      </c>
      <c r="CN13" s="6">
        <v>90</v>
      </c>
      <c r="CO13" s="86" t="s">
        <v>94</v>
      </c>
      <c r="CP13" s="136">
        <v>45051</v>
      </c>
      <c r="CQ13" s="6">
        <v>3962</v>
      </c>
      <c r="CR13" s="6">
        <v>35</v>
      </c>
      <c r="CS13" s="86" t="s">
        <v>292</v>
      </c>
    </row>
    <row r="14" spans="1:97" x14ac:dyDescent="0.3">
      <c r="B14" s="136">
        <v>45024</v>
      </c>
      <c r="C14" s="6">
        <v>3774</v>
      </c>
      <c r="D14" s="6">
        <v>90</v>
      </c>
      <c r="E14" s="6" t="s">
        <v>94</v>
      </c>
      <c r="F14" s="136">
        <v>45054</v>
      </c>
      <c r="G14" s="6">
        <v>3995</v>
      </c>
      <c r="H14" s="6">
        <v>180</v>
      </c>
      <c r="I14" s="6" t="s">
        <v>94</v>
      </c>
      <c r="J14" s="136">
        <v>45076</v>
      </c>
      <c r="K14" s="6">
        <v>4177</v>
      </c>
      <c r="L14" s="6">
        <v>105</v>
      </c>
      <c r="M14" s="6" t="s">
        <v>253</v>
      </c>
      <c r="N14" s="136">
        <v>45055</v>
      </c>
      <c r="O14" s="6">
        <v>3996</v>
      </c>
      <c r="P14" s="6">
        <v>90</v>
      </c>
      <c r="Q14" s="6" t="s">
        <v>94</v>
      </c>
      <c r="R14" s="136">
        <v>45178</v>
      </c>
      <c r="S14" s="6">
        <v>3997</v>
      </c>
      <c r="T14" s="6">
        <v>45</v>
      </c>
      <c r="U14" s="6" t="s">
        <v>94</v>
      </c>
      <c r="V14" s="136">
        <v>45068</v>
      </c>
      <c r="W14" s="6">
        <v>4152</v>
      </c>
      <c r="X14" s="6">
        <v>35</v>
      </c>
      <c r="Y14" s="6" t="s">
        <v>94</v>
      </c>
      <c r="Z14" s="136">
        <v>45054</v>
      </c>
      <c r="AA14" s="6">
        <v>4123</v>
      </c>
      <c r="AB14" s="6">
        <v>15</v>
      </c>
      <c r="AC14" s="6" t="s">
        <v>179</v>
      </c>
      <c r="AD14" s="136">
        <v>45067</v>
      </c>
      <c r="AE14" s="6">
        <v>4242</v>
      </c>
      <c r="AF14" s="6">
        <v>35</v>
      </c>
      <c r="AG14" s="6" t="s">
        <v>179</v>
      </c>
      <c r="AH14" s="136">
        <v>45054</v>
      </c>
      <c r="AI14" s="6">
        <v>4125</v>
      </c>
      <c r="AJ14" s="6">
        <v>315</v>
      </c>
      <c r="AK14" s="6" t="s">
        <v>179</v>
      </c>
      <c r="AL14" s="136">
        <v>45065</v>
      </c>
      <c r="AM14" s="6">
        <v>4235</v>
      </c>
      <c r="AN14" s="6">
        <v>125</v>
      </c>
      <c r="AO14" s="6" t="s">
        <v>179</v>
      </c>
      <c r="AP14" s="136">
        <v>45049</v>
      </c>
      <c r="AQ14" s="6">
        <v>4109</v>
      </c>
      <c r="AR14" s="6">
        <v>135</v>
      </c>
      <c r="AS14" s="6" t="s">
        <v>111</v>
      </c>
      <c r="AT14" s="136">
        <v>45057</v>
      </c>
      <c r="AU14" s="6">
        <v>3833</v>
      </c>
      <c r="AV14" s="6">
        <v>90</v>
      </c>
      <c r="AW14" s="136" t="s">
        <v>257</v>
      </c>
      <c r="AX14" s="136">
        <v>45064</v>
      </c>
      <c r="AY14" s="6">
        <v>3836</v>
      </c>
      <c r="AZ14" s="6">
        <v>70</v>
      </c>
      <c r="BA14" s="6" t="s">
        <v>230</v>
      </c>
      <c r="BB14" s="6"/>
      <c r="BC14" s="6"/>
      <c r="BD14" s="6"/>
      <c r="BE14" s="6"/>
      <c r="BF14" s="136">
        <v>45055</v>
      </c>
      <c r="BG14" s="6">
        <v>3999</v>
      </c>
      <c r="BH14" s="6">
        <v>180</v>
      </c>
      <c r="BI14" s="6" t="s">
        <v>94</v>
      </c>
      <c r="BJ14" s="136"/>
      <c r="BK14" s="6"/>
      <c r="BL14" s="6"/>
      <c r="BM14" s="6" t="s">
        <v>184</v>
      </c>
      <c r="BN14" s="136">
        <v>45062</v>
      </c>
      <c r="BO14" s="6">
        <v>4226</v>
      </c>
      <c r="BP14" s="6">
        <v>90</v>
      </c>
      <c r="BQ14" s="6" t="s">
        <v>179</v>
      </c>
      <c r="BR14" s="136">
        <v>45053</v>
      </c>
      <c r="BS14" s="6">
        <v>4121</v>
      </c>
      <c r="BT14" s="6">
        <v>270</v>
      </c>
      <c r="BU14" s="6" t="s">
        <v>111</v>
      </c>
      <c r="BV14" s="136">
        <v>45055</v>
      </c>
      <c r="BW14" s="6">
        <v>3998</v>
      </c>
      <c r="BX14" s="6">
        <v>135</v>
      </c>
      <c r="BY14" s="6" t="s">
        <v>111</v>
      </c>
      <c r="BZ14" s="136">
        <v>45063</v>
      </c>
      <c r="CA14" s="6">
        <v>4227</v>
      </c>
      <c r="CB14" s="6">
        <v>135</v>
      </c>
      <c r="CC14" s="6" t="s">
        <v>164</v>
      </c>
      <c r="CD14" s="136">
        <v>45053</v>
      </c>
      <c r="CE14" s="6">
        <v>4122</v>
      </c>
      <c r="CF14" s="6">
        <v>45</v>
      </c>
      <c r="CG14" s="6" t="s">
        <v>94</v>
      </c>
      <c r="CH14" s="136"/>
      <c r="CI14" s="6"/>
      <c r="CJ14" s="6"/>
      <c r="CK14" s="86" t="s">
        <v>253</v>
      </c>
      <c r="CL14" s="136">
        <v>45056</v>
      </c>
      <c r="CM14" s="6">
        <v>4213</v>
      </c>
      <c r="CN14" s="6">
        <v>70</v>
      </c>
      <c r="CO14" s="86" t="s">
        <v>253</v>
      </c>
      <c r="CP14" s="136">
        <v>45062</v>
      </c>
      <c r="CQ14" s="6">
        <v>4130</v>
      </c>
      <c r="CR14" s="6">
        <v>45</v>
      </c>
      <c r="CS14" s="86" t="s">
        <v>94</v>
      </c>
    </row>
    <row r="15" spans="1:97" x14ac:dyDescent="0.3">
      <c r="B15" s="136">
        <v>45027</v>
      </c>
      <c r="C15" s="6">
        <v>3788</v>
      </c>
      <c r="D15" s="6">
        <v>70</v>
      </c>
      <c r="E15" s="6" t="s">
        <v>179</v>
      </c>
      <c r="F15" s="136">
        <v>45056</v>
      </c>
      <c r="G15" s="6">
        <v>4203</v>
      </c>
      <c r="H15" s="6">
        <v>130</v>
      </c>
      <c r="I15" s="6" t="s">
        <v>179</v>
      </c>
      <c r="J15" s="6"/>
      <c r="K15" s="6"/>
      <c r="L15" s="6"/>
      <c r="M15" s="6"/>
      <c r="N15" s="136">
        <v>45058</v>
      </c>
      <c r="O15" s="6">
        <v>4208</v>
      </c>
      <c r="P15" s="6">
        <v>70</v>
      </c>
      <c r="Q15" s="6" t="s">
        <v>179</v>
      </c>
      <c r="R15" s="136">
        <v>45199</v>
      </c>
      <c r="S15" s="6">
        <v>3954</v>
      </c>
      <c r="T15" s="6">
        <v>45</v>
      </c>
      <c r="U15" s="6" t="s">
        <v>94</v>
      </c>
      <c r="V15" s="136"/>
      <c r="W15" s="6"/>
      <c r="X15" s="6"/>
      <c r="Y15" s="6" t="s">
        <v>94</v>
      </c>
      <c r="Z15" s="136">
        <v>45057</v>
      </c>
      <c r="AA15" s="6">
        <v>4201</v>
      </c>
      <c r="AB15" s="6">
        <v>35</v>
      </c>
      <c r="AC15" s="6" t="s">
        <v>179</v>
      </c>
      <c r="AD15" s="136">
        <v>45073</v>
      </c>
      <c r="AE15" s="6">
        <v>4253</v>
      </c>
      <c r="AF15" s="6">
        <v>35</v>
      </c>
      <c r="AG15" s="6" t="s">
        <v>179</v>
      </c>
      <c r="AH15" s="136">
        <v>45058</v>
      </c>
      <c r="AI15" s="6">
        <v>4148</v>
      </c>
      <c r="AJ15" s="6">
        <v>405</v>
      </c>
      <c r="AK15" s="6" t="s">
        <v>111</v>
      </c>
      <c r="AL15" s="136">
        <v>45070</v>
      </c>
      <c r="AM15" s="6">
        <v>4238</v>
      </c>
      <c r="AN15" s="6">
        <v>225</v>
      </c>
      <c r="AO15" s="6" t="s">
        <v>111</v>
      </c>
      <c r="AP15" s="136">
        <v>45052</v>
      </c>
      <c r="AQ15" s="6">
        <v>3964</v>
      </c>
      <c r="AR15" s="6">
        <v>180</v>
      </c>
      <c r="AS15" s="6" t="s">
        <v>111</v>
      </c>
      <c r="AT15" s="136">
        <v>45061</v>
      </c>
      <c r="AU15" s="6">
        <v>4151</v>
      </c>
      <c r="AV15" s="6">
        <v>45</v>
      </c>
      <c r="AW15" s="136" t="s">
        <v>257</v>
      </c>
      <c r="AX15" s="136">
        <v>45071</v>
      </c>
      <c r="AY15" s="6">
        <v>4302</v>
      </c>
      <c r="AZ15" s="6">
        <v>70</v>
      </c>
      <c r="BA15" s="6" t="s">
        <v>253</v>
      </c>
      <c r="BB15" s="6"/>
      <c r="BC15" s="6"/>
      <c r="BD15" s="6"/>
      <c r="BE15" s="6"/>
      <c r="BF15" s="136">
        <v>45058</v>
      </c>
      <c r="BG15" s="6">
        <v>4204</v>
      </c>
      <c r="BH15" s="6">
        <v>145</v>
      </c>
      <c r="BI15" s="6" t="s">
        <v>253</v>
      </c>
      <c r="BJ15" s="136"/>
      <c r="BK15" s="6"/>
      <c r="BL15" s="6"/>
      <c r="BM15" s="6" t="s">
        <v>184</v>
      </c>
      <c r="BN15" s="136">
        <v>45062</v>
      </c>
      <c r="BO15" s="6">
        <v>4223</v>
      </c>
      <c r="BP15" s="6">
        <v>35</v>
      </c>
      <c r="BQ15" s="6" t="s">
        <v>179</v>
      </c>
      <c r="BR15" s="136">
        <v>45056</v>
      </c>
      <c r="BS15" s="6">
        <v>4211</v>
      </c>
      <c r="BT15" s="6">
        <v>210</v>
      </c>
      <c r="BU15" s="6" t="s">
        <v>179</v>
      </c>
      <c r="BV15" s="136">
        <v>45058</v>
      </c>
      <c r="BW15" s="6">
        <v>4205</v>
      </c>
      <c r="BX15" s="6">
        <v>135</v>
      </c>
      <c r="BY15" s="6" t="s">
        <v>179</v>
      </c>
      <c r="BZ15" s="136">
        <v>45070</v>
      </c>
      <c r="CA15" s="6">
        <v>4158</v>
      </c>
      <c r="CB15" s="6">
        <v>105</v>
      </c>
      <c r="CC15" s="6" t="s">
        <v>94</v>
      </c>
      <c r="CD15" s="136">
        <v>45056</v>
      </c>
      <c r="CE15" s="6">
        <v>4210</v>
      </c>
      <c r="CF15" s="6">
        <v>15</v>
      </c>
      <c r="CG15" s="6" t="s">
        <v>179</v>
      </c>
      <c r="CH15" s="136"/>
      <c r="CI15" s="6"/>
      <c r="CJ15" s="6"/>
      <c r="CK15" s="86" t="s">
        <v>253</v>
      </c>
      <c r="CL15" s="136">
        <v>45059</v>
      </c>
      <c r="CM15" s="6">
        <v>4214</v>
      </c>
      <c r="CN15" s="6">
        <v>70</v>
      </c>
      <c r="CO15" s="86" t="s">
        <v>253</v>
      </c>
      <c r="CP15" s="136">
        <v>45065</v>
      </c>
      <c r="CQ15" s="6">
        <v>4136</v>
      </c>
      <c r="CR15" s="6">
        <v>10</v>
      </c>
      <c r="CS15" s="86" t="s">
        <v>94</v>
      </c>
    </row>
    <row r="16" spans="1:97" x14ac:dyDescent="0.3">
      <c r="B16" s="136">
        <v>45030</v>
      </c>
      <c r="C16" s="6">
        <v>3905</v>
      </c>
      <c r="D16" s="6">
        <v>90</v>
      </c>
      <c r="E16" s="6" t="s">
        <v>94</v>
      </c>
      <c r="F16" s="136">
        <v>45058</v>
      </c>
      <c r="G16" s="6">
        <v>4202</v>
      </c>
      <c r="H16" s="6">
        <v>130</v>
      </c>
      <c r="I16" s="6" t="s">
        <v>179</v>
      </c>
      <c r="J16" s="135"/>
      <c r="K16" s="6"/>
      <c r="L16" s="6"/>
      <c r="M16" s="6"/>
      <c r="N16" s="136">
        <v>45061</v>
      </c>
      <c r="O16" s="6">
        <v>4218</v>
      </c>
      <c r="P16" s="6">
        <v>50</v>
      </c>
      <c r="Q16" s="6" t="s">
        <v>179</v>
      </c>
      <c r="R16" s="136"/>
      <c r="S16" s="6"/>
      <c r="T16" s="6"/>
      <c r="U16" s="6" t="s">
        <v>179</v>
      </c>
      <c r="V16" s="136"/>
      <c r="W16" s="6"/>
      <c r="X16" s="6"/>
      <c r="Y16" s="6" t="s">
        <v>179</v>
      </c>
      <c r="Z16" s="136">
        <v>45060</v>
      </c>
      <c r="AA16" s="6">
        <v>4215</v>
      </c>
      <c r="AB16" s="6">
        <v>35</v>
      </c>
      <c r="AC16" s="6" t="s">
        <v>179</v>
      </c>
      <c r="AD16" s="136"/>
      <c r="AE16" s="6"/>
      <c r="AF16" s="6"/>
      <c r="AG16" s="6" t="s">
        <v>179</v>
      </c>
      <c r="AH16" s="136">
        <v>45062</v>
      </c>
      <c r="AI16" s="6">
        <v>4224</v>
      </c>
      <c r="AJ16" s="6">
        <v>315</v>
      </c>
      <c r="AK16" s="6" t="s">
        <v>179</v>
      </c>
      <c r="AL16" s="136">
        <v>45075</v>
      </c>
      <c r="AM16" s="6">
        <v>4248</v>
      </c>
      <c r="AN16" s="6">
        <v>175</v>
      </c>
      <c r="AO16" s="6" t="s">
        <v>179</v>
      </c>
      <c r="AP16" s="136">
        <v>45055</v>
      </c>
      <c r="AQ16" s="6">
        <v>4301</v>
      </c>
      <c r="AR16" s="6">
        <v>180</v>
      </c>
      <c r="AS16" s="6" t="s">
        <v>111</v>
      </c>
      <c r="AT16" s="136">
        <v>45065</v>
      </c>
      <c r="AU16" s="6">
        <v>4132</v>
      </c>
      <c r="AV16" s="6">
        <v>90</v>
      </c>
      <c r="AW16" s="136" t="s">
        <v>257</v>
      </c>
      <c r="AX16" s="136"/>
      <c r="AY16" s="6"/>
      <c r="AZ16" s="6"/>
      <c r="BA16" s="6" t="s">
        <v>94</v>
      </c>
      <c r="BB16" s="6"/>
      <c r="BC16" s="6"/>
      <c r="BD16" s="6"/>
      <c r="BE16" s="6"/>
      <c r="BF16" s="136">
        <v>45061</v>
      </c>
      <c r="BG16" s="6">
        <v>4221</v>
      </c>
      <c r="BH16" s="6">
        <v>105</v>
      </c>
      <c r="BI16" s="6" t="s">
        <v>253</v>
      </c>
      <c r="BJ16" s="136"/>
      <c r="BK16" s="6"/>
      <c r="BL16" s="6"/>
      <c r="BM16" s="6" t="s">
        <v>230</v>
      </c>
      <c r="BN16" s="136">
        <v>45074</v>
      </c>
      <c r="BO16" s="6">
        <v>4244</v>
      </c>
      <c r="BP16" s="6">
        <v>45</v>
      </c>
      <c r="BQ16" s="6" t="s">
        <v>179</v>
      </c>
      <c r="BR16" s="136">
        <v>45059</v>
      </c>
      <c r="BS16" s="6">
        <v>4212</v>
      </c>
      <c r="BT16" s="6">
        <v>210</v>
      </c>
      <c r="BU16" s="6" t="s">
        <v>179</v>
      </c>
      <c r="BV16" s="136">
        <v>45061</v>
      </c>
      <c r="BW16" s="6">
        <v>4220</v>
      </c>
      <c r="BX16" s="6">
        <v>135</v>
      </c>
      <c r="BY16" s="6" t="s">
        <v>179</v>
      </c>
      <c r="BZ16" s="136">
        <v>45077</v>
      </c>
      <c r="CA16" s="6">
        <v>4178</v>
      </c>
      <c r="CB16" s="6">
        <v>105</v>
      </c>
      <c r="CC16" s="6" t="s">
        <v>164</v>
      </c>
      <c r="CD16" s="136">
        <v>45059</v>
      </c>
      <c r="CE16" s="6">
        <v>4209</v>
      </c>
      <c r="CF16" s="6">
        <v>15</v>
      </c>
      <c r="CG16" s="6" t="s">
        <v>179</v>
      </c>
      <c r="CH16" s="136"/>
      <c r="CI16" s="86"/>
      <c r="CJ16" s="86"/>
      <c r="CK16" s="86" t="s">
        <v>253</v>
      </c>
      <c r="CL16" s="136">
        <v>45062</v>
      </c>
      <c r="CM16" s="6">
        <v>4129</v>
      </c>
      <c r="CN16" s="6">
        <v>45</v>
      </c>
      <c r="CO16" s="86" t="s">
        <v>94</v>
      </c>
      <c r="CP16" s="136">
        <v>45068</v>
      </c>
      <c r="CQ16" s="6">
        <v>4147</v>
      </c>
      <c r="CR16" s="6">
        <v>35</v>
      </c>
      <c r="CS16" s="86" t="s">
        <v>253</v>
      </c>
    </row>
    <row r="17" spans="1:97" x14ac:dyDescent="0.3">
      <c r="B17" s="136">
        <v>45033</v>
      </c>
      <c r="C17" s="6">
        <v>3920</v>
      </c>
      <c r="D17" s="6">
        <v>45</v>
      </c>
      <c r="E17" s="6" t="s">
        <v>179</v>
      </c>
      <c r="F17" s="136">
        <v>45060</v>
      </c>
      <c r="G17" s="6">
        <v>4217</v>
      </c>
      <c r="H17" s="6">
        <v>130</v>
      </c>
      <c r="I17" s="6" t="s">
        <v>179</v>
      </c>
      <c r="J17" s="6"/>
      <c r="K17" s="6"/>
      <c r="L17" s="6"/>
      <c r="M17" s="6"/>
      <c r="N17" s="136">
        <v>45064</v>
      </c>
      <c r="O17" s="6">
        <v>4233</v>
      </c>
      <c r="P17" s="6">
        <v>45</v>
      </c>
      <c r="Q17" s="6" t="s">
        <v>179</v>
      </c>
      <c r="R17" s="136"/>
      <c r="S17" s="6"/>
      <c r="T17" s="6"/>
      <c r="U17" s="6" t="s">
        <v>179</v>
      </c>
      <c r="V17" s="136"/>
      <c r="W17" s="6"/>
      <c r="X17" s="6"/>
      <c r="Y17" s="6" t="s">
        <v>179</v>
      </c>
      <c r="Z17" s="136">
        <v>45063</v>
      </c>
      <c r="AA17" s="6">
        <v>4228</v>
      </c>
      <c r="AB17" s="6">
        <v>35</v>
      </c>
      <c r="AC17" s="6" t="s">
        <v>179</v>
      </c>
      <c r="AD17" s="136"/>
      <c r="AE17" s="6"/>
      <c r="AF17" s="6"/>
      <c r="AG17" s="6" t="s">
        <v>94</v>
      </c>
      <c r="AH17" s="136">
        <v>45066</v>
      </c>
      <c r="AI17" s="6">
        <v>4236</v>
      </c>
      <c r="AJ17" s="6">
        <v>315</v>
      </c>
      <c r="AK17" s="6" t="s">
        <v>179</v>
      </c>
      <c r="AL17" s="136"/>
      <c r="AM17" s="6"/>
      <c r="AN17" s="6"/>
      <c r="AO17" s="6" t="s">
        <v>111</v>
      </c>
      <c r="AP17" s="136">
        <v>45058</v>
      </c>
      <c r="AQ17" s="6">
        <v>4207</v>
      </c>
      <c r="AR17" s="6">
        <v>180</v>
      </c>
      <c r="AS17" s="6" t="s">
        <v>179</v>
      </c>
      <c r="AT17" s="136">
        <v>45069</v>
      </c>
      <c r="AU17" s="6">
        <v>3838</v>
      </c>
      <c r="AV17" s="6">
        <v>45</v>
      </c>
      <c r="AW17" s="136" t="s">
        <v>257</v>
      </c>
      <c r="AX17" s="136"/>
      <c r="AY17" s="6"/>
      <c r="AZ17" s="6"/>
      <c r="BA17" s="6" t="s">
        <v>253</v>
      </c>
      <c r="BB17" s="6"/>
      <c r="BC17" s="6"/>
      <c r="BD17" s="6"/>
      <c r="BE17" s="6"/>
      <c r="BF17" s="136">
        <v>45064</v>
      </c>
      <c r="BG17" s="6">
        <v>4231</v>
      </c>
      <c r="BH17" s="6">
        <v>180</v>
      </c>
      <c r="BI17" s="6" t="s">
        <v>253</v>
      </c>
      <c r="BJ17" s="136"/>
      <c r="BK17" s="6"/>
      <c r="BL17" s="6"/>
      <c r="BM17" s="6" t="s">
        <v>230</v>
      </c>
      <c r="BN17" s="136">
        <v>45074</v>
      </c>
      <c r="BO17" s="6">
        <v>4247</v>
      </c>
      <c r="BP17" s="6">
        <v>90</v>
      </c>
      <c r="BQ17" s="192" t="s">
        <v>179</v>
      </c>
      <c r="BR17" s="136">
        <v>45062</v>
      </c>
      <c r="BS17" s="6">
        <v>4222</v>
      </c>
      <c r="BT17" s="6">
        <v>210</v>
      </c>
      <c r="BU17" s="6" t="s">
        <v>179</v>
      </c>
      <c r="BV17" s="136">
        <v>45061</v>
      </c>
      <c r="BW17" s="6">
        <v>4232</v>
      </c>
      <c r="BX17" s="6">
        <v>135</v>
      </c>
      <c r="BY17" s="6" t="s">
        <v>179</v>
      </c>
      <c r="BZ17" s="136"/>
      <c r="CA17" s="6"/>
      <c r="CB17" s="6"/>
      <c r="CC17" s="6" t="s">
        <v>164</v>
      </c>
      <c r="CD17" s="136">
        <v>45062</v>
      </c>
      <c r="CE17" s="6">
        <v>4131</v>
      </c>
      <c r="CF17" s="6">
        <v>5</v>
      </c>
      <c r="CG17" s="6" t="s">
        <v>94</v>
      </c>
      <c r="CH17" s="136"/>
      <c r="CI17" s="86"/>
      <c r="CJ17" s="86"/>
      <c r="CK17" s="86" t="s">
        <v>253</v>
      </c>
      <c r="CL17" s="136">
        <v>45065</v>
      </c>
      <c r="CM17" s="6">
        <v>4135</v>
      </c>
      <c r="CN17" s="6">
        <v>15</v>
      </c>
      <c r="CO17" s="86" t="s">
        <v>94</v>
      </c>
      <c r="CP17" s="136">
        <v>45074</v>
      </c>
      <c r="CQ17" s="6">
        <v>4245</v>
      </c>
      <c r="CR17" s="6">
        <v>90</v>
      </c>
      <c r="CS17" s="86" t="s">
        <v>253</v>
      </c>
    </row>
    <row r="18" spans="1:97" x14ac:dyDescent="0.3">
      <c r="B18" s="136">
        <v>45036</v>
      </c>
      <c r="C18" s="6">
        <v>3933</v>
      </c>
      <c r="D18" s="6">
        <v>60</v>
      </c>
      <c r="E18" s="6" t="s">
        <v>179</v>
      </c>
      <c r="F18" s="136">
        <v>45062</v>
      </c>
      <c r="G18" s="6">
        <v>4128</v>
      </c>
      <c r="H18" s="6">
        <v>135</v>
      </c>
      <c r="I18" s="6" t="s">
        <v>94</v>
      </c>
      <c r="J18" s="6"/>
      <c r="K18" s="6"/>
      <c r="L18" s="6"/>
      <c r="M18" s="6"/>
      <c r="N18" s="136">
        <v>45067</v>
      </c>
      <c r="O18" s="6">
        <v>4143</v>
      </c>
      <c r="P18" s="6">
        <v>55</v>
      </c>
      <c r="Q18" s="6" t="s">
        <v>179</v>
      </c>
      <c r="R18" s="136"/>
      <c r="S18" s="6"/>
      <c r="T18" s="6"/>
      <c r="U18" s="6" t="s">
        <v>179</v>
      </c>
      <c r="V18" s="136"/>
      <c r="W18" s="6"/>
      <c r="X18" s="6"/>
      <c r="Y18" s="6" t="s">
        <v>179</v>
      </c>
      <c r="Z18" s="136">
        <v>45069</v>
      </c>
      <c r="AA18" s="6">
        <v>4154</v>
      </c>
      <c r="AB18" s="6">
        <v>35</v>
      </c>
      <c r="AC18" s="6" t="s">
        <v>179</v>
      </c>
      <c r="AD18" s="136"/>
      <c r="AE18" s="6"/>
      <c r="AF18" s="6"/>
      <c r="AG18" s="6" t="s">
        <v>94</v>
      </c>
      <c r="AH18" s="136">
        <v>45069</v>
      </c>
      <c r="AI18" s="6">
        <v>4156</v>
      </c>
      <c r="AJ18" s="6">
        <v>315</v>
      </c>
      <c r="AK18" s="6" t="s">
        <v>179</v>
      </c>
      <c r="AL18" s="136"/>
      <c r="AM18" s="6"/>
      <c r="AN18" s="6"/>
      <c r="AO18" s="6" t="s">
        <v>179</v>
      </c>
      <c r="AP18" s="136">
        <v>45061</v>
      </c>
      <c r="AQ18" s="6">
        <v>4219</v>
      </c>
      <c r="AR18" s="6">
        <v>145</v>
      </c>
      <c r="AS18" s="6" t="s">
        <v>179</v>
      </c>
      <c r="AT18" s="136">
        <v>45073</v>
      </c>
      <c r="AU18" s="6">
        <v>3839</v>
      </c>
      <c r="AV18" s="6">
        <v>90</v>
      </c>
      <c r="AW18" s="136" t="s">
        <v>257</v>
      </c>
      <c r="AX18" s="136"/>
      <c r="AY18" s="6"/>
      <c r="AZ18" s="6"/>
      <c r="BA18" s="6" t="s">
        <v>253</v>
      </c>
      <c r="BB18" s="6"/>
      <c r="BC18" s="6"/>
      <c r="BD18" s="6"/>
      <c r="BE18" s="6"/>
      <c r="BF18" s="136">
        <v>45067</v>
      </c>
      <c r="BG18" s="6">
        <v>4139</v>
      </c>
      <c r="BH18" s="6">
        <v>149</v>
      </c>
      <c r="BI18" s="6" t="s">
        <v>253</v>
      </c>
      <c r="BJ18" s="136"/>
      <c r="BK18" s="6"/>
      <c r="BL18" s="6"/>
      <c r="BM18" s="192" t="s">
        <v>267</v>
      </c>
      <c r="BN18" s="136"/>
      <c r="BO18" s="6"/>
      <c r="BP18" s="6"/>
      <c r="BQ18" s="6" t="s">
        <v>179</v>
      </c>
      <c r="BR18" s="136">
        <v>45065</v>
      </c>
      <c r="BS18" s="6">
        <v>4133</v>
      </c>
      <c r="BT18" s="6">
        <v>225</v>
      </c>
      <c r="BU18" s="192" t="s">
        <v>111</v>
      </c>
      <c r="BV18" s="136">
        <v>45067</v>
      </c>
      <c r="BW18" s="6">
        <v>4140</v>
      </c>
      <c r="BX18" s="6">
        <v>105</v>
      </c>
      <c r="BY18" s="6" t="s">
        <v>179</v>
      </c>
      <c r="BZ18" s="136"/>
      <c r="CA18" s="6"/>
      <c r="CB18" s="6"/>
      <c r="CC18" s="4" t="s">
        <v>164</v>
      </c>
      <c r="CD18" s="136">
        <v>45065</v>
      </c>
      <c r="CE18" s="6">
        <v>4134</v>
      </c>
      <c r="CF18" s="6">
        <v>5</v>
      </c>
      <c r="CG18" s="6" t="s">
        <v>94</v>
      </c>
      <c r="CH18" s="136"/>
      <c r="CI18" s="86"/>
      <c r="CJ18" s="86"/>
      <c r="CK18" s="86" t="s">
        <v>253</v>
      </c>
      <c r="CL18" s="136">
        <v>45068</v>
      </c>
      <c r="CM18" s="6">
        <v>4146</v>
      </c>
      <c r="CN18" s="6">
        <v>35</v>
      </c>
      <c r="CO18" s="86" t="s">
        <v>253</v>
      </c>
      <c r="CP18" s="136"/>
      <c r="CQ18" s="6"/>
      <c r="CR18" s="6"/>
      <c r="CS18" s="86" t="s">
        <v>253</v>
      </c>
    </row>
    <row r="19" spans="1:97" x14ac:dyDescent="0.3">
      <c r="B19" s="136"/>
      <c r="C19" s="6"/>
      <c r="D19" s="6"/>
      <c r="E19" s="6" t="s">
        <v>179</v>
      </c>
      <c r="F19" s="136">
        <v>45064</v>
      </c>
      <c r="G19" s="6">
        <v>4230</v>
      </c>
      <c r="H19" s="6">
        <v>100</v>
      </c>
      <c r="I19" s="6" t="s">
        <v>179</v>
      </c>
      <c r="J19" s="6"/>
      <c r="K19" s="6"/>
      <c r="L19" s="6"/>
      <c r="M19" s="6"/>
      <c r="N19" s="136">
        <v>45070</v>
      </c>
      <c r="O19" s="6">
        <v>4240</v>
      </c>
      <c r="P19" s="6">
        <v>90</v>
      </c>
      <c r="Q19" s="6" t="s">
        <v>94</v>
      </c>
      <c r="R19" s="136"/>
      <c r="S19" s="6"/>
      <c r="T19" s="6"/>
      <c r="U19" s="6" t="s">
        <v>94</v>
      </c>
      <c r="V19" s="136"/>
      <c r="W19" s="6"/>
      <c r="X19" s="6"/>
      <c r="Y19" s="6" t="s">
        <v>94</v>
      </c>
      <c r="Z19" s="136"/>
      <c r="AA19" s="6"/>
      <c r="AB19" s="6"/>
      <c r="AC19" s="6" t="s">
        <v>94</v>
      </c>
      <c r="AD19" s="136"/>
      <c r="AE19" s="6"/>
      <c r="AF19" s="6"/>
      <c r="AG19" s="6" t="s">
        <v>94</v>
      </c>
      <c r="AH19" s="136">
        <v>45073</v>
      </c>
      <c r="AI19" s="6">
        <v>4169</v>
      </c>
      <c r="AJ19" s="6">
        <v>360</v>
      </c>
      <c r="AK19" s="6" t="s">
        <v>111</v>
      </c>
      <c r="AL19" s="136"/>
      <c r="AM19" s="6"/>
      <c r="AN19" s="6"/>
      <c r="AO19" s="6" t="s">
        <v>179</v>
      </c>
      <c r="AP19" s="136">
        <v>45064</v>
      </c>
      <c r="AQ19" s="140">
        <v>4234</v>
      </c>
      <c r="AR19" s="6">
        <v>180</v>
      </c>
      <c r="AS19" s="6" t="s">
        <v>179</v>
      </c>
      <c r="AT19" s="136">
        <v>45077</v>
      </c>
      <c r="AU19" s="6">
        <v>3840</v>
      </c>
      <c r="AV19" s="6">
        <v>45</v>
      </c>
      <c r="AW19" s="136" t="s">
        <v>257</v>
      </c>
      <c r="AX19" s="136"/>
      <c r="AY19" s="6"/>
      <c r="AZ19" s="6"/>
      <c r="BA19" s="192" t="s">
        <v>94</v>
      </c>
      <c r="BB19" s="192"/>
      <c r="BC19" s="192"/>
      <c r="BD19" s="192"/>
      <c r="BE19" s="192"/>
      <c r="BF19" s="136">
        <v>45070</v>
      </c>
      <c r="BG19" s="6">
        <v>4160</v>
      </c>
      <c r="BH19" s="6">
        <v>140</v>
      </c>
      <c r="BI19" s="192" t="s">
        <v>253</v>
      </c>
      <c r="BJ19" s="136"/>
      <c r="BK19" s="6"/>
      <c r="BL19" s="6"/>
      <c r="BM19" s="192" t="s">
        <v>230</v>
      </c>
      <c r="BN19" s="136"/>
      <c r="BO19" s="6"/>
      <c r="BP19" s="6"/>
      <c r="BQ19" s="6" t="s">
        <v>179</v>
      </c>
      <c r="BR19" s="136">
        <v>45068</v>
      </c>
      <c r="BS19" s="6">
        <v>4144</v>
      </c>
      <c r="BT19" s="6">
        <v>105</v>
      </c>
      <c r="BU19" s="6" t="s">
        <v>179</v>
      </c>
      <c r="BV19" s="136">
        <v>45070</v>
      </c>
      <c r="BW19" s="6">
        <v>4159</v>
      </c>
      <c r="BX19" s="6">
        <v>105</v>
      </c>
      <c r="BY19" s="192" t="s">
        <v>179</v>
      </c>
      <c r="BZ19" s="136"/>
      <c r="CA19" s="6"/>
      <c r="CB19" s="6"/>
      <c r="CC19" s="6" t="s">
        <v>164</v>
      </c>
      <c r="CD19" s="136">
        <v>45068</v>
      </c>
      <c r="CE19" s="6">
        <v>4145</v>
      </c>
      <c r="CF19" s="6">
        <v>35</v>
      </c>
      <c r="CG19" s="6" t="s">
        <v>179</v>
      </c>
      <c r="CH19" s="136"/>
      <c r="CI19" s="86"/>
      <c r="CJ19" s="86"/>
      <c r="CK19" s="86" t="s">
        <v>253</v>
      </c>
      <c r="CL19" s="136"/>
      <c r="CM19" s="6"/>
      <c r="CN19" s="6"/>
      <c r="CO19" s="86" t="s">
        <v>94</v>
      </c>
      <c r="CP19" s="136"/>
      <c r="CQ19" s="6"/>
      <c r="CR19" s="6"/>
      <c r="CS19" s="86" t="s">
        <v>94</v>
      </c>
    </row>
    <row r="20" spans="1:97" x14ac:dyDescent="0.3">
      <c r="B20" s="136"/>
      <c r="C20" s="6"/>
      <c r="D20" s="6"/>
      <c r="E20" s="6" t="s">
        <v>179</v>
      </c>
      <c r="F20" s="136">
        <v>45066</v>
      </c>
      <c r="G20" s="6">
        <v>4137</v>
      </c>
      <c r="H20" s="6">
        <v>180</v>
      </c>
      <c r="I20" s="6" t="s">
        <v>94</v>
      </c>
      <c r="J20" s="6"/>
      <c r="K20" s="6"/>
      <c r="L20" s="6"/>
      <c r="M20" s="6"/>
      <c r="N20" s="136">
        <v>45073</v>
      </c>
      <c r="O20" s="6">
        <v>4242</v>
      </c>
      <c r="P20" s="6">
        <v>30</v>
      </c>
      <c r="Q20" s="6" t="s">
        <v>94</v>
      </c>
      <c r="R20" s="136"/>
      <c r="S20" s="6"/>
      <c r="T20" s="6"/>
      <c r="U20" s="6" t="s">
        <v>94</v>
      </c>
      <c r="V20" s="136"/>
      <c r="W20" s="6"/>
      <c r="X20" s="6"/>
      <c r="Y20" s="6" t="s">
        <v>94</v>
      </c>
      <c r="Z20" s="136"/>
      <c r="AA20" s="6"/>
      <c r="AB20" s="6"/>
      <c r="AC20" s="6" t="s">
        <v>94</v>
      </c>
      <c r="AD20" s="136"/>
      <c r="AE20" s="6"/>
      <c r="AF20" s="6"/>
      <c r="AG20" s="6" t="s">
        <v>94</v>
      </c>
      <c r="AH20" s="136">
        <v>45077</v>
      </c>
      <c r="AI20" s="6">
        <v>4180</v>
      </c>
      <c r="AJ20" s="6">
        <v>240</v>
      </c>
      <c r="AK20" s="6" t="s">
        <v>179</v>
      </c>
      <c r="AL20" s="136"/>
      <c r="AM20" s="6"/>
      <c r="AN20" s="6"/>
      <c r="AO20" s="6" t="s">
        <v>179</v>
      </c>
      <c r="AP20" s="136">
        <v>45067</v>
      </c>
      <c r="AQ20" s="6">
        <v>4142</v>
      </c>
      <c r="AR20" s="6">
        <v>180</v>
      </c>
      <c r="AS20" s="6" t="s">
        <v>179</v>
      </c>
      <c r="AT20" s="136"/>
      <c r="AU20" s="6"/>
      <c r="AV20" s="6"/>
      <c r="AW20" s="136" t="s">
        <v>179</v>
      </c>
      <c r="AX20" s="136"/>
      <c r="AY20" s="6"/>
      <c r="AZ20" s="6"/>
      <c r="BA20" s="6" t="s">
        <v>253</v>
      </c>
      <c r="BB20" s="6"/>
      <c r="BC20" s="6"/>
      <c r="BD20" s="6"/>
      <c r="BE20" s="6"/>
      <c r="BF20" s="136">
        <v>45073</v>
      </c>
      <c r="BG20" s="6">
        <v>4254</v>
      </c>
      <c r="BH20" s="6">
        <v>140</v>
      </c>
      <c r="BI20" s="6" t="s">
        <v>253</v>
      </c>
      <c r="BJ20" s="136"/>
      <c r="BK20" s="6"/>
      <c r="BL20" s="6"/>
      <c r="BM20" s="6" t="s">
        <v>184</v>
      </c>
      <c r="BN20" s="136"/>
      <c r="BO20" s="6"/>
      <c r="BP20" s="6"/>
      <c r="BQ20" s="6" t="s">
        <v>179</v>
      </c>
      <c r="BR20" s="136">
        <v>45071</v>
      </c>
      <c r="BS20" s="6">
        <v>4161</v>
      </c>
      <c r="BT20" s="6">
        <v>85</v>
      </c>
      <c r="BU20" s="6" t="s">
        <v>179</v>
      </c>
      <c r="BV20" s="136">
        <v>45073</v>
      </c>
      <c r="BW20" s="6">
        <v>4255</v>
      </c>
      <c r="BX20" s="6">
        <v>105</v>
      </c>
      <c r="BY20" s="192" t="s">
        <v>179</v>
      </c>
      <c r="BZ20" s="136"/>
      <c r="CA20" s="6"/>
      <c r="CB20" s="6"/>
      <c r="CC20" s="6"/>
      <c r="CD20" s="136">
        <v>45071</v>
      </c>
      <c r="CE20" s="6">
        <v>4162</v>
      </c>
      <c r="CF20" s="6">
        <v>35</v>
      </c>
      <c r="CG20" s="6" t="s">
        <v>179</v>
      </c>
      <c r="CH20" s="136"/>
      <c r="CI20" s="86"/>
      <c r="CJ20" s="86"/>
      <c r="CK20" s="86" t="s">
        <v>253</v>
      </c>
      <c r="CL20" s="136"/>
      <c r="CM20" s="6"/>
      <c r="CN20" s="6"/>
      <c r="CO20" s="86" t="s">
        <v>253</v>
      </c>
      <c r="CP20" s="136"/>
      <c r="CQ20" s="6"/>
      <c r="CR20" s="6"/>
      <c r="CS20" s="86" t="s">
        <v>253</v>
      </c>
    </row>
    <row r="21" spans="1:97" x14ac:dyDescent="0.3">
      <c r="B21" s="136"/>
      <c r="C21" s="6"/>
      <c r="D21" s="6"/>
      <c r="E21" s="6" t="s">
        <v>179</v>
      </c>
      <c r="F21" s="136">
        <v>45068</v>
      </c>
      <c r="G21" s="6">
        <v>4153</v>
      </c>
      <c r="H21" s="6">
        <v>150</v>
      </c>
      <c r="I21" s="6" t="s">
        <v>179</v>
      </c>
      <c r="J21" s="6"/>
      <c r="K21" s="6"/>
      <c r="L21" s="6"/>
      <c r="M21" s="6"/>
      <c r="N21" s="136">
        <v>45076</v>
      </c>
      <c r="O21" s="6">
        <v>4176</v>
      </c>
      <c r="P21" s="6">
        <v>60</v>
      </c>
      <c r="Q21" s="6" t="s">
        <v>179</v>
      </c>
      <c r="R21" s="136"/>
      <c r="S21" s="6"/>
      <c r="T21" s="6"/>
      <c r="U21" s="6" t="s">
        <v>179</v>
      </c>
      <c r="V21" s="136"/>
      <c r="W21" s="6"/>
      <c r="X21" s="6"/>
      <c r="Y21" s="6" t="s">
        <v>179</v>
      </c>
      <c r="Z21" s="136"/>
      <c r="AA21" s="6"/>
      <c r="AB21" s="6"/>
      <c r="AC21" s="6" t="s">
        <v>179</v>
      </c>
      <c r="AD21" s="136"/>
      <c r="AE21" s="6"/>
      <c r="AF21" s="6"/>
      <c r="AG21" s="6" t="s">
        <v>179</v>
      </c>
      <c r="AL21" s="136"/>
      <c r="AM21" s="6"/>
      <c r="AN21" s="6"/>
      <c r="AO21" s="6" t="s">
        <v>179</v>
      </c>
      <c r="AP21" s="136">
        <v>45070</v>
      </c>
      <c r="AQ21" s="140">
        <v>4239</v>
      </c>
      <c r="AR21" s="6">
        <v>180</v>
      </c>
      <c r="AS21" s="6" t="s">
        <v>111</v>
      </c>
      <c r="AT21" s="136"/>
      <c r="AU21" s="6"/>
      <c r="AV21" s="6"/>
      <c r="AW21" s="136" t="s">
        <v>111</v>
      </c>
      <c r="AX21" s="136"/>
      <c r="AY21" s="6"/>
      <c r="AZ21" s="6"/>
      <c r="BA21" s="6" t="s">
        <v>253</v>
      </c>
      <c r="BB21" s="6"/>
      <c r="BC21" s="6"/>
      <c r="BD21" s="6"/>
      <c r="BE21" s="6"/>
      <c r="BF21" s="136">
        <v>45076</v>
      </c>
      <c r="BG21" s="6">
        <v>4173</v>
      </c>
      <c r="BH21" s="6">
        <v>180</v>
      </c>
      <c r="BI21" s="6" t="s">
        <v>253</v>
      </c>
      <c r="BJ21" s="136"/>
      <c r="BK21" s="6"/>
      <c r="BL21" s="6"/>
      <c r="BM21" s="6" t="s">
        <v>184</v>
      </c>
      <c r="BN21" s="136"/>
      <c r="BO21" s="6"/>
      <c r="BP21" s="6"/>
      <c r="BQ21" s="6" t="s">
        <v>111</v>
      </c>
      <c r="BR21" s="136">
        <v>45074</v>
      </c>
      <c r="BS21" s="6">
        <v>4243</v>
      </c>
      <c r="BT21" s="6">
        <v>85</v>
      </c>
      <c r="BU21" s="6" t="s">
        <v>179</v>
      </c>
      <c r="BV21" s="136">
        <v>45076</v>
      </c>
      <c r="BW21" s="6">
        <v>4174</v>
      </c>
      <c r="BX21" s="6">
        <v>85</v>
      </c>
      <c r="BY21" s="6" t="s">
        <v>179</v>
      </c>
      <c r="BZ21" s="136"/>
      <c r="CA21" s="6"/>
      <c r="CB21" s="6"/>
      <c r="CC21" s="6"/>
      <c r="CD21" s="136">
        <v>45074</v>
      </c>
      <c r="CE21" s="6">
        <v>4246</v>
      </c>
      <c r="CF21" s="6">
        <v>45</v>
      </c>
      <c r="CG21" s="6" t="s">
        <v>179</v>
      </c>
      <c r="CH21" s="136"/>
      <c r="CI21" s="86"/>
      <c r="CJ21" s="86"/>
      <c r="CK21" s="86" t="s">
        <v>253</v>
      </c>
      <c r="CL21" s="136"/>
      <c r="CM21" s="6"/>
      <c r="CN21" s="6"/>
      <c r="CO21" s="86" t="s">
        <v>253</v>
      </c>
      <c r="CP21" s="136"/>
      <c r="CQ21" s="6"/>
      <c r="CR21" s="6"/>
      <c r="CS21" s="86" t="s">
        <v>253</v>
      </c>
    </row>
    <row r="22" spans="1:97" x14ac:dyDescent="0.3">
      <c r="B22" s="136"/>
      <c r="C22" s="6"/>
      <c r="D22" s="6"/>
      <c r="E22" s="6" t="s">
        <v>179</v>
      </c>
      <c r="F22" s="136">
        <v>45070</v>
      </c>
      <c r="G22" s="6">
        <v>4157</v>
      </c>
      <c r="H22" s="6">
        <v>130</v>
      </c>
      <c r="I22" s="6" t="s">
        <v>179</v>
      </c>
      <c r="J22" s="6"/>
      <c r="K22" s="6"/>
      <c r="L22" s="6"/>
      <c r="M22" s="6"/>
      <c r="N22" s="136"/>
      <c r="O22" s="6"/>
      <c r="P22" s="6"/>
      <c r="Q22" s="6" t="s">
        <v>292</v>
      </c>
      <c r="R22" s="136"/>
      <c r="S22" s="6"/>
      <c r="T22" s="6"/>
      <c r="U22" s="6" t="s">
        <v>292</v>
      </c>
      <c r="V22" s="136"/>
      <c r="W22" s="6"/>
      <c r="X22" s="6"/>
      <c r="Y22" s="6" t="s">
        <v>292</v>
      </c>
      <c r="Z22" s="136"/>
      <c r="AA22" s="6"/>
      <c r="AB22" s="6"/>
      <c r="AC22" s="6" t="s">
        <v>292</v>
      </c>
      <c r="AD22" s="136"/>
      <c r="AE22" s="6"/>
      <c r="AF22" s="6"/>
      <c r="AG22" s="6" t="s">
        <v>292</v>
      </c>
      <c r="AL22" s="136"/>
      <c r="AM22" s="6"/>
      <c r="AN22" s="6"/>
      <c r="AO22" s="6" t="s">
        <v>179</v>
      </c>
      <c r="AP22" s="136"/>
      <c r="AQ22" s="140"/>
      <c r="AR22" s="6"/>
      <c r="AS22" s="6" t="s">
        <v>111</v>
      </c>
      <c r="AT22" s="136"/>
      <c r="AU22" s="6"/>
      <c r="AV22" s="6"/>
      <c r="AW22" s="136"/>
      <c r="AX22" s="136"/>
      <c r="AY22" s="6"/>
      <c r="AZ22" s="6"/>
      <c r="BA22" s="6"/>
      <c r="BB22" s="6"/>
      <c r="BC22" s="6"/>
      <c r="BD22" s="6"/>
      <c r="BE22" s="6"/>
      <c r="BF22" s="136"/>
      <c r="BG22" s="6"/>
      <c r="BH22" s="6"/>
      <c r="BI22" s="6"/>
      <c r="BJ22" s="136"/>
      <c r="BK22" s="6"/>
      <c r="BL22" s="6"/>
      <c r="BM22" s="6"/>
      <c r="BN22" s="86"/>
      <c r="BO22" s="86"/>
      <c r="BP22" s="86"/>
      <c r="BQ22" s="86"/>
      <c r="BR22" s="136">
        <v>45077</v>
      </c>
      <c r="BS22" s="6">
        <v>4179</v>
      </c>
      <c r="BT22" s="6">
        <v>45</v>
      </c>
      <c r="BU22" s="6" t="s">
        <v>179</v>
      </c>
      <c r="BV22" s="136"/>
      <c r="BW22" s="6"/>
      <c r="BX22" s="6"/>
      <c r="BY22" s="6" t="s">
        <v>111</v>
      </c>
      <c r="BZ22" s="136"/>
      <c r="CA22" s="6"/>
      <c r="CB22" s="6"/>
      <c r="CC22" s="6"/>
      <c r="CD22" s="136">
        <v>45077</v>
      </c>
      <c r="CE22" s="6">
        <v>4181</v>
      </c>
      <c r="CF22" s="6">
        <v>35</v>
      </c>
      <c r="CG22" s="6" t="s">
        <v>179</v>
      </c>
      <c r="CH22" s="136"/>
      <c r="CI22" s="86"/>
      <c r="CJ22" s="86"/>
      <c r="CK22" s="86"/>
      <c r="CL22" s="136"/>
      <c r="CM22" s="6"/>
      <c r="CN22" s="6"/>
      <c r="CO22" s="86" t="s">
        <v>253</v>
      </c>
      <c r="CP22" s="136"/>
      <c r="CQ22" s="6"/>
      <c r="CR22" s="6"/>
      <c r="CS22" s="86" t="s">
        <v>253</v>
      </c>
    </row>
    <row r="23" spans="1:97" x14ac:dyDescent="0.3">
      <c r="B23" s="136"/>
      <c r="C23" s="6"/>
      <c r="D23" s="6"/>
      <c r="E23" s="6" t="s">
        <v>179</v>
      </c>
      <c r="F23" s="136">
        <v>45072</v>
      </c>
      <c r="G23" s="6">
        <v>4166</v>
      </c>
      <c r="H23" s="6">
        <v>130</v>
      </c>
      <c r="I23" s="6" t="s">
        <v>179</v>
      </c>
      <c r="J23" s="6"/>
      <c r="K23" s="6"/>
      <c r="L23" s="6"/>
      <c r="M23" s="6"/>
      <c r="N23" s="136"/>
      <c r="O23" s="6"/>
      <c r="P23" s="6"/>
      <c r="Q23" s="6" t="s">
        <v>179</v>
      </c>
      <c r="R23" s="136"/>
      <c r="S23" s="6"/>
      <c r="T23" s="6"/>
      <c r="U23" s="6" t="s">
        <v>179</v>
      </c>
      <c r="V23" s="136"/>
      <c r="W23" s="6"/>
      <c r="X23" s="6"/>
      <c r="Y23" s="6" t="s">
        <v>179</v>
      </c>
      <c r="Z23" s="136"/>
      <c r="AA23" s="6"/>
      <c r="AB23" s="6"/>
      <c r="AC23" s="6" t="s">
        <v>179</v>
      </c>
      <c r="AD23" s="136"/>
      <c r="AE23" s="6"/>
      <c r="AF23" s="6"/>
      <c r="AG23" s="6" t="s">
        <v>179</v>
      </c>
      <c r="AH23" s="136"/>
      <c r="AI23" s="6"/>
      <c r="AJ23" s="6"/>
      <c r="AK23" s="6"/>
      <c r="AL23" s="136"/>
      <c r="AM23" s="6"/>
      <c r="AN23" s="6"/>
      <c r="AO23" s="6" t="s">
        <v>179</v>
      </c>
      <c r="AP23" s="136"/>
      <c r="AQ23" s="6"/>
      <c r="AR23" s="6"/>
      <c r="AS23" s="6" t="s">
        <v>111</v>
      </c>
      <c r="AT23" s="136"/>
      <c r="AU23" s="6"/>
      <c r="AV23" s="6"/>
      <c r="AW23" s="136"/>
      <c r="AX23" s="136"/>
      <c r="AY23" s="6"/>
      <c r="AZ23" s="6"/>
      <c r="BA23" s="6"/>
      <c r="BB23" s="6"/>
      <c r="BC23" s="6"/>
      <c r="BD23" s="6"/>
      <c r="BE23" s="6"/>
      <c r="BF23" s="136"/>
      <c r="BG23" s="6"/>
      <c r="BH23" s="6"/>
      <c r="BI23" s="6"/>
      <c r="BJ23" s="136"/>
      <c r="BK23" s="6"/>
      <c r="BL23" s="6"/>
      <c r="BM23" s="6"/>
      <c r="BN23" s="86"/>
      <c r="BO23" s="86"/>
      <c r="BP23" s="86"/>
      <c r="BQ23" s="86"/>
      <c r="BR23" s="136"/>
      <c r="BS23" s="6"/>
      <c r="BT23" s="6"/>
      <c r="BU23" s="6" t="s">
        <v>111</v>
      </c>
      <c r="BV23" s="136"/>
      <c r="BW23" s="6"/>
      <c r="BX23" s="6"/>
      <c r="BY23" s="6" t="s">
        <v>111</v>
      </c>
      <c r="BZ23" s="136"/>
      <c r="CA23" s="6"/>
      <c r="CB23" s="6"/>
      <c r="CC23" s="6"/>
      <c r="CD23" s="136"/>
      <c r="CE23" s="6"/>
      <c r="CF23" s="6"/>
      <c r="CG23" s="6"/>
      <c r="CH23" s="136"/>
      <c r="CI23" s="86"/>
      <c r="CJ23" s="86"/>
      <c r="CK23" s="86"/>
      <c r="CL23" s="136"/>
      <c r="CM23" s="86"/>
      <c r="CN23" s="86"/>
      <c r="CO23" s="86"/>
      <c r="CP23" s="136"/>
      <c r="CQ23" s="86"/>
      <c r="CR23" s="86"/>
      <c r="CS23" s="86"/>
    </row>
    <row r="24" spans="1:97" x14ac:dyDescent="0.3">
      <c r="B24" s="136"/>
      <c r="C24" s="6"/>
      <c r="D24" s="6"/>
      <c r="E24" s="6"/>
      <c r="F24" s="136">
        <v>45074</v>
      </c>
      <c r="G24" s="6">
        <v>4171</v>
      </c>
      <c r="H24" s="6">
        <v>180</v>
      </c>
      <c r="I24" s="6" t="s">
        <v>94</v>
      </c>
      <c r="J24" s="6"/>
      <c r="K24" s="6"/>
      <c r="L24" s="6"/>
      <c r="M24" s="6"/>
      <c r="N24" s="136"/>
      <c r="O24" s="6"/>
      <c r="P24" s="6"/>
      <c r="Q24" s="6" t="s">
        <v>179</v>
      </c>
      <c r="R24" s="136"/>
      <c r="S24" s="6"/>
      <c r="T24" s="6"/>
      <c r="U24" s="6" t="s">
        <v>179</v>
      </c>
      <c r="V24" s="136"/>
      <c r="W24" s="6"/>
      <c r="X24" s="6"/>
      <c r="Y24" s="6" t="s">
        <v>179</v>
      </c>
      <c r="Z24" s="136"/>
      <c r="AA24" s="6"/>
      <c r="AB24" s="6"/>
      <c r="AC24" s="6" t="s">
        <v>179</v>
      </c>
      <c r="AD24" s="136"/>
      <c r="AE24" s="6"/>
      <c r="AF24" s="6"/>
      <c r="AG24" s="6" t="s">
        <v>179</v>
      </c>
      <c r="AL24" s="136"/>
      <c r="AM24" s="6"/>
      <c r="AN24" s="6"/>
      <c r="AO24" s="6" t="s">
        <v>111</v>
      </c>
      <c r="AP24" s="136"/>
      <c r="AQ24" s="6"/>
      <c r="AR24" s="6"/>
      <c r="AS24" s="6" t="s">
        <v>111</v>
      </c>
      <c r="AT24" s="136"/>
      <c r="AU24" s="6"/>
      <c r="AV24" s="6"/>
      <c r="AW24" s="136"/>
      <c r="AX24" s="136"/>
      <c r="AY24" s="6"/>
      <c r="AZ24" s="6"/>
      <c r="BA24" s="6"/>
      <c r="BB24" s="6"/>
      <c r="BC24" s="6"/>
      <c r="BD24" s="6"/>
      <c r="BE24" s="6"/>
      <c r="BF24" s="136"/>
      <c r="BG24" s="6"/>
      <c r="BH24" s="6"/>
      <c r="BI24" s="6"/>
      <c r="BJ24" s="136"/>
      <c r="BK24" s="6"/>
      <c r="BL24" s="6"/>
      <c r="BM24" s="6"/>
      <c r="BN24" s="86"/>
      <c r="BO24" s="86"/>
      <c r="BP24" s="86"/>
      <c r="BQ24" s="86"/>
      <c r="BR24" s="136"/>
      <c r="BS24" s="6"/>
      <c r="BT24" s="6"/>
      <c r="BU24" s="6" t="s">
        <v>111</v>
      </c>
      <c r="BV24" s="136"/>
      <c r="BW24" s="6"/>
      <c r="BX24" s="6"/>
      <c r="BY24" s="6" t="s">
        <v>111</v>
      </c>
      <c r="BZ24" s="136"/>
      <c r="CA24" s="6"/>
      <c r="CB24" s="6"/>
      <c r="CC24" s="6"/>
      <c r="CD24" s="136"/>
      <c r="CE24" s="6"/>
      <c r="CF24" s="6"/>
      <c r="CG24" s="6"/>
      <c r="CH24" s="136"/>
      <c r="CI24" s="86"/>
      <c r="CJ24" s="86"/>
      <c r="CK24" s="86"/>
      <c r="CL24" s="136"/>
      <c r="CM24" s="86"/>
      <c r="CN24" s="86"/>
      <c r="CO24" s="86"/>
      <c r="CP24" s="136"/>
      <c r="CQ24" s="86"/>
      <c r="CR24" s="86"/>
      <c r="CS24" s="86"/>
    </row>
    <row r="25" spans="1:97" x14ac:dyDescent="0.3">
      <c r="B25" s="136"/>
      <c r="C25" s="6"/>
      <c r="D25" s="6"/>
      <c r="E25" s="6"/>
      <c r="F25" s="136">
        <v>45076</v>
      </c>
      <c r="G25" s="6">
        <v>4172</v>
      </c>
      <c r="H25" s="6">
        <v>140</v>
      </c>
      <c r="I25" s="6" t="s">
        <v>179</v>
      </c>
      <c r="J25" s="6"/>
      <c r="K25" s="6"/>
      <c r="L25" s="6"/>
      <c r="M25" s="6"/>
      <c r="N25" s="136"/>
      <c r="O25" s="6"/>
      <c r="P25" s="6"/>
      <c r="Q25" s="6" t="s">
        <v>179</v>
      </c>
      <c r="R25" s="136"/>
      <c r="S25" s="6"/>
      <c r="T25" s="6"/>
      <c r="U25" s="6" t="s">
        <v>179</v>
      </c>
      <c r="V25" s="136"/>
      <c r="W25" s="6"/>
      <c r="X25" s="6"/>
      <c r="Y25" s="6" t="s">
        <v>179</v>
      </c>
      <c r="Z25" s="136"/>
      <c r="AA25" s="6"/>
      <c r="AB25" s="6"/>
      <c r="AC25" s="6" t="s">
        <v>179</v>
      </c>
      <c r="AD25" s="136"/>
      <c r="AE25" s="6"/>
      <c r="AF25" s="6"/>
      <c r="AG25" s="6" t="s">
        <v>179</v>
      </c>
      <c r="AH25" s="136"/>
      <c r="AI25" s="6"/>
      <c r="AJ25" s="6"/>
      <c r="AK25" s="6"/>
      <c r="AL25" s="136"/>
      <c r="AM25" s="6"/>
      <c r="AN25" s="6"/>
      <c r="AO25" s="6" t="s">
        <v>111</v>
      </c>
      <c r="AP25" s="136"/>
      <c r="AQ25" s="6"/>
      <c r="AR25" s="6"/>
      <c r="AS25" s="6" t="s">
        <v>179</v>
      </c>
      <c r="AT25" s="136"/>
      <c r="AU25" s="6"/>
      <c r="AV25" s="6"/>
      <c r="AW25" s="136"/>
      <c r="AX25" s="136"/>
      <c r="AY25" s="6"/>
      <c r="AZ25" s="6"/>
      <c r="BA25" s="6"/>
      <c r="BB25" s="6"/>
      <c r="BC25" s="6"/>
      <c r="BD25" s="6"/>
      <c r="BE25" s="6"/>
      <c r="BF25" s="136"/>
      <c r="BG25" s="6"/>
      <c r="BH25" s="6"/>
      <c r="BI25" s="6"/>
      <c r="BJ25" s="136"/>
      <c r="BK25" s="6"/>
      <c r="BL25" s="6"/>
      <c r="BM25" s="6"/>
      <c r="BN25" s="86"/>
      <c r="BO25" s="86"/>
      <c r="BP25" s="86"/>
      <c r="BQ25" s="86"/>
      <c r="BR25" s="136"/>
      <c r="BS25" s="6"/>
      <c r="BT25" s="6"/>
      <c r="BU25" s="6" t="s">
        <v>111</v>
      </c>
      <c r="BV25" s="136"/>
      <c r="BW25" s="6"/>
      <c r="BX25" s="6"/>
      <c r="BY25" s="6" t="s">
        <v>111</v>
      </c>
      <c r="BZ25" s="136"/>
      <c r="CA25" s="6"/>
      <c r="CB25" s="6"/>
      <c r="CC25" s="6"/>
      <c r="CD25" s="136"/>
      <c r="CE25" s="6"/>
      <c r="CF25" s="6"/>
      <c r="CG25" s="6"/>
      <c r="CH25" s="136"/>
      <c r="CI25" s="86"/>
      <c r="CJ25" s="86"/>
      <c r="CK25" s="86"/>
      <c r="CL25" s="136"/>
      <c r="CM25" s="86"/>
      <c r="CN25" s="86"/>
      <c r="CO25" s="86"/>
      <c r="CP25" s="136"/>
      <c r="CQ25" s="86"/>
      <c r="CR25" s="86"/>
      <c r="CS25" s="86"/>
    </row>
    <row r="26" spans="1:97" x14ac:dyDescent="0.3">
      <c r="B26" s="136"/>
      <c r="C26" s="6"/>
      <c r="D26" s="6"/>
      <c r="E26" s="6"/>
      <c r="F26" s="136"/>
      <c r="G26" s="6"/>
      <c r="H26" s="6"/>
      <c r="I26" s="6"/>
      <c r="J26" s="6"/>
      <c r="K26" s="6"/>
      <c r="L26" s="6"/>
      <c r="M26" s="6"/>
      <c r="N26" s="136"/>
      <c r="O26" s="6"/>
      <c r="P26" s="6"/>
      <c r="Q26" s="6" t="s">
        <v>179</v>
      </c>
      <c r="R26" s="136"/>
      <c r="S26" s="6"/>
      <c r="T26" s="6"/>
      <c r="U26" s="6" t="s">
        <v>179</v>
      </c>
      <c r="V26" s="136"/>
      <c r="W26" s="6"/>
      <c r="X26" s="6"/>
      <c r="Y26" s="6" t="s">
        <v>179</v>
      </c>
      <c r="Z26" s="136"/>
      <c r="AA26" s="6"/>
      <c r="AB26" s="6"/>
      <c r="AC26" s="6" t="s">
        <v>179</v>
      </c>
      <c r="AD26" s="136"/>
      <c r="AE26" s="6"/>
      <c r="AF26" s="6"/>
      <c r="AG26" s="6" t="s">
        <v>179</v>
      </c>
      <c r="AL26" s="136"/>
      <c r="AM26" s="6"/>
      <c r="AN26" s="6"/>
      <c r="AO26" s="6" t="s">
        <v>179</v>
      </c>
      <c r="AP26" s="136"/>
      <c r="AQ26" s="6"/>
      <c r="AR26" s="6"/>
      <c r="AS26" s="6" t="s">
        <v>179</v>
      </c>
      <c r="AT26" s="13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86"/>
      <c r="BO26" s="86"/>
      <c r="BP26" s="86"/>
      <c r="BQ26" s="86"/>
      <c r="BR26" s="136"/>
      <c r="BS26" s="6"/>
      <c r="BT26" s="6"/>
      <c r="BU26" s="6" t="s">
        <v>111</v>
      </c>
      <c r="BV26" s="136"/>
      <c r="BW26" s="6"/>
      <c r="BX26" s="6"/>
      <c r="BY26" s="6" t="s">
        <v>111</v>
      </c>
      <c r="BZ26" s="136"/>
      <c r="CA26" s="6"/>
      <c r="CB26" s="6"/>
      <c r="CC26" s="6"/>
      <c r="CD26" s="136"/>
      <c r="CE26" s="6"/>
      <c r="CF26" s="6"/>
      <c r="CG26" s="6"/>
      <c r="CH26" s="136"/>
      <c r="CI26" s="86"/>
      <c r="CJ26" s="86"/>
      <c r="CK26" s="86"/>
      <c r="CL26" s="136"/>
      <c r="CM26" s="86"/>
      <c r="CN26" s="86"/>
      <c r="CO26" s="86"/>
      <c r="CP26" s="136"/>
      <c r="CQ26" s="86"/>
      <c r="CR26" s="86"/>
      <c r="CS26" s="86"/>
    </row>
    <row r="27" spans="1:97" x14ac:dyDescent="0.3">
      <c r="B27" s="136"/>
      <c r="C27" s="6"/>
      <c r="D27" s="6"/>
      <c r="E27" s="6"/>
      <c r="F27" s="136"/>
      <c r="G27" s="6"/>
      <c r="H27" s="6"/>
      <c r="I27" s="6"/>
      <c r="J27" s="6"/>
      <c r="K27" s="6"/>
      <c r="L27" s="6"/>
      <c r="M27" s="6"/>
      <c r="N27" s="136"/>
      <c r="O27" s="6"/>
      <c r="P27" s="6"/>
      <c r="Q27" s="6" t="s">
        <v>179</v>
      </c>
      <c r="R27" s="136"/>
      <c r="S27" s="6"/>
      <c r="T27" s="6"/>
      <c r="U27" s="6" t="s">
        <v>179</v>
      </c>
      <c r="V27" s="136"/>
      <c r="W27" s="6"/>
      <c r="X27" s="6"/>
      <c r="Y27" s="6" t="s">
        <v>179</v>
      </c>
      <c r="Z27" s="136"/>
      <c r="AA27" s="6"/>
      <c r="AB27" s="6"/>
      <c r="AC27" s="6" t="s">
        <v>179</v>
      </c>
      <c r="AD27" s="136"/>
      <c r="AE27" s="6"/>
      <c r="AF27" s="6"/>
      <c r="AG27" s="6" t="s">
        <v>179</v>
      </c>
      <c r="AH27" s="136"/>
      <c r="AI27" s="6"/>
      <c r="AJ27" s="6"/>
      <c r="AK27" s="6" t="s">
        <v>179</v>
      </c>
      <c r="AL27" s="136"/>
      <c r="AM27" s="6"/>
      <c r="AN27" s="6"/>
      <c r="AO27" s="6" t="s">
        <v>179</v>
      </c>
      <c r="AP27" s="136"/>
      <c r="AQ27" s="6"/>
      <c r="AR27" s="6"/>
      <c r="AS27" s="6" t="s">
        <v>179</v>
      </c>
      <c r="AT27" s="136"/>
      <c r="AU27" s="6"/>
      <c r="AV27" s="6"/>
      <c r="AW27" s="6"/>
      <c r="AX27" s="136"/>
      <c r="AY27" s="6"/>
      <c r="AZ27" s="6"/>
      <c r="BA27" s="6"/>
      <c r="BB27" s="6"/>
      <c r="BC27" s="6"/>
      <c r="BD27" s="6"/>
      <c r="BE27" s="6"/>
      <c r="BF27" s="136"/>
      <c r="BG27" s="6"/>
      <c r="BH27" s="6"/>
      <c r="BI27" s="6"/>
      <c r="BJ27" s="136"/>
      <c r="BK27" s="6"/>
      <c r="BL27" s="6"/>
      <c r="BM27" s="6"/>
      <c r="BN27" s="86"/>
      <c r="BO27" s="86"/>
      <c r="BP27" s="86"/>
      <c r="BQ27" s="86"/>
      <c r="BR27" s="136"/>
      <c r="BS27" s="6"/>
      <c r="BT27" s="6"/>
      <c r="BU27" s="6" t="s">
        <v>111</v>
      </c>
      <c r="BV27" s="136"/>
      <c r="BW27" s="6"/>
      <c r="BX27" s="6"/>
      <c r="BY27" s="192" t="s">
        <v>179</v>
      </c>
      <c r="BZ27" s="136"/>
      <c r="CA27" s="6"/>
      <c r="CB27" s="6"/>
      <c r="CC27" s="6"/>
      <c r="CD27" s="6"/>
      <c r="CE27" s="6"/>
      <c r="CF27" s="135"/>
      <c r="CG27" s="6"/>
      <c r="CH27" s="136"/>
      <c r="CI27" s="86"/>
      <c r="CJ27" s="86"/>
      <c r="CK27" s="86"/>
      <c r="CL27" s="136"/>
      <c r="CM27" s="86"/>
      <c r="CN27" s="86"/>
      <c r="CO27" s="86"/>
      <c r="CP27" s="136"/>
      <c r="CQ27" s="86"/>
      <c r="CR27" s="86"/>
      <c r="CS27" s="86"/>
    </row>
    <row r="28" spans="1:97" x14ac:dyDescent="0.3">
      <c r="B28" s="6"/>
      <c r="C28" s="6"/>
      <c r="D28" s="6"/>
      <c r="E28" s="6"/>
      <c r="F28" s="136"/>
      <c r="G28" s="6"/>
      <c r="H28" s="6"/>
      <c r="I28" s="6"/>
      <c r="J28" s="6"/>
      <c r="K28" s="6"/>
      <c r="L28" s="6"/>
      <c r="M28" s="6"/>
      <c r="N28" s="13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6"/>
      <c r="AH28" s="136"/>
      <c r="AI28" s="6"/>
      <c r="AJ28" s="6"/>
      <c r="AK28" s="6" t="s">
        <v>179</v>
      </c>
      <c r="AL28" s="136"/>
      <c r="AM28" s="6"/>
      <c r="AN28" s="6"/>
      <c r="AO28" s="6" t="s">
        <v>179</v>
      </c>
      <c r="AP28" s="136"/>
      <c r="AQ28" s="6"/>
      <c r="AR28" s="6"/>
      <c r="AS28" s="6" t="s">
        <v>179</v>
      </c>
      <c r="AT28" s="6"/>
      <c r="AU28" s="6"/>
      <c r="AV28" s="6"/>
      <c r="AW28" s="6"/>
      <c r="AX28" s="136"/>
      <c r="AY28" s="6"/>
      <c r="AZ28" s="6"/>
      <c r="BA28" s="6"/>
      <c r="BB28" s="6"/>
      <c r="BC28" s="6"/>
      <c r="BD28" s="6"/>
      <c r="BE28" s="6"/>
      <c r="BF28" s="136"/>
      <c r="BG28" s="6"/>
      <c r="BH28" s="6"/>
      <c r="BI28" s="6"/>
      <c r="BJ28" s="136"/>
      <c r="BK28" s="6"/>
      <c r="BL28" s="6"/>
      <c r="BM28" s="6"/>
      <c r="BN28" s="86"/>
      <c r="BO28" s="86"/>
      <c r="BP28" s="86"/>
      <c r="BQ28" s="86"/>
      <c r="BR28" s="136"/>
      <c r="BS28" s="6"/>
      <c r="BT28" s="6"/>
      <c r="BU28" s="6" t="s">
        <v>111</v>
      </c>
      <c r="BV28" s="136"/>
      <c r="BW28" s="6"/>
      <c r="BX28" s="6"/>
      <c r="BY28" s="6" t="s">
        <v>111</v>
      </c>
      <c r="BZ28" s="136"/>
      <c r="CA28" s="6"/>
      <c r="CB28" s="6"/>
      <c r="CC28" s="6"/>
      <c r="CD28" s="6"/>
      <c r="CE28" s="6"/>
      <c r="CF28" s="6"/>
      <c r="CG28" s="6"/>
      <c r="CH28" s="136"/>
      <c r="CI28" s="86"/>
      <c r="CJ28" s="86"/>
      <c r="CK28" s="86"/>
      <c r="CL28" s="136"/>
      <c r="CM28" s="86"/>
      <c r="CN28" s="86"/>
      <c r="CO28" s="86"/>
      <c r="CP28" s="136"/>
      <c r="CQ28" s="86"/>
      <c r="CR28" s="86"/>
      <c r="CS28" s="86"/>
    </row>
    <row r="29" spans="1:97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136"/>
      <c r="O29" s="6"/>
      <c r="P29" s="6"/>
      <c r="Q29" s="6"/>
      <c r="R29" s="136"/>
      <c r="S29" s="6"/>
      <c r="T29" s="6"/>
      <c r="U29" s="6"/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6"/>
      <c r="AH29" s="136"/>
      <c r="AI29" s="6"/>
      <c r="AJ29" s="6"/>
      <c r="AK29" s="6" t="s">
        <v>179</v>
      </c>
      <c r="AL29" s="136"/>
      <c r="AM29" s="6"/>
      <c r="AN29" s="6"/>
      <c r="AO29" s="6" t="s">
        <v>179</v>
      </c>
      <c r="AP29" s="136"/>
      <c r="AQ29" s="6"/>
      <c r="AR29" s="6"/>
      <c r="AS29" s="6"/>
      <c r="AT29" s="4"/>
      <c r="AU29" s="4"/>
      <c r="AV29" s="4"/>
      <c r="AW29" s="4"/>
      <c r="AX29" s="136"/>
      <c r="AY29" s="6"/>
      <c r="AZ29" s="6"/>
      <c r="BA29" s="6"/>
      <c r="BB29" s="6"/>
      <c r="BC29" s="6"/>
      <c r="BD29" s="6"/>
      <c r="BE29" s="6"/>
      <c r="BF29" s="136"/>
      <c r="BG29" s="6"/>
      <c r="BH29" s="6"/>
      <c r="BI29" s="6"/>
      <c r="BJ29" s="136"/>
      <c r="BK29" s="6"/>
      <c r="BL29" s="6"/>
      <c r="BM29" s="6"/>
      <c r="BN29" s="86"/>
      <c r="BO29" s="86"/>
      <c r="BP29" s="86"/>
      <c r="BQ29" s="86"/>
      <c r="BR29" s="136"/>
      <c r="BS29" s="4"/>
      <c r="BT29" s="4"/>
      <c r="BU29" s="4"/>
      <c r="BV29" s="136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</row>
    <row r="30" spans="1:97" s="3" customFormat="1" ht="18.600000000000001" thickBot="1" x14ac:dyDescent="0.35">
      <c r="A30" s="64" t="s">
        <v>6</v>
      </c>
      <c r="B30" s="770">
        <f>SUM(D12:D29)</f>
        <v>535</v>
      </c>
      <c r="C30" s="771"/>
      <c r="D30" s="771"/>
      <c r="E30" s="772"/>
      <c r="F30" s="770">
        <f>SUM(H12:H29)</f>
        <v>2075</v>
      </c>
      <c r="G30" s="771"/>
      <c r="H30" s="771"/>
      <c r="I30" s="772"/>
      <c r="J30" s="770">
        <f>SUM(L12:L29)</f>
        <v>245</v>
      </c>
      <c r="K30" s="771"/>
      <c r="L30" s="771"/>
      <c r="M30" s="772"/>
      <c r="N30" s="770">
        <f>SUM(P12:P29)</f>
        <v>670</v>
      </c>
      <c r="O30" s="771"/>
      <c r="P30" s="771"/>
      <c r="Q30" s="772"/>
      <c r="R30" s="770">
        <f>SUM(T12:T29)</f>
        <v>180</v>
      </c>
      <c r="S30" s="771"/>
      <c r="T30" s="771"/>
      <c r="U30" s="772"/>
      <c r="V30" s="770">
        <f>SUM(X12:X29)</f>
        <v>105</v>
      </c>
      <c r="W30" s="771"/>
      <c r="X30" s="771"/>
      <c r="Y30" s="772"/>
      <c r="Z30" s="770">
        <f>SUM(AB12:AB29)</f>
        <v>315</v>
      </c>
      <c r="AA30" s="771"/>
      <c r="AB30" s="771"/>
      <c r="AC30" s="772"/>
      <c r="AD30" s="770">
        <f>SUM(AF12:AF29)</f>
        <v>160</v>
      </c>
      <c r="AE30" s="771"/>
      <c r="AF30" s="771"/>
      <c r="AG30" s="772"/>
      <c r="AH30" s="770">
        <f>SUM(AJ12:AJ29)</f>
        <v>2640</v>
      </c>
      <c r="AI30" s="771"/>
      <c r="AJ30" s="771"/>
      <c r="AK30" s="772"/>
      <c r="AL30" s="770">
        <f>SUM(AN12:AN29)</f>
        <v>795</v>
      </c>
      <c r="AM30" s="771"/>
      <c r="AN30" s="771"/>
      <c r="AO30" s="772"/>
      <c r="AP30" s="770">
        <f>SUM(AR12:AR29)</f>
        <v>1555</v>
      </c>
      <c r="AQ30" s="771"/>
      <c r="AR30" s="771"/>
      <c r="AS30" s="772"/>
      <c r="AT30" s="770">
        <f>SUM(AV12:AV29)</f>
        <v>540</v>
      </c>
      <c r="AU30" s="771"/>
      <c r="AV30" s="771"/>
      <c r="AW30" s="772"/>
      <c r="AX30" s="770">
        <f>SUM(AZ12:AZ29)</f>
        <v>260</v>
      </c>
      <c r="AY30" s="771"/>
      <c r="AZ30" s="771"/>
      <c r="BA30" s="771"/>
      <c r="BB30" s="770">
        <f>SUM(BD12:BD29)</f>
        <v>90</v>
      </c>
      <c r="BC30" s="771"/>
      <c r="BD30" s="771"/>
      <c r="BE30" s="771"/>
      <c r="BF30" s="770">
        <f>SUM(BH12:BH29)</f>
        <v>1534</v>
      </c>
      <c r="BG30" s="771"/>
      <c r="BH30" s="771"/>
      <c r="BI30" s="771"/>
      <c r="BJ30" s="770">
        <f>SUM(BL12:BL29)</f>
        <v>90</v>
      </c>
      <c r="BK30" s="771"/>
      <c r="BL30" s="771"/>
      <c r="BM30" s="771"/>
      <c r="BN30" s="770">
        <f>SUM(BP12:BP29)</f>
        <v>395</v>
      </c>
      <c r="BO30" s="771"/>
      <c r="BP30" s="771"/>
      <c r="BQ30" s="772"/>
      <c r="BR30" s="770">
        <f>SUM(BT12:BT29)</f>
        <v>1925</v>
      </c>
      <c r="BS30" s="771"/>
      <c r="BT30" s="771"/>
      <c r="BU30" s="771"/>
      <c r="BV30" s="770">
        <f>SUM(BX12:BX29)</f>
        <v>1210</v>
      </c>
      <c r="BW30" s="771"/>
      <c r="BX30" s="771"/>
      <c r="BY30" s="771"/>
      <c r="BZ30" s="770">
        <f>SUM(CB12:CB29)</f>
        <v>615</v>
      </c>
      <c r="CA30" s="771"/>
      <c r="CB30" s="771"/>
      <c r="CC30" s="772"/>
      <c r="CD30" s="770">
        <f>SUM(CF12:CF29)</f>
        <v>305</v>
      </c>
      <c r="CE30" s="771"/>
      <c r="CF30" s="771"/>
      <c r="CG30" s="772"/>
      <c r="CH30" s="770">
        <f>SUM(CJ12:CJ29)</f>
        <v>340</v>
      </c>
      <c r="CI30" s="771"/>
      <c r="CJ30" s="771"/>
      <c r="CK30" s="772"/>
      <c r="CL30" s="810">
        <f>SUM(CN12:CN29)</f>
        <v>360</v>
      </c>
      <c r="CM30" s="811"/>
      <c r="CN30" s="811"/>
      <c r="CO30" s="812"/>
      <c r="CP30" s="810">
        <f>SUM(CR12:CR29)</f>
        <v>250</v>
      </c>
      <c r="CQ30" s="811"/>
      <c r="CR30" s="811"/>
      <c r="CS30" s="812"/>
    </row>
    <row r="31" spans="1:97" s="3" customFormat="1" ht="18.600000000000001" thickBot="1" x14ac:dyDescent="0.35">
      <c r="A31" s="64" t="s">
        <v>7</v>
      </c>
      <c r="B31" s="725">
        <f>+B30/42</f>
        <v>12.738095238095237</v>
      </c>
      <c r="C31" s="726"/>
      <c r="D31" s="726"/>
      <c r="E31" s="727"/>
      <c r="F31" s="725">
        <f>+F30/42</f>
        <v>49.404761904761905</v>
      </c>
      <c r="G31" s="726"/>
      <c r="H31" s="726"/>
      <c r="I31" s="727"/>
      <c r="J31" s="725">
        <f>+J30/42</f>
        <v>5.833333333333333</v>
      </c>
      <c r="K31" s="726"/>
      <c r="L31" s="726"/>
      <c r="M31" s="727"/>
      <c r="N31" s="725">
        <f>+N30/42</f>
        <v>15.952380952380953</v>
      </c>
      <c r="O31" s="726"/>
      <c r="P31" s="726"/>
      <c r="Q31" s="727"/>
      <c r="R31" s="725">
        <f>+R30/42</f>
        <v>4.2857142857142856</v>
      </c>
      <c r="S31" s="726"/>
      <c r="T31" s="726"/>
      <c r="U31" s="727"/>
      <c r="V31" s="725">
        <f>+V30/42</f>
        <v>2.5</v>
      </c>
      <c r="W31" s="726"/>
      <c r="X31" s="726"/>
      <c r="Y31" s="727"/>
      <c r="Z31" s="725">
        <f>+Z30/42</f>
        <v>7.5</v>
      </c>
      <c r="AA31" s="726"/>
      <c r="AB31" s="726"/>
      <c r="AC31" s="727"/>
      <c r="AD31" s="725">
        <f>+AD30/42</f>
        <v>3.8095238095238093</v>
      </c>
      <c r="AE31" s="726"/>
      <c r="AF31" s="726"/>
      <c r="AG31" s="727"/>
      <c r="AH31" s="725">
        <f>+AH30/42</f>
        <v>62.857142857142854</v>
      </c>
      <c r="AI31" s="726"/>
      <c r="AJ31" s="726"/>
      <c r="AK31" s="727"/>
      <c r="AL31" s="725">
        <f>+AL30/42</f>
        <v>18.928571428571427</v>
      </c>
      <c r="AM31" s="726"/>
      <c r="AN31" s="726"/>
      <c r="AO31" s="727"/>
      <c r="AP31" s="725">
        <f>+AP30/42</f>
        <v>37.023809523809526</v>
      </c>
      <c r="AQ31" s="726"/>
      <c r="AR31" s="726"/>
      <c r="AS31" s="727"/>
      <c r="AT31" s="725">
        <f>+AT30/42</f>
        <v>12.857142857142858</v>
      </c>
      <c r="AU31" s="726"/>
      <c r="AV31" s="726"/>
      <c r="AW31" s="727"/>
      <c r="AX31" s="725">
        <f>+AX30/42</f>
        <v>6.1904761904761907</v>
      </c>
      <c r="AY31" s="726"/>
      <c r="AZ31" s="726"/>
      <c r="BA31" s="726"/>
      <c r="BB31" s="725">
        <f>+BB30/42</f>
        <v>2.1428571428571428</v>
      </c>
      <c r="BC31" s="726"/>
      <c r="BD31" s="726"/>
      <c r="BE31" s="726"/>
      <c r="BF31" s="725">
        <f>+BF30/42</f>
        <v>36.523809523809526</v>
      </c>
      <c r="BG31" s="726"/>
      <c r="BH31" s="726"/>
      <c r="BI31" s="726"/>
      <c r="BJ31" s="725">
        <f>+BJ30/42</f>
        <v>2.1428571428571428</v>
      </c>
      <c r="BK31" s="726"/>
      <c r="BL31" s="726"/>
      <c r="BM31" s="726"/>
      <c r="BN31" s="725">
        <f>+BN30/42</f>
        <v>9.4047619047619051</v>
      </c>
      <c r="BO31" s="726"/>
      <c r="BP31" s="726"/>
      <c r="BQ31" s="727"/>
      <c r="BR31" s="725">
        <f>+BR30/42</f>
        <v>45.833333333333336</v>
      </c>
      <c r="BS31" s="726"/>
      <c r="BT31" s="726"/>
      <c r="BU31" s="726"/>
      <c r="BV31" s="725">
        <f>+BV30/42</f>
        <v>28.80952380952381</v>
      </c>
      <c r="BW31" s="726"/>
      <c r="BX31" s="726"/>
      <c r="BY31" s="726"/>
      <c r="BZ31" s="725">
        <f>+BZ30/42</f>
        <v>14.642857142857142</v>
      </c>
      <c r="CA31" s="726"/>
      <c r="CB31" s="726"/>
      <c r="CC31" s="727"/>
      <c r="CD31" s="725">
        <f>+CD30/42</f>
        <v>7.2619047619047619</v>
      </c>
      <c r="CE31" s="726"/>
      <c r="CF31" s="726"/>
      <c r="CG31" s="727"/>
      <c r="CH31" s="725">
        <f>+CH30/42</f>
        <v>8.0952380952380949</v>
      </c>
      <c r="CI31" s="726"/>
      <c r="CJ31" s="726"/>
      <c r="CK31" s="727"/>
      <c r="CL31" s="725">
        <f>+CL30/42</f>
        <v>8.5714285714285712</v>
      </c>
      <c r="CM31" s="726"/>
      <c r="CN31" s="726"/>
      <c r="CO31" s="727"/>
      <c r="CP31" s="725">
        <f>+CP30/42</f>
        <v>5.9523809523809526</v>
      </c>
      <c r="CQ31" s="726"/>
      <c r="CR31" s="726"/>
      <c r="CS31" s="727"/>
    </row>
    <row r="32" spans="1:97" s="3" customFormat="1" ht="18.600000000000001" thickBot="1" x14ac:dyDescent="0.35">
      <c r="A32" s="64" t="s">
        <v>8</v>
      </c>
      <c r="B32" s="728">
        <f>+B31/6.2898</f>
        <v>2.0251987723131482</v>
      </c>
      <c r="C32" s="729"/>
      <c r="D32" s="729"/>
      <c r="E32" s="730"/>
      <c r="F32" s="728">
        <f>+F31/6.2898</f>
        <v>7.8547429019622097</v>
      </c>
      <c r="G32" s="729"/>
      <c r="H32" s="729"/>
      <c r="I32" s="730"/>
      <c r="J32" s="728">
        <f>+J31/6.2898</f>
        <v>0.92742747517144164</v>
      </c>
      <c r="K32" s="729"/>
      <c r="L32" s="729"/>
      <c r="M32" s="730"/>
      <c r="N32" s="728">
        <f>+N31/6.2898</f>
        <v>2.5362302382239426</v>
      </c>
      <c r="O32" s="729"/>
      <c r="P32" s="729"/>
      <c r="Q32" s="730"/>
      <c r="R32" s="728">
        <f>+R31/6.2898</f>
        <v>0.68137528788105917</v>
      </c>
      <c r="S32" s="729"/>
      <c r="T32" s="729"/>
      <c r="U32" s="730"/>
      <c r="V32" s="728">
        <f>+V31/6.2898</f>
        <v>0.39746891793061784</v>
      </c>
      <c r="W32" s="729"/>
      <c r="X32" s="729"/>
      <c r="Y32" s="730"/>
      <c r="Z32" s="728">
        <f>+Z31/6.2898</f>
        <v>1.1924067537918535</v>
      </c>
      <c r="AA32" s="729"/>
      <c r="AB32" s="729"/>
      <c r="AC32" s="730"/>
      <c r="AD32" s="728">
        <f>+AD31/6.2898</f>
        <v>0.60566692256094146</v>
      </c>
      <c r="AE32" s="729"/>
      <c r="AF32" s="729"/>
      <c r="AG32" s="730"/>
      <c r="AH32" s="728">
        <f>+AH31/6.2898</f>
        <v>9.9935042222555346</v>
      </c>
      <c r="AI32" s="729"/>
      <c r="AJ32" s="729"/>
      <c r="AK32" s="730"/>
      <c r="AL32" s="728">
        <f>+AL31/6.2898</f>
        <v>3.0094075214746776</v>
      </c>
      <c r="AM32" s="729"/>
      <c r="AN32" s="729"/>
      <c r="AO32" s="730"/>
      <c r="AP32" s="728">
        <f>+AP31/6.2898</f>
        <v>5.8863254036391499</v>
      </c>
      <c r="AQ32" s="729"/>
      <c r="AR32" s="729"/>
      <c r="AS32" s="730"/>
      <c r="AT32" s="728">
        <f>+AT31/6.2898</f>
        <v>2.0441258636431776</v>
      </c>
      <c r="AU32" s="729"/>
      <c r="AV32" s="729"/>
      <c r="AW32" s="730"/>
      <c r="AX32" s="728">
        <f>+AX31/6.2898</f>
        <v>0.98420874916152989</v>
      </c>
      <c r="AY32" s="729"/>
      <c r="AZ32" s="729"/>
      <c r="BA32" s="729"/>
      <c r="BB32" s="728">
        <f>+BB31/6.2898</f>
        <v>0.34068764394052958</v>
      </c>
      <c r="BC32" s="729"/>
      <c r="BD32" s="729"/>
      <c r="BE32" s="729"/>
      <c r="BF32" s="728">
        <f>+BF31/6.2898</f>
        <v>5.8068316200530266</v>
      </c>
      <c r="BG32" s="729"/>
      <c r="BH32" s="729"/>
      <c r="BI32" s="729"/>
      <c r="BJ32" s="728">
        <f>+BJ31/6.2898</f>
        <v>0.34068764394052958</v>
      </c>
      <c r="BK32" s="729"/>
      <c r="BL32" s="729"/>
      <c r="BM32" s="729"/>
      <c r="BN32" s="728">
        <f>+BN31/6.2898</f>
        <v>1.4952402150723243</v>
      </c>
      <c r="BO32" s="729"/>
      <c r="BP32" s="729"/>
      <c r="BQ32" s="730"/>
      <c r="BR32" s="728">
        <f>+BR31/6.2898</f>
        <v>7.2869301620613278</v>
      </c>
      <c r="BS32" s="729"/>
      <c r="BT32" s="729"/>
      <c r="BU32" s="729"/>
      <c r="BV32" s="728">
        <f>+BV31/6.2898</f>
        <v>4.5803561018671202</v>
      </c>
      <c r="BW32" s="729"/>
      <c r="BX32" s="729"/>
      <c r="BY32" s="729"/>
      <c r="BZ32" s="728">
        <f>+BZ31/6.2898</f>
        <v>2.3280322335936185</v>
      </c>
      <c r="CA32" s="729"/>
      <c r="CB32" s="729"/>
      <c r="CC32" s="730"/>
      <c r="CD32" s="728">
        <f>+CD31/6.2898</f>
        <v>1.1545525711317948</v>
      </c>
      <c r="CE32" s="729"/>
      <c r="CF32" s="729"/>
      <c r="CG32" s="730"/>
      <c r="CH32" s="728">
        <f>+CH31/6.2898</f>
        <v>1.2870422104420005</v>
      </c>
      <c r="CI32" s="729"/>
      <c r="CJ32" s="729"/>
      <c r="CK32" s="730"/>
      <c r="CL32" s="728">
        <f>+CL31/6.2898</f>
        <v>1.3627505757621183</v>
      </c>
      <c r="CM32" s="729"/>
      <c r="CN32" s="729"/>
      <c r="CO32" s="730"/>
      <c r="CP32" s="728">
        <f>+CP31/6.2898</f>
        <v>0.9463545665014711</v>
      </c>
      <c r="CQ32" s="729"/>
      <c r="CR32" s="729"/>
      <c r="CS32" s="730"/>
    </row>
    <row r="38" spans="94:94" x14ac:dyDescent="0.3">
      <c r="CP38" s="206">
        <f>+CL31+CP31</f>
        <v>14.523809523809524</v>
      </c>
    </row>
  </sheetData>
  <mergeCells count="143">
    <mergeCell ref="CP8:CS8"/>
    <mergeCell ref="CP9:CS9"/>
    <mergeCell ref="CP10:CS10"/>
    <mergeCell ref="CP30:CS30"/>
    <mergeCell ref="CP31:CS31"/>
    <mergeCell ref="CP32:CS32"/>
    <mergeCell ref="J31:M31"/>
    <mergeCell ref="J32:M32"/>
    <mergeCell ref="B32:E32"/>
    <mergeCell ref="F32:I32"/>
    <mergeCell ref="N32:Q32"/>
    <mergeCell ref="AD32:AG32"/>
    <mergeCell ref="AH32:AK32"/>
    <mergeCell ref="B31:E31"/>
    <mergeCell ref="F31:I31"/>
    <mergeCell ref="N31:Q31"/>
    <mergeCell ref="AD31:AG31"/>
    <mergeCell ref="AH31:AK31"/>
    <mergeCell ref="R31:U31"/>
    <mergeCell ref="R32:U32"/>
    <mergeCell ref="V31:Y31"/>
    <mergeCell ref="V32:Y32"/>
    <mergeCell ref="Z31:AC31"/>
    <mergeCell ref="Z32:AC32"/>
    <mergeCell ref="AL31:AO31"/>
    <mergeCell ref="AL32:AO32"/>
    <mergeCell ref="BV31:BY31"/>
    <mergeCell ref="AX31:BA31"/>
    <mergeCell ref="BB31:BE31"/>
    <mergeCell ref="BF32:BI32"/>
    <mergeCell ref="BJ32:BM32"/>
    <mergeCell ref="BN32:BQ32"/>
    <mergeCell ref="BR32:BU32"/>
    <mergeCell ref="BV32:BY32"/>
    <mergeCell ref="AP32:AS32"/>
    <mergeCell ref="AT32:AW32"/>
    <mergeCell ref="AX32:BA32"/>
    <mergeCell ref="BB32:BE32"/>
    <mergeCell ref="BF31:BI31"/>
    <mergeCell ref="BJ31:BM31"/>
    <mergeCell ref="BN31:BQ31"/>
    <mergeCell ref="BR31:BU31"/>
    <mergeCell ref="AP31:AS31"/>
    <mergeCell ref="AT31:AW31"/>
    <mergeCell ref="CH31:CK31"/>
    <mergeCell ref="BZ31:CC31"/>
    <mergeCell ref="CD31:CG31"/>
    <mergeCell ref="BJ30:BM30"/>
    <mergeCell ref="BN30:BQ30"/>
    <mergeCell ref="BR30:BU30"/>
    <mergeCell ref="BV30:BY30"/>
    <mergeCell ref="BZ30:CC30"/>
    <mergeCell ref="CD30:CG30"/>
    <mergeCell ref="CH30:CK30"/>
    <mergeCell ref="CD32:CG32"/>
    <mergeCell ref="CH32:CK32"/>
    <mergeCell ref="CL32:CO32"/>
    <mergeCell ref="BZ32:CC32"/>
    <mergeCell ref="CL31:CO31"/>
    <mergeCell ref="CH10:CK10"/>
    <mergeCell ref="CL10:CO10"/>
    <mergeCell ref="B30:E30"/>
    <mergeCell ref="F30:I30"/>
    <mergeCell ref="N30:Q30"/>
    <mergeCell ref="AD30:AG30"/>
    <mergeCell ref="AH30:AK30"/>
    <mergeCell ref="BV10:BY10"/>
    <mergeCell ref="BZ10:CC10"/>
    <mergeCell ref="CD10:CG10"/>
    <mergeCell ref="AX10:BA10"/>
    <mergeCell ref="BB10:BE10"/>
    <mergeCell ref="BF10:BI10"/>
    <mergeCell ref="BJ10:BM10"/>
    <mergeCell ref="BN10:BQ10"/>
    <mergeCell ref="BR10:BU10"/>
    <mergeCell ref="J30:M30"/>
    <mergeCell ref="R30:U30"/>
    <mergeCell ref="V30:Y30"/>
    <mergeCell ref="CL30:CO30"/>
    <mergeCell ref="BF30:BI30"/>
    <mergeCell ref="AP10:AS10"/>
    <mergeCell ref="AT10:AW10"/>
    <mergeCell ref="B10:E10"/>
    <mergeCell ref="F10:I10"/>
    <mergeCell ref="N10:Q10"/>
    <mergeCell ref="AD10:AG10"/>
    <mergeCell ref="AH10:AK10"/>
    <mergeCell ref="AP30:AS30"/>
    <mergeCell ref="AT30:AW30"/>
    <mergeCell ref="AX30:BA30"/>
    <mergeCell ref="BB30:BE30"/>
    <mergeCell ref="R10:U10"/>
    <mergeCell ref="V10:Y10"/>
    <mergeCell ref="Z10:AC10"/>
    <mergeCell ref="AL10:AO10"/>
    <mergeCell ref="Z30:AC30"/>
    <mergeCell ref="AL30:AO30"/>
    <mergeCell ref="AD8:AG8"/>
    <mergeCell ref="AH8:AK8"/>
    <mergeCell ref="BF8:BI8"/>
    <mergeCell ref="BJ8:BM8"/>
    <mergeCell ref="AT8:AW8"/>
    <mergeCell ref="AP9:AS9"/>
    <mergeCell ref="AT9:AW9"/>
    <mergeCell ref="AX9:BA9"/>
    <mergeCell ref="BB9:BE9"/>
    <mergeCell ref="BF9:BI9"/>
    <mergeCell ref="AL9:AO9"/>
    <mergeCell ref="AL8:AO8"/>
    <mergeCell ref="CL8:CO8"/>
    <mergeCell ref="B9:E9"/>
    <mergeCell ref="F9:I9"/>
    <mergeCell ref="N9:Q9"/>
    <mergeCell ref="AD9:AG9"/>
    <mergeCell ref="AH9:AK9"/>
    <mergeCell ref="BV8:BY8"/>
    <mergeCell ref="BZ8:CC8"/>
    <mergeCell ref="CD8:CG8"/>
    <mergeCell ref="AX8:BA8"/>
    <mergeCell ref="BB8:BE8"/>
    <mergeCell ref="CD9:CG9"/>
    <mergeCell ref="CH9:CK9"/>
    <mergeCell ref="CL9:CO9"/>
    <mergeCell ref="BV9:BY9"/>
    <mergeCell ref="BZ9:CC9"/>
    <mergeCell ref="BR8:BU8"/>
    <mergeCell ref="AP8:AS8"/>
    <mergeCell ref="CH8:CK8"/>
    <mergeCell ref="BJ9:BM9"/>
    <mergeCell ref="BN9:BQ9"/>
    <mergeCell ref="BR9:BU9"/>
    <mergeCell ref="BN8:BQ8"/>
    <mergeCell ref="J9:M9"/>
    <mergeCell ref="Z9:AC9"/>
    <mergeCell ref="R9:U9"/>
    <mergeCell ref="B8:E8"/>
    <mergeCell ref="F8:I8"/>
    <mergeCell ref="N8:Q8"/>
    <mergeCell ref="V9:Y9"/>
    <mergeCell ref="J8:M8"/>
    <mergeCell ref="R8:U8"/>
    <mergeCell ref="V8:Y8"/>
    <mergeCell ref="Z8:AC8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2"/>
  <sheetViews>
    <sheetView topLeftCell="A5" zoomScale="70" zoomScaleNormal="70" workbookViewId="0">
      <pane xSplit="1" ySplit="6" topLeftCell="AH11" activePane="bottomRight" state="frozen"/>
      <selection activeCell="A5" sqref="A5"/>
      <selection pane="topRight" activeCell="B5" sqref="B5"/>
      <selection pane="bottomLeft" activeCell="A11" sqref="A11"/>
      <selection pane="bottomRight" activeCell="AR12" sqref="AR12:AR17"/>
    </sheetView>
  </sheetViews>
  <sheetFormatPr baseColWidth="10" defaultColWidth="11.44140625" defaultRowHeight="14.4" x14ac:dyDescent="0.3"/>
  <cols>
    <col min="1" max="1" width="20.109375" style="114" customWidth="1"/>
    <col min="2" max="5" width="13.109375" style="3" customWidth="1"/>
    <col min="6" max="37" width="12.44140625" style="114" customWidth="1"/>
    <col min="38" max="45" width="11.5546875" style="114" customWidth="1"/>
    <col min="46" max="57" width="13" style="114" customWidth="1"/>
    <col min="58" max="69" width="11.88671875" style="114" customWidth="1"/>
    <col min="70" max="73" width="12" style="114" customWidth="1"/>
    <col min="74" max="77" width="13" style="114" customWidth="1"/>
    <col min="78" max="89" width="12" style="114" customWidth="1"/>
    <col min="90" max="16384" width="11.44140625" style="114"/>
  </cols>
  <sheetData>
    <row r="1" spans="1:93" ht="15.75" hidden="1" customHeight="1" thickBot="1" x14ac:dyDescent="0.35"/>
    <row r="2" spans="1:93" ht="15.75" hidden="1" customHeight="1" thickBot="1" x14ac:dyDescent="0.35"/>
    <row r="3" spans="1:93" ht="15.75" hidden="1" customHeight="1" thickBot="1" x14ac:dyDescent="0.35"/>
    <row r="4" spans="1:93" ht="15.75" hidden="1" customHeight="1" thickBot="1" x14ac:dyDescent="0.35"/>
    <row r="5" spans="1:93" ht="34.799999999999997" x14ac:dyDescent="0.3">
      <c r="B5" s="193" t="s">
        <v>50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</row>
    <row r="6" spans="1:93" ht="24.75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</row>
    <row r="7" spans="1:93" ht="35.4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 t="s">
        <v>200</v>
      </c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9"/>
      <c r="CM7" s="200"/>
      <c r="CN7" s="200"/>
      <c r="CO7" s="201"/>
    </row>
    <row r="8" spans="1:93" s="185" customFormat="1" ht="18.75" customHeight="1" thickBot="1" x14ac:dyDescent="0.35">
      <c r="A8" s="184" t="s">
        <v>16</v>
      </c>
      <c r="B8" s="792" t="s">
        <v>237</v>
      </c>
      <c r="C8" s="793"/>
      <c r="D8" s="793"/>
      <c r="E8" s="794"/>
      <c r="F8" s="792" t="s">
        <v>18</v>
      </c>
      <c r="G8" s="793"/>
      <c r="H8" s="793"/>
      <c r="I8" s="794"/>
      <c r="J8" s="792" t="s">
        <v>18</v>
      </c>
      <c r="K8" s="793"/>
      <c r="L8" s="793"/>
      <c r="M8" s="794"/>
      <c r="N8" s="792" t="s">
        <v>18</v>
      </c>
      <c r="O8" s="793"/>
      <c r="P8" s="793"/>
      <c r="Q8" s="794"/>
      <c r="R8" s="792" t="s">
        <v>4</v>
      </c>
      <c r="S8" s="793"/>
      <c r="T8" s="793"/>
      <c r="U8" s="794"/>
      <c r="V8" s="801" t="s">
        <v>4</v>
      </c>
      <c r="W8" s="802"/>
      <c r="X8" s="802"/>
      <c r="Y8" s="803"/>
      <c r="Z8" s="792" t="s">
        <v>4</v>
      </c>
      <c r="AA8" s="793"/>
      <c r="AB8" s="793"/>
      <c r="AC8" s="794"/>
      <c r="AD8" s="792" t="s">
        <v>4</v>
      </c>
      <c r="AE8" s="793"/>
      <c r="AF8" s="793"/>
      <c r="AG8" s="794"/>
      <c r="AH8" s="792" t="s">
        <v>4</v>
      </c>
      <c r="AI8" s="793"/>
      <c r="AJ8" s="793"/>
      <c r="AK8" s="794"/>
      <c r="AL8" s="792" t="s">
        <v>269</v>
      </c>
      <c r="AM8" s="793"/>
      <c r="AN8" s="793"/>
      <c r="AO8" s="794"/>
      <c r="AP8" s="792" t="s">
        <v>269</v>
      </c>
      <c r="AQ8" s="793"/>
      <c r="AR8" s="793"/>
      <c r="AS8" s="793"/>
      <c r="AT8" s="792" t="s">
        <v>189</v>
      </c>
      <c r="AU8" s="793"/>
      <c r="AV8" s="793"/>
      <c r="AW8" s="794"/>
      <c r="AX8" s="793" t="s">
        <v>189</v>
      </c>
      <c r="AY8" s="793"/>
      <c r="AZ8" s="793"/>
      <c r="BA8" s="793"/>
      <c r="BB8" s="792" t="s">
        <v>301</v>
      </c>
      <c r="BC8" s="793"/>
      <c r="BD8" s="793"/>
      <c r="BE8" s="793"/>
      <c r="BF8" s="792" t="s">
        <v>266</v>
      </c>
      <c r="BG8" s="793"/>
      <c r="BH8" s="793"/>
      <c r="BI8" s="794"/>
      <c r="BJ8" s="792" t="s">
        <v>18</v>
      </c>
      <c r="BK8" s="793"/>
      <c r="BL8" s="793"/>
      <c r="BM8" s="794"/>
      <c r="BN8" s="792" t="s">
        <v>18</v>
      </c>
      <c r="BO8" s="793"/>
      <c r="BP8" s="793"/>
      <c r="BQ8" s="794"/>
      <c r="BR8" s="792" t="s">
        <v>310</v>
      </c>
      <c r="BS8" s="793"/>
      <c r="BT8" s="793"/>
      <c r="BU8" s="794"/>
      <c r="BV8" s="792" t="s">
        <v>18</v>
      </c>
      <c r="BW8" s="793"/>
      <c r="BX8" s="793"/>
      <c r="BY8" s="794"/>
      <c r="BZ8" s="792" t="s">
        <v>115</v>
      </c>
      <c r="CA8" s="793"/>
      <c r="CB8" s="793"/>
      <c r="CC8" s="794"/>
      <c r="CD8" s="792" t="s">
        <v>96</v>
      </c>
      <c r="CE8" s="793"/>
      <c r="CF8" s="793"/>
      <c r="CG8" s="793"/>
      <c r="CH8" s="792" t="s">
        <v>231</v>
      </c>
      <c r="CI8" s="793"/>
      <c r="CJ8" s="793"/>
      <c r="CK8" s="794"/>
      <c r="CL8" s="807" t="s">
        <v>255</v>
      </c>
      <c r="CM8" s="808"/>
      <c r="CN8" s="808"/>
      <c r="CO8" s="809"/>
    </row>
    <row r="9" spans="1:93" s="185" customFormat="1" ht="18" thickBot="1" x14ac:dyDescent="0.35">
      <c r="A9" s="184" t="s">
        <v>14</v>
      </c>
      <c r="B9" s="792" t="s">
        <v>321</v>
      </c>
      <c r="C9" s="793"/>
      <c r="D9" s="793"/>
      <c r="E9" s="794"/>
      <c r="F9" s="792" t="s">
        <v>165</v>
      </c>
      <c r="G9" s="793"/>
      <c r="H9" s="793"/>
      <c r="I9" s="794"/>
      <c r="J9" s="792" t="s">
        <v>305</v>
      </c>
      <c r="K9" s="793"/>
      <c r="L9" s="793"/>
      <c r="M9" s="794"/>
      <c r="N9" s="792" t="s">
        <v>123</v>
      </c>
      <c r="O9" s="793"/>
      <c r="P9" s="793"/>
      <c r="Q9" s="794"/>
      <c r="R9" s="792" t="s">
        <v>306</v>
      </c>
      <c r="S9" s="793"/>
      <c r="T9" s="793"/>
      <c r="U9" s="794"/>
      <c r="V9" s="801" t="s">
        <v>307</v>
      </c>
      <c r="W9" s="802"/>
      <c r="X9" s="802"/>
      <c r="Y9" s="803"/>
      <c r="Z9" s="792" t="s">
        <v>165</v>
      </c>
      <c r="AA9" s="793"/>
      <c r="AB9" s="793"/>
      <c r="AC9" s="794"/>
      <c r="AD9" s="792" t="s">
        <v>319</v>
      </c>
      <c r="AE9" s="793"/>
      <c r="AF9" s="793"/>
      <c r="AG9" s="794"/>
      <c r="AH9" s="792" t="s">
        <v>295</v>
      </c>
      <c r="AI9" s="793"/>
      <c r="AJ9" s="793"/>
      <c r="AK9" s="794"/>
      <c r="AL9" s="792" t="s">
        <v>270</v>
      </c>
      <c r="AM9" s="793"/>
      <c r="AN9" s="793"/>
      <c r="AO9" s="794"/>
      <c r="AP9" s="792" t="s">
        <v>308</v>
      </c>
      <c r="AQ9" s="793"/>
      <c r="AR9" s="793"/>
      <c r="AS9" s="793"/>
      <c r="AT9" s="792" t="s">
        <v>315</v>
      </c>
      <c r="AU9" s="793"/>
      <c r="AV9" s="793"/>
      <c r="AW9" s="794"/>
      <c r="AX9" s="793" t="s">
        <v>314</v>
      </c>
      <c r="AY9" s="793"/>
      <c r="AZ9" s="793"/>
      <c r="BA9" s="793"/>
      <c r="BB9" s="792" t="s">
        <v>205</v>
      </c>
      <c r="BC9" s="793"/>
      <c r="BD9" s="793"/>
      <c r="BE9" s="793"/>
      <c r="BF9" s="792" t="s">
        <v>317</v>
      </c>
      <c r="BG9" s="793"/>
      <c r="BH9" s="793"/>
      <c r="BI9" s="794"/>
      <c r="BJ9" s="792" t="s">
        <v>291</v>
      </c>
      <c r="BK9" s="793"/>
      <c r="BL9" s="793"/>
      <c r="BM9" s="794"/>
      <c r="BN9" s="792" t="s">
        <v>318</v>
      </c>
      <c r="BO9" s="793"/>
      <c r="BP9" s="793"/>
      <c r="BQ9" s="794"/>
      <c r="BR9" s="792" t="s">
        <v>311</v>
      </c>
      <c r="BS9" s="793"/>
      <c r="BT9" s="793"/>
      <c r="BU9" s="794"/>
      <c r="BV9" s="792" t="s">
        <v>216</v>
      </c>
      <c r="BW9" s="793"/>
      <c r="BX9" s="793"/>
      <c r="BY9" s="794"/>
      <c r="BZ9" s="792" t="s">
        <v>245</v>
      </c>
      <c r="CA9" s="793"/>
      <c r="CB9" s="793"/>
      <c r="CC9" s="794"/>
      <c r="CD9" s="792" t="s">
        <v>273</v>
      </c>
      <c r="CE9" s="793"/>
      <c r="CF9" s="793"/>
      <c r="CG9" s="793"/>
      <c r="CH9" s="792" t="s">
        <v>316</v>
      </c>
      <c r="CI9" s="793"/>
      <c r="CJ9" s="793"/>
      <c r="CK9" s="794"/>
      <c r="CL9" s="792" t="s">
        <v>320</v>
      </c>
      <c r="CM9" s="793"/>
      <c r="CN9" s="793"/>
      <c r="CO9" s="794"/>
    </row>
    <row r="10" spans="1:93" s="3" customFormat="1" ht="28.2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170"/>
      <c r="K10" s="170"/>
      <c r="L10" s="170"/>
      <c r="M10" s="170"/>
      <c r="N10" s="170"/>
      <c r="O10" s="170"/>
      <c r="P10" s="170"/>
      <c r="Q10" s="170"/>
      <c r="R10" s="716"/>
      <c r="S10" s="717"/>
      <c r="T10" s="717"/>
      <c r="U10" s="718"/>
      <c r="V10" s="716"/>
      <c r="W10" s="717"/>
      <c r="X10" s="717"/>
      <c r="Y10" s="718"/>
      <c r="Z10" s="716"/>
      <c r="AA10" s="717"/>
      <c r="AB10" s="717"/>
      <c r="AC10" s="718"/>
      <c r="AD10" s="716"/>
      <c r="AE10" s="717"/>
      <c r="AF10" s="717"/>
      <c r="AG10" s="718"/>
      <c r="AH10" s="716"/>
      <c r="AI10" s="717"/>
      <c r="AJ10" s="717"/>
      <c r="AK10" s="718"/>
      <c r="AL10" s="768"/>
      <c r="AM10" s="734"/>
      <c r="AN10" s="734"/>
      <c r="AO10" s="769"/>
      <c r="AP10" s="768"/>
      <c r="AQ10" s="734"/>
      <c r="AR10" s="734"/>
      <c r="AS10" s="734"/>
      <c r="AT10" s="768"/>
      <c r="AU10" s="734"/>
      <c r="AV10" s="734"/>
      <c r="AW10" s="769"/>
      <c r="AX10" s="734"/>
      <c r="AY10" s="734"/>
      <c r="AZ10" s="734"/>
      <c r="BA10" s="734"/>
      <c r="BB10" s="731"/>
      <c r="BC10" s="732"/>
      <c r="BD10" s="732"/>
      <c r="BE10" s="732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68"/>
      <c r="CA10" s="734"/>
      <c r="CB10" s="734"/>
      <c r="CC10" s="769"/>
      <c r="CD10" s="768"/>
      <c r="CE10" s="734"/>
      <c r="CF10" s="734"/>
      <c r="CG10" s="734"/>
      <c r="CH10" s="768"/>
      <c r="CI10" s="734"/>
      <c r="CJ10" s="734"/>
      <c r="CK10" s="769"/>
      <c r="CL10" s="716"/>
      <c r="CM10" s="717"/>
      <c r="CN10" s="717"/>
      <c r="CO10" s="718"/>
    </row>
    <row r="11" spans="1:93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145" t="s">
        <v>30</v>
      </c>
      <c r="AM11" s="46" t="s">
        <v>31</v>
      </c>
      <c r="AN11" s="47" t="s">
        <v>32</v>
      </c>
      <c r="AO11" s="143" t="s">
        <v>33</v>
      </c>
      <c r="AP11" s="145" t="s">
        <v>30</v>
      </c>
      <c r="AQ11" s="46" t="s">
        <v>31</v>
      </c>
      <c r="AR11" s="47" t="s">
        <v>32</v>
      </c>
      <c r="AS11" s="20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9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8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</row>
    <row r="12" spans="1:93" x14ac:dyDescent="0.3">
      <c r="B12" s="144">
        <v>45094</v>
      </c>
      <c r="C12" s="54">
        <v>4432</v>
      </c>
      <c r="D12" s="54">
        <v>30</v>
      </c>
      <c r="E12" s="54" t="s">
        <v>94</v>
      </c>
      <c r="F12" s="144">
        <v>45078</v>
      </c>
      <c r="G12" s="54">
        <v>4182</v>
      </c>
      <c r="H12" s="54">
        <v>130</v>
      </c>
      <c r="I12" s="54" t="s">
        <v>179</v>
      </c>
      <c r="J12" s="136">
        <v>45079</v>
      </c>
      <c r="K12" s="54">
        <v>4188</v>
      </c>
      <c r="L12" s="54">
        <v>85</v>
      </c>
      <c r="M12" s="54" t="s">
        <v>253</v>
      </c>
      <c r="N12" s="136">
        <v>45086</v>
      </c>
      <c r="O12" s="54">
        <v>4258</v>
      </c>
      <c r="P12" s="54">
        <v>20</v>
      </c>
      <c r="Q12" s="54" t="s">
        <v>313</v>
      </c>
      <c r="R12" s="144">
        <v>45079</v>
      </c>
      <c r="S12" s="54">
        <v>4187</v>
      </c>
      <c r="T12" s="54">
        <v>50</v>
      </c>
      <c r="U12" s="54" t="s">
        <v>179</v>
      </c>
      <c r="V12" s="144">
        <v>45049</v>
      </c>
      <c r="W12" s="54">
        <v>3956</v>
      </c>
      <c r="X12" s="54">
        <v>45</v>
      </c>
      <c r="Y12" s="54" t="s">
        <v>94</v>
      </c>
      <c r="Z12" s="144">
        <v>45087</v>
      </c>
      <c r="AA12" s="54">
        <v>4314</v>
      </c>
      <c r="AB12" s="54">
        <v>45</v>
      </c>
      <c r="AC12" s="54" t="s">
        <v>292</v>
      </c>
      <c r="AD12" s="144">
        <v>45098</v>
      </c>
      <c r="AE12" s="54">
        <v>4351</v>
      </c>
      <c r="AF12" s="54">
        <v>20</v>
      </c>
      <c r="AG12" s="54" t="s">
        <v>179</v>
      </c>
      <c r="AH12" s="144">
        <v>45079</v>
      </c>
      <c r="AI12" s="54">
        <v>4186</v>
      </c>
      <c r="AJ12" s="54">
        <v>35</v>
      </c>
      <c r="AK12" s="54" t="s">
        <v>179</v>
      </c>
      <c r="AL12" s="144">
        <v>45081</v>
      </c>
      <c r="AM12" s="54">
        <v>4192</v>
      </c>
      <c r="AN12" s="54">
        <v>285</v>
      </c>
      <c r="AO12" s="54" t="s">
        <v>179</v>
      </c>
      <c r="AP12" s="144">
        <v>45080</v>
      </c>
      <c r="AQ12" s="54">
        <v>4189</v>
      </c>
      <c r="AR12" s="54">
        <v>155</v>
      </c>
      <c r="AS12" s="51" t="s">
        <v>179</v>
      </c>
      <c r="AT12" s="131">
        <v>45091</v>
      </c>
      <c r="AU12" s="6">
        <v>4267</v>
      </c>
      <c r="AV12" s="6">
        <v>90</v>
      </c>
      <c r="AW12" s="15" t="s">
        <v>111</v>
      </c>
      <c r="AX12" s="208">
        <v>45072</v>
      </c>
      <c r="AY12" s="54">
        <v>4164</v>
      </c>
      <c r="AZ12" s="54">
        <v>150</v>
      </c>
      <c r="BA12" s="54" t="s">
        <v>179</v>
      </c>
      <c r="BB12" s="144">
        <v>45081</v>
      </c>
      <c r="BC12" s="54">
        <v>4250</v>
      </c>
      <c r="BD12" s="54">
        <v>90</v>
      </c>
      <c r="BE12" s="144" t="s">
        <v>111</v>
      </c>
      <c r="BF12" s="144">
        <v>45101</v>
      </c>
      <c r="BG12" s="54">
        <v>4283</v>
      </c>
      <c r="BH12" s="54">
        <v>90</v>
      </c>
      <c r="BI12" s="54" t="s">
        <v>94</v>
      </c>
      <c r="BJ12" s="144">
        <v>45079</v>
      </c>
      <c r="BK12" s="54">
        <v>4184</v>
      </c>
      <c r="BL12" s="54">
        <v>130</v>
      </c>
      <c r="BM12" s="54" t="s">
        <v>179</v>
      </c>
      <c r="BN12" s="144">
        <v>45085</v>
      </c>
      <c r="BO12" s="54">
        <v>4251</v>
      </c>
      <c r="BP12" s="54">
        <v>135</v>
      </c>
      <c r="BQ12" s="54" t="s">
        <v>94</v>
      </c>
      <c r="BR12" s="144">
        <v>45093</v>
      </c>
      <c r="BS12" s="54">
        <v>4268</v>
      </c>
      <c r="BT12" s="54">
        <v>90</v>
      </c>
      <c r="BU12" s="54" t="s">
        <v>111</v>
      </c>
      <c r="BV12" s="144">
        <v>45079</v>
      </c>
      <c r="BW12" s="54">
        <v>4185</v>
      </c>
      <c r="BX12" s="54">
        <v>85</v>
      </c>
      <c r="BY12" s="54" t="s">
        <v>179</v>
      </c>
      <c r="BZ12" s="136">
        <v>45083</v>
      </c>
      <c r="CA12" s="54">
        <v>4200</v>
      </c>
      <c r="CB12" s="54">
        <v>105</v>
      </c>
      <c r="CC12" s="54" t="s">
        <v>164</v>
      </c>
      <c r="CD12" s="144">
        <v>45080</v>
      </c>
      <c r="CE12" s="54">
        <v>4249</v>
      </c>
      <c r="CF12" s="54">
        <v>15</v>
      </c>
      <c r="CG12" s="51" t="s">
        <v>94</v>
      </c>
      <c r="CH12" s="161">
        <v>45087</v>
      </c>
      <c r="CI12" s="54">
        <v>4313</v>
      </c>
      <c r="CJ12" s="54">
        <v>70</v>
      </c>
      <c r="CK12" s="53" t="s">
        <v>292</v>
      </c>
      <c r="CL12" s="144">
        <v>45092</v>
      </c>
      <c r="CM12" s="54">
        <v>4330</v>
      </c>
      <c r="CN12" s="54">
        <v>35</v>
      </c>
      <c r="CO12" s="54" t="s">
        <v>253</v>
      </c>
    </row>
    <row r="13" spans="1:93" x14ac:dyDescent="0.3">
      <c r="B13" s="136"/>
      <c r="C13" s="6"/>
      <c r="D13" s="6"/>
      <c r="E13" s="6" t="s">
        <v>94</v>
      </c>
      <c r="F13" s="136">
        <v>45080</v>
      </c>
      <c r="G13" s="6">
        <v>4191</v>
      </c>
      <c r="H13" s="6">
        <v>90</v>
      </c>
      <c r="I13" s="6" t="s">
        <v>179</v>
      </c>
      <c r="J13" s="136">
        <v>45082</v>
      </c>
      <c r="K13" s="6">
        <v>4199</v>
      </c>
      <c r="L13" s="6">
        <v>85</v>
      </c>
      <c r="M13" s="6" t="s">
        <v>253</v>
      </c>
      <c r="N13" s="136"/>
      <c r="O13" s="6"/>
      <c r="P13" s="6"/>
      <c r="Q13" s="6" t="s">
        <v>253</v>
      </c>
      <c r="R13" s="136">
        <v>45082</v>
      </c>
      <c r="S13" s="6">
        <v>4198</v>
      </c>
      <c r="T13" s="6">
        <v>45</v>
      </c>
      <c r="U13" s="6" t="s">
        <v>179</v>
      </c>
      <c r="V13" s="136">
        <v>45052</v>
      </c>
      <c r="W13" s="6">
        <v>4112</v>
      </c>
      <c r="X13" s="6">
        <v>45</v>
      </c>
      <c r="Y13" s="6" t="s">
        <v>94</v>
      </c>
      <c r="Z13" s="136">
        <v>45090</v>
      </c>
      <c r="AA13" s="6">
        <v>4324</v>
      </c>
      <c r="AB13" s="6">
        <v>35</v>
      </c>
      <c r="AC13" s="6" t="s">
        <v>292</v>
      </c>
      <c r="AD13" s="136">
        <v>45100</v>
      </c>
      <c r="AE13" s="6">
        <v>4357</v>
      </c>
      <c r="AF13" s="6">
        <v>20</v>
      </c>
      <c r="AG13" s="6" t="s">
        <v>179</v>
      </c>
      <c r="AH13" s="136"/>
      <c r="AI13" s="6"/>
      <c r="AJ13" s="6"/>
      <c r="AK13" s="6" t="s">
        <v>179</v>
      </c>
      <c r="AL13" s="136">
        <v>45085</v>
      </c>
      <c r="AM13" s="6">
        <v>4257</v>
      </c>
      <c r="AN13" s="6">
        <v>315</v>
      </c>
      <c r="AO13" s="6" t="s">
        <v>111</v>
      </c>
      <c r="AP13" s="136">
        <v>45085</v>
      </c>
      <c r="AQ13" s="6">
        <v>4309</v>
      </c>
      <c r="AR13" s="6">
        <v>155</v>
      </c>
      <c r="AS13" s="52" t="s">
        <v>179</v>
      </c>
      <c r="AT13" s="131">
        <v>45093</v>
      </c>
      <c r="AU13" s="6">
        <v>4331</v>
      </c>
      <c r="AV13" s="6">
        <v>15</v>
      </c>
      <c r="AW13" s="15" t="s">
        <v>179</v>
      </c>
      <c r="AX13" s="138">
        <v>45074</v>
      </c>
      <c r="AY13" s="6">
        <v>4170</v>
      </c>
      <c r="AZ13" s="6">
        <v>180</v>
      </c>
      <c r="BA13" s="6" t="s">
        <v>111</v>
      </c>
      <c r="BB13" s="136">
        <v>45085</v>
      </c>
      <c r="BC13" s="6">
        <v>3841</v>
      </c>
      <c r="BD13" s="6">
        <v>45</v>
      </c>
      <c r="BE13" s="136" t="s">
        <v>257</v>
      </c>
      <c r="BF13" s="144">
        <v>45105</v>
      </c>
      <c r="BG13" s="6">
        <v>4289</v>
      </c>
      <c r="BH13" s="6">
        <v>45</v>
      </c>
      <c r="BI13" s="6" t="s">
        <v>94</v>
      </c>
      <c r="BJ13" s="136">
        <v>45082</v>
      </c>
      <c r="BK13" s="6">
        <v>4194</v>
      </c>
      <c r="BL13" s="6">
        <v>120</v>
      </c>
      <c r="BM13" s="6" t="s">
        <v>179</v>
      </c>
      <c r="BN13" s="136">
        <v>45088</v>
      </c>
      <c r="BO13" s="6">
        <v>4319</v>
      </c>
      <c r="BP13" s="6">
        <f>35+45+35</f>
        <v>115</v>
      </c>
      <c r="BQ13" s="6" t="s">
        <v>296</v>
      </c>
      <c r="BR13" s="136">
        <v>45093</v>
      </c>
      <c r="BS13" s="6">
        <v>4269</v>
      </c>
      <c r="BT13" s="6">
        <v>45</v>
      </c>
      <c r="BU13" s="6" t="s">
        <v>111</v>
      </c>
      <c r="BV13" s="136">
        <v>45082</v>
      </c>
      <c r="BW13" s="6">
        <v>4196</v>
      </c>
      <c r="BX13" s="6">
        <v>105</v>
      </c>
      <c r="BY13" s="6" t="s">
        <v>179</v>
      </c>
      <c r="BZ13" s="136">
        <v>45090</v>
      </c>
      <c r="CA13" s="6">
        <v>4329</v>
      </c>
      <c r="CB13" s="6">
        <v>70</v>
      </c>
      <c r="CC13" s="6" t="s">
        <v>164</v>
      </c>
      <c r="CD13" s="136">
        <v>45083</v>
      </c>
      <c r="CE13" s="6">
        <v>4248</v>
      </c>
      <c r="CF13" s="6">
        <v>15</v>
      </c>
      <c r="CG13" s="52" t="s">
        <v>179</v>
      </c>
      <c r="CH13" s="131">
        <v>45090</v>
      </c>
      <c r="CI13" s="6">
        <v>4323</v>
      </c>
      <c r="CJ13" s="6">
        <v>70</v>
      </c>
      <c r="CK13" s="15" t="s">
        <v>292</v>
      </c>
      <c r="CL13" s="136">
        <v>45095</v>
      </c>
      <c r="CM13" s="6">
        <v>4273</v>
      </c>
      <c r="CN13" s="6">
        <v>135</v>
      </c>
      <c r="CO13" s="86" t="s">
        <v>94</v>
      </c>
    </row>
    <row r="14" spans="1:93" ht="15" customHeight="1" x14ac:dyDescent="0.3">
      <c r="B14" s="136"/>
      <c r="C14" s="6"/>
      <c r="D14" s="6"/>
      <c r="E14" s="6" t="s">
        <v>94</v>
      </c>
      <c r="F14" s="136">
        <v>45082</v>
      </c>
      <c r="G14" s="6">
        <v>4193</v>
      </c>
      <c r="H14" s="6">
        <v>90</v>
      </c>
      <c r="I14" s="6" t="s">
        <v>179</v>
      </c>
      <c r="J14" s="136">
        <v>45084</v>
      </c>
      <c r="K14" s="6">
        <v>4308</v>
      </c>
      <c r="L14" s="6">
        <v>85</v>
      </c>
      <c r="M14" s="6" t="s">
        <v>253</v>
      </c>
      <c r="N14" s="136"/>
      <c r="O14" s="6"/>
      <c r="P14" s="6"/>
      <c r="Q14" s="6" t="s">
        <v>253</v>
      </c>
      <c r="R14" s="136">
        <v>45085</v>
      </c>
      <c r="S14" s="6">
        <v>4307</v>
      </c>
      <c r="T14" s="6">
        <v>50</v>
      </c>
      <c r="U14" s="6" t="s">
        <v>179</v>
      </c>
      <c r="V14" s="136">
        <v>45178</v>
      </c>
      <c r="W14" s="6">
        <v>3997</v>
      </c>
      <c r="X14" s="6">
        <v>45</v>
      </c>
      <c r="Y14" s="6" t="s">
        <v>94</v>
      </c>
      <c r="Z14" s="136">
        <v>45092</v>
      </c>
      <c r="AA14" s="6">
        <v>4327</v>
      </c>
      <c r="AB14" s="6">
        <v>35</v>
      </c>
      <c r="AC14" s="6" t="s">
        <v>179</v>
      </c>
      <c r="AD14" s="136">
        <v>45102</v>
      </c>
      <c r="AE14" s="6">
        <v>4362</v>
      </c>
      <c r="AF14" s="6">
        <v>20</v>
      </c>
      <c r="AG14" s="6" t="s">
        <v>179</v>
      </c>
      <c r="AH14" s="136"/>
      <c r="AI14" s="6"/>
      <c r="AJ14" s="6"/>
      <c r="AK14" s="6" t="s">
        <v>179</v>
      </c>
      <c r="AL14" s="136">
        <v>45089</v>
      </c>
      <c r="AM14" s="6">
        <v>4259</v>
      </c>
      <c r="AN14" s="6">
        <v>315</v>
      </c>
      <c r="AO14" s="6" t="s">
        <v>111</v>
      </c>
      <c r="AP14" s="136">
        <v>45090</v>
      </c>
      <c r="AQ14" s="6">
        <v>4260</v>
      </c>
      <c r="AR14" s="6">
        <v>180</v>
      </c>
      <c r="AS14" s="52" t="s">
        <v>111</v>
      </c>
      <c r="AT14" s="210">
        <v>45097</v>
      </c>
      <c r="AU14" s="211">
        <v>4354</v>
      </c>
      <c r="AV14" s="211">
        <v>80</v>
      </c>
      <c r="AW14" s="212" t="s">
        <v>179</v>
      </c>
      <c r="AX14" s="138">
        <v>45072</v>
      </c>
      <c r="AY14" s="6">
        <v>4164</v>
      </c>
      <c r="AZ14" s="6">
        <v>140</v>
      </c>
      <c r="BA14" s="6" t="s">
        <v>179</v>
      </c>
      <c r="BB14" s="136">
        <v>45094</v>
      </c>
      <c r="BC14" s="6">
        <v>3842</v>
      </c>
      <c r="BD14" s="6">
        <v>40</v>
      </c>
      <c r="BE14" s="136" t="s">
        <v>230</v>
      </c>
      <c r="BF14" s="6"/>
      <c r="BG14" s="6"/>
      <c r="BH14" s="6"/>
      <c r="BI14" s="6"/>
      <c r="BJ14" s="136">
        <v>45085</v>
      </c>
      <c r="BK14" s="6">
        <v>4256</v>
      </c>
      <c r="BL14" s="6">
        <v>180</v>
      </c>
      <c r="BM14" s="6" t="s">
        <v>94</v>
      </c>
      <c r="BN14" s="136">
        <v>45091</v>
      </c>
      <c r="BO14" s="6">
        <v>4261</v>
      </c>
      <c r="BP14" s="6">
        <v>135</v>
      </c>
      <c r="BQ14" s="6" t="s">
        <v>94</v>
      </c>
      <c r="BR14" s="136">
        <v>45110</v>
      </c>
      <c r="BS14" s="6">
        <v>4387</v>
      </c>
      <c r="BT14" s="6">
        <v>80</v>
      </c>
      <c r="BU14" s="6" t="s">
        <v>179</v>
      </c>
      <c r="BV14" s="136">
        <v>45085</v>
      </c>
      <c r="BW14" s="6">
        <v>4306</v>
      </c>
      <c r="BX14" s="6">
        <v>105</v>
      </c>
      <c r="BY14" s="6" t="s">
        <v>179</v>
      </c>
      <c r="BZ14" s="136">
        <v>45098</v>
      </c>
      <c r="CA14" s="6">
        <v>4277</v>
      </c>
      <c r="CB14" s="6">
        <v>90</v>
      </c>
      <c r="CC14" s="6" t="s">
        <v>94</v>
      </c>
      <c r="CD14" s="136"/>
      <c r="CE14" s="6"/>
      <c r="CF14" s="6"/>
      <c r="CG14" s="52" t="s">
        <v>94</v>
      </c>
      <c r="CH14" s="131">
        <v>45094</v>
      </c>
      <c r="CI14" s="213">
        <v>4271</v>
      </c>
      <c r="CJ14" s="6">
        <v>135</v>
      </c>
      <c r="CK14" s="15" t="s">
        <v>94</v>
      </c>
      <c r="CL14" s="136">
        <v>45097</v>
      </c>
      <c r="CM14" s="6">
        <v>4276</v>
      </c>
      <c r="CN14" s="6">
        <v>135</v>
      </c>
      <c r="CO14" s="86" t="s">
        <v>94</v>
      </c>
    </row>
    <row r="15" spans="1:93" x14ac:dyDescent="0.3">
      <c r="B15" s="136"/>
      <c r="C15" s="6"/>
      <c r="D15" s="6"/>
      <c r="E15" s="6" t="s">
        <v>179</v>
      </c>
      <c r="F15" s="136">
        <v>45084</v>
      </c>
      <c r="G15" s="6">
        <v>4304</v>
      </c>
      <c r="H15" s="6">
        <v>90</v>
      </c>
      <c r="I15" s="6" t="s">
        <v>179</v>
      </c>
      <c r="J15" s="136">
        <v>45088</v>
      </c>
      <c r="K15" s="6">
        <v>4316</v>
      </c>
      <c r="L15" s="6">
        <v>115</v>
      </c>
      <c r="M15" s="6" t="s">
        <v>292</v>
      </c>
      <c r="N15" s="136"/>
      <c r="O15" s="6"/>
      <c r="P15" s="6"/>
      <c r="Q15" s="6" t="s">
        <v>292</v>
      </c>
      <c r="R15" s="136">
        <v>45088</v>
      </c>
      <c r="S15" s="6">
        <v>4317</v>
      </c>
      <c r="T15" s="6">
        <v>70</v>
      </c>
      <c r="U15" s="6" t="s">
        <v>292</v>
      </c>
      <c r="V15" s="136">
        <v>45199</v>
      </c>
      <c r="W15" s="6">
        <v>3954</v>
      </c>
      <c r="X15" s="6">
        <v>45</v>
      </c>
      <c r="Y15" s="6" t="s">
        <v>94</v>
      </c>
      <c r="Z15" s="136">
        <v>45094</v>
      </c>
      <c r="AA15" s="6">
        <v>4337</v>
      </c>
      <c r="AB15" s="6">
        <v>45</v>
      </c>
      <c r="AC15" s="6" t="s">
        <v>179</v>
      </c>
      <c r="AD15" s="136">
        <v>45104</v>
      </c>
      <c r="AE15" s="6">
        <v>4369</v>
      </c>
      <c r="AF15" s="6">
        <v>30</v>
      </c>
      <c r="AG15" s="6" t="s">
        <v>179</v>
      </c>
      <c r="AH15" s="136"/>
      <c r="AI15" s="6"/>
      <c r="AJ15" s="6"/>
      <c r="AK15" s="6" t="s">
        <v>179</v>
      </c>
      <c r="AL15" s="136">
        <v>45093</v>
      </c>
      <c r="AM15" s="6">
        <v>4270</v>
      </c>
      <c r="AN15" s="6">
        <v>315</v>
      </c>
      <c r="AO15" s="6" t="s">
        <v>111</v>
      </c>
      <c r="AP15" s="136">
        <v>45095</v>
      </c>
      <c r="AQ15" s="6">
        <v>4339</v>
      </c>
      <c r="AR15" s="6">
        <v>155</v>
      </c>
      <c r="AS15" s="52" t="s">
        <v>179</v>
      </c>
      <c r="AT15" s="131"/>
      <c r="AU15" s="6"/>
      <c r="AV15" s="6"/>
      <c r="AW15" s="15"/>
      <c r="AX15" s="138">
        <v>45074</v>
      </c>
      <c r="AY15" s="6">
        <v>4170</v>
      </c>
      <c r="AZ15" s="6">
        <v>110</v>
      </c>
      <c r="BA15" s="6" t="s">
        <v>179</v>
      </c>
      <c r="BB15" s="136"/>
      <c r="BC15" s="6"/>
      <c r="BD15" s="6"/>
      <c r="BE15" s="136" t="s">
        <v>257</v>
      </c>
      <c r="BF15" s="6"/>
      <c r="BG15" s="6"/>
      <c r="BH15" s="6"/>
      <c r="BI15" s="6"/>
      <c r="BJ15" s="136">
        <v>45088</v>
      </c>
      <c r="BK15" s="6">
        <v>4320</v>
      </c>
      <c r="BL15" s="6">
        <v>140</v>
      </c>
      <c r="BM15" s="6" t="s">
        <v>296</v>
      </c>
      <c r="BN15" s="136">
        <v>45094</v>
      </c>
      <c r="BO15" s="6">
        <v>4334</v>
      </c>
      <c r="BP15" s="6">
        <v>65</v>
      </c>
      <c r="BQ15" s="6" t="s">
        <v>179</v>
      </c>
      <c r="BR15" s="136">
        <v>45110</v>
      </c>
      <c r="BS15" s="6">
        <v>4388</v>
      </c>
      <c r="BT15" s="6">
        <v>35</v>
      </c>
      <c r="BU15" s="6" t="s">
        <v>179</v>
      </c>
      <c r="BV15" s="136">
        <v>45088</v>
      </c>
      <c r="BW15" s="6">
        <v>4318</v>
      </c>
      <c r="BX15" s="6">
        <v>115</v>
      </c>
      <c r="BY15" s="6" t="s">
        <v>292</v>
      </c>
      <c r="BZ15" s="136">
        <v>45103</v>
      </c>
      <c r="CA15" s="6">
        <v>4365</v>
      </c>
      <c r="CB15" s="6">
        <v>70</v>
      </c>
      <c r="CC15" s="6" t="s">
        <v>164</v>
      </c>
      <c r="CD15" s="136"/>
      <c r="CE15" s="6"/>
      <c r="CF15" s="6"/>
      <c r="CG15" s="52" t="s">
        <v>179</v>
      </c>
      <c r="CH15" s="131">
        <v>45094</v>
      </c>
      <c r="CI15" s="6">
        <v>4272</v>
      </c>
      <c r="CJ15" s="6">
        <v>270</v>
      </c>
      <c r="CK15" s="15" t="s">
        <v>94</v>
      </c>
      <c r="CL15" s="136">
        <v>45100</v>
      </c>
      <c r="CM15" s="6">
        <v>4282</v>
      </c>
      <c r="CN15" s="6">
        <v>135</v>
      </c>
      <c r="CO15" s="86" t="s">
        <v>94</v>
      </c>
    </row>
    <row r="16" spans="1:93" x14ac:dyDescent="0.3">
      <c r="B16" s="136"/>
      <c r="C16" s="6"/>
      <c r="D16" s="6"/>
      <c r="E16" s="6" t="s">
        <v>94</v>
      </c>
      <c r="F16" s="136">
        <v>45086</v>
      </c>
      <c r="G16" s="6">
        <v>4310</v>
      </c>
      <c r="H16" s="6">
        <v>100</v>
      </c>
      <c r="I16" s="6" t="s">
        <v>179</v>
      </c>
      <c r="J16" s="136">
        <v>45091</v>
      </c>
      <c r="K16" s="6">
        <v>4264</v>
      </c>
      <c r="L16" s="6">
        <v>125</v>
      </c>
      <c r="M16" s="6" t="s">
        <v>313</v>
      </c>
      <c r="N16" s="136"/>
      <c r="O16" s="6"/>
      <c r="P16" s="6"/>
      <c r="Q16" s="6" t="s">
        <v>313</v>
      </c>
      <c r="R16" s="136">
        <v>45091</v>
      </c>
      <c r="S16" s="6">
        <v>4265</v>
      </c>
      <c r="T16" s="6">
        <v>90</v>
      </c>
      <c r="U16" s="6" t="s">
        <v>94</v>
      </c>
      <c r="V16" s="136"/>
      <c r="W16" s="6"/>
      <c r="X16" s="6"/>
      <c r="Y16" s="6" t="s">
        <v>179</v>
      </c>
      <c r="Z16" s="136">
        <v>45096</v>
      </c>
      <c r="AA16" s="6">
        <v>4342</v>
      </c>
      <c r="AB16" s="6">
        <v>45</v>
      </c>
      <c r="AC16" s="6" t="s">
        <v>179</v>
      </c>
      <c r="AD16" s="136">
        <v>45106</v>
      </c>
      <c r="AE16" s="6">
        <v>4372</v>
      </c>
      <c r="AF16" s="6">
        <v>65</v>
      </c>
      <c r="AG16" s="6" t="s">
        <v>179</v>
      </c>
      <c r="AH16" s="136"/>
      <c r="AI16" s="6"/>
      <c r="AJ16" s="6"/>
      <c r="AK16" s="6" t="s">
        <v>179</v>
      </c>
      <c r="AL16" s="136">
        <v>45097</v>
      </c>
      <c r="AM16" s="6">
        <v>4275</v>
      </c>
      <c r="AN16" s="6">
        <v>325</v>
      </c>
      <c r="AO16" s="6" t="s">
        <v>111</v>
      </c>
      <c r="AP16" s="136">
        <v>45100</v>
      </c>
      <c r="AQ16" s="6">
        <v>4355</v>
      </c>
      <c r="AR16" s="6">
        <v>190</v>
      </c>
      <c r="AS16" s="52" t="s">
        <v>179</v>
      </c>
      <c r="AT16" s="210"/>
      <c r="AU16" s="211"/>
      <c r="AV16" s="211"/>
      <c r="AW16" s="212"/>
      <c r="AX16" s="138">
        <v>45076</v>
      </c>
      <c r="AY16" s="6">
        <v>4175</v>
      </c>
      <c r="AZ16" s="6">
        <v>140</v>
      </c>
      <c r="BA16" s="6" t="s">
        <v>179</v>
      </c>
      <c r="BB16" s="136"/>
      <c r="BC16" s="6"/>
      <c r="BD16" s="6"/>
      <c r="BE16" s="136" t="s">
        <v>257</v>
      </c>
      <c r="BF16" s="6"/>
      <c r="BG16" s="6"/>
      <c r="BH16" s="6"/>
      <c r="BI16" s="6"/>
      <c r="BJ16" s="136">
        <v>45094</v>
      </c>
      <c r="BK16" s="6">
        <v>4333</v>
      </c>
      <c r="BL16" s="6">
        <v>140</v>
      </c>
      <c r="BM16" s="6" t="s">
        <v>179</v>
      </c>
      <c r="BN16" s="136">
        <v>45097</v>
      </c>
      <c r="BO16" s="6">
        <v>4344</v>
      </c>
      <c r="BP16" s="6">
        <v>85</v>
      </c>
      <c r="BQ16" s="6" t="s">
        <v>179</v>
      </c>
      <c r="BR16" s="136"/>
      <c r="BS16" s="6"/>
      <c r="BT16" s="6"/>
      <c r="BU16" s="6" t="s">
        <v>179</v>
      </c>
      <c r="BV16" s="136">
        <v>45091</v>
      </c>
      <c r="BW16" s="6">
        <v>4263</v>
      </c>
      <c r="BX16" s="6">
        <f>45*3</f>
        <v>135</v>
      </c>
      <c r="BY16" s="6" t="s">
        <v>179</v>
      </c>
      <c r="BZ16" s="136"/>
      <c r="CA16" s="6"/>
      <c r="CB16" s="6"/>
      <c r="CC16" s="6" t="s">
        <v>164</v>
      </c>
      <c r="CD16" s="136"/>
      <c r="CE16" s="6"/>
      <c r="CF16" s="6"/>
      <c r="CG16" s="52" t="s">
        <v>179</v>
      </c>
      <c r="CH16" s="131">
        <v>45097</v>
      </c>
      <c r="CI16" s="6">
        <v>4274</v>
      </c>
      <c r="CJ16" s="6">
        <v>225</v>
      </c>
      <c r="CK16" s="15" t="s">
        <v>94</v>
      </c>
      <c r="CL16" s="136">
        <v>45103</v>
      </c>
      <c r="CM16" s="6">
        <v>4367</v>
      </c>
      <c r="CN16" s="6">
        <v>80</v>
      </c>
      <c r="CO16" s="86" t="s">
        <v>253</v>
      </c>
    </row>
    <row r="17" spans="1:93" x14ac:dyDescent="0.3">
      <c r="B17" s="136"/>
      <c r="C17" s="6"/>
      <c r="D17" s="6"/>
      <c r="E17" s="6" t="s">
        <v>179</v>
      </c>
      <c r="F17" s="136">
        <v>45088</v>
      </c>
      <c r="G17" s="6">
        <v>4321</v>
      </c>
      <c r="H17" s="6">
        <v>140</v>
      </c>
      <c r="I17" s="6" t="s">
        <v>292</v>
      </c>
      <c r="J17" s="6"/>
      <c r="K17" s="6"/>
      <c r="L17" s="6"/>
      <c r="M17" s="6"/>
      <c r="N17" s="6"/>
      <c r="O17" s="6"/>
      <c r="P17" s="6"/>
      <c r="Q17" s="6"/>
      <c r="R17" s="136">
        <v>45094</v>
      </c>
      <c r="S17" s="6">
        <v>4335</v>
      </c>
      <c r="T17" s="6">
        <v>50</v>
      </c>
      <c r="U17" s="6" t="s">
        <v>179</v>
      </c>
      <c r="V17" s="136"/>
      <c r="W17" s="6"/>
      <c r="X17" s="6"/>
      <c r="Y17" s="6" t="s">
        <v>179</v>
      </c>
      <c r="Z17" s="136">
        <v>45098</v>
      </c>
      <c r="AA17" s="6">
        <v>4350</v>
      </c>
      <c r="AB17" s="6">
        <v>35</v>
      </c>
      <c r="AC17" s="6" t="s">
        <v>179</v>
      </c>
      <c r="AD17" s="136"/>
      <c r="AE17" s="6"/>
      <c r="AF17" s="6"/>
      <c r="AG17" s="6" t="s">
        <v>179</v>
      </c>
      <c r="AH17" s="136"/>
      <c r="AI17" s="6"/>
      <c r="AJ17" s="6"/>
      <c r="AK17" s="6" t="s">
        <v>94</v>
      </c>
      <c r="AL17" s="136">
        <v>45101</v>
      </c>
      <c r="AM17" s="6">
        <v>4359</v>
      </c>
      <c r="AN17" s="6">
        <v>50</v>
      </c>
      <c r="AO17" s="6" t="s">
        <v>111</v>
      </c>
      <c r="AP17" s="136">
        <v>45105</v>
      </c>
      <c r="AQ17" s="6">
        <v>4288</v>
      </c>
      <c r="AR17" s="6">
        <v>270</v>
      </c>
      <c r="AS17" s="52" t="s">
        <v>111</v>
      </c>
      <c r="AT17" s="131"/>
      <c r="AU17" s="6"/>
      <c r="AV17" s="6"/>
      <c r="AW17" s="15"/>
      <c r="AX17" s="138">
        <v>45078</v>
      </c>
      <c r="AY17" s="6">
        <v>4183</v>
      </c>
      <c r="AZ17" s="6">
        <v>110</v>
      </c>
      <c r="BA17" s="6" t="s">
        <v>179</v>
      </c>
      <c r="BB17" s="136"/>
      <c r="BC17" s="6"/>
      <c r="BD17" s="6"/>
      <c r="BE17" s="136" t="s">
        <v>257</v>
      </c>
      <c r="BF17" s="6"/>
      <c r="BG17" s="6"/>
      <c r="BH17" s="6"/>
      <c r="BI17" s="6"/>
      <c r="BJ17" s="136">
        <v>45091</v>
      </c>
      <c r="BK17" s="6">
        <v>4262</v>
      </c>
      <c r="BL17" s="6">
        <v>180</v>
      </c>
      <c r="BM17" s="6" t="s">
        <v>94</v>
      </c>
      <c r="BN17" s="136">
        <v>45100</v>
      </c>
      <c r="BO17" s="6">
        <v>4280</v>
      </c>
      <c r="BP17" s="6">
        <v>135</v>
      </c>
      <c r="BQ17" s="6" t="s">
        <v>94</v>
      </c>
      <c r="BR17" s="136"/>
      <c r="BS17" s="6"/>
      <c r="BT17" s="6"/>
      <c r="BU17" s="192" t="s">
        <v>179</v>
      </c>
      <c r="BV17" s="136"/>
      <c r="BW17" s="6"/>
      <c r="BX17" s="6"/>
      <c r="BY17" s="6" t="s">
        <v>179</v>
      </c>
      <c r="BZ17" s="136"/>
      <c r="CA17" s="6"/>
      <c r="CB17" s="6"/>
      <c r="CC17" s="6" t="s">
        <v>164</v>
      </c>
      <c r="CD17" s="136"/>
      <c r="CE17" s="6"/>
      <c r="CF17" s="6"/>
      <c r="CG17" s="52" t="s">
        <v>94</v>
      </c>
      <c r="CH17" s="131">
        <v>45098</v>
      </c>
      <c r="CI17" s="6">
        <v>4352</v>
      </c>
      <c r="CJ17" s="6">
        <v>105</v>
      </c>
      <c r="CK17" s="15" t="s">
        <v>179</v>
      </c>
      <c r="CL17" s="136">
        <v>45106</v>
      </c>
      <c r="CM17" s="6">
        <v>4290</v>
      </c>
      <c r="CN17" s="6">
        <v>135</v>
      </c>
      <c r="CO17" s="86" t="s">
        <v>94</v>
      </c>
    </row>
    <row r="18" spans="1:93" x14ac:dyDescent="0.3">
      <c r="B18" s="136"/>
      <c r="C18" s="6"/>
      <c r="D18" s="6"/>
      <c r="E18" s="6" t="s">
        <v>179</v>
      </c>
      <c r="F18" s="136">
        <v>45090</v>
      </c>
      <c r="G18" s="6">
        <v>4322</v>
      </c>
      <c r="H18" s="6">
        <v>140</v>
      </c>
      <c r="I18" s="6" t="s">
        <v>292</v>
      </c>
      <c r="J18" s="6"/>
      <c r="K18" s="6"/>
      <c r="L18" s="6"/>
      <c r="M18" s="6"/>
      <c r="N18" s="6"/>
      <c r="O18" s="6"/>
      <c r="P18" s="6"/>
      <c r="Q18" s="6"/>
      <c r="R18" s="136">
        <v>45097</v>
      </c>
      <c r="S18" s="6">
        <v>4345</v>
      </c>
      <c r="T18" s="6">
        <v>20</v>
      </c>
      <c r="U18" s="6" t="s">
        <v>179</v>
      </c>
      <c r="V18" s="136"/>
      <c r="W18" s="6"/>
      <c r="X18" s="6"/>
      <c r="Y18" s="6" t="s">
        <v>179</v>
      </c>
      <c r="Z18" s="136">
        <v>45100</v>
      </c>
      <c r="AA18" s="6">
        <v>4401</v>
      </c>
      <c r="AB18" s="6">
        <v>45</v>
      </c>
      <c r="AC18" s="6" t="s">
        <v>179</v>
      </c>
      <c r="AD18" s="136"/>
      <c r="AE18" s="6"/>
      <c r="AF18" s="6"/>
      <c r="AG18" s="6" t="s">
        <v>179</v>
      </c>
      <c r="AH18" s="136"/>
      <c r="AI18" s="6"/>
      <c r="AJ18" s="6"/>
      <c r="AK18" s="6" t="s">
        <v>94</v>
      </c>
      <c r="AL18" s="136"/>
      <c r="AM18" s="6"/>
      <c r="AN18" s="6"/>
      <c r="AO18" s="6" t="s">
        <v>179</v>
      </c>
      <c r="AP18" s="136"/>
      <c r="AQ18" s="6"/>
      <c r="AR18" s="6"/>
      <c r="AS18" s="52" t="s">
        <v>179</v>
      </c>
      <c r="AT18" s="131"/>
      <c r="AU18" s="6"/>
      <c r="AV18" s="6"/>
      <c r="AW18" s="15"/>
      <c r="AX18" s="138">
        <v>45080</v>
      </c>
      <c r="AY18" s="6">
        <v>4190</v>
      </c>
      <c r="AZ18" s="6">
        <v>110</v>
      </c>
      <c r="BA18" s="6" t="s">
        <v>179</v>
      </c>
      <c r="BB18" s="136"/>
      <c r="BC18" s="6"/>
      <c r="BD18" s="6"/>
      <c r="BE18" s="136" t="s">
        <v>257</v>
      </c>
      <c r="BF18" s="6"/>
      <c r="BG18" s="6"/>
      <c r="BH18" s="6"/>
      <c r="BI18" s="6"/>
      <c r="BJ18" s="136">
        <v>45097</v>
      </c>
      <c r="BK18" s="6">
        <v>4343</v>
      </c>
      <c r="BL18" s="6">
        <v>120</v>
      </c>
      <c r="BM18" s="6" t="s">
        <v>179</v>
      </c>
      <c r="BN18" s="136">
        <v>45103</v>
      </c>
      <c r="BO18" s="6">
        <v>4285</v>
      </c>
      <c r="BP18" s="6">
        <v>135</v>
      </c>
      <c r="BQ18" s="6" t="s">
        <v>94</v>
      </c>
      <c r="BR18" s="136"/>
      <c r="BS18" s="6"/>
      <c r="BT18" s="6"/>
      <c r="BU18" s="6" t="s">
        <v>179</v>
      </c>
      <c r="BV18" s="136"/>
      <c r="BW18" s="6"/>
      <c r="BX18" s="6"/>
      <c r="BY18" s="6" t="s">
        <v>179</v>
      </c>
      <c r="BZ18" s="136"/>
      <c r="CA18" s="6"/>
      <c r="CB18" s="6"/>
      <c r="CC18" s="4" t="s">
        <v>164</v>
      </c>
      <c r="CD18" s="136"/>
      <c r="CE18" s="6"/>
      <c r="CF18" s="6"/>
      <c r="CG18" s="52" t="s">
        <v>94</v>
      </c>
      <c r="CH18" s="131">
        <v>45099</v>
      </c>
      <c r="CI18" s="6">
        <v>4278</v>
      </c>
      <c r="CJ18" s="6">
        <v>325</v>
      </c>
      <c r="CK18" s="15" t="s">
        <v>94</v>
      </c>
      <c r="CL18" s="136"/>
      <c r="CM18" s="6"/>
      <c r="CN18" s="6"/>
      <c r="CO18" s="86" t="s">
        <v>253</v>
      </c>
    </row>
    <row r="19" spans="1:93" x14ac:dyDescent="0.3">
      <c r="B19" s="136"/>
      <c r="C19" s="6"/>
      <c r="D19" s="6"/>
      <c r="E19" s="6" t="s">
        <v>179</v>
      </c>
      <c r="F19" s="136">
        <v>45092</v>
      </c>
      <c r="G19" s="6">
        <v>4328</v>
      </c>
      <c r="H19" s="6">
        <v>100</v>
      </c>
      <c r="I19" s="6" t="s">
        <v>179</v>
      </c>
      <c r="J19" s="6"/>
      <c r="K19" s="6"/>
      <c r="L19" s="6"/>
      <c r="M19" s="6"/>
      <c r="N19" s="6"/>
      <c r="O19" s="6"/>
      <c r="P19" s="6"/>
      <c r="Q19" s="6"/>
      <c r="R19" s="136">
        <v>45100</v>
      </c>
      <c r="S19" s="6">
        <v>4356</v>
      </c>
      <c r="T19" s="6">
        <v>20</v>
      </c>
      <c r="U19" s="6" t="s">
        <v>179</v>
      </c>
      <c r="V19" s="136"/>
      <c r="W19" s="6"/>
      <c r="X19" s="6"/>
      <c r="Y19" s="6" t="s">
        <v>94</v>
      </c>
      <c r="Z19" s="136"/>
      <c r="AA19" s="6"/>
      <c r="AB19" s="6"/>
      <c r="AC19" s="6" t="s">
        <v>94</v>
      </c>
      <c r="AD19" s="136"/>
      <c r="AE19" s="6"/>
      <c r="AF19" s="6"/>
      <c r="AG19" s="6" t="s">
        <v>94</v>
      </c>
      <c r="AH19" s="136"/>
      <c r="AI19" s="6"/>
      <c r="AJ19" s="6"/>
      <c r="AK19" s="6" t="s">
        <v>94</v>
      </c>
      <c r="AL19" s="136"/>
      <c r="AM19" s="6"/>
      <c r="AN19" s="6"/>
      <c r="AO19" s="6" t="s">
        <v>179</v>
      </c>
      <c r="AP19" s="136"/>
      <c r="AQ19" s="6"/>
      <c r="AR19" s="6"/>
      <c r="AS19" s="52" t="s">
        <v>179</v>
      </c>
      <c r="AT19" s="131"/>
      <c r="AU19" s="140"/>
      <c r="AV19" s="6"/>
      <c r="AW19" s="15"/>
      <c r="AX19" s="138">
        <v>45082</v>
      </c>
      <c r="AY19" s="6">
        <v>4197</v>
      </c>
      <c r="AZ19" s="6">
        <v>115</v>
      </c>
      <c r="BA19" s="6" t="s">
        <v>179</v>
      </c>
      <c r="BB19" s="136"/>
      <c r="BC19" s="6"/>
      <c r="BD19" s="6"/>
      <c r="BE19" s="136" t="s">
        <v>257</v>
      </c>
      <c r="BF19" s="192"/>
      <c r="BG19" s="192"/>
      <c r="BH19" s="192"/>
      <c r="BI19" s="192"/>
      <c r="BJ19" s="136">
        <v>45100</v>
      </c>
      <c r="BK19" s="6">
        <v>4279</v>
      </c>
      <c r="BL19" s="6">
        <v>180</v>
      </c>
      <c r="BM19" s="192" t="s">
        <v>94</v>
      </c>
      <c r="BN19" s="136">
        <v>45106</v>
      </c>
      <c r="BO19" s="6">
        <v>4373</v>
      </c>
      <c r="BP19" s="6">
        <v>85</v>
      </c>
      <c r="BQ19" s="192" t="s">
        <v>179</v>
      </c>
      <c r="BR19" s="136"/>
      <c r="BS19" s="6"/>
      <c r="BT19" s="6"/>
      <c r="BU19" s="6" t="s">
        <v>179</v>
      </c>
      <c r="BV19" s="136"/>
      <c r="BW19" s="6"/>
      <c r="BX19" s="6"/>
      <c r="BY19" s="192" t="s">
        <v>179</v>
      </c>
      <c r="BZ19" s="136"/>
      <c r="CA19" s="6"/>
      <c r="CB19" s="6"/>
      <c r="CC19" s="6" t="s">
        <v>164</v>
      </c>
      <c r="CD19" s="136"/>
      <c r="CE19" s="6"/>
      <c r="CF19" s="6"/>
      <c r="CG19" s="52" t="s">
        <v>179</v>
      </c>
      <c r="CH19" s="131">
        <v>45100</v>
      </c>
      <c r="CI19" s="6">
        <v>4281</v>
      </c>
      <c r="CJ19" s="6">
        <v>135</v>
      </c>
      <c r="CK19" s="15" t="s">
        <v>94</v>
      </c>
      <c r="CL19" s="136"/>
      <c r="CM19" s="6"/>
      <c r="CN19" s="6"/>
      <c r="CO19" s="86" t="s">
        <v>94</v>
      </c>
    </row>
    <row r="20" spans="1:93" x14ac:dyDescent="0.3">
      <c r="B20" s="136"/>
      <c r="C20" s="6"/>
      <c r="D20" s="6"/>
      <c r="E20" s="6" t="s">
        <v>179</v>
      </c>
      <c r="F20" s="136">
        <v>45094</v>
      </c>
      <c r="G20" s="6">
        <v>4336</v>
      </c>
      <c r="H20" s="6">
        <v>100</v>
      </c>
      <c r="I20" s="6" t="s">
        <v>179</v>
      </c>
      <c r="J20" s="6"/>
      <c r="K20" s="6"/>
      <c r="L20" s="6"/>
      <c r="M20" s="6"/>
      <c r="N20" s="6"/>
      <c r="O20" s="6"/>
      <c r="P20" s="6"/>
      <c r="Q20" s="6"/>
      <c r="R20" s="136">
        <v>45106</v>
      </c>
      <c r="S20" s="6">
        <v>4375</v>
      </c>
      <c r="T20" s="6">
        <v>40</v>
      </c>
      <c r="U20" s="6" t="s">
        <v>179</v>
      </c>
      <c r="V20" s="136"/>
      <c r="W20" s="6"/>
      <c r="X20" s="6"/>
      <c r="Y20" s="6" t="s">
        <v>94</v>
      </c>
      <c r="Z20" s="136"/>
      <c r="AA20" s="6"/>
      <c r="AB20" s="6"/>
      <c r="AC20" s="6" t="s">
        <v>94</v>
      </c>
      <c r="AD20" s="136"/>
      <c r="AE20" s="6"/>
      <c r="AF20" s="6"/>
      <c r="AG20" s="6" t="s">
        <v>94</v>
      </c>
      <c r="AH20" s="136"/>
      <c r="AI20" s="6"/>
      <c r="AJ20" s="6"/>
      <c r="AK20" s="6" t="s">
        <v>94</v>
      </c>
      <c r="AL20" s="136"/>
      <c r="AM20" s="6"/>
      <c r="AN20" s="6"/>
      <c r="AO20" s="6" t="s">
        <v>179</v>
      </c>
      <c r="AP20" s="136"/>
      <c r="AQ20" s="6"/>
      <c r="AR20" s="6"/>
      <c r="AS20" s="52" t="s">
        <v>179</v>
      </c>
      <c r="AT20" s="131"/>
      <c r="AU20" s="6"/>
      <c r="AV20" s="6"/>
      <c r="AW20" s="15"/>
      <c r="AX20" s="138">
        <v>45084</v>
      </c>
      <c r="AY20" s="6">
        <v>4305</v>
      </c>
      <c r="AZ20" s="6">
        <v>90</v>
      </c>
      <c r="BA20" s="6" t="s">
        <v>179</v>
      </c>
      <c r="BB20" s="136"/>
      <c r="BC20" s="6"/>
      <c r="BD20" s="6"/>
      <c r="BE20" s="136" t="s">
        <v>179</v>
      </c>
      <c r="BF20" s="6"/>
      <c r="BG20" s="6"/>
      <c r="BH20" s="6"/>
      <c r="BI20" s="6"/>
      <c r="BJ20" s="136">
        <v>45103</v>
      </c>
      <c r="BK20" s="6">
        <v>4284</v>
      </c>
      <c r="BL20" s="6">
        <v>180</v>
      </c>
      <c r="BM20" s="6" t="s">
        <v>179</v>
      </c>
      <c r="BN20" s="136"/>
      <c r="BO20" s="6"/>
      <c r="BP20" s="6"/>
      <c r="BQ20" s="6"/>
      <c r="BR20" s="136"/>
      <c r="BS20" s="6"/>
      <c r="BT20" s="6"/>
      <c r="BU20" s="6" t="s">
        <v>179</v>
      </c>
      <c r="BV20" s="136"/>
      <c r="BW20" s="6"/>
      <c r="BX20" s="6"/>
      <c r="BY20" s="192" t="s">
        <v>179</v>
      </c>
      <c r="BZ20" s="136"/>
      <c r="CA20" s="6"/>
      <c r="CB20" s="6"/>
      <c r="CC20" s="6"/>
      <c r="CD20" s="136"/>
      <c r="CE20" s="6"/>
      <c r="CF20" s="6"/>
      <c r="CG20" s="52" t="s">
        <v>179</v>
      </c>
      <c r="CH20" s="131">
        <v>45101</v>
      </c>
      <c r="CI20" s="6">
        <v>4360</v>
      </c>
      <c r="CJ20" s="6">
        <v>70</v>
      </c>
      <c r="CK20" s="15" t="s">
        <v>179</v>
      </c>
      <c r="CL20" s="136"/>
      <c r="CM20" s="6"/>
      <c r="CN20" s="6"/>
      <c r="CO20" s="86" t="s">
        <v>253</v>
      </c>
    </row>
    <row r="21" spans="1:93" x14ac:dyDescent="0.3">
      <c r="B21" s="136"/>
      <c r="C21" s="6"/>
      <c r="D21" s="6"/>
      <c r="E21" s="6" t="s">
        <v>179</v>
      </c>
      <c r="F21" s="136">
        <v>45096</v>
      </c>
      <c r="G21" s="6">
        <v>4341</v>
      </c>
      <c r="H21" s="6">
        <v>90</v>
      </c>
      <c r="I21" s="6" t="s">
        <v>179</v>
      </c>
      <c r="J21" s="6"/>
      <c r="K21" s="6"/>
      <c r="L21" s="6"/>
      <c r="M21" s="6"/>
      <c r="N21" s="6"/>
      <c r="O21" s="6"/>
      <c r="P21" s="6"/>
      <c r="Q21" s="6"/>
      <c r="R21" s="136"/>
      <c r="S21" s="6"/>
      <c r="T21" s="6"/>
      <c r="U21" s="6" t="s">
        <v>179</v>
      </c>
      <c r="V21" s="136"/>
      <c r="W21" s="6"/>
      <c r="X21" s="6"/>
      <c r="Y21" s="6" t="s">
        <v>179</v>
      </c>
      <c r="Z21" s="136"/>
      <c r="AA21" s="6"/>
      <c r="AB21" s="6"/>
      <c r="AC21" s="6" t="s">
        <v>179</v>
      </c>
      <c r="AD21" s="136"/>
      <c r="AE21" s="6"/>
      <c r="AF21" s="6"/>
      <c r="AG21" s="6" t="s">
        <v>179</v>
      </c>
      <c r="AH21" s="136"/>
      <c r="AI21" s="6"/>
      <c r="AJ21" s="6"/>
      <c r="AK21" s="6" t="s">
        <v>179</v>
      </c>
      <c r="AL21" s="136"/>
      <c r="AM21" s="6"/>
      <c r="AN21" s="6"/>
      <c r="AO21" s="6" t="s">
        <v>179</v>
      </c>
      <c r="AP21" s="136"/>
      <c r="AQ21" s="6"/>
      <c r="AR21" s="6"/>
      <c r="AS21" s="52" t="s">
        <v>179</v>
      </c>
      <c r="AT21" s="131"/>
      <c r="AU21" s="140"/>
      <c r="AV21" s="6"/>
      <c r="AW21" s="15"/>
      <c r="AX21" s="138">
        <v>45086</v>
      </c>
      <c r="AY21" s="140">
        <v>4311</v>
      </c>
      <c r="AZ21" s="6">
        <v>120</v>
      </c>
      <c r="BA21" s="6" t="s">
        <v>179</v>
      </c>
      <c r="BB21" s="136"/>
      <c r="BC21" s="6"/>
      <c r="BD21" s="6"/>
      <c r="BE21" s="136" t="s">
        <v>111</v>
      </c>
      <c r="BF21" s="6"/>
      <c r="BG21" s="6"/>
      <c r="BH21" s="6"/>
      <c r="BI21" s="6"/>
      <c r="BJ21" s="136">
        <v>45106</v>
      </c>
      <c r="BK21" s="6">
        <v>4374</v>
      </c>
      <c r="BL21" s="6">
        <v>100</v>
      </c>
      <c r="BM21" s="6" t="s">
        <v>179</v>
      </c>
      <c r="BN21" s="136"/>
      <c r="BO21" s="6"/>
      <c r="BP21" s="6"/>
      <c r="BQ21" s="6"/>
      <c r="BR21" s="136"/>
      <c r="BS21" s="6"/>
      <c r="BT21" s="6"/>
      <c r="BU21" s="6" t="s">
        <v>111</v>
      </c>
      <c r="BV21" s="136"/>
      <c r="BW21" s="6"/>
      <c r="BX21" s="6"/>
      <c r="BY21" s="6" t="s">
        <v>179</v>
      </c>
      <c r="BZ21" s="136"/>
      <c r="CA21" s="6"/>
      <c r="CB21" s="6"/>
      <c r="CC21" s="6"/>
      <c r="CD21" s="136"/>
      <c r="CE21" s="6"/>
      <c r="CF21" s="6"/>
      <c r="CG21" s="52" t="s">
        <v>179</v>
      </c>
      <c r="CH21" s="131">
        <v>45103</v>
      </c>
      <c r="CI21" s="6">
        <v>4364</v>
      </c>
      <c r="CJ21" s="6">
        <v>85</v>
      </c>
      <c r="CK21" s="15" t="s">
        <v>179</v>
      </c>
      <c r="CL21" s="136"/>
      <c r="CM21" s="6"/>
      <c r="CN21" s="6"/>
      <c r="CO21" s="86" t="s">
        <v>253</v>
      </c>
    </row>
    <row r="22" spans="1:93" x14ac:dyDescent="0.3">
      <c r="B22" s="136"/>
      <c r="C22" s="6"/>
      <c r="D22" s="6"/>
      <c r="E22" s="6" t="s">
        <v>179</v>
      </c>
      <c r="F22" s="136">
        <v>45098</v>
      </c>
      <c r="G22" s="6">
        <v>4349</v>
      </c>
      <c r="H22" s="6">
        <v>120</v>
      </c>
      <c r="I22" s="6" t="s">
        <v>179</v>
      </c>
      <c r="J22" s="6"/>
      <c r="K22" s="6"/>
      <c r="L22" s="6"/>
      <c r="M22" s="6"/>
      <c r="N22" s="6"/>
      <c r="O22" s="6"/>
      <c r="P22" s="6"/>
      <c r="Q22" s="6"/>
      <c r="R22" s="136"/>
      <c r="S22" s="6"/>
      <c r="T22" s="6"/>
      <c r="U22" s="6" t="s">
        <v>292</v>
      </c>
      <c r="V22" s="136"/>
      <c r="W22" s="6"/>
      <c r="X22" s="6"/>
      <c r="Y22" s="6" t="s">
        <v>292</v>
      </c>
      <c r="Z22" s="136"/>
      <c r="AA22" s="6"/>
      <c r="AB22" s="6"/>
      <c r="AC22" s="6" t="s">
        <v>292</v>
      </c>
      <c r="AD22" s="136"/>
      <c r="AE22" s="6"/>
      <c r="AF22" s="6"/>
      <c r="AG22" s="6" t="s">
        <v>292</v>
      </c>
      <c r="AH22" s="136"/>
      <c r="AI22" s="6"/>
      <c r="AJ22" s="6"/>
      <c r="AK22" s="6" t="s">
        <v>292</v>
      </c>
      <c r="AL22" s="136"/>
      <c r="AM22" s="6"/>
      <c r="AN22" s="6"/>
      <c r="AO22" s="6" t="s">
        <v>179</v>
      </c>
      <c r="AP22" s="136"/>
      <c r="AQ22" s="6"/>
      <c r="AR22" s="6"/>
      <c r="AS22" s="52" t="s">
        <v>179</v>
      </c>
      <c r="AT22" s="131"/>
      <c r="AU22" s="140"/>
      <c r="AV22" s="6"/>
      <c r="AW22" s="15"/>
      <c r="AX22" s="138">
        <v>45088</v>
      </c>
      <c r="AY22" s="6">
        <v>4315</v>
      </c>
      <c r="AZ22" s="6">
        <v>150</v>
      </c>
      <c r="BA22" s="6" t="s">
        <v>280</v>
      </c>
      <c r="BB22" s="136"/>
      <c r="BC22" s="6"/>
      <c r="BD22" s="6"/>
      <c r="BE22" s="136"/>
      <c r="BF22" s="6"/>
      <c r="BG22" s="6"/>
      <c r="BH22" s="6"/>
      <c r="BI22" s="6"/>
      <c r="BJ22" s="136"/>
      <c r="BK22" s="6"/>
      <c r="BL22" s="6"/>
      <c r="BM22" s="6"/>
      <c r="BN22" s="136"/>
      <c r="BO22" s="6"/>
      <c r="BP22" s="6"/>
      <c r="BQ22" s="6"/>
      <c r="BR22" s="86"/>
      <c r="BS22" s="86"/>
      <c r="BT22" s="86"/>
      <c r="BU22" s="86"/>
      <c r="BV22" s="136"/>
      <c r="BW22" s="6"/>
      <c r="BX22" s="6"/>
      <c r="BY22" s="6" t="s">
        <v>111</v>
      </c>
      <c r="BZ22" s="136"/>
      <c r="CA22" s="6"/>
      <c r="CB22" s="6"/>
      <c r="CC22" s="6"/>
      <c r="CD22" s="136"/>
      <c r="CE22" s="6"/>
      <c r="CF22" s="6"/>
      <c r="CG22" s="52" t="s">
        <v>179</v>
      </c>
      <c r="CH22" s="131">
        <v>45103</v>
      </c>
      <c r="CI22" s="6">
        <v>4366</v>
      </c>
      <c r="CJ22" s="6">
        <v>65</v>
      </c>
      <c r="CK22" s="15" t="s">
        <v>179</v>
      </c>
      <c r="CL22" s="136"/>
      <c r="CM22" s="6"/>
      <c r="CN22" s="6"/>
      <c r="CO22" s="86" t="s">
        <v>253</v>
      </c>
    </row>
    <row r="23" spans="1:93" x14ac:dyDescent="0.3">
      <c r="B23" s="136"/>
      <c r="C23" s="6"/>
      <c r="D23" s="6"/>
      <c r="E23" s="6" t="s">
        <v>179</v>
      </c>
      <c r="F23" s="136">
        <v>45100</v>
      </c>
      <c r="G23" s="6">
        <v>4358</v>
      </c>
      <c r="H23" s="6">
        <v>105</v>
      </c>
      <c r="I23" s="6" t="s">
        <v>179</v>
      </c>
      <c r="J23" s="6"/>
      <c r="K23" s="6"/>
      <c r="L23" s="6"/>
      <c r="M23" s="6"/>
      <c r="N23" s="6"/>
      <c r="O23" s="6"/>
      <c r="P23" s="6"/>
      <c r="Q23" s="6"/>
      <c r="R23" s="136"/>
      <c r="S23" s="6"/>
      <c r="T23" s="6"/>
      <c r="U23" s="6" t="s">
        <v>179</v>
      </c>
      <c r="V23" s="136"/>
      <c r="W23" s="6"/>
      <c r="X23" s="6"/>
      <c r="Y23" s="6" t="s">
        <v>179</v>
      </c>
      <c r="Z23" s="136"/>
      <c r="AA23" s="6"/>
      <c r="AB23" s="6"/>
      <c r="AC23" s="6" t="s">
        <v>179</v>
      </c>
      <c r="AD23" s="136"/>
      <c r="AE23" s="6"/>
      <c r="AF23" s="6"/>
      <c r="AG23" s="6" t="s">
        <v>179</v>
      </c>
      <c r="AH23" s="136"/>
      <c r="AI23" s="6"/>
      <c r="AJ23" s="6"/>
      <c r="AK23" s="6" t="s">
        <v>179</v>
      </c>
      <c r="AL23" s="136"/>
      <c r="AM23" s="6"/>
      <c r="AN23" s="6"/>
      <c r="AO23" s="6" t="s">
        <v>179</v>
      </c>
      <c r="AP23" s="136"/>
      <c r="AQ23" s="6"/>
      <c r="AR23" s="6"/>
      <c r="AS23" s="52" t="s">
        <v>179</v>
      </c>
      <c r="AT23" s="131"/>
      <c r="AU23" s="6"/>
      <c r="AV23" s="6"/>
      <c r="AW23" s="15"/>
      <c r="AX23" s="138">
        <v>45091</v>
      </c>
      <c r="AY23" s="140">
        <v>4266</v>
      </c>
      <c r="AZ23" s="6">
        <v>180</v>
      </c>
      <c r="BA23" s="6" t="s">
        <v>111</v>
      </c>
      <c r="BB23" s="136"/>
      <c r="BC23" s="6"/>
      <c r="BD23" s="6"/>
      <c r="BE23" s="136"/>
      <c r="BF23" s="6"/>
      <c r="BG23" s="6"/>
      <c r="BH23" s="6"/>
      <c r="BI23" s="6"/>
      <c r="BJ23" s="136"/>
      <c r="BK23" s="6"/>
      <c r="BL23" s="6"/>
      <c r="BM23" s="6"/>
      <c r="BN23" s="136"/>
      <c r="BO23" s="6"/>
      <c r="BP23" s="6"/>
      <c r="BQ23" s="6"/>
      <c r="BR23" s="86"/>
      <c r="BS23" s="86"/>
      <c r="BT23" s="86"/>
      <c r="BU23" s="86"/>
      <c r="BV23" s="136"/>
      <c r="BW23" s="6"/>
      <c r="BX23" s="6"/>
      <c r="BY23" s="6" t="s">
        <v>111</v>
      </c>
      <c r="BZ23" s="136"/>
      <c r="CA23" s="6"/>
      <c r="CB23" s="6"/>
      <c r="CC23" s="6"/>
      <c r="CD23" s="136"/>
      <c r="CE23" s="6"/>
      <c r="CF23" s="6"/>
      <c r="CG23" s="52"/>
      <c r="CH23" s="131">
        <v>45106</v>
      </c>
      <c r="CI23" s="6">
        <v>4291</v>
      </c>
      <c r="CJ23" s="6">
        <v>135</v>
      </c>
      <c r="CK23" s="15" t="s">
        <v>94</v>
      </c>
      <c r="CL23" s="136"/>
      <c r="CM23" s="86"/>
      <c r="CN23" s="86"/>
      <c r="CO23" s="86"/>
    </row>
    <row r="24" spans="1:93" x14ac:dyDescent="0.3">
      <c r="B24" s="136"/>
      <c r="C24" s="6"/>
      <c r="D24" s="6"/>
      <c r="E24" s="6"/>
      <c r="F24" s="136">
        <v>45102</v>
      </c>
      <c r="G24" s="6">
        <v>4363</v>
      </c>
      <c r="H24" s="6">
        <v>100</v>
      </c>
      <c r="I24" s="6" t="s">
        <v>179</v>
      </c>
      <c r="J24" s="6"/>
      <c r="K24" s="6"/>
      <c r="L24" s="6"/>
      <c r="M24" s="6"/>
      <c r="N24" s="6"/>
      <c r="O24" s="6"/>
      <c r="P24" s="6"/>
      <c r="Q24" s="6"/>
      <c r="R24" s="136"/>
      <c r="S24" s="6"/>
      <c r="T24" s="6"/>
      <c r="U24" s="6" t="s">
        <v>179</v>
      </c>
      <c r="V24" s="136"/>
      <c r="W24" s="6"/>
      <c r="X24" s="6"/>
      <c r="Y24" s="6" t="s">
        <v>179</v>
      </c>
      <c r="Z24" s="136"/>
      <c r="AA24" s="6"/>
      <c r="AB24" s="6"/>
      <c r="AC24" s="6" t="s">
        <v>179</v>
      </c>
      <c r="AD24" s="136"/>
      <c r="AE24" s="6"/>
      <c r="AF24" s="6"/>
      <c r="AG24" s="6" t="s">
        <v>179</v>
      </c>
      <c r="AH24" s="136"/>
      <c r="AI24" s="6"/>
      <c r="AJ24" s="6"/>
      <c r="AK24" s="6" t="s">
        <v>179</v>
      </c>
      <c r="AL24" s="136"/>
      <c r="AM24" s="6"/>
      <c r="AN24" s="6"/>
      <c r="AO24" s="6" t="s">
        <v>111</v>
      </c>
      <c r="AP24" s="136"/>
      <c r="AQ24" s="6"/>
      <c r="AR24" s="6"/>
      <c r="AS24" s="52" t="s">
        <v>111</v>
      </c>
      <c r="AT24" s="131"/>
      <c r="AU24" s="6"/>
      <c r="AV24" s="6"/>
      <c r="AW24" s="15"/>
      <c r="AX24" s="138">
        <v>45093</v>
      </c>
      <c r="AY24" s="140">
        <v>4332</v>
      </c>
      <c r="AZ24" s="6">
        <v>115</v>
      </c>
      <c r="BA24" s="6" t="s">
        <v>179</v>
      </c>
      <c r="BB24" s="136"/>
      <c r="BC24" s="6"/>
      <c r="BD24" s="6"/>
      <c r="BE24" s="136"/>
      <c r="BF24" s="6"/>
      <c r="BG24" s="6"/>
      <c r="BH24" s="6"/>
      <c r="BI24" s="6"/>
      <c r="BJ24" s="136"/>
      <c r="BK24" s="6"/>
      <c r="BL24" s="6"/>
      <c r="BM24" s="6"/>
      <c r="BN24" s="136"/>
      <c r="BO24" s="6"/>
      <c r="BP24" s="6"/>
      <c r="BQ24" s="6"/>
      <c r="BR24" s="86"/>
      <c r="BS24" s="86"/>
      <c r="BT24" s="86"/>
      <c r="BU24" s="86"/>
      <c r="BV24" s="136"/>
      <c r="BW24" s="6"/>
      <c r="BX24" s="6"/>
      <c r="BY24" s="6" t="s">
        <v>111</v>
      </c>
      <c r="BZ24" s="136"/>
      <c r="CA24" s="6"/>
      <c r="CB24" s="6"/>
      <c r="CC24" s="6"/>
      <c r="CD24" s="136"/>
      <c r="CE24" s="6"/>
      <c r="CF24" s="6"/>
      <c r="CG24" s="52"/>
      <c r="CH24" s="131"/>
      <c r="CI24" s="6"/>
      <c r="CJ24" s="6"/>
      <c r="CK24" s="15"/>
      <c r="CL24" s="136"/>
      <c r="CM24" s="86"/>
      <c r="CN24" s="86"/>
      <c r="CO24" s="86"/>
    </row>
    <row r="25" spans="1:93" x14ac:dyDescent="0.3">
      <c r="B25" s="136"/>
      <c r="C25" s="6"/>
      <c r="D25" s="6"/>
      <c r="E25" s="6"/>
      <c r="F25" s="136">
        <v>45104</v>
      </c>
      <c r="G25" s="6">
        <v>4368</v>
      </c>
      <c r="H25" s="6">
        <v>60</v>
      </c>
      <c r="I25" s="6" t="s">
        <v>179</v>
      </c>
      <c r="J25" s="6"/>
      <c r="K25" s="6"/>
      <c r="L25" s="6"/>
      <c r="M25" s="6"/>
      <c r="N25" s="6"/>
      <c r="O25" s="6"/>
      <c r="P25" s="6"/>
      <c r="Q25" s="6"/>
      <c r="R25" s="136"/>
      <c r="S25" s="6"/>
      <c r="T25" s="6"/>
      <c r="U25" s="6" t="s">
        <v>179</v>
      </c>
      <c r="V25" s="136"/>
      <c r="W25" s="6"/>
      <c r="X25" s="6"/>
      <c r="Y25" s="6" t="s">
        <v>179</v>
      </c>
      <c r="Z25" s="136"/>
      <c r="AA25" s="6"/>
      <c r="AB25" s="6"/>
      <c r="AC25" s="6" t="s">
        <v>179</v>
      </c>
      <c r="AD25" s="136"/>
      <c r="AE25" s="6"/>
      <c r="AF25" s="6"/>
      <c r="AG25" s="6" t="s">
        <v>179</v>
      </c>
      <c r="AH25" s="136"/>
      <c r="AI25" s="6"/>
      <c r="AJ25" s="6"/>
      <c r="AK25" s="6" t="s">
        <v>179</v>
      </c>
      <c r="AL25" s="136"/>
      <c r="AM25" s="6"/>
      <c r="AN25" s="6"/>
      <c r="AO25" s="6" t="s">
        <v>111</v>
      </c>
      <c r="AP25" s="136"/>
      <c r="AQ25" s="6"/>
      <c r="AR25" s="6"/>
      <c r="AS25" s="52" t="s">
        <v>111</v>
      </c>
      <c r="AT25" s="131"/>
      <c r="AU25" s="6"/>
      <c r="AV25" s="6"/>
      <c r="AW25" s="15"/>
      <c r="AX25" s="138">
        <v>45095</v>
      </c>
      <c r="AY25" s="6">
        <v>4338</v>
      </c>
      <c r="AZ25" s="6">
        <v>120</v>
      </c>
      <c r="BA25" s="6" t="s">
        <v>179</v>
      </c>
      <c r="BB25" s="136"/>
      <c r="BC25" s="6"/>
      <c r="BD25" s="6"/>
      <c r="BE25" s="136"/>
      <c r="BF25" s="6"/>
      <c r="BG25" s="6"/>
      <c r="BH25" s="6"/>
      <c r="BI25" s="6"/>
      <c r="BJ25" s="136"/>
      <c r="BK25" s="6"/>
      <c r="BL25" s="6"/>
      <c r="BM25" s="6"/>
      <c r="BN25" s="136"/>
      <c r="BO25" s="6"/>
      <c r="BP25" s="6"/>
      <c r="BQ25" s="6"/>
      <c r="BR25" s="86"/>
      <c r="BS25" s="86"/>
      <c r="BT25" s="86"/>
      <c r="BU25" s="86"/>
      <c r="BV25" s="136"/>
      <c r="BW25" s="6"/>
      <c r="BX25" s="6"/>
      <c r="BY25" s="6" t="s">
        <v>111</v>
      </c>
      <c r="BZ25" s="136"/>
      <c r="CA25" s="6"/>
      <c r="CB25" s="6"/>
      <c r="CC25" s="6"/>
      <c r="CD25" s="136"/>
      <c r="CE25" s="6"/>
      <c r="CF25" s="6"/>
      <c r="CG25" s="52"/>
      <c r="CH25" s="131"/>
      <c r="CI25" s="6"/>
      <c r="CJ25" s="6"/>
      <c r="CK25" s="15"/>
      <c r="CL25" s="136"/>
      <c r="CM25" s="86"/>
      <c r="CN25" s="86"/>
      <c r="CO25" s="86"/>
    </row>
    <row r="26" spans="1:93" x14ac:dyDescent="0.3">
      <c r="B26" s="136"/>
      <c r="C26" s="6"/>
      <c r="D26" s="6"/>
      <c r="E26" s="6"/>
      <c r="F26" s="136">
        <v>45106</v>
      </c>
      <c r="G26" s="6">
        <v>4371</v>
      </c>
      <c r="H26" s="6">
        <v>90</v>
      </c>
      <c r="I26" s="6" t="s">
        <v>179</v>
      </c>
      <c r="J26" s="6"/>
      <c r="K26" s="6"/>
      <c r="L26" s="6"/>
      <c r="M26" s="6"/>
      <c r="N26" s="6"/>
      <c r="O26" s="6"/>
      <c r="P26" s="6"/>
      <c r="Q26" s="6"/>
      <c r="R26" s="136"/>
      <c r="S26" s="6"/>
      <c r="T26" s="6"/>
      <c r="U26" s="6" t="s">
        <v>179</v>
      </c>
      <c r="V26" s="136"/>
      <c r="W26" s="6"/>
      <c r="X26" s="6"/>
      <c r="Y26" s="6" t="s">
        <v>179</v>
      </c>
      <c r="Z26" s="136"/>
      <c r="AA26" s="6"/>
      <c r="AB26" s="6"/>
      <c r="AC26" s="6" t="s">
        <v>179</v>
      </c>
      <c r="AD26" s="136"/>
      <c r="AE26" s="6"/>
      <c r="AF26" s="6"/>
      <c r="AG26" s="6" t="s">
        <v>179</v>
      </c>
      <c r="AH26" s="136"/>
      <c r="AI26" s="6"/>
      <c r="AJ26" s="6"/>
      <c r="AK26" s="6" t="s">
        <v>179</v>
      </c>
      <c r="AL26" s="136"/>
      <c r="AM26" s="6"/>
      <c r="AN26" s="6"/>
      <c r="AO26" s="6" t="s">
        <v>179</v>
      </c>
      <c r="AP26" s="136"/>
      <c r="AQ26" s="6"/>
      <c r="AR26" s="6"/>
      <c r="AS26" s="52" t="s">
        <v>179</v>
      </c>
      <c r="AT26" s="209"/>
      <c r="AU26" s="6"/>
      <c r="AV26" s="6"/>
      <c r="AW26" s="15"/>
      <c r="AX26" s="138">
        <v>45097</v>
      </c>
      <c r="AY26" s="6">
        <v>4346</v>
      </c>
      <c r="AZ26" s="6">
        <v>120</v>
      </c>
      <c r="BA26" s="6" t="s">
        <v>179</v>
      </c>
      <c r="BB26" s="13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86"/>
      <c r="BS26" s="86"/>
      <c r="BT26" s="86"/>
      <c r="BU26" s="86"/>
      <c r="BV26" s="136"/>
      <c r="BW26" s="6"/>
      <c r="BX26" s="6"/>
      <c r="BY26" s="6" t="s">
        <v>111</v>
      </c>
      <c r="BZ26" s="136"/>
      <c r="CA26" s="6"/>
      <c r="CB26" s="6"/>
      <c r="CC26" s="6"/>
      <c r="CD26" s="136"/>
      <c r="CE26" s="6"/>
      <c r="CF26" s="6"/>
      <c r="CG26" s="52"/>
      <c r="CH26" s="131"/>
      <c r="CI26" s="6"/>
      <c r="CJ26" s="6"/>
      <c r="CK26" s="15"/>
      <c r="CL26" s="136"/>
      <c r="CM26" s="86"/>
      <c r="CN26" s="86"/>
      <c r="CO26" s="86"/>
    </row>
    <row r="27" spans="1:93" x14ac:dyDescent="0.3">
      <c r="B27" s="136"/>
      <c r="C27" s="6"/>
      <c r="D27" s="6"/>
      <c r="E27" s="6"/>
      <c r="F27" s="13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136"/>
      <c r="S27" s="6"/>
      <c r="T27" s="6"/>
      <c r="U27" s="6" t="s">
        <v>179</v>
      </c>
      <c r="V27" s="136"/>
      <c r="W27" s="6"/>
      <c r="X27" s="6"/>
      <c r="Y27" s="6" t="s">
        <v>179</v>
      </c>
      <c r="Z27" s="136"/>
      <c r="AA27" s="6"/>
      <c r="AB27" s="6"/>
      <c r="AC27" s="6" t="s">
        <v>179</v>
      </c>
      <c r="AD27" s="136"/>
      <c r="AE27" s="6"/>
      <c r="AF27" s="6"/>
      <c r="AG27" s="6" t="s">
        <v>179</v>
      </c>
      <c r="AH27" s="136"/>
      <c r="AI27" s="6"/>
      <c r="AJ27" s="6"/>
      <c r="AK27" s="6" t="s">
        <v>179</v>
      </c>
      <c r="AL27" s="136"/>
      <c r="AM27" s="6"/>
      <c r="AN27" s="6"/>
      <c r="AO27" s="6" t="s">
        <v>179</v>
      </c>
      <c r="AP27" s="136"/>
      <c r="AQ27" s="6"/>
      <c r="AR27" s="6"/>
      <c r="AS27" s="52" t="s">
        <v>179</v>
      </c>
      <c r="AT27" s="131"/>
      <c r="AU27" s="6"/>
      <c r="AV27" s="6"/>
      <c r="AW27" s="15"/>
      <c r="AX27" s="138">
        <v>45099</v>
      </c>
      <c r="AY27" s="6">
        <v>4353</v>
      </c>
      <c r="AZ27" s="6">
        <v>120</v>
      </c>
      <c r="BA27" s="6" t="s">
        <v>179</v>
      </c>
      <c r="BB27" s="136"/>
      <c r="BC27" s="6"/>
      <c r="BD27" s="6"/>
      <c r="BE27" s="6"/>
      <c r="BF27" s="6"/>
      <c r="BG27" s="6"/>
      <c r="BH27" s="6"/>
      <c r="BI27" s="6"/>
      <c r="BJ27" s="136"/>
      <c r="BK27" s="6"/>
      <c r="BL27" s="6"/>
      <c r="BM27" s="6"/>
      <c r="BN27" s="136"/>
      <c r="BO27" s="6"/>
      <c r="BP27" s="6"/>
      <c r="BQ27" s="6"/>
      <c r="BR27" s="86"/>
      <c r="BS27" s="86"/>
      <c r="BT27" s="86"/>
      <c r="BU27" s="86"/>
      <c r="BV27" s="136"/>
      <c r="BW27" s="6"/>
      <c r="BX27" s="6"/>
      <c r="BY27" s="192" t="s">
        <v>179</v>
      </c>
      <c r="BZ27" s="136"/>
      <c r="CA27" s="6"/>
      <c r="CB27" s="6"/>
      <c r="CC27" s="6"/>
      <c r="CD27" s="6"/>
      <c r="CE27" s="6"/>
      <c r="CF27" s="135"/>
      <c r="CG27" s="52"/>
      <c r="CH27" s="21"/>
      <c r="CI27" s="6"/>
      <c r="CJ27" s="135"/>
      <c r="CK27" s="15"/>
      <c r="CL27" s="136"/>
      <c r="CM27" s="86"/>
      <c r="CN27" s="86"/>
      <c r="CO27" s="86"/>
    </row>
    <row r="28" spans="1:93" x14ac:dyDescent="0.3">
      <c r="B28" s="6"/>
      <c r="C28" s="6"/>
      <c r="D28" s="6"/>
      <c r="E28" s="6"/>
      <c r="F28" s="13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6"/>
      <c r="AH28" s="136"/>
      <c r="AI28" s="6"/>
      <c r="AJ28" s="6"/>
      <c r="AK28" s="6"/>
      <c r="AL28" s="136"/>
      <c r="AM28" s="6"/>
      <c r="AN28" s="6"/>
      <c r="AO28" s="6" t="s">
        <v>179</v>
      </c>
      <c r="AP28" s="136"/>
      <c r="AQ28" s="6"/>
      <c r="AR28" s="6"/>
      <c r="AS28" s="52" t="s">
        <v>179</v>
      </c>
      <c r="AT28" s="131"/>
      <c r="AU28" s="6"/>
      <c r="AV28" s="6"/>
      <c r="AW28" s="15"/>
      <c r="AX28" s="138">
        <v>45102</v>
      </c>
      <c r="AY28" s="6">
        <v>4361</v>
      </c>
      <c r="AZ28" s="6">
        <v>105</v>
      </c>
      <c r="BA28" s="6" t="s">
        <v>179</v>
      </c>
      <c r="BB28" s="6"/>
      <c r="BC28" s="6"/>
      <c r="BD28" s="6"/>
      <c r="BE28" s="6"/>
      <c r="BF28" s="6"/>
      <c r="BG28" s="6"/>
      <c r="BH28" s="6"/>
      <c r="BI28" s="6"/>
      <c r="BJ28" s="136"/>
      <c r="BK28" s="6"/>
      <c r="BL28" s="6"/>
      <c r="BM28" s="6"/>
      <c r="BN28" s="136"/>
      <c r="BO28" s="6"/>
      <c r="BP28" s="6"/>
      <c r="BQ28" s="6"/>
      <c r="BR28" s="86"/>
      <c r="BS28" s="86"/>
      <c r="BT28" s="86"/>
      <c r="BU28" s="86"/>
      <c r="BV28" s="136"/>
      <c r="BW28" s="6"/>
      <c r="BX28" s="6"/>
      <c r="BY28" s="6" t="s">
        <v>111</v>
      </c>
      <c r="BZ28" s="136"/>
      <c r="CA28" s="6"/>
      <c r="CB28" s="6"/>
      <c r="CC28" s="6"/>
      <c r="CD28" s="6"/>
      <c r="CE28" s="6"/>
      <c r="CF28" s="6"/>
      <c r="CG28" s="52"/>
      <c r="CH28" s="21"/>
      <c r="CI28" s="6"/>
      <c r="CJ28" s="6"/>
      <c r="CK28" s="15"/>
      <c r="CL28" s="136"/>
      <c r="CM28" s="86"/>
      <c r="CN28" s="86"/>
      <c r="CO28" s="86"/>
    </row>
    <row r="29" spans="1:93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36"/>
      <c r="S29" s="6"/>
      <c r="T29" s="6"/>
      <c r="U29" s="6"/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6"/>
      <c r="AH29" s="136"/>
      <c r="AI29" s="6"/>
      <c r="AJ29" s="6"/>
      <c r="AK29" s="6"/>
      <c r="AL29" s="136"/>
      <c r="AM29" s="6"/>
      <c r="AN29" s="6"/>
      <c r="AO29" s="6" t="s">
        <v>179</v>
      </c>
      <c r="AP29" s="136"/>
      <c r="AQ29" s="6"/>
      <c r="AR29" s="6"/>
      <c r="AS29" s="52" t="s">
        <v>179</v>
      </c>
      <c r="AT29" s="131"/>
      <c r="AU29" s="6"/>
      <c r="AV29" s="6"/>
      <c r="AW29" s="15"/>
      <c r="AX29" s="138"/>
      <c r="AY29" s="6"/>
      <c r="AZ29" s="6"/>
      <c r="BA29" s="6"/>
      <c r="BB29" s="4"/>
      <c r="BC29" s="4"/>
      <c r="BD29" s="4"/>
      <c r="BE29" s="4"/>
      <c r="BF29" s="6"/>
      <c r="BG29" s="6"/>
      <c r="BH29" s="6"/>
      <c r="BI29" s="6"/>
      <c r="BJ29" s="136"/>
      <c r="BK29" s="6"/>
      <c r="BL29" s="6"/>
      <c r="BM29" s="6"/>
      <c r="BN29" s="136"/>
      <c r="BO29" s="6"/>
      <c r="BP29" s="6"/>
      <c r="BQ29" s="6"/>
      <c r="BR29" s="86"/>
      <c r="BS29" s="86"/>
      <c r="BT29" s="86"/>
      <c r="BU29" s="86"/>
      <c r="BV29" s="136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26"/>
      <c r="CH29" s="22"/>
      <c r="CI29" s="4"/>
      <c r="CJ29" s="4"/>
      <c r="CK29" s="17"/>
      <c r="CL29" s="86"/>
      <c r="CM29" s="86"/>
      <c r="CN29" s="86"/>
      <c r="CO29" s="86"/>
    </row>
    <row r="30" spans="1:93" s="3" customFormat="1" ht="18.600000000000001" thickBot="1" x14ac:dyDescent="0.35">
      <c r="A30" s="64" t="s">
        <v>6</v>
      </c>
      <c r="B30" s="770">
        <f>SUM(D12:D29)</f>
        <v>30</v>
      </c>
      <c r="C30" s="771"/>
      <c r="D30" s="771"/>
      <c r="E30" s="772"/>
      <c r="F30" s="770">
        <f>SUM(H12:H29)</f>
        <v>1545</v>
      </c>
      <c r="G30" s="771"/>
      <c r="H30" s="771"/>
      <c r="I30" s="772"/>
      <c r="J30" s="770">
        <f>SUM(L12:L29)</f>
        <v>495</v>
      </c>
      <c r="K30" s="771"/>
      <c r="L30" s="771"/>
      <c r="M30" s="772"/>
      <c r="N30" s="770">
        <f>SUM(P12:P29)</f>
        <v>20</v>
      </c>
      <c r="O30" s="771"/>
      <c r="P30" s="771"/>
      <c r="Q30" s="772"/>
      <c r="R30" s="770">
        <f>SUM(T12:T29)</f>
        <v>435</v>
      </c>
      <c r="S30" s="771"/>
      <c r="T30" s="771"/>
      <c r="U30" s="772"/>
      <c r="V30" s="770">
        <f>SUM(X12:X29)</f>
        <v>180</v>
      </c>
      <c r="W30" s="771"/>
      <c r="X30" s="771"/>
      <c r="Y30" s="772"/>
      <c r="Z30" s="770">
        <f>SUM(AB12:AB29)</f>
        <v>285</v>
      </c>
      <c r="AA30" s="771"/>
      <c r="AB30" s="771"/>
      <c r="AC30" s="772"/>
      <c r="AD30" s="770">
        <f>SUM(AF12:AF29)</f>
        <v>155</v>
      </c>
      <c r="AE30" s="771"/>
      <c r="AF30" s="771"/>
      <c r="AG30" s="772"/>
      <c r="AH30" s="770">
        <f>SUM(AJ12:AJ29)</f>
        <v>35</v>
      </c>
      <c r="AI30" s="771"/>
      <c r="AJ30" s="771"/>
      <c r="AK30" s="772"/>
      <c r="AL30" s="770">
        <f>SUM(AN12:AN29)</f>
        <v>1605</v>
      </c>
      <c r="AM30" s="771"/>
      <c r="AN30" s="771"/>
      <c r="AO30" s="772"/>
      <c r="AP30" s="770">
        <f>SUM(AR12:AR29)</f>
        <v>1105</v>
      </c>
      <c r="AQ30" s="771"/>
      <c r="AR30" s="771"/>
      <c r="AS30" s="771"/>
      <c r="AT30" s="770">
        <f>SUM(AV12:AV29)</f>
        <v>185</v>
      </c>
      <c r="AU30" s="771"/>
      <c r="AV30" s="771"/>
      <c r="AW30" s="772"/>
      <c r="AX30" s="771">
        <f>SUM(AZ12:AZ29)</f>
        <v>2175</v>
      </c>
      <c r="AY30" s="771"/>
      <c r="AZ30" s="771"/>
      <c r="BA30" s="772"/>
      <c r="BB30" s="770">
        <f>SUM(BD12:BD29)</f>
        <v>175</v>
      </c>
      <c r="BC30" s="771"/>
      <c r="BD30" s="771"/>
      <c r="BE30" s="772"/>
      <c r="BF30" s="770">
        <f>SUM(BH12:BH29)</f>
        <v>135</v>
      </c>
      <c r="BG30" s="771"/>
      <c r="BH30" s="771"/>
      <c r="BI30" s="771"/>
      <c r="BJ30" s="770">
        <f>SUM(BL12:BL29)</f>
        <v>1470</v>
      </c>
      <c r="BK30" s="771"/>
      <c r="BL30" s="771"/>
      <c r="BM30" s="771"/>
      <c r="BN30" s="770">
        <f>SUM(BP12:BP29)</f>
        <v>890</v>
      </c>
      <c r="BO30" s="771"/>
      <c r="BP30" s="771"/>
      <c r="BQ30" s="771"/>
      <c r="BR30" s="770">
        <f>SUM(BT12:BT29)</f>
        <v>250</v>
      </c>
      <c r="BS30" s="771"/>
      <c r="BT30" s="771"/>
      <c r="BU30" s="772"/>
      <c r="BV30" s="770">
        <f>SUM(BX12:BX29)</f>
        <v>545</v>
      </c>
      <c r="BW30" s="771"/>
      <c r="BX30" s="771"/>
      <c r="BY30" s="771"/>
      <c r="BZ30" s="770">
        <f>SUM(CB12:CB29)</f>
        <v>335</v>
      </c>
      <c r="CA30" s="771"/>
      <c r="CB30" s="771"/>
      <c r="CC30" s="772"/>
      <c r="CD30" s="770">
        <f>SUM(CF12:CF29)</f>
        <v>30</v>
      </c>
      <c r="CE30" s="771"/>
      <c r="CF30" s="771"/>
      <c r="CG30" s="771"/>
      <c r="CH30" s="770">
        <f>SUM(CJ12:CJ29)</f>
        <v>1690</v>
      </c>
      <c r="CI30" s="771"/>
      <c r="CJ30" s="771"/>
      <c r="CK30" s="772"/>
      <c r="CL30" s="810">
        <f>SUM(CN12:CN29)</f>
        <v>655</v>
      </c>
      <c r="CM30" s="811"/>
      <c r="CN30" s="811"/>
      <c r="CO30" s="812"/>
    </row>
    <row r="31" spans="1:93" s="3" customFormat="1" ht="18.600000000000001" thickBot="1" x14ac:dyDescent="0.35">
      <c r="A31" s="64" t="s">
        <v>7</v>
      </c>
      <c r="B31" s="725">
        <f>+B30/42</f>
        <v>0.7142857142857143</v>
      </c>
      <c r="C31" s="726"/>
      <c r="D31" s="726"/>
      <c r="E31" s="727"/>
      <c r="F31" s="725">
        <f>+F30/42</f>
        <v>36.785714285714285</v>
      </c>
      <c r="G31" s="726"/>
      <c r="H31" s="726"/>
      <c r="I31" s="727"/>
      <c r="J31" s="725">
        <f>+J30/42</f>
        <v>11.785714285714286</v>
      </c>
      <c r="K31" s="726"/>
      <c r="L31" s="726"/>
      <c r="M31" s="727"/>
      <c r="N31" s="725">
        <f>+N30/42</f>
        <v>0.47619047619047616</v>
      </c>
      <c r="O31" s="726"/>
      <c r="P31" s="726"/>
      <c r="Q31" s="727"/>
      <c r="R31" s="725">
        <f>+R30/42</f>
        <v>10.357142857142858</v>
      </c>
      <c r="S31" s="726"/>
      <c r="T31" s="726"/>
      <c r="U31" s="727"/>
      <c r="V31" s="725">
        <f>+V30/42</f>
        <v>4.2857142857142856</v>
      </c>
      <c r="W31" s="726"/>
      <c r="X31" s="726"/>
      <c r="Y31" s="727"/>
      <c r="Z31" s="725">
        <f>+Z30/42</f>
        <v>6.7857142857142856</v>
      </c>
      <c r="AA31" s="726"/>
      <c r="AB31" s="726"/>
      <c r="AC31" s="727"/>
      <c r="AD31" s="725">
        <f>+AD30/42</f>
        <v>3.6904761904761907</v>
      </c>
      <c r="AE31" s="726"/>
      <c r="AF31" s="726"/>
      <c r="AG31" s="727"/>
      <c r="AH31" s="725">
        <f>+AH30/42</f>
        <v>0.83333333333333337</v>
      </c>
      <c r="AI31" s="726"/>
      <c r="AJ31" s="726"/>
      <c r="AK31" s="727"/>
      <c r="AL31" s="725">
        <f>+AL30/42</f>
        <v>38.214285714285715</v>
      </c>
      <c r="AM31" s="726"/>
      <c r="AN31" s="726"/>
      <c r="AO31" s="727"/>
      <c r="AP31" s="725">
        <f>+AP30/42</f>
        <v>26.30952380952381</v>
      </c>
      <c r="AQ31" s="726"/>
      <c r="AR31" s="726"/>
      <c r="AS31" s="726"/>
      <c r="AT31" s="725">
        <f>+AT30/42</f>
        <v>4.4047619047619051</v>
      </c>
      <c r="AU31" s="726"/>
      <c r="AV31" s="726"/>
      <c r="AW31" s="727"/>
      <c r="AX31" s="726">
        <f>+AX30/42</f>
        <v>51.785714285714285</v>
      </c>
      <c r="AY31" s="726"/>
      <c r="AZ31" s="726"/>
      <c r="BA31" s="727"/>
      <c r="BB31" s="725">
        <f>+BB30/42</f>
        <v>4.166666666666667</v>
      </c>
      <c r="BC31" s="726"/>
      <c r="BD31" s="726"/>
      <c r="BE31" s="727"/>
      <c r="BF31" s="725">
        <f>+BF30/42</f>
        <v>3.2142857142857144</v>
      </c>
      <c r="BG31" s="726"/>
      <c r="BH31" s="726"/>
      <c r="BI31" s="726"/>
      <c r="BJ31" s="725">
        <f>+BJ30/42</f>
        <v>35</v>
      </c>
      <c r="BK31" s="726"/>
      <c r="BL31" s="726"/>
      <c r="BM31" s="726"/>
      <c r="BN31" s="725">
        <f>+BN30/42</f>
        <v>21.19047619047619</v>
      </c>
      <c r="BO31" s="726"/>
      <c r="BP31" s="726"/>
      <c r="BQ31" s="726"/>
      <c r="BR31" s="725">
        <f>+BR30/42</f>
        <v>5.9523809523809526</v>
      </c>
      <c r="BS31" s="726"/>
      <c r="BT31" s="726"/>
      <c r="BU31" s="727"/>
      <c r="BV31" s="725">
        <f>+BV30/42</f>
        <v>12.976190476190476</v>
      </c>
      <c r="BW31" s="726"/>
      <c r="BX31" s="726"/>
      <c r="BY31" s="726"/>
      <c r="BZ31" s="725">
        <f>+BZ30/42</f>
        <v>7.9761904761904763</v>
      </c>
      <c r="CA31" s="726"/>
      <c r="CB31" s="726"/>
      <c r="CC31" s="727"/>
      <c r="CD31" s="725">
        <f>+CD30/42</f>
        <v>0.7142857142857143</v>
      </c>
      <c r="CE31" s="726"/>
      <c r="CF31" s="726"/>
      <c r="CG31" s="726"/>
      <c r="CH31" s="725">
        <f>+CH30/42</f>
        <v>40.238095238095241</v>
      </c>
      <c r="CI31" s="726"/>
      <c r="CJ31" s="726"/>
      <c r="CK31" s="727"/>
      <c r="CL31" s="725">
        <f>+CL30/42</f>
        <v>15.595238095238095</v>
      </c>
      <c r="CM31" s="726"/>
      <c r="CN31" s="726"/>
      <c r="CO31" s="727"/>
    </row>
    <row r="32" spans="1:93" s="3" customFormat="1" ht="18.600000000000001" thickBot="1" x14ac:dyDescent="0.35">
      <c r="A32" s="64" t="s">
        <v>8</v>
      </c>
      <c r="B32" s="728">
        <f>+B31/6.2898</f>
        <v>0.11356254798017654</v>
      </c>
      <c r="C32" s="729"/>
      <c r="D32" s="729"/>
      <c r="E32" s="730"/>
      <c r="F32" s="728">
        <f>+F31/6.2898</f>
        <v>5.848471220979091</v>
      </c>
      <c r="G32" s="729"/>
      <c r="H32" s="729"/>
      <c r="I32" s="730"/>
      <c r="J32" s="728">
        <f>+J31/6.2898</f>
        <v>1.8737820416729127</v>
      </c>
      <c r="K32" s="729"/>
      <c r="L32" s="729"/>
      <c r="M32" s="730"/>
      <c r="N32" s="728">
        <f>+N31/6.2898</f>
        <v>7.5708365320117682E-2</v>
      </c>
      <c r="O32" s="729"/>
      <c r="P32" s="729"/>
      <c r="Q32" s="730"/>
      <c r="R32" s="728">
        <f>+R31/6.2898</f>
        <v>1.6466569457125597</v>
      </c>
      <c r="S32" s="729"/>
      <c r="T32" s="729"/>
      <c r="U32" s="730"/>
      <c r="V32" s="728">
        <f>+V31/6.2898</f>
        <v>0.68137528788105917</v>
      </c>
      <c r="W32" s="729"/>
      <c r="X32" s="729"/>
      <c r="Y32" s="730"/>
      <c r="Z32" s="728">
        <f>+Z31/6.2898</f>
        <v>1.0788442058116769</v>
      </c>
      <c r="AA32" s="729"/>
      <c r="AB32" s="729"/>
      <c r="AC32" s="730"/>
      <c r="AD32" s="728">
        <f>+AD31/6.2898</f>
        <v>0.58673983123091211</v>
      </c>
      <c r="AE32" s="729"/>
      <c r="AF32" s="729"/>
      <c r="AG32" s="730"/>
      <c r="AH32" s="728">
        <f>+AH31/6.2898</f>
        <v>0.13248963931020596</v>
      </c>
      <c r="AI32" s="729"/>
      <c r="AJ32" s="729"/>
      <c r="AK32" s="730"/>
      <c r="AL32" s="728">
        <f>+AL31/6.2898</f>
        <v>6.0755963169394445</v>
      </c>
      <c r="AM32" s="729"/>
      <c r="AN32" s="729"/>
      <c r="AO32" s="730"/>
      <c r="AP32" s="728">
        <f>+AP31/6.2898</f>
        <v>4.1828871839365025</v>
      </c>
      <c r="AQ32" s="729"/>
      <c r="AR32" s="729"/>
      <c r="AS32" s="729"/>
      <c r="AT32" s="728">
        <f>+AT31/6.2898</f>
        <v>0.70030237921108862</v>
      </c>
      <c r="AU32" s="729"/>
      <c r="AV32" s="729"/>
      <c r="AW32" s="730"/>
      <c r="AX32" s="729">
        <f>+AX31/6.2898</f>
        <v>8.2332847285627988</v>
      </c>
      <c r="AY32" s="729"/>
      <c r="AZ32" s="729"/>
      <c r="BA32" s="730"/>
      <c r="BB32" s="728">
        <f>+BB31/6.2898</f>
        <v>0.66244819655102982</v>
      </c>
      <c r="BC32" s="729"/>
      <c r="BD32" s="729"/>
      <c r="BE32" s="730"/>
      <c r="BF32" s="728">
        <f>+BF31/6.2898</f>
        <v>0.5110314659107944</v>
      </c>
      <c r="BG32" s="729"/>
      <c r="BH32" s="729"/>
      <c r="BI32" s="729"/>
      <c r="BJ32" s="728">
        <f>+BJ31/6.2898</f>
        <v>5.5645648510286501</v>
      </c>
      <c r="BK32" s="729"/>
      <c r="BL32" s="729"/>
      <c r="BM32" s="729"/>
      <c r="BN32" s="728">
        <f>+BN31/6.2898</f>
        <v>3.3690222567452368</v>
      </c>
      <c r="BO32" s="729"/>
      <c r="BP32" s="729"/>
      <c r="BQ32" s="729"/>
      <c r="BR32" s="728">
        <f>+BR31/6.2898</f>
        <v>0.9463545665014711</v>
      </c>
      <c r="BS32" s="729"/>
      <c r="BT32" s="729"/>
      <c r="BU32" s="730"/>
      <c r="BV32" s="728">
        <f>+BV31/6.2898</f>
        <v>2.0630529549732071</v>
      </c>
      <c r="BW32" s="729"/>
      <c r="BX32" s="729"/>
      <c r="BY32" s="729"/>
      <c r="BZ32" s="728">
        <f>+BZ31/6.2898</f>
        <v>1.2681151191119713</v>
      </c>
      <c r="CA32" s="729"/>
      <c r="CB32" s="729"/>
      <c r="CC32" s="730"/>
      <c r="CD32" s="728">
        <f>+CD31/6.2898</f>
        <v>0.11356254798017654</v>
      </c>
      <c r="CE32" s="729"/>
      <c r="CF32" s="729"/>
      <c r="CG32" s="729"/>
      <c r="CH32" s="728">
        <f>+CH31/6.2898</f>
        <v>6.3973568695499452</v>
      </c>
      <c r="CI32" s="729"/>
      <c r="CJ32" s="729"/>
      <c r="CK32" s="730"/>
      <c r="CL32" s="728">
        <f>+CL31/6.2898</f>
        <v>2.4794489642338542</v>
      </c>
      <c r="CM32" s="729"/>
      <c r="CN32" s="729"/>
      <c r="CO32" s="730"/>
    </row>
  </sheetData>
  <mergeCells count="136">
    <mergeCell ref="AD31:AG31"/>
    <mergeCell ref="AD32:AG32"/>
    <mergeCell ref="BJ30:BM30"/>
    <mergeCell ref="BR30:BU30"/>
    <mergeCell ref="BN32:BQ32"/>
    <mergeCell ref="BF31:BI31"/>
    <mergeCell ref="BJ31:BM31"/>
    <mergeCell ref="BB32:BE32"/>
    <mergeCell ref="AH32:AK32"/>
    <mergeCell ref="AL32:AO32"/>
    <mergeCell ref="AP32:AS32"/>
    <mergeCell ref="AX32:BA32"/>
    <mergeCell ref="BF32:BI32"/>
    <mergeCell ref="BJ32:BM32"/>
    <mergeCell ref="AH31:AK31"/>
    <mergeCell ref="AL31:AO31"/>
    <mergeCell ref="AT31:AW31"/>
    <mergeCell ref="AP31:AS31"/>
    <mergeCell ref="AX31:BA31"/>
    <mergeCell ref="BB31:BE31"/>
    <mergeCell ref="AT32:AW32"/>
    <mergeCell ref="BB30:BE30"/>
    <mergeCell ref="BF30:BI30"/>
    <mergeCell ref="AP30:AS30"/>
    <mergeCell ref="BZ32:CC32"/>
    <mergeCell ref="CH32:CK32"/>
    <mergeCell ref="CL32:CO32"/>
    <mergeCell ref="BV32:BY32"/>
    <mergeCell ref="BN31:BQ31"/>
    <mergeCell ref="CD30:CG30"/>
    <mergeCell ref="CD31:CG31"/>
    <mergeCell ref="CD32:CG32"/>
    <mergeCell ref="BV30:BY30"/>
    <mergeCell ref="BZ30:CC30"/>
    <mergeCell ref="CH30:CK30"/>
    <mergeCell ref="CL30:CO30"/>
    <mergeCell ref="BR31:BU31"/>
    <mergeCell ref="BR32:BU32"/>
    <mergeCell ref="BN30:BQ30"/>
    <mergeCell ref="B32:E32"/>
    <mergeCell ref="F32:I32"/>
    <mergeCell ref="J32:M32"/>
    <mergeCell ref="R32:U32"/>
    <mergeCell ref="V32:Y32"/>
    <mergeCell ref="Z32:AC32"/>
    <mergeCell ref="B31:E31"/>
    <mergeCell ref="F31:I31"/>
    <mergeCell ref="J31:M31"/>
    <mergeCell ref="R31:U31"/>
    <mergeCell ref="V31:Y31"/>
    <mergeCell ref="Z31:AC31"/>
    <mergeCell ref="N31:Q31"/>
    <mergeCell ref="N32:Q32"/>
    <mergeCell ref="B30:E30"/>
    <mergeCell ref="F30:I30"/>
    <mergeCell ref="J30:M30"/>
    <mergeCell ref="CL31:CO31"/>
    <mergeCell ref="BV31:BY31"/>
    <mergeCell ref="B10:E10"/>
    <mergeCell ref="F10:I10"/>
    <mergeCell ref="R10:U10"/>
    <mergeCell ref="V10:Y10"/>
    <mergeCell ref="Z10:AC10"/>
    <mergeCell ref="AH30:AK30"/>
    <mergeCell ref="AL30:AO30"/>
    <mergeCell ref="N30:Q30"/>
    <mergeCell ref="CH10:CK10"/>
    <mergeCell ref="CL10:CO10"/>
    <mergeCell ref="BV10:BY10"/>
    <mergeCell ref="BZ31:CC31"/>
    <mergeCell ref="CH31:CK31"/>
    <mergeCell ref="BR10:BU10"/>
    <mergeCell ref="AX30:BA30"/>
    <mergeCell ref="R30:U30"/>
    <mergeCell ref="V30:Y30"/>
    <mergeCell ref="Z30:AC30"/>
    <mergeCell ref="AT30:AW30"/>
    <mergeCell ref="BV8:BY8"/>
    <mergeCell ref="AH9:AK9"/>
    <mergeCell ref="AD10:AG10"/>
    <mergeCell ref="BJ10:BM10"/>
    <mergeCell ref="BF10:BI10"/>
    <mergeCell ref="AH10:AK10"/>
    <mergeCell ref="AL10:AO10"/>
    <mergeCell ref="AP10:AS10"/>
    <mergeCell ref="AX10:BA10"/>
    <mergeCell ref="BB10:BE10"/>
    <mergeCell ref="AT10:AW10"/>
    <mergeCell ref="N8:Q8"/>
    <mergeCell ref="N9:Q9"/>
    <mergeCell ref="AD30:AG30"/>
    <mergeCell ref="BZ9:CC9"/>
    <mergeCell ref="CH9:CK9"/>
    <mergeCell ref="CL9:CO9"/>
    <mergeCell ref="BZ10:CC10"/>
    <mergeCell ref="CD9:CG9"/>
    <mergeCell ref="CD10:CG10"/>
    <mergeCell ref="CL8:CO8"/>
    <mergeCell ref="BF8:BI8"/>
    <mergeCell ref="BJ8:BM8"/>
    <mergeCell ref="BR8:BU8"/>
    <mergeCell ref="BN8:BQ8"/>
    <mergeCell ref="CD8:CG8"/>
    <mergeCell ref="BJ9:BM9"/>
    <mergeCell ref="BR9:BU9"/>
    <mergeCell ref="BN9:BQ9"/>
    <mergeCell ref="BN10:BQ10"/>
    <mergeCell ref="BF9:BI9"/>
    <mergeCell ref="BZ8:CC8"/>
    <mergeCell ref="CH8:CK8"/>
    <mergeCell ref="BB8:BE8"/>
    <mergeCell ref="AX9:BA9"/>
    <mergeCell ref="V9:Y9"/>
    <mergeCell ref="Z9:AC9"/>
    <mergeCell ref="BV9:BY9"/>
    <mergeCell ref="BB9:BE9"/>
    <mergeCell ref="AT9:AW9"/>
    <mergeCell ref="B8:E8"/>
    <mergeCell ref="F8:I8"/>
    <mergeCell ref="J8:M8"/>
    <mergeCell ref="R8:U8"/>
    <mergeCell ref="V8:Y8"/>
    <mergeCell ref="Z8:AC8"/>
    <mergeCell ref="AT8:AW8"/>
    <mergeCell ref="AD8:AG8"/>
    <mergeCell ref="AD9:AG9"/>
    <mergeCell ref="AH8:AK8"/>
    <mergeCell ref="AL8:AO8"/>
    <mergeCell ref="AP8:AS8"/>
    <mergeCell ref="AX8:BA8"/>
    <mergeCell ref="AL9:AO9"/>
    <mergeCell ref="AP9:AS9"/>
    <mergeCell ref="B9:E9"/>
    <mergeCell ref="F9:I9"/>
    <mergeCell ref="J9:M9"/>
    <mergeCell ref="R9:U9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8"/>
  <sheetViews>
    <sheetView topLeftCell="A5" zoomScale="60" zoomScaleNormal="60" workbookViewId="0">
      <pane xSplit="1" ySplit="6" topLeftCell="CJ11" activePane="bottomRight" state="frozen"/>
      <selection activeCell="A5" sqref="A5"/>
      <selection pane="topRight" activeCell="B5" sqref="B5"/>
      <selection pane="bottomLeft" activeCell="A11" sqref="A11"/>
      <selection pane="bottomRight" activeCell="BM23" sqref="BM23"/>
    </sheetView>
  </sheetViews>
  <sheetFormatPr baseColWidth="10" defaultColWidth="11.44140625" defaultRowHeight="14.4" x14ac:dyDescent="0.3"/>
  <cols>
    <col min="1" max="1" width="20.109375" style="114" customWidth="1"/>
    <col min="2" max="13" width="11.5546875" style="3" customWidth="1"/>
    <col min="14" max="37" width="12.44140625" style="114" customWidth="1"/>
    <col min="38" max="41" width="11.5546875" style="114" customWidth="1"/>
    <col min="42" max="44" width="10.5546875" style="114" customWidth="1"/>
    <col min="45" max="45" width="13.44140625" style="114" customWidth="1"/>
    <col min="46" max="53" width="13" style="114" customWidth="1"/>
    <col min="54" max="73" width="11.88671875" style="114" customWidth="1"/>
    <col min="74" max="77" width="12" style="114" customWidth="1"/>
    <col min="78" max="85" width="13" style="114" customWidth="1"/>
    <col min="86" max="101" width="12" style="114" customWidth="1"/>
    <col min="102" max="16384" width="11.44140625" style="114"/>
  </cols>
  <sheetData>
    <row r="1" spans="1:109" ht="15.75" hidden="1" customHeight="1" thickBot="1" x14ac:dyDescent="0.35"/>
    <row r="2" spans="1:109" ht="15.75" hidden="1" customHeight="1" x14ac:dyDescent="0.3"/>
    <row r="3" spans="1:109" ht="15.75" hidden="1" customHeight="1" x14ac:dyDescent="0.3"/>
    <row r="4" spans="1:109" ht="15.75" hidden="1" customHeight="1" x14ac:dyDescent="0.3"/>
    <row r="5" spans="1:109" ht="23.1" customHeight="1" x14ac:dyDescent="0.3">
      <c r="B5" s="193" t="s">
        <v>50</v>
      </c>
      <c r="C5" s="194"/>
      <c r="D5" s="194"/>
      <c r="E5" s="194"/>
      <c r="F5" s="193" t="s">
        <v>50</v>
      </c>
      <c r="G5" s="194"/>
      <c r="H5" s="194"/>
      <c r="I5" s="194"/>
      <c r="J5" s="193" t="s">
        <v>50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</row>
    <row r="6" spans="1:109" ht="9.6" customHeight="1" thickBot="1" x14ac:dyDescent="0.35">
      <c r="B6" s="195"/>
      <c r="C6" s="196"/>
      <c r="D6" s="196"/>
      <c r="E6" s="196"/>
      <c r="F6" s="195"/>
      <c r="G6" s="196"/>
      <c r="H6" s="196"/>
      <c r="I6" s="196"/>
      <c r="J6" s="195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L6" s="196"/>
      <c r="CM6" s="196"/>
      <c r="CN6" s="196"/>
      <c r="CO6" s="196"/>
      <c r="CP6" s="196"/>
      <c r="CQ6" s="196"/>
      <c r="CR6" s="196"/>
      <c r="CS6" s="196"/>
      <c r="CT6" s="196"/>
      <c r="CU6" s="196"/>
      <c r="CV6" s="196"/>
      <c r="CW6" s="196"/>
    </row>
    <row r="7" spans="1:109" ht="17.100000000000001" customHeight="1" thickBot="1" x14ac:dyDescent="0.35">
      <c r="B7" s="197" t="s">
        <v>110</v>
      </c>
      <c r="C7" s="198"/>
      <c r="D7" s="198"/>
      <c r="E7" s="198"/>
      <c r="F7" s="197" t="s">
        <v>110</v>
      </c>
      <c r="G7" s="198"/>
      <c r="H7" s="198"/>
      <c r="I7" s="198"/>
      <c r="J7" s="197" t="s">
        <v>110</v>
      </c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 t="s">
        <v>200</v>
      </c>
      <c r="CI7" s="198"/>
      <c r="CJ7" s="198"/>
      <c r="CK7" s="198"/>
      <c r="CL7" s="198"/>
      <c r="CM7" s="198"/>
      <c r="CN7" s="198"/>
      <c r="CO7" s="198"/>
      <c r="CP7" s="198"/>
      <c r="CQ7" s="198"/>
      <c r="CR7" s="198"/>
      <c r="CS7" s="198"/>
      <c r="CT7" s="198"/>
      <c r="CU7" s="198"/>
      <c r="CV7" s="198"/>
      <c r="CW7" s="198"/>
      <c r="CX7" s="199"/>
      <c r="CY7" s="200"/>
      <c r="CZ7" s="200"/>
      <c r="DA7" s="201"/>
      <c r="DB7" s="199"/>
      <c r="DC7" s="200"/>
      <c r="DD7" s="200"/>
      <c r="DE7" s="201"/>
    </row>
    <row r="8" spans="1:109" s="185" customFormat="1" ht="18.75" customHeight="1" thickBot="1" x14ac:dyDescent="0.35">
      <c r="A8" s="184" t="s">
        <v>16</v>
      </c>
      <c r="B8" s="792" t="s">
        <v>237</v>
      </c>
      <c r="C8" s="793"/>
      <c r="D8" s="793"/>
      <c r="E8" s="794"/>
      <c r="F8" s="792" t="s">
        <v>237</v>
      </c>
      <c r="G8" s="793"/>
      <c r="H8" s="793"/>
      <c r="I8" s="794"/>
      <c r="J8" s="792" t="s">
        <v>237</v>
      </c>
      <c r="K8" s="793"/>
      <c r="L8" s="793"/>
      <c r="M8" s="794"/>
      <c r="N8" s="792" t="s">
        <v>18</v>
      </c>
      <c r="O8" s="793"/>
      <c r="P8" s="793"/>
      <c r="Q8" s="794"/>
      <c r="R8" s="792" t="s">
        <v>18</v>
      </c>
      <c r="S8" s="793"/>
      <c r="T8" s="793"/>
      <c r="U8" s="794"/>
      <c r="V8" s="792" t="s">
        <v>18</v>
      </c>
      <c r="W8" s="793"/>
      <c r="X8" s="793"/>
      <c r="Y8" s="794"/>
      <c r="Z8" s="792" t="s">
        <v>4</v>
      </c>
      <c r="AA8" s="793"/>
      <c r="AB8" s="793"/>
      <c r="AC8" s="794"/>
      <c r="AD8" s="792" t="s">
        <v>4</v>
      </c>
      <c r="AE8" s="793"/>
      <c r="AF8" s="793"/>
      <c r="AG8" s="794"/>
      <c r="AH8" s="792" t="s">
        <v>331</v>
      </c>
      <c r="AI8" s="793"/>
      <c r="AJ8" s="793"/>
      <c r="AK8" s="794"/>
      <c r="AL8" s="792" t="s">
        <v>269</v>
      </c>
      <c r="AM8" s="793"/>
      <c r="AN8" s="793"/>
      <c r="AO8" s="793"/>
      <c r="AP8" s="792" t="s">
        <v>189</v>
      </c>
      <c r="AQ8" s="793"/>
      <c r="AR8" s="793"/>
      <c r="AS8" s="794"/>
      <c r="AT8" s="793" t="s">
        <v>189</v>
      </c>
      <c r="AU8" s="793"/>
      <c r="AV8" s="793"/>
      <c r="AW8" s="793"/>
      <c r="AX8" s="792" t="s">
        <v>325</v>
      </c>
      <c r="AY8" s="793"/>
      <c r="AZ8" s="793"/>
      <c r="BA8" s="793"/>
      <c r="BB8" s="792" t="s">
        <v>18</v>
      </c>
      <c r="BC8" s="793"/>
      <c r="BD8" s="793"/>
      <c r="BE8" s="794"/>
      <c r="BF8" s="801" t="s">
        <v>18</v>
      </c>
      <c r="BG8" s="802"/>
      <c r="BH8" s="802"/>
      <c r="BI8" s="803"/>
      <c r="BJ8" s="792" t="s">
        <v>266</v>
      </c>
      <c r="BK8" s="793"/>
      <c r="BL8" s="793"/>
      <c r="BM8" s="794"/>
      <c r="BN8" s="792" t="s">
        <v>18</v>
      </c>
      <c r="BO8" s="793"/>
      <c r="BP8" s="793"/>
      <c r="BQ8" s="794"/>
      <c r="BR8" s="792" t="s">
        <v>18</v>
      </c>
      <c r="BS8" s="793"/>
      <c r="BT8" s="793"/>
      <c r="BU8" s="794"/>
      <c r="BV8" s="792" t="s">
        <v>310</v>
      </c>
      <c r="BW8" s="793"/>
      <c r="BX8" s="793"/>
      <c r="BY8" s="794"/>
      <c r="BZ8" s="801" t="s">
        <v>18</v>
      </c>
      <c r="CA8" s="802"/>
      <c r="CB8" s="802"/>
      <c r="CC8" s="803"/>
      <c r="CD8" s="801" t="s">
        <v>18</v>
      </c>
      <c r="CE8" s="802"/>
      <c r="CF8" s="802"/>
      <c r="CG8" s="803"/>
      <c r="CH8" s="792" t="s">
        <v>115</v>
      </c>
      <c r="CI8" s="793"/>
      <c r="CJ8" s="793"/>
      <c r="CK8" s="794"/>
      <c r="CL8" s="792" t="s">
        <v>96</v>
      </c>
      <c r="CM8" s="793"/>
      <c r="CN8" s="793"/>
      <c r="CO8" s="793"/>
      <c r="CP8" s="792" t="s">
        <v>231</v>
      </c>
      <c r="CQ8" s="793"/>
      <c r="CR8" s="793"/>
      <c r="CS8" s="794"/>
      <c r="CT8" s="792" t="s">
        <v>231</v>
      </c>
      <c r="CU8" s="793"/>
      <c r="CV8" s="793"/>
      <c r="CW8" s="794"/>
      <c r="CX8" s="807" t="s">
        <v>255</v>
      </c>
      <c r="CY8" s="808"/>
      <c r="CZ8" s="808"/>
      <c r="DA8" s="809"/>
      <c r="DB8" s="807" t="s">
        <v>236</v>
      </c>
      <c r="DC8" s="808"/>
      <c r="DD8" s="808"/>
      <c r="DE8" s="809"/>
    </row>
    <row r="9" spans="1:109" s="185" customFormat="1" ht="18" thickBot="1" x14ac:dyDescent="0.35">
      <c r="A9" s="184" t="s">
        <v>14</v>
      </c>
      <c r="B9" s="792" t="s">
        <v>327</v>
      </c>
      <c r="C9" s="793"/>
      <c r="D9" s="793"/>
      <c r="E9" s="794"/>
      <c r="F9" s="792" t="s">
        <v>328</v>
      </c>
      <c r="G9" s="793"/>
      <c r="H9" s="793"/>
      <c r="I9" s="794"/>
      <c r="J9" s="792" t="s">
        <v>329</v>
      </c>
      <c r="K9" s="793"/>
      <c r="L9" s="793"/>
      <c r="M9" s="794"/>
      <c r="N9" s="792" t="s">
        <v>165</v>
      </c>
      <c r="O9" s="793"/>
      <c r="P9" s="793"/>
      <c r="Q9" s="794"/>
      <c r="R9" s="792" t="s">
        <v>11</v>
      </c>
      <c r="S9" s="793"/>
      <c r="T9" s="793"/>
      <c r="U9" s="794"/>
      <c r="V9" s="792" t="s">
        <v>123</v>
      </c>
      <c r="W9" s="793"/>
      <c r="X9" s="793"/>
      <c r="Y9" s="794"/>
      <c r="Z9" s="792" t="s">
        <v>306</v>
      </c>
      <c r="AA9" s="793"/>
      <c r="AB9" s="793"/>
      <c r="AC9" s="794"/>
      <c r="AD9" s="792" t="s">
        <v>319</v>
      </c>
      <c r="AE9" s="793"/>
      <c r="AF9" s="793"/>
      <c r="AG9" s="794"/>
      <c r="AH9" s="792" t="s">
        <v>285</v>
      </c>
      <c r="AI9" s="793"/>
      <c r="AJ9" s="793"/>
      <c r="AK9" s="794"/>
      <c r="AL9" s="792" t="s">
        <v>308</v>
      </c>
      <c r="AM9" s="793"/>
      <c r="AN9" s="793"/>
      <c r="AO9" s="793"/>
      <c r="AP9" s="792" t="s">
        <v>315</v>
      </c>
      <c r="AQ9" s="793"/>
      <c r="AR9" s="793"/>
      <c r="AS9" s="794"/>
      <c r="AT9" s="793" t="s">
        <v>314</v>
      </c>
      <c r="AU9" s="793"/>
      <c r="AV9" s="793"/>
      <c r="AW9" s="793"/>
      <c r="AX9" s="792" t="s">
        <v>326</v>
      </c>
      <c r="AY9" s="793"/>
      <c r="AZ9" s="793"/>
      <c r="BA9" s="793"/>
      <c r="BB9" s="792" t="s">
        <v>322</v>
      </c>
      <c r="BC9" s="793"/>
      <c r="BD9" s="793"/>
      <c r="BE9" s="794"/>
      <c r="BF9" s="801" t="s">
        <v>227</v>
      </c>
      <c r="BG9" s="802"/>
      <c r="BH9" s="802"/>
      <c r="BI9" s="803"/>
      <c r="BJ9" s="792" t="s">
        <v>317</v>
      </c>
      <c r="BK9" s="793"/>
      <c r="BL9" s="793"/>
      <c r="BM9" s="794"/>
      <c r="BN9" s="792" t="s">
        <v>291</v>
      </c>
      <c r="BO9" s="793"/>
      <c r="BP9" s="793"/>
      <c r="BQ9" s="794"/>
      <c r="BR9" s="792" t="s">
        <v>318</v>
      </c>
      <c r="BS9" s="793"/>
      <c r="BT9" s="793"/>
      <c r="BU9" s="794"/>
      <c r="BV9" s="792" t="s">
        <v>311</v>
      </c>
      <c r="BW9" s="793"/>
      <c r="BX9" s="793"/>
      <c r="BY9" s="794"/>
      <c r="BZ9" s="801" t="s">
        <v>268</v>
      </c>
      <c r="CA9" s="802"/>
      <c r="CB9" s="802"/>
      <c r="CC9" s="803"/>
      <c r="CD9" s="801" t="s">
        <v>216</v>
      </c>
      <c r="CE9" s="802"/>
      <c r="CF9" s="802"/>
      <c r="CG9" s="803"/>
      <c r="CH9" s="792" t="s">
        <v>245</v>
      </c>
      <c r="CI9" s="793"/>
      <c r="CJ9" s="793"/>
      <c r="CK9" s="794"/>
      <c r="CL9" s="792" t="s">
        <v>273</v>
      </c>
      <c r="CM9" s="793"/>
      <c r="CN9" s="793"/>
      <c r="CO9" s="793"/>
      <c r="CP9" s="792" t="s">
        <v>323</v>
      </c>
      <c r="CQ9" s="793"/>
      <c r="CR9" s="793"/>
      <c r="CS9" s="794"/>
      <c r="CT9" s="792" t="s">
        <v>324</v>
      </c>
      <c r="CU9" s="793"/>
      <c r="CV9" s="793"/>
      <c r="CW9" s="794"/>
      <c r="CX9" s="792" t="s">
        <v>320</v>
      </c>
      <c r="CY9" s="793"/>
      <c r="CZ9" s="793"/>
      <c r="DA9" s="794"/>
      <c r="DB9" s="792" t="s">
        <v>309</v>
      </c>
      <c r="DC9" s="793"/>
      <c r="DD9" s="793"/>
      <c r="DE9" s="794"/>
    </row>
    <row r="10" spans="1:109" s="3" customFormat="1" ht="15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716"/>
      <c r="K10" s="717"/>
      <c r="L10" s="717"/>
      <c r="M10" s="718"/>
      <c r="N10" s="716"/>
      <c r="O10" s="717"/>
      <c r="P10" s="717"/>
      <c r="Q10" s="718"/>
      <c r="R10" s="170"/>
      <c r="S10" s="170"/>
      <c r="T10" s="170"/>
      <c r="U10" s="170"/>
      <c r="V10" s="170"/>
      <c r="W10" s="170"/>
      <c r="X10" s="170"/>
      <c r="Y10" s="170"/>
      <c r="Z10" s="716"/>
      <c r="AA10" s="717"/>
      <c r="AB10" s="717"/>
      <c r="AC10" s="718"/>
      <c r="AD10" s="716"/>
      <c r="AE10" s="717"/>
      <c r="AF10" s="717"/>
      <c r="AG10" s="718"/>
      <c r="AH10" s="716"/>
      <c r="AI10" s="717"/>
      <c r="AJ10" s="717"/>
      <c r="AK10" s="718"/>
      <c r="AL10" s="768"/>
      <c r="AM10" s="734"/>
      <c r="AN10" s="734"/>
      <c r="AO10" s="734"/>
      <c r="AP10" s="768"/>
      <c r="AQ10" s="734"/>
      <c r="AR10" s="734"/>
      <c r="AS10" s="769"/>
      <c r="AT10" s="734"/>
      <c r="AU10" s="734"/>
      <c r="AV10" s="734"/>
      <c r="AW10" s="734"/>
      <c r="AX10" s="731"/>
      <c r="AY10" s="732"/>
      <c r="AZ10" s="732"/>
      <c r="BA10" s="732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31"/>
      <c r="BS10" s="732"/>
      <c r="BT10" s="732"/>
      <c r="BU10" s="733"/>
      <c r="BV10" s="731"/>
      <c r="BW10" s="732"/>
      <c r="BX10" s="732"/>
      <c r="BY10" s="733"/>
      <c r="BZ10" s="731"/>
      <c r="CA10" s="732"/>
      <c r="CB10" s="732"/>
      <c r="CC10" s="733"/>
      <c r="CD10" s="731"/>
      <c r="CE10" s="732"/>
      <c r="CF10" s="732"/>
      <c r="CG10" s="733"/>
      <c r="CH10" s="768"/>
      <c r="CI10" s="734"/>
      <c r="CJ10" s="734"/>
      <c r="CK10" s="769"/>
      <c r="CL10" s="768"/>
      <c r="CM10" s="734"/>
      <c r="CN10" s="734"/>
      <c r="CO10" s="734"/>
      <c r="CP10" s="768"/>
      <c r="CQ10" s="734"/>
      <c r="CR10" s="734"/>
      <c r="CS10" s="769"/>
      <c r="CT10" s="768"/>
      <c r="CU10" s="734"/>
      <c r="CV10" s="734"/>
      <c r="CW10" s="769"/>
      <c r="CX10" s="716"/>
      <c r="CY10" s="717"/>
      <c r="CZ10" s="717"/>
      <c r="DA10" s="718"/>
      <c r="DB10" s="716"/>
      <c r="DC10" s="717"/>
      <c r="DD10" s="717"/>
      <c r="DE10" s="718"/>
    </row>
    <row r="11" spans="1:109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7" t="s">
        <v>33</v>
      </c>
      <c r="AH11" s="45" t="s">
        <v>30</v>
      </c>
      <c r="AI11" s="46" t="s">
        <v>31</v>
      </c>
      <c r="AJ11" s="46" t="s">
        <v>32</v>
      </c>
      <c r="AK11" s="47" t="s">
        <v>33</v>
      </c>
      <c r="AL11" s="145" t="s">
        <v>30</v>
      </c>
      <c r="AM11" s="46" t="s">
        <v>31</v>
      </c>
      <c r="AN11" s="47" t="s">
        <v>32</v>
      </c>
      <c r="AO11" s="20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9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7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8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7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</row>
    <row r="12" spans="1:109" x14ac:dyDescent="0.3">
      <c r="B12" s="144">
        <v>45115</v>
      </c>
      <c r="C12" s="54">
        <v>4502</v>
      </c>
      <c r="D12" s="54">
        <v>70</v>
      </c>
      <c r="E12" s="54" t="s">
        <v>94</v>
      </c>
      <c r="F12" s="144">
        <v>45124</v>
      </c>
      <c r="G12" s="54">
        <v>4503</v>
      </c>
      <c r="H12" s="54">
        <v>70</v>
      </c>
      <c r="I12" s="54" t="s">
        <v>94</v>
      </c>
      <c r="J12" s="144">
        <v>45128</v>
      </c>
      <c r="K12" s="54">
        <v>4504</v>
      </c>
      <c r="L12" s="54">
        <v>35</v>
      </c>
      <c r="M12" s="54" t="s">
        <v>94</v>
      </c>
      <c r="N12" s="144">
        <v>45108</v>
      </c>
      <c r="O12" s="54">
        <v>4377</v>
      </c>
      <c r="P12" s="54">
        <v>60</v>
      </c>
      <c r="Q12" s="54" t="s">
        <v>179</v>
      </c>
      <c r="R12" s="136">
        <v>45116</v>
      </c>
      <c r="S12" s="54">
        <v>3845</v>
      </c>
      <c r="T12" s="54">
        <v>85</v>
      </c>
      <c r="U12" s="54" t="s">
        <v>230</v>
      </c>
      <c r="V12" s="136">
        <v>45124</v>
      </c>
      <c r="W12" s="54">
        <v>4448</v>
      </c>
      <c r="X12" s="54">
        <v>140</v>
      </c>
      <c r="Y12" s="54" t="s">
        <v>253</v>
      </c>
      <c r="Z12" s="144">
        <v>45109</v>
      </c>
      <c r="AA12" s="54">
        <v>4295</v>
      </c>
      <c r="AB12" s="54">
        <v>20</v>
      </c>
      <c r="AC12" s="54" t="s">
        <v>179</v>
      </c>
      <c r="AD12" s="144">
        <v>45108</v>
      </c>
      <c r="AE12" s="54">
        <v>4384</v>
      </c>
      <c r="AF12" s="54">
        <v>45</v>
      </c>
      <c r="AG12" s="54" t="s">
        <v>179</v>
      </c>
      <c r="AH12" s="144">
        <v>45133</v>
      </c>
      <c r="AI12" s="54">
        <v>4016</v>
      </c>
      <c r="AJ12" s="54">
        <v>45</v>
      </c>
      <c r="AK12" s="54" t="s">
        <v>179</v>
      </c>
      <c r="AL12" s="136">
        <v>45110</v>
      </c>
      <c r="AM12" s="6">
        <v>4298</v>
      </c>
      <c r="AN12" s="6">
        <v>360</v>
      </c>
      <c r="AO12" s="52" t="s">
        <v>111</v>
      </c>
      <c r="AP12" s="131">
        <v>45104</v>
      </c>
      <c r="AQ12" s="6">
        <v>4286</v>
      </c>
      <c r="AR12" s="6">
        <v>90</v>
      </c>
      <c r="AS12" s="15" t="s">
        <v>111</v>
      </c>
      <c r="AT12" s="208">
        <v>45104</v>
      </c>
      <c r="AU12" s="54">
        <v>4287</v>
      </c>
      <c r="AV12" s="54">
        <v>180</v>
      </c>
      <c r="AW12" s="54" t="s">
        <v>111</v>
      </c>
      <c r="AX12" s="144">
        <v>45109</v>
      </c>
      <c r="AY12" s="54">
        <v>4379</v>
      </c>
      <c r="AZ12" s="54">
        <v>90</v>
      </c>
      <c r="BA12" s="144" t="s">
        <v>111</v>
      </c>
      <c r="BB12" s="144">
        <v>45109</v>
      </c>
      <c r="BC12" s="54">
        <v>4294</v>
      </c>
      <c r="BD12" s="54">
        <v>45</v>
      </c>
      <c r="BE12" s="54" t="s">
        <v>253</v>
      </c>
      <c r="BF12" s="144">
        <v>45059</v>
      </c>
      <c r="BG12" s="54">
        <v>3834</v>
      </c>
      <c r="BH12" s="54">
        <v>70</v>
      </c>
      <c r="BI12" s="54" t="s">
        <v>230</v>
      </c>
      <c r="BJ12" s="144">
        <v>45135</v>
      </c>
      <c r="BK12" s="54">
        <v>4019</v>
      </c>
      <c r="BL12" s="54">
        <v>90</v>
      </c>
      <c r="BM12" s="54" t="s">
        <v>94</v>
      </c>
      <c r="BN12" s="144">
        <v>45109</v>
      </c>
      <c r="BO12" s="54">
        <v>4297</v>
      </c>
      <c r="BP12" s="54">
        <v>100</v>
      </c>
      <c r="BQ12" s="54" t="s">
        <v>179</v>
      </c>
      <c r="BR12" s="144">
        <v>45109</v>
      </c>
      <c r="BS12" s="54">
        <v>4296</v>
      </c>
      <c r="BT12" s="54">
        <v>65</v>
      </c>
      <c r="BU12" s="54" t="s">
        <v>179</v>
      </c>
      <c r="BV12" s="144">
        <v>45110</v>
      </c>
      <c r="BW12" s="54">
        <v>4387</v>
      </c>
      <c r="BX12" s="54">
        <v>80</v>
      </c>
      <c r="BY12" s="54" t="s">
        <v>179</v>
      </c>
      <c r="BZ12" s="144">
        <v>45047</v>
      </c>
      <c r="CA12" s="54">
        <v>3943</v>
      </c>
      <c r="CB12" s="54">
        <v>230</v>
      </c>
      <c r="CC12" s="54" t="s">
        <v>296</v>
      </c>
      <c r="CD12" s="144">
        <v>45079</v>
      </c>
      <c r="CE12" s="54">
        <v>4185</v>
      </c>
      <c r="CF12" s="54">
        <v>85</v>
      </c>
      <c r="CG12" s="54" t="s">
        <v>179</v>
      </c>
      <c r="CH12" s="136">
        <v>45110</v>
      </c>
      <c r="CI12" s="54">
        <v>4386</v>
      </c>
      <c r="CJ12" s="54">
        <v>50</v>
      </c>
      <c r="CK12" s="54" t="s">
        <v>164</v>
      </c>
      <c r="CL12" s="144">
        <v>45137</v>
      </c>
      <c r="CM12" s="54">
        <v>4024</v>
      </c>
      <c r="CN12" s="54">
        <v>5</v>
      </c>
      <c r="CO12" s="51" t="s">
        <v>179</v>
      </c>
      <c r="CP12" s="161">
        <v>45109</v>
      </c>
      <c r="CQ12" s="54">
        <v>4380</v>
      </c>
      <c r="CR12" s="54">
        <v>225</v>
      </c>
      <c r="CS12" s="53" t="s">
        <v>94</v>
      </c>
      <c r="CT12" s="161">
        <v>45109</v>
      </c>
      <c r="CU12" s="54">
        <v>4378</v>
      </c>
      <c r="CV12" s="54">
        <v>135</v>
      </c>
      <c r="CW12" s="53" t="s">
        <v>94</v>
      </c>
      <c r="CX12" s="144">
        <v>45109</v>
      </c>
      <c r="CY12" s="54">
        <v>4381</v>
      </c>
      <c r="CZ12" s="54">
        <v>135</v>
      </c>
      <c r="DA12" s="54" t="s">
        <v>94</v>
      </c>
      <c r="DB12" s="144">
        <v>45117</v>
      </c>
      <c r="DC12" s="54">
        <v>4412</v>
      </c>
      <c r="DD12" s="54">
        <v>45</v>
      </c>
      <c r="DE12" s="54" t="s">
        <v>94</v>
      </c>
    </row>
    <row r="13" spans="1:109" x14ac:dyDescent="0.3">
      <c r="B13" s="136"/>
      <c r="C13" s="6"/>
      <c r="D13" s="6"/>
      <c r="E13" s="6" t="s">
        <v>94</v>
      </c>
      <c r="F13" s="136"/>
      <c r="G13" s="6"/>
      <c r="H13" s="6"/>
      <c r="I13" s="6" t="s">
        <v>94</v>
      </c>
      <c r="J13" s="136"/>
      <c r="K13" s="6"/>
      <c r="L13" s="6"/>
      <c r="M13" s="6" t="s">
        <v>94</v>
      </c>
      <c r="N13" s="136">
        <v>45110</v>
      </c>
      <c r="O13" s="6">
        <v>4370</v>
      </c>
      <c r="P13" s="6">
        <v>95</v>
      </c>
      <c r="Q13" s="6" t="s">
        <v>179</v>
      </c>
      <c r="R13" s="136">
        <v>45120</v>
      </c>
      <c r="S13" s="6">
        <v>3846</v>
      </c>
      <c r="T13" s="6">
        <v>85</v>
      </c>
      <c r="U13" s="6" t="s">
        <v>230</v>
      </c>
      <c r="V13" s="136"/>
      <c r="W13" s="6"/>
      <c r="X13" s="6"/>
      <c r="Y13" s="6" t="s">
        <v>253</v>
      </c>
      <c r="Z13" s="136">
        <v>45118</v>
      </c>
      <c r="AA13" s="6">
        <v>4414</v>
      </c>
      <c r="AB13" s="6">
        <v>70</v>
      </c>
      <c r="AC13" s="6" t="s">
        <v>179</v>
      </c>
      <c r="AD13" s="136">
        <v>45110</v>
      </c>
      <c r="AE13" s="6">
        <v>4385</v>
      </c>
      <c r="AF13" s="6">
        <v>85</v>
      </c>
      <c r="AG13" s="6" t="s">
        <v>179</v>
      </c>
      <c r="AH13" s="136"/>
      <c r="AI13" s="6"/>
      <c r="AJ13" s="6"/>
      <c r="AK13" s="6"/>
      <c r="AL13" s="136">
        <v>45115</v>
      </c>
      <c r="AM13" s="6">
        <v>4408</v>
      </c>
      <c r="AN13" s="6">
        <v>360</v>
      </c>
      <c r="AO13" s="52" t="s">
        <v>111</v>
      </c>
      <c r="AP13" s="131">
        <v>45108</v>
      </c>
      <c r="AQ13" s="6">
        <v>4292</v>
      </c>
      <c r="AR13" s="6">
        <v>70</v>
      </c>
      <c r="AS13" s="15" t="s">
        <v>179</v>
      </c>
      <c r="AT13" s="138">
        <v>45106</v>
      </c>
      <c r="AU13" s="6">
        <v>4376</v>
      </c>
      <c r="AV13" s="6">
        <f>35*3</f>
        <v>105</v>
      </c>
      <c r="AW13" s="6" t="s">
        <v>179</v>
      </c>
      <c r="AX13" s="136">
        <v>45126</v>
      </c>
      <c r="AY13" s="6">
        <v>4010</v>
      </c>
      <c r="AZ13" s="6">
        <v>20</v>
      </c>
      <c r="BA13" s="136" t="s">
        <v>111</v>
      </c>
      <c r="BB13" s="136">
        <v>45112</v>
      </c>
      <c r="BC13" s="6">
        <v>4395</v>
      </c>
      <c r="BD13" s="6">
        <v>85</v>
      </c>
      <c r="BE13" s="6" t="s">
        <v>253</v>
      </c>
      <c r="BF13" s="136">
        <v>45061</v>
      </c>
      <c r="BG13" s="6">
        <v>3835</v>
      </c>
      <c r="BH13" s="6">
        <v>50</v>
      </c>
      <c r="BI13" s="6" t="s">
        <v>230</v>
      </c>
      <c r="BJ13" s="144"/>
      <c r="BK13" s="6"/>
      <c r="BL13" s="6"/>
      <c r="BM13" s="6" t="s">
        <v>94</v>
      </c>
      <c r="BN13" s="136">
        <v>45112</v>
      </c>
      <c r="BO13" s="6">
        <v>4391</v>
      </c>
      <c r="BP13" s="6">
        <v>120</v>
      </c>
      <c r="BQ13" s="6" t="s">
        <v>179</v>
      </c>
      <c r="BR13" s="136">
        <v>45112</v>
      </c>
      <c r="BS13" s="6">
        <v>4392</v>
      </c>
      <c r="BT13" s="6">
        <v>45</v>
      </c>
      <c r="BU13" s="6" t="s">
        <v>179</v>
      </c>
      <c r="BV13" s="136">
        <v>45110</v>
      </c>
      <c r="BW13" s="6">
        <v>4388</v>
      </c>
      <c r="BX13" s="6">
        <v>35</v>
      </c>
      <c r="BY13" s="6" t="s">
        <v>179</v>
      </c>
      <c r="BZ13" s="136">
        <v>45050</v>
      </c>
      <c r="CA13" s="6">
        <v>3956</v>
      </c>
      <c r="CB13" s="6">
        <v>250</v>
      </c>
      <c r="CC13" s="6" t="s">
        <v>296</v>
      </c>
      <c r="CD13" s="136">
        <v>45082</v>
      </c>
      <c r="CE13" s="6">
        <v>4196</v>
      </c>
      <c r="CF13" s="6">
        <v>105</v>
      </c>
      <c r="CG13" s="6" t="s">
        <v>179</v>
      </c>
      <c r="CH13" s="136">
        <v>45117</v>
      </c>
      <c r="CI13" s="6">
        <v>4410</v>
      </c>
      <c r="CJ13" s="6">
        <v>70</v>
      </c>
      <c r="CK13" s="6" t="s">
        <v>94</v>
      </c>
      <c r="CL13" s="136"/>
      <c r="CM13" s="6"/>
      <c r="CN13" s="6"/>
      <c r="CO13" s="52" t="s">
        <v>179</v>
      </c>
      <c r="CP13" s="131">
        <v>45111</v>
      </c>
      <c r="CQ13" s="6">
        <v>4389</v>
      </c>
      <c r="CR13" s="6">
        <v>70</v>
      </c>
      <c r="CS13" s="15" t="s">
        <v>179</v>
      </c>
      <c r="CT13" s="131">
        <v>45112</v>
      </c>
      <c r="CU13" s="6">
        <v>4403</v>
      </c>
      <c r="CV13" s="6">
        <v>135</v>
      </c>
      <c r="CW13" s="15" t="s">
        <v>94</v>
      </c>
      <c r="CX13" s="136">
        <v>45112</v>
      </c>
      <c r="CY13" s="6">
        <v>4404</v>
      </c>
      <c r="CZ13" s="6">
        <v>135</v>
      </c>
      <c r="DA13" s="86" t="s">
        <v>94</v>
      </c>
      <c r="DB13" s="136">
        <v>45120</v>
      </c>
      <c r="DC13" s="6">
        <v>4420</v>
      </c>
      <c r="DD13" s="6">
        <v>45</v>
      </c>
      <c r="DE13" s="86" t="s">
        <v>94</v>
      </c>
    </row>
    <row r="14" spans="1:109" ht="15" customHeight="1" x14ac:dyDescent="0.3">
      <c r="B14" s="136"/>
      <c r="C14" s="6"/>
      <c r="D14" s="6"/>
      <c r="E14" s="6" t="s">
        <v>94</v>
      </c>
      <c r="F14" s="136"/>
      <c r="G14" s="6"/>
      <c r="H14" s="6"/>
      <c r="I14" s="6" t="s">
        <v>94</v>
      </c>
      <c r="J14" s="136"/>
      <c r="K14" s="6"/>
      <c r="L14" s="6"/>
      <c r="M14" s="6" t="s">
        <v>94</v>
      </c>
      <c r="N14" s="136">
        <v>45112</v>
      </c>
      <c r="O14" s="6">
        <v>4390</v>
      </c>
      <c r="P14" s="6">
        <v>65</v>
      </c>
      <c r="Q14" s="6" t="s">
        <v>179</v>
      </c>
      <c r="R14" s="136">
        <v>45125</v>
      </c>
      <c r="S14" s="6">
        <v>3847</v>
      </c>
      <c r="T14" s="6">
        <v>85</v>
      </c>
      <c r="U14" s="6" t="s">
        <v>230</v>
      </c>
      <c r="V14" s="136"/>
      <c r="W14" s="6"/>
      <c r="X14" s="6"/>
      <c r="Y14" s="6" t="s">
        <v>253</v>
      </c>
      <c r="Z14" s="136">
        <v>45121</v>
      </c>
      <c r="AA14" s="6">
        <v>4443</v>
      </c>
      <c r="AB14" s="6">
        <v>10</v>
      </c>
      <c r="AC14" s="6" t="s">
        <v>179</v>
      </c>
      <c r="AD14" s="136">
        <v>45112</v>
      </c>
      <c r="AE14" s="6">
        <v>4402</v>
      </c>
      <c r="AF14" s="6">
        <v>140</v>
      </c>
      <c r="AG14" s="6" t="s">
        <v>179</v>
      </c>
      <c r="AH14" s="136"/>
      <c r="AI14" s="6"/>
      <c r="AJ14" s="6"/>
      <c r="AK14" s="6"/>
      <c r="AL14" s="136">
        <v>45120</v>
      </c>
      <c r="AM14" s="6">
        <v>4441</v>
      </c>
      <c r="AN14" s="6">
        <v>35</v>
      </c>
      <c r="AO14" s="52" t="s">
        <v>111</v>
      </c>
      <c r="AP14" s="210">
        <v>45112</v>
      </c>
      <c r="AQ14" s="211">
        <v>4393</v>
      </c>
      <c r="AR14" s="211">
        <v>70</v>
      </c>
      <c r="AS14" s="212" t="s">
        <v>179</v>
      </c>
      <c r="AT14" s="138">
        <v>45108</v>
      </c>
      <c r="AU14" s="6">
        <v>4293</v>
      </c>
      <c r="AV14" s="6">
        <v>120</v>
      </c>
      <c r="AW14" s="6" t="s">
        <v>179</v>
      </c>
      <c r="AX14" s="136"/>
      <c r="AY14" s="6"/>
      <c r="AZ14" s="6"/>
      <c r="BA14" s="136" t="s">
        <v>230</v>
      </c>
      <c r="BB14" s="136">
        <v>45115</v>
      </c>
      <c r="BC14" s="6">
        <v>4407</v>
      </c>
      <c r="BD14" s="6">
        <v>135</v>
      </c>
      <c r="BE14" s="6" t="s">
        <v>94</v>
      </c>
      <c r="BF14" s="136">
        <v>45064</v>
      </c>
      <c r="BG14" s="6">
        <v>3836</v>
      </c>
      <c r="BH14" s="6">
        <v>70</v>
      </c>
      <c r="BI14" s="6" t="s">
        <v>230</v>
      </c>
      <c r="BJ14" s="6"/>
      <c r="BK14" s="6"/>
      <c r="BL14" s="6"/>
      <c r="BM14" s="6"/>
      <c r="BN14" s="136">
        <v>45115</v>
      </c>
      <c r="BO14" s="6">
        <v>4399</v>
      </c>
      <c r="BP14" s="6">
        <v>140</v>
      </c>
      <c r="BQ14" s="6" t="s">
        <v>94</v>
      </c>
      <c r="BR14" s="136"/>
      <c r="BS14" s="6"/>
      <c r="BT14" s="6"/>
      <c r="BU14" s="6" t="s">
        <v>94</v>
      </c>
      <c r="BV14" s="136"/>
      <c r="BW14" s="6"/>
      <c r="BX14" s="6"/>
      <c r="BY14" s="6" t="s">
        <v>179</v>
      </c>
      <c r="BZ14" s="136">
        <v>45053</v>
      </c>
      <c r="CA14" s="6">
        <v>4121</v>
      </c>
      <c r="CB14" s="6">
        <v>270</v>
      </c>
      <c r="CC14" s="6" t="s">
        <v>111</v>
      </c>
      <c r="CD14" s="136">
        <v>45085</v>
      </c>
      <c r="CE14" s="6">
        <v>4306</v>
      </c>
      <c r="CF14" s="6">
        <v>105</v>
      </c>
      <c r="CG14" s="6" t="s">
        <v>179</v>
      </c>
      <c r="CH14" s="136">
        <v>45124</v>
      </c>
      <c r="CI14" s="6">
        <v>4501</v>
      </c>
      <c r="CJ14" s="6">
        <v>50</v>
      </c>
      <c r="CK14" s="6" t="s">
        <v>94</v>
      </c>
      <c r="CL14" s="136"/>
      <c r="CM14" s="6"/>
      <c r="CN14" s="6"/>
      <c r="CO14" s="52" t="s">
        <v>94</v>
      </c>
      <c r="CP14" s="131">
        <v>45113</v>
      </c>
      <c r="CQ14" s="213">
        <v>4396</v>
      </c>
      <c r="CR14" s="6">
        <v>270</v>
      </c>
      <c r="CS14" s="15" t="s">
        <v>94</v>
      </c>
      <c r="CT14" s="131">
        <v>45116</v>
      </c>
      <c r="CU14" s="213">
        <v>4433</v>
      </c>
      <c r="CV14" s="6">
        <v>135</v>
      </c>
      <c r="CW14" s="15" t="s">
        <v>94</v>
      </c>
      <c r="CX14" s="136">
        <v>45117</v>
      </c>
      <c r="CY14" s="6">
        <v>4411</v>
      </c>
      <c r="CZ14" s="6">
        <v>135</v>
      </c>
      <c r="DA14" s="86" t="s">
        <v>94</v>
      </c>
      <c r="DB14" s="136">
        <v>45123</v>
      </c>
      <c r="DC14" s="6">
        <v>4425</v>
      </c>
      <c r="DD14" s="6">
        <v>45</v>
      </c>
      <c r="DE14" s="86" t="s">
        <v>94</v>
      </c>
    </row>
    <row r="15" spans="1:109" x14ac:dyDescent="0.3">
      <c r="B15" s="136"/>
      <c r="C15" s="6"/>
      <c r="D15" s="6"/>
      <c r="E15" s="6" t="s">
        <v>179</v>
      </c>
      <c r="F15" s="136"/>
      <c r="G15" s="6"/>
      <c r="H15" s="6"/>
      <c r="I15" s="6" t="s">
        <v>179</v>
      </c>
      <c r="J15" s="136"/>
      <c r="K15" s="6"/>
      <c r="L15" s="6"/>
      <c r="M15" s="6" t="s">
        <v>179</v>
      </c>
      <c r="N15" s="136">
        <v>45114</v>
      </c>
      <c r="O15" s="6">
        <v>4398</v>
      </c>
      <c r="P15" s="6">
        <v>180</v>
      </c>
      <c r="Q15" s="6" t="s">
        <v>94</v>
      </c>
      <c r="R15" s="136">
        <v>45134</v>
      </c>
      <c r="S15" s="6">
        <v>4017</v>
      </c>
      <c r="T15" s="6">
        <v>25</v>
      </c>
      <c r="U15" s="6" t="s">
        <v>313</v>
      </c>
      <c r="V15" s="136"/>
      <c r="W15" s="6"/>
      <c r="X15" s="6"/>
      <c r="Y15" s="6" t="s">
        <v>292</v>
      </c>
      <c r="Z15" s="136">
        <v>45124</v>
      </c>
      <c r="AA15" s="6">
        <v>4002</v>
      </c>
      <c r="AB15" s="6">
        <v>10</v>
      </c>
      <c r="AC15" s="6" t="s">
        <v>94</v>
      </c>
      <c r="AD15" s="136">
        <v>45114</v>
      </c>
      <c r="AE15" s="6">
        <v>4397</v>
      </c>
      <c r="AF15" s="6">
        <v>180</v>
      </c>
      <c r="AG15" s="6" t="s">
        <v>179</v>
      </c>
      <c r="AH15" s="136"/>
      <c r="AI15" s="6"/>
      <c r="AJ15" s="6"/>
      <c r="AK15" s="6"/>
      <c r="AL15" s="136">
        <v>45120</v>
      </c>
      <c r="AM15" s="6">
        <v>4440</v>
      </c>
      <c r="AN15" s="6">
        <v>180</v>
      </c>
      <c r="AO15" s="6" t="s">
        <v>111</v>
      </c>
      <c r="AP15" s="131">
        <v>45114</v>
      </c>
      <c r="AQ15" s="6">
        <v>4406</v>
      </c>
      <c r="AR15" s="6">
        <v>90</v>
      </c>
      <c r="AS15" s="15" t="s">
        <v>111</v>
      </c>
      <c r="AT15" s="138">
        <v>45110</v>
      </c>
      <c r="AU15" s="6">
        <v>4300</v>
      </c>
      <c r="AV15" s="6">
        <v>180</v>
      </c>
      <c r="AW15" s="6" t="s">
        <v>111</v>
      </c>
      <c r="AX15" s="136"/>
      <c r="AY15" s="6"/>
      <c r="AZ15" s="6"/>
      <c r="BA15" s="136" t="s">
        <v>257</v>
      </c>
      <c r="BB15" s="136">
        <v>45118</v>
      </c>
      <c r="BC15" s="6">
        <v>4413</v>
      </c>
      <c r="BD15" s="6">
        <v>105</v>
      </c>
      <c r="BE15" s="6" t="s">
        <v>292</v>
      </c>
      <c r="BF15" s="136">
        <v>45071</v>
      </c>
      <c r="BG15" s="6">
        <v>4302</v>
      </c>
      <c r="BH15" s="6">
        <v>70</v>
      </c>
      <c r="BI15" s="6" t="s">
        <v>253</v>
      </c>
      <c r="BJ15" s="6"/>
      <c r="BK15" s="6"/>
      <c r="BL15" s="6"/>
      <c r="BM15" s="6"/>
      <c r="BN15" s="136">
        <v>45121</v>
      </c>
      <c r="BO15" s="6">
        <v>4444</v>
      </c>
      <c r="BP15" s="6">
        <v>90</v>
      </c>
      <c r="BQ15" s="6" t="s">
        <v>179</v>
      </c>
      <c r="BR15" s="136"/>
      <c r="BS15" s="6"/>
      <c r="BT15" s="6"/>
      <c r="BU15" s="6" t="s">
        <v>179</v>
      </c>
      <c r="BV15" s="136"/>
      <c r="BW15" s="6"/>
      <c r="BX15" s="6"/>
      <c r="BY15" s="6" t="s">
        <v>179</v>
      </c>
      <c r="BZ15" s="136">
        <v>45056</v>
      </c>
      <c r="CA15" s="6">
        <v>4211</v>
      </c>
      <c r="CB15" s="6">
        <v>210</v>
      </c>
      <c r="CC15" s="6" t="s">
        <v>179</v>
      </c>
      <c r="CD15" s="136">
        <v>45088</v>
      </c>
      <c r="CE15" s="6">
        <v>4318</v>
      </c>
      <c r="CF15" s="6">
        <v>115</v>
      </c>
      <c r="CG15" s="6" t="s">
        <v>292</v>
      </c>
      <c r="CH15" s="136"/>
      <c r="CI15" s="6"/>
      <c r="CJ15" s="6"/>
      <c r="CK15" s="6" t="s">
        <v>164</v>
      </c>
      <c r="CL15" s="136"/>
      <c r="CM15" s="6"/>
      <c r="CN15" s="6"/>
      <c r="CO15" s="52" t="s">
        <v>179</v>
      </c>
      <c r="CP15" s="131">
        <v>45116</v>
      </c>
      <c r="CQ15" s="6">
        <v>4434</v>
      </c>
      <c r="CR15" s="6">
        <v>225</v>
      </c>
      <c r="CS15" s="15" t="s">
        <v>94</v>
      </c>
      <c r="CT15" s="131">
        <v>45120</v>
      </c>
      <c r="CU15" s="6">
        <v>4418</v>
      </c>
      <c r="CV15" s="6">
        <v>270</v>
      </c>
      <c r="CW15" s="15" t="s">
        <v>94</v>
      </c>
      <c r="CX15" s="136">
        <v>45120</v>
      </c>
      <c r="CY15" s="6">
        <v>4419</v>
      </c>
      <c r="CZ15" s="6">
        <v>135</v>
      </c>
      <c r="DA15" s="86" t="s">
        <v>94</v>
      </c>
      <c r="DB15" s="136">
        <v>45126</v>
      </c>
      <c r="DC15" s="6">
        <v>4012</v>
      </c>
      <c r="DD15" s="6">
        <v>10</v>
      </c>
      <c r="DE15" s="86" t="s">
        <v>94</v>
      </c>
    </row>
    <row r="16" spans="1:109" x14ac:dyDescent="0.3">
      <c r="B16" s="136"/>
      <c r="C16" s="6"/>
      <c r="D16" s="6"/>
      <c r="E16" s="6" t="s">
        <v>94</v>
      </c>
      <c r="F16" s="136"/>
      <c r="G16" s="6"/>
      <c r="H16" s="6"/>
      <c r="I16" s="6" t="s">
        <v>94</v>
      </c>
      <c r="J16" s="136"/>
      <c r="K16" s="6"/>
      <c r="L16" s="6"/>
      <c r="M16" s="6" t="s">
        <v>94</v>
      </c>
      <c r="N16" s="136">
        <v>45116</v>
      </c>
      <c r="O16" s="6">
        <v>4400</v>
      </c>
      <c r="P16" s="6">
        <v>180</v>
      </c>
      <c r="Q16" s="6" t="s">
        <v>94</v>
      </c>
      <c r="R16" s="136">
        <v>45137</v>
      </c>
      <c r="S16" s="6">
        <v>4025</v>
      </c>
      <c r="T16" s="6">
        <v>85</v>
      </c>
      <c r="U16" s="6" t="s">
        <v>253</v>
      </c>
      <c r="V16" s="136"/>
      <c r="W16" s="6"/>
      <c r="X16" s="6"/>
      <c r="Y16" s="6" t="s">
        <v>313</v>
      </c>
      <c r="Z16" s="136">
        <v>45127</v>
      </c>
      <c r="AA16" s="6">
        <v>4452</v>
      </c>
      <c r="AB16" s="6">
        <v>10</v>
      </c>
      <c r="AC16" s="6" t="s">
        <v>179</v>
      </c>
      <c r="AD16" s="136">
        <v>45118</v>
      </c>
      <c r="AE16" s="6">
        <v>4436</v>
      </c>
      <c r="AF16" s="6">
        <v>180</v>
      </c>
      <c r="AG16" s="6" t="s">
        <v>179</v>
      </c>
      <c r="AH16" s="136"/>
      <c r="AI16" s="6"/>
      <c r="AJ16" s="6"/>
      <c r="AK16" s="6"/>
      <c r="AL16" s="136">
        <v>45125</v>
      </c>
      <c r="AM16" s="86">
        <v>4006</v>
      </c>
      <c r="AN16" s="86">
        <v>360</v>
      </c>
      <c r="AO16" s="86" t="s">
        <v>111</v>
      </c>
      <c r="AP16" s="210">
        <v>45120</v>
      </c>
      <c r="AQ16" s="211">
        <v>4439</v>
      </c>
      <c r="AR16" s="211">
        <v>70</v>
      </c>
      <c r="AS16" s="212" t="s">
        <v>179</v>
      </c>
      <c r="AT16" s="138">
        <v>45112</v>
      </c>
      <c r="AU16" s="6">
        <v>4394</v>
      </c>
      <c r="AV16" s="6">
        <v>140</v>
      </c>
      <c r="AW16" s="6" t="s">
        <v>179</v>
      </c>
      <c r="AX16" s="136"/>
      <c r="AY16" s="6"/>
      <c r="AZ16" s="6"/>
      <c r="BA16" s="136" t="s">
        <v>257</v>
      </c>
      <c r="BB16" s="136">
        <v>45121</v>
      </c>
      <c r="BC16" s="6">
        <v>4442</v>
      </c>
      <c r="BD16" s="6">
        <v>85</v>
      </c>
      <c r="BE16" s="6" t="s">
        <v>253</v>
      </c>
      <c r="BF16" s="136"/>
      <c r="BG16" s="6"/>
      <c r="BH16" s="6"/>
      <c r="BI16" s="6" t="s">
        <v>94</v>
      </c>
      <c r="BJ16" s="6"/>
      <c r="BK16" s="6"/>
      <c r="BL16" s="6"/>
      <c r="BM16" s="6"/>
      <c r="BN16" s="136">
        <v>45124</v>
      </c>
      <c r="BO16" s="6">
        <v>4001</v>
      </c>
      <c r="BP16" s="6">
        <v>135</v>
      </c>
      <c r="BQ16" s="6" t="s">
        <v>94</v>
      </c>
      <c r="BR16" s="136"/>
      <c r="BS16" s="6"/>
      <c r="BT16" s="6"/>
      <c r="BU16" s="6" t="s">
        <v>179</v>
      </c>
      <c r="BV16" s="136"/>
      <c r="BW16" s="6"/>
      <c r="BX16" s="6"/>
      <c r="BY16" s="6" t="s">
        <v>179</v>
      </c>
      <c r="BZ16" s="136">
        <v>45059</v>
      </c>
      <c r="CA16" s="6">
        <v>4212</v>
      </c>
      <c r="CB16" s="6">
        <v>210</v>
      </c>
      <c r="CC16" s="6" t="s">
        <v>179</v>
      </c>
      <c r="CD16" s="136">
        <v>45091</v>
      </c>
      <c r="CE16" s="6">
        <v>4263</v>
      </c>
      <c r="CF16" s="6">
        <f>45*3</f>
        <v>135</v>
      </c>
      <c r="CG16" s="6" t="s">
        <v>179</v>
      </c>
      <c r="CH16" s="136"/>
      <c r="CI16" s="6"/>
      <c r="CJ16" s="6"/>
      <c r="CK16" s="6" t="s">
        <v>164</v>
      </c>
      <c r="CL16" s="136"/>
      <c r="CM16" s="6"/>
      <c r="CN16" s="6"/>
      <c r="CO16" s="52" t="s">
        <v>179</v>
      </c>
      <c r="CP16" s="131">
        <v>45119</v>
      </c>
      <c r="CQ16" s="6">
        <v>4415</v>
      </c>
      <c r="CR16" s="6">
        <v>175</v>
      </c>
      <c r="CS16" s="15" t="s">
        <v>292</v>
      </c>
      <c r="CT16" s="131">
        <v>45123</v>
      </c>
      <c r="CU16" s="6">
        <v>4422</v>
      </c>
      <c r="CV16" s="6">
        <v>270</v>
      </c>
      <c r="CW16" s="15" t="s">
        <v>94</v>
      </c>
      <c r="CX16" s="136">
        <v>45123</v>
      </c>
      <c r="CY16" s="6">
        <v>4424</v>
      </c>
      <c r="CZ16" s="6">
        <v>135</v>
      </c>
      <c r="DA16" s="86" t="s">
        <v>94</v>
      </c>
      <c r="DB16" s="136">
        <v>45129</v>
      </c>
      <c r="DC16" s="6">
        <v>4461</v>
      </c>
      <c r="DD16" s="6">
        <v>15</v>
      </c>
      <c r="DE16" s="86" t="s">
        <v>253</v>
      </c>
    </row>
    <row r="17" spans="1:109" x14ac:dyDescent="0.3">
      <c r="B17" s="136"/>
      <c r="C17" s="6"/>
      <c r="D17" s="6"/>
      <c r="E17" s="6" t="s">
        <v>179</v>
      </c>
      <c r="F17" s="136"/>
      <c r="G17" s="6"/>
      <c r="H17" s="6"/>
      <c r="I17" s="6" t="s">
        <v>179</v>
      </c>
      <c r="J17" s="136"/>
      <c r="K17" s="6"/>
      <c r="L17" s="6"/>
      <c r="M17" s="6" t="s">
        <v>179</v>
      </c>
      <c r="N17" s="136">
        <v>45118</v>
      </c>
      <c r="O17" s="6">
        <v>4435</v>
      </c>
      <c r="P17" s="6">
        <v>180</v>
      </c>
      <c r="Q17" s="6" t="s">
        <v>94</v>
      </c>
      <c r="R17" s="6"/>
      <c r="S17" s="6"/>
      <c r="T17" s="6"/>
      <c r="U17" s="6"/>
      <c r="V17" s="6"/>
      <c r="W17" s="6"/>
      <c r="X17" s="6"/>
      <c r="Y17" s="6"/>
      <c r="Z17" s="136">
        <v>45130</v>
      </c>
      <c r="AA17" s="6">
        <v>4460</v>
      </c>
      <c r="AB17" s="6">
        <v>15</v>
      </c>
      <c r="AC17" s="6" t="s">
        <v>179</v>
      </c>
      <c r="AD17" s="136">
        <v>45120</v>
      </c>
      <c r="AE17" s="6">
        <v>4417</v>
      </c>
      <c r="AF17" s="6">
        <v>180</v>
      </c>
      <c r="AG17" s="6" t="s">
        <v>94</v>
      </c>
      <c r="AH17" s="136"/>
      <c r="AI17" s="6"/>
      <c r="AJ17" s="6"/>
      <c r="AK17" s="6"/>
      <c r="AL17" s="136">
        <v>45130</v>
      </c>
      <c r="AM17" s="6">
        <v>4464</v>
      </c>
      <c r="AN17" s="6">
        <v>185</v>
      </c>
      <c r="AO17" s="6" t="s">
        <v>111</v>
      </c>
      <c r="AP17" s="131">
        <v>45124</v>
      </c>
      <c r="AQ17" s="6">
        <v>4005</v>
      </c>
      <c r="AR17" s="6">
        <v>30</v>
      </c>
      <c r="AS17" s="15" t="s">
        <v>111</v>
      </c>
      <c r="AT17" s="138">
        <v>45114</v>
      </c>
      <c r="AU17" s="6">
        <v>4405</v>
      </c>
      <c r="AV17" s="6">
        <v>180</v>
      </c>
      <c r="AW17" s="6" t="s">
        <v>111</v>
      </c>
      <c r="AX17" s="136"/>
      <c r="AY17" s="6"/>
      <c r="AZ17" s="6"/>
      <c r="BA17" s="136" t="s">
        <v>257</v>
      </c>
      <c r="BB17" s="136">
        <v>45124</v>
      </c>
      <c r="BC17" s="6">
        <v>4003</v>
      </c>
      <c r="BD17" s="6">
        <v>135</v>
      </c>
      <c r="BE17" s="6" t="s">
        <v>94</v>
      </c>
      <c r="BF17" s="136"/>
      <c r="BG17" s="6"/>
      <c r="BH17" s="6"/>
      <c r="BI17" s="6" t="s">
        <v>253</v>
      </c>
      <c r="BJ17" s="6"/>
      <c r="BK17" s="6"/>
      <c r="BL17" s="6"/>
      <c r="BM17" s="6"/>
      <c r="BN17" s="136">
        <v>45127</v>
      </c>
      <c r="BO17" s="6">
        <v>4451</v>
      </c>
      <c r="BP17" s="6">
        <v>65</v>
      </c>
      <c r="BQ17" s="6" t="s">
        <v>179</v>
      </c>
      <c r="BR17" s="136"/>
      <c r="BS17" s="6"/>
      <c r="BT17" s="6"/>
      <c r="BU17" s="6" t="s">
        <v>94</v>
      </c>
      <c r="BV17" s="136"/>
      <c r="BW17" s="6"/>
      <c r="BX17" s="6"/>
      <c r="BY17" s="192" t="s">
        <v>179</v>
      </c>
      <c r="BZ17" s="136">
        <v>45062</v>
      </c>
      <c r="CA17" s="6">
        <v>4222</v>
      </c>
      <c r="CB17" s="6">
        <v>210</v>
      </c>
      <c r="CC17" s="6" t="s">
        <v>179</v>
      </c>
      <c r="CD17" s="136"/>
      <c r="CE17" s="6"/>
      <c r="CF17" s="6"/>
      <c r="CG17" s="6" t="s">
        <v>179</v>
      </c>
      <c r="CH17" s="136"/>
      <c r="CI17" s="6"/>
      <c r="CJ17" s="6"/>
      <c r="CK17" s="6" t="s">
        <v>164</v>
      </c>
      <c r="CL17" s="136"/>
      <c r="CM17" s="6"/>
      <c r="CN17" s="6"/>
      <c r="CO17" s="52" t="s">
        <v>94</v>
      </c>
      <c r="CP17" s="131">
        <v>45121</v>
      </c>
      <c r="CQ17" s="6">
        <v>4421</v>
      </c>
      <c r="CR17" s="6">
        <v>225</v>
      </c>
      <c r="CS17" s="15" t="s">
        <v>94</v>
      </c>
      <c r="CT17" s="131">
        <v>45126</v>
      </c>
      <c r="CU17" s="6">
        <v>4009</v>
      </c>
      <c r="CV17" s="6">
        <v>270</v>
      </c>
      <c r="CW17" s="15" t="s">
        <v>94</v>
      </c>
      <c r="CX17" s="136">
        <v>45126</v>
      </c>
      <c r="CY17" s="6">
        <v>4011</v>
      </c>
      <c r="CZ17" s="6">
        <v>135</v>
      </c>
      <c r="DA17" s="86" t="s">
        <v>94</v>
      </c>
      <c r="DB17" s="136">
        <v>45132</v>
      </c>
      <c r="DC17" s="6">
        <v>4015</v>
      </c>
      <c r="DD17" s="6">
        <v>10</v>
      </c>
      <c r="DE17" s="86" t="s">
        <v>94</v>
      </c>
    </row>
    <row r="18" spans="1:109" x14ac:dyDescent="0.3">
      <c r="B18" s="136"/>
      <c r="C18" s="6"/>
      <c r="D18" s="6"/>
      <c r="E18" s="6" t="s">
        <v>179</v>
      </c>
      <c r="F18" s="136"/>
      <c r="G18" s="6"/>
      <c r="H18" s="6"/>
      <c r="I18" s="6" t="s">
        <v>179</v>
      </c>
      <c r="J18" s="136"/>
      <c r="K18" s="6"/>
      <c r="L18" s="6"/>
      <c r="M18" s="6" t="s">
        <v>179</v>
      </c>
      <c r="N18" s="136">
        <v>45120</v>
      </c>
      <c r="O18" s="6">
        <v>4437</v>
      </c>
      <c r="P18" s="6">
        <v>80</v>
      </c>
      <c r="Q18" s="6" t="s">
        <v>179</v>
      </c>
      <c r="R18" s="6"/>
      <c r="S18" s="6"/>
      <c r="T18" s="6"/>
      <c r="U18" s="6"/>
      <c r="V18" s="6"/>
      <c r="W18" s="6"/>
      <c r="X18" s="6"/>
      <c r="Y18" s="6"/>
      <c r="Z18" s="136">
        <v>45136</v>
      </c>
      <c r="AA18" s="6">
        <v>4021</v>
      </c>
      <c r="AB18" s="6">
        <v>15</v>
      </c>
      <c r="AC18" s="6" t="s">
        <v>179</v>
      </c>
      <c r="AD18" s="136">
        <v>45124</v>
      </c>
      <c r="AE18" s="6">
        <v>4427</v>
      </c>
      <c r="AF18" s="6">
        <v>180</v>
      </c>
      <c r="AG18" s="6" t="s">
        <v>94</v>
      </c>
      <c r="AH18" s="136"/>
      <c r="AI18" s="6"/>
      <c r="AJ18" s="6"/>
      <c r="AK18" s="6"/>
      <c r="AL18" s="136">
        <v>45135</v>
      </c>
      <c r="AM18" s="6">
        <v>4018</v>
      </c>
      <c r="AN18" s="6">
        <v>315</v>
      </c>
      <c r="AO18" s="52" t="s">
        <v>111</v>
      </c>
      <c r="AP18" s="138"/>
      <c r="AQ18" s="6"/>
      <c r="AR18" s="6"/>
      <c r="AS18" s="15"/>
      <c r="AT18" s="138">
        <v>45118</v>
      </c>
      <c r="AU18" s="6">
        <v>4116</v>
      </c>
      <c r="AV18" s="6">
        <v>170</v>
      </c>
      <c r="AW18" s="6" t="s">
        <v>280</v>
      </c>
      <c r="AX18" s="136"/>
      <c r="AY18" s="6"/>
      <c r="AZ18" s="6"/>
      <c r="BA18" s="136" t="s">
        <v>257</v>
      </c>
      <c r="BB18" s="136">
        <v>45127</v>
      </c>
      <c r="BC18" s="6">
        <v>4453</v>
      </c>
      <c r="BD18" s="6">
        <v>85</v>
      </c>
      <c r="BE18" s="6" t="s">
        <v>253</v>
      </c>
      <c r="BF18" s="136"/>
      <c r="BG18" s="6"/>
      <c r="BH18" s="6"/>
      <c r="BI18" s="6" t="s">
        <v>253</v>
      </c>
      <c r="BJ18" s="6"/>
      <c r="BK18" s="6"/>
      <c r="BL18" s="6"/>
      <c r="BM18" s="6"/>
      <c r="BN18" s="136">
        <v>45133</v>
      </c>
      <c r="BO18" s="6">
        <v>4469</v>
      </c>
      <c r="BP18" s="6">
        <v>75</v>
      </c>
      <c r="BQ18" s="6" t="s">
        <v>179</v>
      </c>
      <c r="BR18" s="136"/>
      <c r="BS18" s="6"/>
      <c r="BT18" s="6"/>
      <c r="BU18" s="6" t="s">
        <v>94</v>
      </c>
      <c r="BV18" s="136"/>
      <c r="BW18" s="6"/>
      <c r="BX18" s="6"/>
      <c r="BY18" s="6" t="s">
        <v>179</v>
      </c>
      <c r="BZ18" s="136">
        <v>45065</v>
      </c>
      <c r="CA18" s="6">
        <v>4133</v>
      </c>
      <c r="CB18" s="6">
        <v>225</v>
      </c>
      <c r="CC18" s="192" t="s">
        <v>111</v>
      </c>
      <c r="CD18" s="136"/>
      <c r="CE18" s="6"/>
      <c r="CF18" s="6"/>
      <c r="CG18" s="6" t="s">
        <v>179</v>
      </c>
      <c r="CH18" s="136"/>
      <c r="CI18" s="6"/>
      <c r="CJ18" s="6"/>
      <c r="CK18" s="4" t="s">
        <v>164</v>
      </c>
      <c r="CL18" s="136"/>
      <c r="CM18" s="6"/>
      <c r="CN18" s="6"/>
      <c r="CO18" s="52" t="s">
        <v>94</v>
      </c>
      <c r="CP18" s="131">
        <v>45123</v>
      </c>
      <c r="CQ18" s="6">
        <v>4423</v>
      </c>
      <c r="CR18" s="6">
        <v>225</v>
      </c>
      <c r="CS18" s="15" t="s">
        <v>94</v>
      </c>
      <c r="CT18" s="131">
        <v>45129</v>
      </c>
      <c r="CU18" s="6">
        <v>4457</v>
      </c>
      <c r="CV18" s="6">
        <v>115</v>
      </c>
      <c r="CW18" s="15" t="s">
        <v>179</v>
      </c>
      <c r="CX18" s="136">
        <v>45129</v>
      </c>
      <c r="CY18" s="6">
        <v>4458</v>
      </c>
      <c r="CZ18" s="6">
        <v>85</v>
      </c>
      <c r="DA18" s="86" t="s">
        <v>253</v>
      </c>
      <c r="DB18" s="136">
        <v>45135</v>
      </c>
      <c r="DC18" s="6">
        <v>4475</v>
      </c>
      <c r="DD18" s="6">
        <v>15</v>
      </c>
      <c r="DE18" s="86" t="s">
        <v>253</v>
      </c>
    </row>
    <row r="19" spans="1:109" x14ac:dyDescent="0.3">
      <c r="B19" s="136"/>
      <c r="C19" s="6"/>
      <c r="D19" s="6"/>
      <c r="E19" s="6" t="s">
        <v>179</v>
      </c>
      <c r="F19" s="136"/>
      <c r="G19" s="6"/>
      <c r="H19" s="6"/>
      <c r="I19" s="6" t="s">
        <v>179</v>
      </c>
      <c r="J19" s="136"/>
      <c r="K19" s="6"/>
      <c r="L19" s="6"/>
      <c r="M19" s="6" t="s">
        <v>179</v>
      </c>
      <c r="N19" s="136">
        <v>45122</v>
      </c>
      <c r="O19" s="6">
        <v>4445</v>
      </c>
      <c r="P19" s="6">
        <v>60</v>
      </c>
      <c r="Q19" s="6" t="s">
        <v>179</v>
      </c>
      <c r="R19" s="6"/>
      <c r="S19" s="6"/>
      <c r="T19" s="6"/>
      <c r="U19" s="6"/>
      <c r="V19" s="6"/>
      <c r="W19" s="6"/>
      <c r="X19" s="6"/>
      <c r="Y19" s="6"/>
      <c r="Z19" s="136"/>
      <c r="AA19" s="6"/>
      <c r="AB19" s="6"/>
      <c r="AC19" s="6" t="s">
        <v>179</v>
      </c>
      <c r="AD19" s="136">
        <v>45126</v>
      </c>
      <c r="AE19" s="6">
        <v>4446</v>
      </c>
      <c r="AF19" s="6">
        <v>45</v>
      </c>
      <c r="AG19" s="6" t="s">
        <v>179</v>
      </c>
      <c r="AH19" s="136"/>
      <c r="AI19" s="6"/>
      <c r="AJ19" s="6"/>
      <c r="AK19" s="6"/>
      <c r="AL19" s="136"/>
      <c r="AM19" s="86"/>
      <c r="AN19" s="86"/>
      <c r="AO19" s="86"/>
      <c r="AP19" s="138"/>
      <c r="AQ19" s="140"/>
      <c r="AR19" s="6"/>
      <c r="AS19" s="15"/>
      <c r="AT19" s="138">
        <v>45120</v>
      </c>
      <c r="AU19" s="6">
        <v>4438</v>
      </c>
      <c r="AV19" s="6">
        <v>120</v>
      </c>
      <c r="AW19" s="6" t="s">
        <v>179</v>
      </c>
      <c r="AX19" s="136"/>
      <c r="AY19" s="6"/>
      <c r="AZ19" s="6"/>
      <c r="BA19" s="136" t="s">
        <v>257</v>
      </c>
      <c r="BB19" s="136">
        <v>45130</v>
      </c>
      <c r="BC19" s="6">
        <v>4428</v>
      </c>
      <c r="BD19" s="6">
        <v>80</v>
      </c>
      <c r="BE19" s="192" t="s">
        <v>94</v>
      </c>
      <c r="BF19" s="136"/>
      <c r="BG19" s="6"/>
      <c r="BH19" s="6"/>
      <c r="BI19" s="192" t="s">
        <v>94</v>
      </c>
      <c r="BJ19" s="192"/>
      <c r="BK19" s="192"/>
      <c r="BL19" s="192"/>
      <c r="BM19" s="192"/>
      <c r="BN19" s="136">
        <v>45130</v>
      </c>
      <c r="BO19" s="6">
        <v>4429</v>
      </c>
      <c r="BP19" s="6">
        <v>100</v>
      </c>
      <c r="BQ19" s="192" t="s">
        <v>94</v>
      </c>
      <c r="BR19" s="136"/>
      <c r="BS19" s="6"/>
      <c r="BT19" s="6"/>
      <c r="BU19" s="192" t="s">
        <v>179</v>
      </c>
      <c r="BV19" s="136"/>
      <c r="BW19" s="6"/>
      <c r="BX19" s="6"/>
      <c r="BY19" s="6" t="s">
        <v>179</v>
      </c>
      <c r="BZ19" s="136">
        <v>45068</v>
      </c>
      <c r="CA19" s="6">
        <v>4144</v>
      </c>
      <c r="CB19" s="6">
        <v>105</v>
      </c>
      <c r="CC19" s="6" t="s">
        <v>179</v>
      </c>
      <c r="CD19" s="136"/>
      <c r="CE19" s="6"/>
      <c r="CF19" s="6"/>
      <c r="CG19" s="192" t="s">
        <v>179</v>
      </c>
      <c r="CH19" s="136"/>
      <c r="CI19" s="6"/>
      <c r="CJ19" s="6"/>
      <c r="CK19" s="6" t="s">
        <v>164</v>
      </c>
      <c r="CL19" s="136"/>
      <c r="CM19" s="6"/>
      <c r="CN19" s="6"/>
      <c r="CO19" s="52" t="s">
        <v>179</v>
      </c>
      <c r="CP19" s="131">
        <v>45125</v>
      </c>
      <c r="CQ19" s="6">
        <v>4008</v>
      </c>
      <c r="CR19" s="6">
        <v>225</v>
      </c>
      <c r="CS19" s="15" t="s">
        <v>94</v>
      </c>
      <c r="CT19" s="131">
        <v>45132</v>
      </c>
      <c r="CU19" s="6">
        <v>4013</v>
      </c>
      <c r="CV19" s="6">
        <v>270</v>
      </c>
      <c r="CW19" s="15" t="s">
        <v>94</v>
      </c>
      <c r="CX19" s="136"/>
      <c r="CY19" s="6"/>
      <c r="CZ19" s="6"/>
      <c r="DA19" s="86" t="s">
        <v>94</v>
      </c>
      <c r="DB19" s="136">
        <v>45138</v>
      </c>
      <c r="DC19" s="6">
        <v>4480</v>
      </c>
      <c r="DD19" s="6">
        <v>15</v>
      </c>
      <c r="DE19" s="86" t="s">
        <v>253</v>
      </c>
    </row>
    <row r="20" spans="1:109" x14ac:dyDescent="0.3">
      <c r="B20" s="136"/>
      <c r="C20" s="6"/>
      <c r="D20" s="6"/>
      <c r="E20" s="6" t="s">
        <v>179</v>
      </c>
      <c r="F20" s="136"/>
      <c r="G20" s="6"/>
      <c r="H20" s="6"/>
      <c r="I20" s="6" t="s">
        <v>179</v>
      </c>
      <c r="J20" s="136"/>
      <c r="K20" s="6"/>
      <c r="L20" s="6"/>
      <c r="M20" s="6" t="s">
        <v>179</v>
      </c>
      <c r="N20" s="136">
        <v>45124</v>
      </c>
      <c r="O20" s="6">
        <v>4426</v>
      </c>
      <c r="P20" s="6">
        <v>180</v>
      </c>
      <c r="Q20" s="6" t="s">
        <v>94</v>
      </c>
      <c r="R20" s="6"/>
      <c r="S20" s="6"/>
      <c r="T20" s="6"/>
      <c r="U20" s="6"/>
      <c r="V20" s="6"/>
      <c r="W20" s="6"/>
      <c r="X20" s="6"/>
      <c r="Y20" s="6"/>
      <c r="Z20" s="136"/>
      <c r="AA20" s="6"/>
      <c r="AB20" s="6"/>
      <c r="AC20" s="6" t="s">
        <v>179</v>
      </c>
      <c r="AD20" s="136">
        <v>45128</v>
      </c>
      <c r="AE20" s="6">
        <v>4455</v>
      </c>
      <c r="AF20" s="6">
        <v>60</v>
      </c>
      <c r="AG20" s="6" t="s">
        <v>179</v>
      </c>
      <c r="AH20" s="136"/>
      <c r="AI20" s="6"/>
      <c r="AJ20" s="6"/>
      <c r="AK20" s="6"/>
      <c r="AP20" s="138"/>
      <c r="AQ20" s="6"/>
      <c r="AR20" s="6"/>
      <c r="AS20" s="15"/>
      <c r="AT20" s="138">
        <v>45122</v>
      </c>
      <c r="AU20" s="6">
        <v>4447</v>
      </c>
      <c r="AV20" s="6">
        <v>120</v>
      </c>
      <c r="AW20" s="6" t="s">
        <v>179</v>
      </c>
      <c r="AX20" s="136"/>
      <c r="AY20" s="6"/>
      <c r="AZ20" s="6"/>
      <c r="BA20" s="136" t="s">
        <v>179</v>
      </c>
      <c r="BB20" s="136">
        <v>45133</v>
      </c>
      <c r="BC20" s="6">
        <v>4470</v>
      </c>
      <c r="BD20" s="6">
        <v>85</v>
      </c>
      <c r="BE20" s="6" t="s">
        <v>253</v>
      </c>
      <c r="BF20" s="136"/>
      <c r="BG20" s="6"/>
      <c r="BH20" s="6"/>
      <c r="BI20" s="6" t="s">
        <v>253</v>
      </c>
      <c r="BJ20" s="6"/>
      <c r="BK20" s="6"/>
      <c r="BL20" s="6"/>
      <c r="BM20" s="6"/>
      <c r="BN20" s="136">
        <v>45136</v>
      </c>
      <c r="BO20" s="6">
        <v>4020</v>
      </c>
      <c r="BP20" s="6">
        <v>50</v>
      </c>
      <c r="BQ20" s="6" t="s">
        <v>179</v>
      </c>
      <c r="BR20" s="136"/>
      <c r="BS20" s="6"/>
      <c r="BT20" s="6"/>
      <c r="BU20" s="6"/>
      <c r="BV20" s="136"/>
      <c r="BW20" s="6"/>
      <c r="BX20" s="6"/>
      <c r="BY20" s="6" t="s">
        <v>179</v>
      </c>
      <c r="BZ20" s="136">
        <v>45071</v>
      </c>
      <c r="CA20" s="6">
        <v>4161</v>
      </c>
      <c r="CB20" s="6">
        <v>85</v>
      </c>
      <c r="CC20" s="6" t="s">
        <v>179</v>
      </c>
      <c r="CD20" s="136"/>
      <c r="CE20" s="6"/>
      <c r="CF20" s="6"/>
      <c r="CG20" s="192" t="s">
        <v>179</v>
      </c>
      <c r="CH20" s="136"/>
      <c r="CI20" s="6"/>
      <c r="CJ20" s="6"/>
      <c r="CK20" s="6"/>
      <c r="CL20" s="136"/>
      <c r="CM20" s="6"/>
      <c r="CN20" s="6"/>
      <c r="CO20" s="52" t="s">
        <v>179</v>
      </c>
      <c r="CP20" s="131">
        <v>45127</v>
      </c>
      <c r="CQ20" s="6">
        <v>4450</v>
      </c>
      <c r="CR20" s="6">
        <v>75</v>
      </c>
      <c r="CS20" s="15" t="s">
        <v>179</v>
      </c>
      <c r="CT20" s="131">
        <v>45135</v>
      </c>
      <c r="CU20" s="6">
        <v>4474</v>
      </c>
      <c r="CV20" s="6">
        <v>170</v>
      </c>
      <c r="CW20" s="15" t="s">
        <v>179</v>
      </c>
      <c r="CX20" s="136"/>
      <c r="CY20" s="6"/>
      <c r="CZ20" s="6"/>
      <c r="DA20" s="86" t="s">
        <v>253</v>
      </c>
      <c r="DB20" s="136"/>
      <c r="DC20" s="6"/>
      <c r="DD20" s="6"/>
      <c r="DE20" s="86" t="s">
        <v>253</v>
      </c>
    </row>
    <row r="21" spans="1:109" x14ac:dyDescent="0.3">
      <c r="B21" s="136"/>
      <c r="C21" s="6"/>
      <c r="D21" s="6"/>
      <c r="E21" s="6" t="s">
        <v>179</v>
      </c>
      <c r="F21" s="136"/>
      <c r="G21" s="6"/>
      <c r="H21" s="6"/>
      <c r="I21" s="6" t="s">
        <v>179</v>
      </c>
      <c r="J21" s="136"/>
      <c r="K21" s="6"/>
      <c r="L21" s="6"/>
      <c r="M21" s="6" t="s">
        <v>179</v>
      </c>
      <c r="N21" s="136">
        <v>45126</v>
      </c>
      <c r="O21" s="6">
        <v>4449</v>
      </c>
      <c r="P21" s="6">
        <v>45</v>
      </c>
      <c r="Q21" s="6" t="s">
        <v>179</v>
      </c>
      <c r="R21" s="6"/>
      <c r="S21" s="6"/>
      <c r="T21" s="6"/>
      <c r="U21" s="6"/>
      <c r="V21" s="6"/>
      <c r="W21" s="6"/>
      <c r="X21" s="6"/>
      <c r="Y21" s="6"/>
      <c r="Z21" s="136"/>
      <c r="AA21" s="6"/>
      <c r="AB21" s="6"/>
      <c r="AC21" s="6" t="s">
        <v>179</v>
      </c>
      <c r="AD21" s="136">
        <v>45130</v>
      </c>
      <c r="AE21" s="6">
        <v>4431</v>
      </c>
      <c r="AF21" s="6">
        <v>50</v>
      </c>
      <c r="AG21" s="6" t="s">
        <v>94</v>
      </c>
      <c r="AH21" s="136"/>
      <c r="AI21" s="6"/>
      <c r="AJ21" s="6"/>
      <c r="AK21" s="6"/>
      <c r="AP21" s="138"/>
      <c r="AQ21" s="140"/>
      <c r="AR21" s="6"/>
      <c r="AS21" s="15"/>
      <c r="AT21" s="138">
        <v>45124</v>
      </c>
      <c r="AU21" s="140">
        <v>4004</v>
      </c>
      <c r="AV21" s="6">
        <v>180</v>
      </c>
      <c r="AW21" s="6" t="s">
        <v>111</v>
      </c>
      <c r="AX21" s="136"/>
      <c r="AY21" s="6"/>
      <c r="AZ21" s="6"/>
      <c r="BA21" s="136" t="s">
        <v>111</v>
      </c>
      <c r="BB21" s="136">
        <v>45136</v>
      </c>
      <c r="BC21" s="6">
        <v>4023</v>
      </c>
      <c r="BD21" s="6">
        <v>85</v>
      </c>
      <c r="BE21" s="6" t="s">
        <v>253</v>
      </c>
      <c r="BF21" s="136"/>
      <c r="BG21" s="6"/>
      <c r="BH21" s="6"/>
      <c r="BI21" s="6" t="s">
        <v>253</v>
      </c>
      <c r="BJ21" s="6"/>
      <c r="BK21" s="6"/>
      <c r="BL21" s="6"/>
      <c r="BM21" s="6"/>
      <c r="BN21" s="136"/>
      <c r="BO21" s="6"/>
      <c r="BP21" s="6"/>
      <c r="BQ21" s="6" t="s">
        <v>179</v>
      </c>
      <c r="BR21" s="136"/>
      <c r="BS21" s="6"/>
      <c r="BT21" s="6"/>
      <c r="BU21" s="6"/>
      <c r="BV21" s="136"/>
      <c r="BW21" s="6"/>
      <c r="BX21" s="6"/>
      <c r="BY21" s="6" t="s">
        <v>111</v>
      </c>
      <c r="BZ21" s="136">
        <v>45074</v>
      </c>
      <c r="CA21" s="6">
        <v>4243</v>
      </c>
      <c r="CB21" s="6">
        <v>85</v>
      </c>
      <c r="CC21" s="6" t="s">
        <v>179</v>
      </c>
      <c r="CD21" s="136"/>
      <c r="CE21" s="6"/>
      <c r="CF21" s="6"/>
      <c r="CG21" s="6" t="s">
        <v>179</v>
      </c>
      <c r="CH21" s="136"/>
      <c r="CI21" s="6"/>
      <c r="CJ21" s="6"/>
      <c r="CK21" s="6"/>
      <c r="CL21" s="136"/>
      <c r="CM21" s="6"/>
      <c r="CN21" s="6"/>
      <c r="CO21" s="52" t="s">
        <v>179</v>
      </c>
      <c r="CP21" s="131">
        <v>45129</v>
      </c>
      <c r="CQ21" s="6">
        <v>4459</v>
      </c>
      <c r="CR21" s="6">
        <v>90</v>
      </c>
      <c r="CS21" s="15" t="s">
        <v>179</v>
      </c>
      <c r="CT21" s="131">
        <v>45138</v>
      </c>
      <c r="CU21" s="6">
        <v>4479</v>
      </c>
      <c r="CV21" s="6">
        <v>150</v>
      </c>
      <c r="CW21" s="15" t="s">
        <v>179</v>
      </c>
      <c r="CX21" s="136"/>
      <c r="CY21" s="6"/>
      <c r="CZ21" s="6"/>
      <c r="DA21" s="86" t="s">
        <v>253</v>
      </c>
      <c r="DB21" s="136"/>
      <c r="DC21" s="6"/>
      <c r="DD21" s="6"/>
      <c r="DE21" s="86" t="s">
        <v>253</v>
      </c>
    </row>
    <row r="22" spans="1:109" x14ac:dyDescent="0.3">
      <c r="B22" s="136"/>
      <c r="C22" s="6"/>
      <c r="D22" s="6"/>
      <c r="E22" s="6" t="s">
        <v>179</v>
      </c>
      <c r="F22" s="136"/>
      <c r="G22" s="6"/>
      <c r="H22" s="6"/>
      <c r="I22" s="6" t="s">
        <v>179</v>
      </c>
      <c r="J22" s="136"/>
      <c r="K22" s="6"/>
      <c r="L22" s="6"/>
      <c r="M22" s="6" t="s">
        <v>179</v>
      </c>
      <c r="N22" s="136">
        <v>45128</v>
      </c>
      <c r="O22" s="6">
        <v>4456</v>
      </c>
      <c r="P22" s="6">
        <v>100</v>
      </c>
      <c r="Q22" s="6" t="s">
        <v>179</v>
      </c>
      <c r="R22" s="6"/>
      <c r="S22" s="6"/>
      <c r="T22" s="6"/>
      <c r="U22" s="6"/>
      <c r="V22" s="6"/>
      <c r="W22" s="6"/>
      <c r="X22" s="6"/>
      <c r="Y22" s="6"/>
      <c r="Z22" s="136"/>
      <c r="AA22" s="6"/>
      <c r="AB22" s="6"/>
      <c r="AC22" s="6" t="s">
        <v>292</v>
      </c>
      <c r="AD22" s="136">
        <v>45132</v>
      </c>
      <c r="AE22" s="6">
        <v>4466</v>
      </c>
      <c r="AF22" s="6">
        <v>65</v>
      </c>
      <c r="AG22" s="6" t="s">
        <v>179</v>
      </c>
      <c r="AH22" s="136"/>
      <c r="AI22" s="6"/>
      <c r="AJ22" s="6"/>
      <c r="AK22" s="6"/>
      <c r="AP22" s="131"/>
      <c r="AQ22" s="140"/>
      <c r="AR22" s="6"/>
      <c r="AS22" s="15"/>
      <c r="AT22" s="138">
        <v>45128</v>
      </c>
      <c r="AU22" s="6">
        <v>4454</v>
      </c>
      <c r="AV22" s="6">
        <v>170</v>
      </c>
      <c r="AW22" s="6" t="s">
        <v>179</v>
      </c>
      <c r="AX22" s="136"/>
      <c r="AY22" s="6"/>
      <c r="AZ22" s="6"/>
      <c r="BA22" s="136"/>
      <c r="BB22" s="136"/>
      <c r="BC22" s="6"/>
      <c r="BD22" s="6"/>
      <c r="BE22" s="6"/>
      <c r="BF22" s="136"/>
      <c r="BG22" s="6"/>
      <c r="BH22" s="6"/>
      <c r="BI22" s="6"/>
      <c r="BJ22" s="6"/>
      <c r="BK22" s="6"/>
      <c r="BL22" s="6"/>
      <c r="BM22" s="6"/>
      <c r="BN22" s="136"/>
      <c r="BO22" s="6"/>
      <c r="BP22" s="6"/>
      <c r="BQ22" s="6"/>
      <c r="BR22" s="136"/>
      <c r="BS22" s="6"/>
      <c r="BT22" s="6"/>
      <c r="BU22" s="6"/>
      <c r="BV22" s="86"/>
      <c r="BW22" s="86"/>
      <c r="BX22" s="86"/>
      <c r="BY22" s="86"/>
      <c r="BZ22" s="136">
        <v>45077</v>
      </c>
      <c r="CA22" s="6">
        <v>4179</v>
      </c>
      <c r="CB22" s="6">
        <v>45</v>
      </c>
      <c r="CC22" s="6" t="s">
        <v>179</v>
      </c>
      <c r="CD22" s="136"/>
      <c r="CE22" s="6"/>
      <c r="CF22" s="6"/>
      <c r="CG22" s="6" t="s">
        <v>111</v>
      </c>
      <c r="CH22" s="136"/>
      <c r="CI22" s="6"/>
      <c r="CJ22" s="6"/>
      <c r="CK22" s="6"/>
      <c r="CL22" s="136"/>
      <c r="CM22" s="6"/>
      <c r="CN22" s="6"/>
      <c r="CO22" s="52" t="s">
        <v>179</v>
      </c>
      <c r="CP22" s="131">
        <v>45131</v>
      </c>
      <c r="CQ22" s="6">
        <v>4463</v>
      </c>
      <c r="CR22" s="6">
        <v>75</v>
      </c>
      <c r="CS22" s="15" t="s">
        <v>179</v>
      </c>
      <c r="CT22" s="131"/>
      <c r="CU22" s="6"/>
      <c r="CV22" s="6"/>
      <c r="CW22" s="15" t="s">
        <v>179</v>
      </c>
      <c r="CX22" s="136"/>
      <c r="CY22" s="6"/>
      <c r="CZ22" s="6"/>
      <c r="DA22" s="86" t="s">
        <v>253</v>
      </c>
      <c r="DB22" s="136"/>
      <c r="DC22" s="6"/>
      <c r="DD22" s="6"/>
      <c r="DE22" s="86" t="s">
        <v>253</v>
      </c>
    </row>
    <row r="23" spans="1:109" x14ac:dyDescent="0.3">
      <c r="B23" s="136"/>
      <c r="C23" s="6"/>
      <c r="D23" s="6"/>
      <c r="E23" s="6" t="s">
        <v>179</v>
      </c>
      <c r="F23" s="136"/>
      <c r="G23" s="6"/>
      <c r="H23" s="6"/>
      <c r="I23" s="6" t="s">
        <v>179</v>
      </c>
      <c r="J23" s="136"/>
      <c r="K23" s="6"/>
      <c r="L23" s="6"/>
      <c r="M23" s="6" t="s">
        <v>179</v>
      </c>
      <c r="N23" s="136">
        <v>45130</v>
      </c>
      <c r="O23" s="6">
        <v>4430</v>
      </c>
      <c r="P23" s="6">
        <v>50</v>
      </c>
      <c r="Q23" s="6" t="s">
        <v>94</v>
      </c>
      <c r="R23" s="6"/>
      <c r="S23" s="6"/>
      <c r="T23" s="6"/>
      <c r="U23" s="6"/>
      <c r="V23" s="6"/>
      <c r="W23" s="6"/>
      <c r="X23" s="6"/>
      <c r="Y23" s="6"/>
      <c r="Z23" s="136"/>
      <c r="AA23" s="6"/>
      <c r="AB23" s="6"/>
      <c r="AC23" s="6" t="s">
        <v>179</v>
      </c>
      <c r="AD23" s="136">
        <v>45134</v>
      </c>
      <c r="AE23" s="6">
        <v>4472</v>
      </c>
      <c r="AF23" s="6">
        <v>45</v>
      </c>
      <c r="AG23" s="6" t="s">
        <v>179</v>
      </c>
      <c r="AH23" s="136"/>
      <c r="AI23" s="6"/>
      <c r="AJ23" s="6"/>
      <c r="AK23" s="6"/>
      <c r="AL23" s="136"/>
      <c r="AM23" s="6"/>
      <c r="AN23" s="6"/>
      <c r="AO23" s="52" t="s">
        <v>179</v>
      </c>
      <c r="AP23" s="131"/>
      <c r="AQ23" s="6"/>
      <c r="AR23" s="6"/>
      <c r="AS23" s="15"/>
      <c r="AT23" s="138">
        <v>45130</v>
      </c>
      <c r="AU23" s="140">
        <v>4462</v>
      </c>
      <c r="AV23" s="6">
        <v>140</v>
      </c>
      <c r="AW23" s="6" t="s">
        <v>179</v>
      </c>
      <c r="AX23" s="136"/>
      <c r="AY23" s="6"/>
      <c r="AZ23" s="6"/>
      <c r="BA23" s="136"/>
      <c r="BB23" s="136"/>
      <c r="BC23" s="6"/>
      <c r="BD23" s="6"/>
      <c r="BE23" s="6"/>
      <c r="BF23" s="136"/>
      <c r="BG23" s="6"/>
      <c r="BH23" s="6"/>
      <c r="BI23" s="6"/>
      <c r="BJ23" s="6"/>
      <c r="BK23" s="6"/>
      <c r="BL23" s="6"/>
      <c r="BM23" s="6"/>
      <c r="BN23" s="136"/>
      <c r="BO23" s="6"/>
      <c r="BP23" s="6"/>
      <c r="BQ23" s="6"/>
      <c r="BR23" s="136"/>
      <c r="BS23" s="6"/>
      <c r="BT23" s="6"/>
      <c r="BU23" s="6"/>
      <c r="BV23" s="86"/>
      <c r="BW23" s="86"/>
      <c r="BX23" s="86"/>
      <c r="BY23" s="86"/>
      <c r="BZ23" s="136"/>
      <c r="CA23" s="6"/>
      <c r="CB23" s="6"/>
      <c r="CC23" s="6" t="s">
        <v>111</v>
      </c>
      <c r="CD23" s="136"/>
      <c r="CE23" s="6"/>
      <c r="CF23" s="6"/>
      <c r="CG23" s="6" t="s">
        <v>111</v>
      </c>
      <c r="CH23" s="136"/>
      <c r="CI23" s="6"/>
      <c r="CJ23" s="6"/>
      <c r="CK23" s="6"/>
      <c r="CL23" s="136"/>
      <c r="CM23" s="6"/>
      <c r="CN23" s="6"/>
      <c r="CO23" s="52"/>
      <c r="CP23" s="131">
        <v>45133</v>
      </c>
      <c r="CQ23" s="6">
        <v>4468</v>
      </c>
      <c r="CR23" s="6">
        <v>75</v>
      </c>
      <c r="CS23" s="15" t="s">
        <v>179</v>
      </c>
      <c r="CT23" s="131"/>
      <c r="CU23" s="6"/>
      <c r="CV23" s="6"/>
      <c r="CW23" s="15" t="s">
        <v>94</v>
      </c>
      <c r="CX23" s="136"/>
      <c r="CY23" s="86"/>
      <c r="CZ23" s="86"/>
      <c r="DA23" s="86"/>
      <c r="DB23" s="136"/>
      <c r="DC23" s="86"/>
      <c r="DD23" s="86"/>
      <c r="DE23" s="86"/>
    </row>
    <row r="24" spans="1:109" x14ac:dyDescent="0.3">
      <c r="B24" s="136"/>
      <c r="C24" s="6"/>
      <c r="D24" s="6"/>
      <c r="E24" s="6"/>
      <c r="F24" s="136"/>
      <c r="G24" s="6"/>
      <c r="H24" s="6"/>
      <c r="I24" s="6"/>
      <c r="J24" s="136"/>
      <c r="K24" s="6"/>
      <c r="L24" s="6"/>
      <c r="M24" s="6"/>
      <c r="N24" s="136">
        <v>45132</v>
      </c>
      <c r="O24" s="6">
        <v>4465</v>
      </c>
      <c r="P24" s="6">
        <v>55</v>
      </c>
      <c r="Q24" s="6" t="s">
        <v>179</v>
      </c>
      <c r="R24" s="6"/>
      <c r="S24" s="6"/>
      <c r="T24" s="6"/>
      <c r="U24" s="6"/>
      <c r="V24" s="6"/>
      <c r="W24" s="6"/>
      <c r="X24" s="6"/>
      <c r="Y24" s="6"/>
      <c r="Z24" s="136"/>
      <c r="AA24" s="6"/>
      <c r="AB24" s="6"/>
      <c r="AC24" s="6" t="s">
        <v>179</v>
      </c>
      <c r="AD24" s="136">
        <v>45136</v>
      </c>
      <c r="AE24" s="6">
        <v>4478</v>
      </c>
      <c r="AF24" s="6">
        <v>135</v>
      </c>
      <c r="AG24" s="6" t="s">
        <v>94</v>
      </c>
      <c r="AH24" s="136"/>
      <c r="AI24" s="6"/>
      <c r="AJ24" s="6"/>
      <c r="AK24" s="6"/>
      <c r="AL24" s="136"/>
      <c r="AM24" s="6"/>
      <c r="AN24" s="6"/>
      <c r="AO24" s="52"/>
      <c r="AP24" s="131"/>
      <c r="AQ24" s="6"/>
      <c r="AR24" s="6"/>
      <c r="AS24" s="15"/>
      <c r="AT24" s="138"/>
      <c r="AU24" s="140"/>
      <c r="AV24" s="6"/>
      <c r="AW24" s="6"/>
      <c r="AX24" s="136"/>
      <c r="AY24" s="6"/>
      <c r="AZ24" s="6"/>
      <c r="BA24" s="136"/>
      <c r="BB24" s="136"/>
      <c r="BC24" s="6"/>
      <c r="BD24" s="6"/>
      <c r="BE24" s="6"/>
      <c r="BF24" s="136"/>
      <c r="BG24" s="6"/>
      <c r="BH24" s="6"/>
      <c r="BI24" s="6"/>
      <c r="BJ24" s="6"/>
      <c r="BK24" s="6"/>
      <c r="BL24" s="6"/>
      <c r="BM24" s="6"/>
      <c r="BN24" s="136"/>
      <c r="BO24" s="6"/>
      <c r="BP24" s="6"/>
      <c r="BQ24" s="6"/>
      <c r="BR24" s="136"/>
      <c r="BS24" s="6"/>
      <c r="BT24" s="6"/>
      <c r="BU24" s="6"/>
      <c r="BV24" s="86"/>
      <c r="BW24" s="86"/>
      <c r="BX24" s="86"/>
      <c r="BY24" s="86"/>
      <c r="BZ24" s="136"/>
      <c r="CA24" s="6"/>
      <c r="CB24" s="6"/>
      <c r="CC24" s="6" t="s">
        <v>111</v>
      </c>
      <c r="CD24" s="136"/>
      <c r="CE24" s="6"/>
      <c r="CF24" s="6"/>
      <c r="CG24" s="6" t="s">
        <v>111</v>
      </c>
      <c r="CH24" s="136"/>
      <c r="CI24" s="6"/>
      <c r="CJ24" s="6"/>
      <c r="CK24" s="6"/>
      <c r="CL24" s="136"/>
      <c r="CM24" s="6"/>
      <c r="CN24" s="6"/>
      <c r="CO24" s="52"/>
      <c r="CP24" s="131">
        <v>45105</v>
      </c>
      <c r="CQ24" s="6">
        <v>4383</v>
      </c>
      <c r="CR24" s="6">
        <v>155</v>
      </c>
      <c r="CS24" s="15" t="s">
        <v>179</v>
      </c>
      <c r="CT24" s="131"/>
      <c r="CU24" s="6"/>
      <c r="CV24" s="6"/>
      <c r="CW24" s="15"/>
      <c r="CX24" s="136"/>
      <c r="CY24" s="86"/>
      <c r="CZ24" s="86"/>
      <c r="DA24" s="86"/>
      <c r="DB24" s="136"/>
      <c r="DC24" s="86"/>
      <c r="DD24" s="86"/>
      <c r="DE24" s="86"/>
    </row>
    <row r="25" spans="1:109" x14ac:dyDescent="0.3">
      <c r="B25" s="136"/>
      <c r="C25" s="6"/>
      <c r="D25" s="6"/>
      <c r="E25" s="6"/>
      <c r="F25" s="136"/>
      <c r="G25" s="6"/>
      <c r="H25" s="6"/>
      <c r="I25" s="6"/>
      <c r="J25" s="136"/>
      <c r="K25" s="6"/>
      <c r="L25" s="6"/>
      <c r="M25" s="6"/>
      <c r="N25" s="136">
        <v>45134</v>
      </c>
      <c r="O25" s="6">
        <v>4473</v>
      </c>
      <c r="P25" s="6">
        <v>60</v>
      </c>
      <c r="Q25" s="6" t="s">
        <v>179</v>
      </c>
      <c r="R25" s="6"/>
      <c r="S25" s="6"/>
      <c r="T25" s="6"/>
      <c r="U25" s="6"/>
      <c r="V25" s="6"/>
      <c r="W25" s="6"/>
      <c r="X25" s="6"/>
      <c r="Y25" s="6"/>
      <c r="Z25" s="136"/>
      <c r="AA25" s="6"/>
      <c r="AB25" s="6"/>
      <c r="AC25" s="6" t="s">
        <v>179</v>
      </c>
      <c r="AD25" s="136">
        <v>45138</v>
      </c>
      <c r="AE25" s="6">
        <v>4029</v>
      </c>
      <c r="AF25" s="6">
        <v>35</v>
      </c>
      <c r="AG25" s="6"/>
      <c r="AH25" s="136"/>
      <c r="AI25" s="6"/>
      <c r="AJ25" s="6"/>
      <c r="AK25" s="6"/>
      <c r="AL25" s="136"/>
      <c r="AM25" s="6"/>
      <c r="AN25" s="6"/>
      <c r="AO25" s="52"/>
      <c r="AP25" s="131"/>
      <c r="AQ25" s="6"/>
      <c r="AR25" s="6"/>
      <c r="AS25" s="15"/>
      <c r="AT25" s="138"/>
      <c r="AU25" s="6"/>
      <c r="AV25" s="6"/>
      <c r="AW25" s="6"/>
      <c r="AX25" s="136"/>
      <c r="AY25" s="6"/>
      <c r="AZ25" s="6"/>
      <c r="BA25" s="136"/>
      <c r="BB25" s="136"/>
      <c r="BC25" s="6"/>
      <c r="BD25" s="6"/>
      <c r="BE25" s="6"/>
      <c r="BF25" s="136"/>
      <c r="BG25" s="6"/>
      <c r="BH25" s="6"/>
      <c r="BI25" s="6"/>
      <c r="BJ25" s="6"/>
      <c r="BK25" s="6"/>
      <c r="BL25" s="6"/>
      <c r="BM25" s="6"/>
      <c r="BN25" s="136"/>
      <c r="BO25" s="6"/>
      <c r="BP25" s="6"/>
      <c r="BQ25" s="6"/>
      <c r="BR25" s="136"/>
      <c r="BS25" s="6"/>
      <c r="BT25" s="6"/>
      <c r="BU25" s="6"/>
      <c r="BV25" s="86"/>
      <c r="BW25" s="86"/>
      <c r="BX25" s="86"/>
      <c r="BY25" s="86"/>
      <c r="BZ25" s="136"/>
      <c r="CA25" s="6"/>
      <c r="CB25" s="6"/>
      <c r="CC25" s="6" t="s">
        <v>111</v>
      </c>
      <c r="CD25" s="136"/>
      <c r="CE25" s="6"/>
      <c r="CF25" s="6"/>
      <c r="CG25" s="6" t="s">
        <v>111</v>
      </c>
      <c r="CH25" s="136"/>
      <c r="CI25" s="6"/>
      <c r="CJ25" s="6"/>
      <c r="CK25" s="6"/>
      <c r="CL25" s="136"/>
      <c r="CM25" s="6"/>
      <c r="CN25" s="6"/>
      <c r="CO25" s="52"/>
      <c r="CP25" s="131">
        <v>45135</v>
      </c>
      <c r="CQ25" s="6">
        <v>4476</v>
      </c>
      <c r="CR25" s="6">
        <v>75</v>
      </c>
      <c r="CS25" s="15" t="s">
        <v>179</v>
      </c>
      <c r="CT25" s="131"/>
      <c r="CU25" s="6"/>
      <c r="CV25" s="6"/>
      <c r="CW25" s="15"/>
      <c r="CX25" s="136"/>
      <c r="CY25" s="86"/>
      <c r="CZ25" s="86"/>
      <c r="DA25" s="86"/>
      <c r="DB25" s="136"/>
      <c r="DC25" s="86"/>
      <c r="DD25" s="86"/>
      <c r="DE25" s="86"/>
    </row>
    <row r="26" spans="1:109" x14ac:dyDescent="0.3">
      <c r="B26" s="136"/>
      <c r="C26" s="6"/>
      <c r="D26" s="6"/>
      <c r="E26" s="6"/>
      <c r="F26" s="136"/>
      <c r="G26" s="6"/>
      <c r="H26" s="6"/>
      <c r="I26" s="6"/>
      <c r="J26" s="136"/>
      <c r="K26" s="6"/>
      <c r="L26" s="6"/>
      <c r="M26" s="6"/>
      <c r="N26" s="136">
        <v>45136</v>
      </c>
      <c r="O26" s="6">
        <v>4477</v>
      </c>
      <c r="P26" s="6">
        <v>90</v>
      </c>
      <c r="Q26" s="6" t="s">
        <v>94</v>
      </c>
      <c r="R26" s="6"/>
      <c r="S26" s="6"/>
      <c r="T26" s="6"/>
      <c r="U26" s="6"/>
      <c r="V26" s="6"/>
      <c r="W26" s="6"/>
      <c r="X26" s="6"/>
      <c r="Y26" s="6"/>
      <c r="Z26" s="136"/>
      <c r="AA26" s="6"/>
      <c r="AB26" s="6"/>
      <c r="AC26" s="6" t="s">
        <v>179</v>
      </c>
      <c r="AD26" s="136"/>
      <c r="AE26" s="6"/>
      <c r="AF26" s="6"/>
      <c r="AG26" s="6"/>
      <c r="AH26" s="136"/>
      <c r="AI26" s="6"/>
      <c r="AJ26" s="6"/>
      <c r="AK26" s="6"/>
      <c r="AL26" s="136"/>
      <c r="AM26" s="6"/>
      <c r="AN26" s="6"/>
      <c r="AO26" s="52"/>
      <c r="AP26" s="209"/>
      <c r="AQ26" s="6"/>
      <c r="AR26" s="6"/>
      <c r="AS26" s="15"/>
      <c r="AT26" s="138"/>
      <c r="AU26" s="6"/>
      <c r="AV26" s="6"/>
      <c r="AW26" s="6"/>
      <c r="AX26" s="13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86"/>
      <c r="BW26" s="86"/>
      <c r="BX26" s="86"/>
      <c r="BY26" s="86"/>
      <c r="BZ26" s="136"/>
      <c r="CA26" s="6"/>
      <c r="CB26" s="6"/>
      <c r="CC26" s="6" t="s">
        <v>111</v>
      </c>
      <c r="CD26" s="136"/>
      <c r="CE26" s="6"/>
      <c r="CF26" s="6"/>
      <c r="CG26" s="6" t="s">
        <v>111</v>
      </c>
      <c r="CH26" s="136"/>
      <c r="CI26" s="6"/>
      <c r="CJ26" s="6"/>
      <c r="CK26" s="6"/>
      <c r="CL26" s="136"/>
      <c r="CM26" s="6"/>
      <c r="CN26" s="6"/>
      <c r="CO26" s="52"/>
      <c r="CP26" s="131">
        <v>45137</v>
      </c>
      <c r="CQ26" s="6">
        <v>4026</v>
      </c>
      <c r="CR26" s="6">
        <v>115</v>
      </c>
      <c r="CS26" s="15" t="s">
        <v>179</v>
      </c>
      <c r="CT26" s="131"/>
      <c r="CU26" s="6"/>
      <c r="CV26" s="6"/>
      <c r="CW26" s="15"/>
      <c r="CX26" s="136"/>
      <c r="CY26" s="86"/>
      <c r="CZ26" s="86"/>
      <c r="DA26" s="86"/>
      <c r="DB26" s="136"/>
      <c r="DC26" s="86"/>
      <c r="DD26" s="86"/>
      <c r="DE26" s="86"/>
    </row>
    <row r="27" spans="1:109" x14ac:dyDescent="0.3">
      <c r="B27" s="136"/>
      <c r="C27" s="6"/>
      <c r="D27" s="6"/>
      <c r="E27" s="6"/>
      <c r="F27" s="136"/>
      <c r="G27" s="6"/>
      <c r="H27" s="6"/>
      <c r="I27" s="6"/>
      <c r="J27" s="136"/>
      <c r="K27" s="6"/>
      <c r="L27" s="6"/>
      <c r="M27" s="6"/>
      <c r="N27" s="136">
        <v>45138</v>
      </c>
      <c r="O27" s="6">
        <v>4028</v>
      </c>
      <c r="P27" s="6">
        <v>90</v>
      </c>
      <c r="Q27" s="6" t="s">
        <v>94</v>
      </c>
      <c r="R27" s="6"/>
      <c r="S27" s="6"/>
      <c r="T27" s="6"/>
      <c r="U27" s="6"/>
      <c r="V27" s="6"/>
      <c r="W27" s="6"/>
      <c r="X27" s="6"/>
      <c r="Y27" s="6"/>
      <c r="Z27" s="136"/>
      <c r="AA27" s="6"/>
      <c r="AB27" s="6"/>
      <c r="AC27" s="6" t="s">
        <v>179</v>
      </c>
      <c r="AD27" s="136"/>
      <c r="AE27" s="6"/>
      <c r="AF27" s="6"/>
      <c r="AG27" s="6"/>
      <c r="AH27" s="136"/>
      <c r="AI27" s="6"/>
      <c r="AJ27" s="6"/>
      <c r="AK27" s="6"/>
      <c r="AL27" s="136"/>
      <c r="AM27" s="6"/>
      <c r="AN27" s="6"/>
      <c r="AO27" s="52"/>
      <c r="AP27" s="131"/>
      <c r="AQ27" s="6"/>
      <c r="AR27" s="6"/>
      <c r="AS27" s="15"/>
      <c r="AT27" s="138"/>
      <c r="AU27" s="6"/>
      <c r="AV27" s="6"/>
      <c r="AW27" s="6"/>
      <c r="AX27" s="136"/>
      <c r="AY27" s="6"/>
      <c r="AZ27" s="6"/>
      <c r="BA27" s="6"/>
      <c r="BB27" s="136"/>
      <c r="BC27" s="6"/>
      <c r="BD27" s="6"/>
      <c r="BE27" s="6"/>
      <c r="BF27" s="136"/>
      <c r="BG27" s="6"/>
      <c r="BH27" s="6"/>
      <c r="BI27" s="6"/>
      <c r="BJ27" s="6"/>
      <c r="BK27" s="6"/>
      <c r="BL27" s="6"/>
      <c r="BM27" s="6"/>
      <c r="BN27" s="136"/>
      <c r="BO27" s="6"/>
      <c r="BP27" s="6"/>
      <c r="BQ27" s="6"/>
      <c r="BR27" s="136"/>
      <c r="BS27" s="6"/>
      <c r="BT27" s="6"/>
      <c r="BU27" s="6"/>
      <c r="BV27" s="86"/>
      <c r="BW27" s="86"/>
      <c r="BX27" s="86"/>
      <c r="BY27" s="86"/>
      <c r="BZ27" s="136"/>
      <c r="CA27" s="6"/>
      <c r="CB27" s="6"/>
      <c r="CC27" s="6" t="s">
        <v>111</v>
      </c>
      <c r="CD27" s="136"/>
      <c r="CE27" s="6"/>
      <c r="CF27" s="6"/>
      <c r="CG27" s="192" t="s">
        <v>179</v>
      </c>
      <c r="CH27" s="136"/>
      <c r="CI27" s="6"/>
      <c r="CJ27" s="6"/>
      <c r="CK27" s="6"/>
      <c r="CL27" s="6"/>
      <c r="CM27" s="6"/>
      <c r="CN27" s="135"/>
      <c r="CO27" s="52"/>
      <c r="CP27" s="131">
        <v>45107</v>
      </c>
      <c r="CQ27" s="6">
        <v>4382</v>
      </c>
      <c r="CR27" s="6">
        <v>155</v>
      </c>
      <c r="CS27" s="15" t="s">
        <v>179</v>
      </c>
      <c r="CT27" s="21"/>
      <c r="CU27" s="6"/>
      <c r="CV27" s="135"/>
      <c r="CW27" s="15"/>
      <c r="CX27" s="136"/>
      <c r="CY27" s="86"/>
      <c r="CZ27" s="86"/>
      <c r="DA27" s="86"/>
      <c r="DB27" s="136"/>
      <c r="DC27" s="86"/>
      <c r="DD27" s="86"/>
      <c r="DE27" s="86"/>
    </row>
    <row r="28" spans="1:109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13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6"/>
      <c r="AH28" s="136"/>
      <c r="AI28" s="6"/>
      <c r="AJ28" s="6"/>
      <c r="AK28" s="6"/>
      <c r="AL28" s="136"/>
      <c r="AM28" s="6"/>
      <c r="AN28" s="6"/>
      <c r="AO28" s="52"/>
      <c r="AP28" s="131"/>
      <c r="AQ28" s="6"/>
      <c r="AR28" s="6"/>
      <c r="AS28" s="15"/>
      <c r="AT28" s="138"/>
      <c r="AU28" s="6"/>
      <c r="AV28" s="6"/>
      <c r="AW28" s="6"/>
      <c r="AX28" s="6"/>
      <c r="AY28" s="6"/>
      <c r="AZ28" s="6"/>
      <c r="BA28" s="6"/>
      <c r="BB28" s="136"/>
      <c r="BC28" s="6"/>
      <c r="BD28" s="6"/>
      <c r="BE28" s="6"/>
      <c r="BF28" s="136"/>
      <c r="BG28" s="6"/>
      <c r="BH28" s="6"/>
      <c r="BI28" s="6"/>
      <c r="BJ28" s="6"/>
      <c r="BK28" s="6"/>
      <c r="BL28" s="6"/>
      <c r="BM28" s="6"/>
      <c r="BN28" s="136"/>
      <c r="BO28" s="6"/>
      <c r="BP28" s="6"/>
      <c r="BQ28" s="6"/>
      <c r="BR28" s="136"/>
      <c r="BS28" s="6"/>
      <c r="BT28" s="6"/>
      <c r="BU28" s="6"/>
      <c r="BV28" s="86"/>
      <c r="BW28" s="86"/>
      <c r="BX28" s="86"/>
      <c r="BY28" s="86"/>
      <c r="BZ28" s="136"/>
      <c r="CA28" s="6"/>
      <c r="CB28" s="6"/>
      <c r="CC28" s="6" t="s">
        <v>111</v>
      </c>
      <c r="CD28" s="136"/>
      <c r="CE28" s="6"/>
      <c r="CF28" s="6"/>
      <c r="CG28" s="6" t="s">
        <v>111</v>
      </c>
      <c r="CH28" s="136"/>
      <c r="CI28" s="6"/>
      <c r="CJ28" s="6"/>
      <c r="CK28" s="6"/>
      <c r="CL28" s="6"/>
      <c r="CM28" s="6"/>
      <c r="CN28" s="6"/>
      <c r="CO28" s="52"/>
      <c r="CP28" s="21"/>
      <c r="CQ28" s="6"/>
      <c r="CR28" s="6"/>
      <c r="CS28" s="15"/>
      <c r="CT28" s="21"/>
      <c r="CU28" s="6"/>
      <c r="CV28" s="6"/>
      <c r="CW28" s="15"/>
      <c r="CX28" s="136"/>
      <c r="CY28" s="86"/>
      <c r="CZ28" s="86"/>
      <c r="DA28" s="86"/>
      <c r="DB28" s="136"/>
      <c r="DC28" s="86"/>
      <c r="DD28" s="86"/>
      <c r="DE28" s="86"/>
    </row>
    <row r="29" spans="1:109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136"/>
      <c r="AA29" s="6"/>
      <c r="AB29" s="6"/>
      <c r="AC29" s="6"/>
      <c r="AD29" s="136"/>
      <c r="AE29" s="6"/>
      <c r="AF29" s="6"/>
      <c r="AG29" s="6"/>
      <c r="AH29" s="136"/>
      <c r="AI29" s="6"/>
      <c r="AJ29" s="6"/>
      <c r="AK29" s="6"/>
      <c r="AL29" s="136"/>
      <c r="AM29" s="6"/>
      <c r="AN29" s="6"/>
      <c r="AO29" s="52"/>
      <c r="AP29" s="131"/>
      <c r="AQ29" s="6"/>
      <c r="AR29" s="6"/>
      <c r="AS29" s="15"/>
      <c r="AT29" s="138"/>
      <c r="AU29" s="6"/>
      <c r="AV29" s="6"/>
      <c r="AW29" s="6"/>
      <c r="AX29" s="4"/>
      <c r="AY29" s="4"/>
      <c r="AZ29" s="4"/>
      <c r="BA29" s="4"/>
      <c r="BB29" s="136"/>
      <c r="BC29" s="6"/>
      <c r="BD29" s="6"/>
      <c r="BE29" s="6"/>
      <c r="BF29" s="136"/>
      <c r="BG29" s="6"/>
      <c r="BH29" s="6"/>
      <c r="BI29" s="6"/>
      <c r="BJ29" s="6"/>
      <c r="BK29" s="6"/>
      <c r="BL29" s="6"/>
      <c r="BM29" s="6"/>
      <c r="BN29" s="136"/>
      <c r="BO29" s="6"/>
      <c r="BP29" s="6"/>
      <c r="BQ29" s="6"/>
      <c r="BR29" s="136"/>
      <c r="BS29" s="6"/>
      <c r="BT29" s="6"/>
      <c r="BU29" s="6"/>
      <c r="BV29" s="86"/>
      <c r="BW29" s="86"/>
      <c r="BX29" s="86"/>
      <c r="BY29" s="86"/>
      <c r="BZ29" s="136"/>
      <c r="CA29" s="4"/>
      <c r="CB29" s="4"/>
      <c r="CC29" s="4"/>
      <c r="CD29" s="136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26"/>
      <c r="CP29" s="22"/>
      <c r="CQ29" s="4"/>
      <c r="CR29" s="4"/>
      <c r="CS29" s="17"/>
      <c r="CT29" s="22"/>
      <c r="CU29" s="4"/>
      <c r="CV29" s="4"/>
      <c r="CW29" s="17"/>
      <c r="CX29" s="86"/>
      <c r="CY29" s="86"/>
      <c r="CZ29" s="86"/>
      <c r="DA29" s="86"/>
      <c r="DB29" s="86"/>
      <c r="DC29" s="86"/>
      <c r="DD29" s="86"/>
      <c r="DE29" s="86"/>
    </row>
    <row r="30" spans="1:109" s="3" customFormat="1" ht="18.600000000000001" thickBot="1" x14ac:dyDescent="0.35">
      <c r="A30" s="64" t="s">
        <v>6</v>
      </c>
      <c r="B30" s="770">
        <f>SUM(D12:D29)</f>
        <v>70</v>
      </c>
      <c r="C30" s="771"/>
      <c r="D30" s="771"/>
      <c r="E30" s="772"/>
      <c r="F30" s="770">
        <f>SUM(H12:H29)</f>
        <v>70</v>
      </c>
      <c r="G30" s="771"/>
      <c r="H30" s="771"/>
      <c r="I30" s="772"/>
      <c r="J30" s="770">
        <f>SUM(L12:L29)</f>
        <v>35</v>
      </c>
      <c r="K30" s="771"/>
      <c r="L30" s="771"/>
      <c r="M30" s="772"/>
      <c r="N30" s="810">
        <f>SUM(P12:P29)</f>
        <v>1570</v>
      </c>
      <c r="O30" s="811"/>
      <c r="P30" s="811"/>
      <c r="Q30" s="812"/>
      <c r="R30" s="770">
        <f>SUM(T12:T29)</f>
        <v>365</v>
      </c>
      <c r="S30" s="771"/>
      <c r="T30" s="771"/>
      <c r="U30" s="772"/>
      <c r="V30" s="770">
        <f>SUM(X12:X29)</f>
        <v>140</v>
      </c>
      <c r="W30" s="771"/>
      <c r="X30" s="771"/>
      <c r="Y30" s="772"/>
      <c r="Z30" s="770">
        <f>SUM(AB12:AB29)</f>
        <v>150</v>
      </c>
      <c r="AA30" s="771"/>
      <c r="AB30" s="771"/>
      <c r="AC30" s="772"/>
      <c r="AD30" s="770">
        <f>SUM(AF12:AF29)</f>
        <v>1425</v>
      </c>
      <c r="AE30" s="771"/>
      <c r="AF30" s="771"/>
      <c r="AG30" s="772"/>
      <c r="AH30" s="770">
        <f>SUM(AJ12:AJ29)</f>
        <v>45</v>
      </c>
      <c r="AI30" s="771"/>
      <c r="AJ30" s="771"/>
      <c r="AK30" s="772"/>
      <c r="AL30" s="770">
        <f>SUM(AN12:AN29)</f>
        <v>1795</v>
      </c>
      <c r="AM30" s="771"/>
      <c r="AN30" s="771"/>
      <c r="AO30" s="771"/>
      <c r="AP30" s="770">
        <f>SUM(AR12:AR29)</f>
        <v>420</v>
      </c>
      <c r="AQ30" s="771"/>
      <c r="AR30" s="771"/>
      <c r="AS30" s="772"/>
      <c r="AT30" s="771">
        <f>SUM(AV12:AV29)</f>
        <v>1805</v>
      </c>
      <c r="AU30" s="771"/>
      <c r="AV30" s="771"/>
      <c r="AW30" s="772"/>
      <c r="AX30" s="770">
        <f>SUM(AZ12:AZ29)</f>
        <v>110</v>
      </c>
      <c r="AY30" s="771"/>
      <c r="AZ30" s="771"/>
      <c r="BA30" s="772"/>
      <c r="BB30" s="770">
        <f>SUM(BD12:BD29)</f>
        <v>925</v>
      </c>
      <c r="BC30" s="771"/>
      <c r="BD30" s="771"/>
      <c r="BE30" s="771"/>
      <c r="BF30" s="770">
        <f>SUM(BH12:BH29)</f>
        <v>260</v>
      </c>
      <c r="BG30" s="771"/>
      <c r="BH30" s="771"/>
      <c r="BI30" s="771"/>
      <c r="BJ30" s="770">
        <f>SUM(BL12:BL29)</f>
        <v>90</v>
      </c>
      <c r="BK30" s="771"/>
      <c r="BL30" s="771"/>
      <c r="BM30" s="771"/>
      <c r="BN30" s="770">
        <f>SUM(BP12:BP29)</f>
        <v>875</v>
      </c>
      <c r="BO30" s="771"/>
      <c r="BP30" s="771"/>
      <c r="BQ30" s="771"/>
      <c r="BR30" s="770">
        <f>SUM(BT12:BT29)</f>
        <v>110</v>
      </c>
      <c r="BS30" s="771"/>
      <c r="BT30" s="771"/>
      <c r="BU30" s="771"/>
      <c r="BV30" s="770">
        <f>SUM(BX12:BX29)</f>
        <v>115</v>
      </c>
      <c r="BW30" s="771"/>
      <c r="BX30" s="771"/>
      <c r="BY30" s="772"/>
      <c r="BZ30" s="770">
        <f>SUM(CB12:CB29)</f>
        <v>1925</v>
      </c>
      <c r="CA30" s="771"/>
      <c r="CB30" s="771"/>
      <c r="CC30" s="771"/>
      <c r="CD30" s="770">
        <f>SUM(CF12:CF29)</f>
        <v>545</v>
      </c>
      <c r="CE30" s="771"/>
      <c r="CF30" s="771"/>
      <c r="CG30" s="771"/>
      <c r="CH30" s="770">
        <f>SUM(CJ12:CJ29)</f>
        <v>170</v>
      </c>
      <c r="CI30" s="771"/>
      <c r="CJ30" s="771"/>
      <c r="CK30" s="772"/>
      <c r="CL30" s="770">
        <f>SUM(CN12:CN29)</f>
        <v>5</v>
      </c>
      <c r="CM30" s="771"/>
      <c r="CN30" s="771"/>
      <c r="CO30" s="771"/>
      <c r="CP30" s="770">
        <f>SUM(CR12:CR29)</f>
        <v>2455</v>
      </c>
      <c r="CQ30" s="771"/>
      <c r="CR30" s="771"/>
      <c r="CS30" s="772"/>
      <c r="CT30" s="770">
        <f>SUM(CV12:CV29)</f>
        <v>1920</v>
      </c>
      <c r="CU30" s="771"/>
      <c r="CV30" s="771"/>
      <c r="CW30" s="772"/>
      <c r="CX30" s="810">
        <f>SUM(CZ12:CZ29)</f>
        <v>895</v>
      </c>
      <c r="CY30" s="811"/>
      <c r="CZ30" s="811"/>
      <c r="DA30" s="812"/>
      <c r="DB30" s="810">
        <f>SUM(DD12:DD29)</f>
        <v>200</v>
      </c>
      <c r="DC30" s="811"/>
      <c r="DD30" s="811"/>
      <c r="DE30" s="812"/>
    </row>
    <row r="31" spans="1:109" s="3" customFormat="1" ht="18.600000000000001" thickBot="1" x14ac:dyDescent="0.35">
      <c r="A31" s="64" t="s">
        <v>7</v>
      </c>
      <c r="B31" s="725">
        <f>+B30/42</f>
        <v>1.6666666666666667</v>
      </c>
      <c r="C31" s="726"/>
      <c r="D31" s="726"/>
      <c r="E31" s="727"/>
      <c r="F31" s="725">
        <f>+F30/42</f>
        <v>1.6666666666666667</v>
      </c>
      <c r="G31" s="726"/>
      <c r="H31" s="726"/>
      <c r="I31" s="727"/>
      <c r="J31" s="725">
        <f>+J30/42</f>
        <v>0.83333333333333337</v>
      </c>
      <c r="K31" s="726"/>
      <c r="L31" s="726"/>
      <c r="M31" s="727"/>
      <c r="N31" s="725">
        <f>+N30/42</f>
        <v>37.38095238095238</v>
      </c>
      <c r="O31" s="726"/>
      <c r="P31" s="726"/>
      <c r="Q31" s="727"/>
      <c r="R31" s="725">
        <f>+R30/42</f>
        <v>8.6904761904761898</v>
      </c>
      <c r="S31" s="726"/>
      <c r="T31" s="726"/>
      <c r="U31" s="727"/>
      <c r="V31" s="725">
        <f>+V30/42</f>
        <v>3.3333333333333335</v>
      </c>
      <c r="W31" s="726"/>
      <c r="X31" s="726"/>
      <c r="Y31" s="727"/>
      <c r="Z31" s="725">
        <f>+Z30/42</f>
        <v>3.5714285714285716</v>
      </c>
      <c r="AA31" s="726"/>
      <c r="AB31" s="726"/>
      <c r="AC31" s="727"/>
      <c r="AD31" s="725">
        <f>+AD30/42</f>
        <v>33.928571428571431</v>
      </c>
      <c r="AE31" s="726"/>
      <c r="AF31" s="726"/>
      <c r="AG31" s="727"/>
      <c r="AH31" s="725">
        <f>+AH30/42</f>
        <v>1.0714285714285714</v>
      </c>
      <c r="AI31" s="726"/>
      <c r="AJ31" s="726"/>
      <c r="AK31" s="727"/>
      <c r="AL31" s="725">
        <f>+AL30/42</f>
        <v>42.738095238095241</v>
      </c>
      <c r="AM31" s="726"/>
      <c r="AN31" s="726"/>
      <c r="AO31" s="726"/>
      <c r="AP31" s="725">
        <f>+AP30/42</f>
        <v>10</v>
      </c>
      <c r="AQ31" s="726"/>
      <c r="AR31" s="726"/>
      <c r="AS31" s="727"/>
      <c r="AT31" s="726">
        <f>+AT30/42</f>
        <v>42.976190476190474</v>
      </c>
      <c r="AU31" s="726"/>
      <c r="AV31" s="726"/>
      <c r="AW31" s="727"/>
      <c r="AX31" s="725">
        <f>+AX30/42</f>
        <v>2.6190476190476191</v>
      </c>
      <c r="AY31" s="726"/>
      <c r="AZ31" s="726"/>
      <c r="BA31" s="727"/>
      <c r="BB31" s="725">
        <f>+BB30/42</f>
        <v>22.023809523809526</v>
      </c>
      <c r="BC31" s="726"/>
      <c r="BD31" s="726"/>
      <c r="BE31" s="726"/>
      <c r="BF31" s="725">
        <f>+BF30/42</f>
        <v>6.1904761904761907</v>
      </c>
      <c r="BG31" s="726"/>
      <c r="BH31" s="726"/>
      <c r="BI31" s="726"/>
      <c r="BJ31" s="725">
        <f>+BJ30/42</f>
        <v>2.1428571428571428</v>
      </c>
      <c r="BK31" s="726"/>
      <c r="BL31" s="726"/>
      <c r="BM31" s="726"/>
      <c r="BN31" s="725">
        <f>+BN30/42</f>
        <v>20.833333333333332</v>
      </c>
      <c r="BO31" s="726"/>
      <c r="BP31" s="726"/>
      <c r="BQ31" s="726"/>
      <c r="BR31" s="725">
        <f>+BR30/42</f>
        <v>2.6190476190476191</v>
      </c>
      <c r="BS31" s="726"/>
      <c r="BT31" s="726"/>
      <c r="BU31" s="726"/>
      <c r="BV31" s="725">
        <f>+BV30/42</f>
        <v>2.7380952380952381</v>
      </c>
      <c r="BW31" s="726"/>
      <c r="BX31" s="726"/>
      <c r="BY31" s="727"/>
      <c r="BZ31" s="725">
        <f>+BZ30/42</f>
        <v>45.833333333333336</v>
      </c>
      <c r="CA31" s="726"/>
      <c r="CB31" s="726"/>
      <c r="CC31" s="726"/>
      <c r="CD31" s="725">
        <f>+CD30/42</f>
        <v>12.976190476190476</v>
      </c>
      <c r="CE31" s="726"/>
      <c r="CF31" s="726"/>
      <c r="CG31" s="726"/>
      <c r="CH31" s="725">
        <f>+CH30/42</f>
        <v>4.0476190476190474</v>
      </c>
      <c r="CI31" s="726"/>
      <c r="CJ31" s="726"/>
      <c r="CK31" s="727"/>
      <c r="CL31" s="725">
        <f>+CL30/42</f>
        <v>0.11904761904761904</v>
      </c>
      <c r="CM31" s="726"/>
      <c r="CN31" s="726"/>
      <c r="CO31" s="726"/>
      <c r="CP31" s="725">
        <f>+CP30/42</f>
        <v>58.452380952380949</v>
      </c>
      <c r="CQ31" s="726"/>
      <c r="CR31" s="726"/>
      <c r="CS31" s="727"/>
      <c r="CT31" s="725">
        <f>+CT30/42</f>
        <v>45.714285714285715</v>
      </c>
      <c r="CU31" s="726"/>
      <c r="CV31" s="726"/>
      <c r="CW31" s="727"/>
      <c r="CX31" s="725">
        <f>+CX30/42</f>
        <v>21.30952380952381</v>
      </c>
      <c r="CY31" s="726"/>
      <c r="CZ31" s="726"/>
      <c r="DA31" s="727"/>
      <c r="DB31" s="725">
        <f>+DB30/42</f>
        <v>4.7619047619047619</v>
      </c>
      <c r="DC31" s="726"/>
      <c r="DD31" s="726"/>
      <c r="DE31" s="727"/>
    </row>
    <row r="32" spans="1:109" s="3" customFormat="1" ht="18.600000000000001" thickBot="1" x14ac:dyDescent="0.35">
      <c r="A32" s="64" t="s">
        <v>8</v>
      </c>
      <c r="B32" s="728">
        <f>+B31/6.2898</f>
        <v>0.26497927862041193</v>
      </c>
      <c r="C32" s="729"/>
      <c r="D32" s="729"/>
      <c r="E32" s="730"/>
      <c r="F32" s="728">
        <f>+F31/6.2898</f>
        <v>0.26497927862041193</v>
      </c>
      <c r="G32" s="729"/>
      <c r="H32" s="729"/>
      <c r="I32" s="730"/>
      <c r="J32" s="728">
        <f>+J31/6.2898</f>
        <v>0.13248963931020596</v>
      </c>
      <c r="K32" s="729"/>
      <c r="L32" s="729"/>
      <c r="M32" s="730"/>
      <c r="N32" s="728">
        <f>+N31/6.2898</f>
        <v>5.9431066776292383</v>
      </c>
      <c r="O32" s="729"/>
      <c r="P32" s="729"/>
      <c r="Q32" s="730"/>
      <c r="R32" s="728">
        <f>+R31/6.2898</f>
        <v>1.3816776670921476</v>
      </c>
      <c r="S32" s="729"/>
      <c r="T32" s="729"/>
      <c r="U32" s="730"/>
      <c r="V32" s="728">
        <f>+V31/6.2898</f>
        <v>0.52995855724082386</v>
      </c>
      <c r="W32" s="729"/>
      <c r="X32" s="729"/>
      <c r="Y32" s="730"/>
      <c r="Z32" s="728">
        <f>+Z31/6.2898</f>
        <v>0.56781273990088266</v>
      </c>
      <c r="AA32" s="729"/>
      <c r="AB32" s="729"/>
      <c r="AC32" s="730"/>
      <c r="AD32" s="728">
        <f>+AD31/6.2898</f>
        <v>5.3942210290583859</v>
      </c>
      <c r="AE32" s="729"/>
      <c r="AF32" s="729"/>
      <c r="AG32" s="730"/>
      <c r="AH32" s="728">
        <f>+AH31/6.2898</f>
        <v>0.17034382197026479</v>
      </c>
      <c r="AI32" s="729"/>
      <c r="AJ32" s="729"/>
      <c r="AK32" s="730"/>
      <c r="AL32" s="728">
        <f>+AL31/6.2898</f>
        <v>6.7948257874805629</v>
      </c>
      <c r="AM32" s="729"/>
      <c r="AN32" s="729"/>
      <c r="AO32" s="729"/>
      <c r="AP32" s="728">
        <f>+AP31/6.2898</f>
        <v>1.5898756717224714</v>
      </c>
      <c r="AQ32" s="729"/>
      <c r="AR32" s="729"/>
      <c r="AS32" s="730"/>
      <c r="AT32" s="729">
        <f>+AT31/6.2898</f>
        <v>6.8326799701406209</v>
      </c>
      <c r="AU32" s="729"/>
      <c r="AV32" s="729"/>
      <c r="AW32" s="730"/>
      <c r="AX32" s="728">
        <f>+AX31/6.2898</f>
        <v>0.41639600926064729</v>
      </c>
      <c r="AY32" s="729"/>
      <c r="AZ32" s="729"/>
      <c r="BA32" s="730"/>
      <c r="BB32" s="728">
        <f>+BB31/6.2898</f>
        <v>3.5015118960554434</v>
      </c>
      <c r="BC32" s="729"/>
      <c r="BD32" s="729"/>
      <c r="BE32" s="729"/>
      <c r="BF32" s="728">
        <f>+BF31/6.2898</f>
        <v>0.98420874916152989</v>
      </c>
      <c r="BG32" s="729"/>
      <c r="BH32" s="729"/>
      <c r="BI32" s="729"/>
      <c r="BJ32" s="728">
        <f>+BJ31/6.2898</f>
        <v>0.34068764394052958</v>
      </c>
      <c r="BK32" s="729"/>
      <c r="BL32" s="729"/>
      <c r="BM32" s="729"/>
      <c r="BN32" s="728">
        <f>+BN31/6.2898</f>
        <v>3.3122409827551484</v>
      </c>
      <c r="BO32" s="729"/>
      <c r="BP32" s="729"/>
      <c r="BQ32" s="729"/>
      <c r="BR32" s="728">
        <f>+BR31/6.2898</f>
        <v>0.41639600926064729</v>
      </c>
      <c r="BS32" s="729"/>
      <c r="BT32" s="729"/>
      <c r="BU32" s="729"/>
      <c r="BV32" s="728">
        <f>+BV31/6.2898</f>
        <v>0.43532310059067669</v>
      </c>
      <c r="BW32" s="729"/>
      <c r="BX32" s="729"/>
      <c r="BY32" s="730"/>
      <c r="BZ32" s="728">
        <f>+BZ31/6.2898</f>
        <v>7.2869301620613278</v>
      </c>
      <c r="CA32" s="729"/>
      <c r="CB32" s="729"/>
      <c r="CC32" s="729"/>
      <c r="CD32" s="728">
        <f>+CD31/6.2898</f>
        <v>2.0630529549732071</v>
      </c>
      <c r="CE32" s="729"/>
      <c r="CF32" s="729"/>
      <c r="CG32" s="729"/>
      <c r="CH32" s="728">
        <f>+CH31/6.2898</f>
        <v>0.64352110522100026</v>
      </c>
      <c r="CI32" s="729"/>
      <c r="CJ32" s="729"/>
      <c r="CK32" s="730"/>
      <c r="CL32" s="728">
        <f>+CL31/6.2898</f>
        <v>1.8927091330029421E-2</v>
      </c>
      <c r="CM32" s="729"/>
      <c r="CN32" s="729"/>
      <c r="CO32" s="729"/>
      <c r="CP32" s="728">
        <f>+CP31/6.2898</f>
        <v>9.2932018430444447</v>
      </c>
      <c r="CQ32" s="729"/>
      <c r="CR32" s="729"/>
      <c r="CS32" s="730"/>
      <c r="CT32" s="728">
        <f>+CT31/6.2898</f>
        <v>7.2680030707312984</v>
      </c>
      <c r="CU32" s="729"/>
      <c r="CV32" s="729"/>
      <c r="CW32" s="730"/>
      <c r="CX32" s="728">
        <f>+CX31/6.2898</f>
        <v>3.3879493480752667</v>
      </c>
      <c r="CY32" s="729"/>
      <c r="CZ32" s="729"/>
      <c r="DA32" s="730"/>
      <c r="DB32" s="728">
        <f>+DB31/6.2898</f>
        <v>0.75708365320117688</v>
      </c>
      <c r="DC32" s="729"/>
      <c r="DD32" s="729"/>
      <c r="DE32" s="730"/>
    </row>
    <row r="38" spans="106:106" x14ac:dyDescent="0.3">
      <c r="DB38" s="206">
        <f>+CX31+DB31</f>
        <v>26.071428571428573</v>
      </c>
    </row>
  </sheetData>
  <mergeCells count="160">
    <mergeCell ref="J8:M8"/>
    <mergeCell ref="J9:M9"/>
    <mergeCell ref="J10:M10"/>
    <mergeCell ref="J30:M30"/>
    <mergeCell ref="J31:M31"/>
    <mergeCell ref="J32:M32"/>
    <mergeCell ref="CT30:CW30"/>
    <mergeCell ref="CT31:CW31"/>
    <mergeCell ref="CT32:CW32"/>
    <mergeCell ref="AH9:AK9"/>
    <mergeCell ref="AL9:AO9"/>
    <mergeCell ref="AP9:AS9"/>
    <mergeCell ref="AX9:BA9"/>
    <mergeCell ref="BF9:BI9"/>
    <mergeCell ref="BJ9:BM9"/>
    <mergeCell ref="BN9:BQ9"/>
    <mergeCell ref="BR9:BU9"/>
    <mergeCell ref="BB9:BE9"/>
    <mergeCell ref="AT32:AW32"/>
    <mergeCell ref="AX32:BA32"/>
    <mergeCell ref="BF32:BI32"/>
    <mergeCell ref="BJ32:BM32"/>
    <mergeCell ref="BN32:BQ32"/>
    <mergeCell ref="BR32:BU32"/>
    <mergeCell ref="R8:U8"/>
    <mergeCell ref="V8:Y8"/>
    <mergeCell ref="Z8:AC8"/>
    <mergeCell ref="BF8:BI8"/>
    <mergeCell ref="BJ8:BM8"/>
    <mergeCell ref="BN8:BQ8"/>
    <mergeCell ref="BR8:BU8"/>
    <mergeCell ref="AD8:AG8"/>
    <mergeCell ref="AH8:AK8"/>
    <mergeCell ref="AL8:AO8"/>
    <mergeCell ref="AP8:AS8"/>
    <mergeCell ref="BB8:BE8"/>
    <mergeCell ref="CX8:DA8"/>
    <mergeCell ref="CT8:CW8"/>
    <mergeCell ref="CT9:CW9"/>
    <mergeCell ref="DB8:DE8"/>
    <mergeCell ref="B9:E9"/>
    <mergeCell ref="N9:Q9"/>
    <mergeCell ref="R9:U9"/>
    <mergeCell ref="V9:Y9"/>
    <mergeCell ref="Z9:AC9"/>
    <mergeCell ref="AD9:AG9"/>
    <mergeCell ref="BV8:BY8"/>
    <mergeCell ref="BZ8:CC8"/>
    <mergeCell ref="CD8:CG8"/>
    <mergeCell ref="CH8:CK8"/>
    <mergeCell ref="CL8:CO8"/>
    <mergeCell ref="CP8:CS8"/>
    <mergeCell ref="AT8:AW8"/>
    <mergeCell ref="AX8:BA8"/>
    <mergeCell ref="CD9:CG9"/>
    <mergeCell ref="CH9:CK9"/>
    <mergeCell ref="CL9:CO9"/>
    <mergeCell ref="CP9:CS9"/>
    <mergeCell ref="B8:E8"/>
    <mergeCell ref="N8:Q8"/>
    <mergeCell ref="CX10:DA10"/>
    <mergeCell ref="DB10:DE10"/>
    <mergeCell ref="BF10:BI10"/>
    <mergeCell ref="BJ10:BM10"/>
    <mergeCell ref="BN10:BQ10"/>
    <mergeCell ref="BR10:BU10"/>
    <mergeCell ref="BV10:BY10"/>
    <mergeCell ref="BZ10:CC10"/>
    <mergeCell ref="CT10:CW10"/>
    <mergeCell ref="CD10:CG10"/>
    <mergeCell ref="CH10:CK10"/>
    <mergeCell ref="CL10:CO10"/>
    <mergeCell ref="B10:E10"/>
    <mergeCell ref="N10:Q10"/>
    <mergeCell ref="Z10:AC10"/>
    <mergeCell ref="AD10:AG10"/>
    <mergeCell ref="BF30:BI30"/>
    <mergeCell ref="BJ30:BM30"/>
    <mergeCell ref="BN30:BQ30"/>
    <mergeCell ref="AD30:AG30"/>
    <mergeCell ref="AH30:AK30"/>
    <mergeCell ref="AH10:AK10"/>
    <mergeCell ref="AL10:AO10"/>
    <mergeCell ref="AP10:AS10"/>
    <mergeCell ref="AT10:AW10"/>
    <mergeCell ref="AX10:BA10"/>
    <mergeCell ref="BB10:BE10"/>
    <mergeCell ref="B30:E30"/>
    <mergeCell ref="N30:Q30"/>
    <mergeCell ref="R30:U30"/>
    <mergeCell ref="V30:Y30"/>
    <mergeCell ref="Z30:AC30"/>
    <mergeCell ref="B31:E31"/>
    <mergeCell ref="N31:Q31"/>
    <mergeCell ref="R31:U31"/>
    <mergeCell ref="V31:Y31"/>
    <mergeCell ref="Z31:AC31"/>
    <mergeCell ref="F31:I31"/>
    <mergeCell ref="BR31:BU31"/>
    <mergeCell ref="BB31:BE31"/>
    <mergeCell ref="BB32:BE32"/>
    <mergeCell ref="AD31:AG31"/>
    <mergeCell ref="AH31:AK31"/>
    <mergeCell ref="AL31:AO31"/>
    <mergeCell ref="AP31:AS31"/>
    <mergeCell ref="B32:E32"/>
    <mergeCell ref="N32:Q32"/>
    <mergeCell ref="R32:U32"/>
    <mergeCell ref="V32:Y32"/>
    <mergeCell ref="Z32:AC32"/>
    <mergeCell ref="F32:I32"/>
    <mergeCell ref="AD32:AG32"/>
    <mergeCell ref="AH32:AK32"/>
    <mergeCell ref="AL32:AO32"/>
    <mergeCell ref="AP32:AS32"/>
    <mergeCell ref="AT31:AW31"/>
    <mergeCell ref="AX31:BA31"/>
    <mergeCell ref="BF31:BI31"/>
    <mergeCell ref="BJ31:BM31"/>
    <mergeCell ref="BN31:BQ31"/>
    <mergeCell ref="CX32:DA32"/>
    <mergeCell ref="DB32:DE32"/>
    <mergeCell ref="BV32:BY32"/>
    <mergeCell ref="BZ32:CC32"/>
    <mergeCell ref="CD32:CG32"/>
    <mergeCell ref="CH32:CK32"/>
    <mergeCell ref="CL32:CO32"/>
    <mergeCell ref="CP32:CS32"/>
    <mergeCell ref="CD31:CG31"/>
    <mergeCell ref="CH31:CK31"/>
    <mergeCell ref="CL31:CO31"/>
    <mergeCell ref="CP31:CS31"/>
    <mergeCell ref="CX31:DA31"/>
    <mergeCell ref="DB31:DE31"/>
    <mergeCell ref="BV31:BY31"/>
    <mergeCell ref="BZ31:CC31"/>
    <mergeCell ref="CX30:DA30"/>
    <mergeCell ref="DB30:DE30"/>
    <mergeCell ref="CH30:CK30"/>
    <mergeCell ref="CL30:CO30"/>
    <mergeCell ref="CP30:CS30"/>
    <mergeCell ref="F8:I8"/>
    <mergeCell ref="F9:I9"/>
    <mergeCell ref="F10:I10"/>
    <mergeCell ref="F30:I30"/>
    <mergeCell ref="BV30:BY30"/>
    <mergeCell ref="BZ30:CC30"/>
    <mergeCell ref="CD30:CG30"/>
    <mergeCell ref="AT30:AW30"/>
    <mergeCell ref="AX30:BA30"/>
    <mergeCell ref="AL30:AO30"/>
    <mergeCell ref="AP30:AS30"/>
    <mergeCell ref="BB30:BE30"/>
    <mergeCell ref="BR30:BU30"/>
    <mergeCell ref="CX9:DA9"/>
    <mergeCell ref="DB9:DE9"/>
    <mergeCell ref="BV9:BY9"/>
    <mergeCell ref="BZ9:CC9"/>
    <mergeCell ref="AT9:AW9"/>
    <mergeCell ref="CP10:CS10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8"/>
  <sheetViews>
    <sheetView topLeftCell="A5" zoomScale="70" zoomScaleNormal="70" workbookViewId="0">
      <pane xSplit="1" ySplit="6" topLeftCell="CH11" activePane="bottomRight" state="frozen"/>
      <selection activeCell="A5" sqref="A5"/>
      <selection pane="topRight" activeCell="B5" sqref="B5"/>
      <selection pane="bottomLeft" activeCell="A11" sqref="A11"/>
      <selection pane="bottomRight" activeCell="CY12" sqref="CY12"/>
    </sheetView>
  </sheetViews>
  <sheetFormatPr baseColWidth="10" defaultColWidth="11.44140625" defaultRowHeight="14.4" x14ac:dyDescent="0.3"/>
  <cols>
    <col min="1" max="1" width="20.109375" style="114" customWidth="1"/>
    <col min="2" max="5" width="11.5546875" style="3" customWidth="1"/>
    <col min="6" max="33" width="12.44140625" style="114" customWidth="1"/>
    <col min="34" max="37" width="11.5546875" style="114" customWidth="1"/>
    <col min="38" max="40" width="10.5546875" style="114" customWidth="1"/>
    <col min="41" max="41" width="13.44140625" style="114" customWidth="1"/>
    <col min="42" max="49" width="13" style="114" customWidth="1"/>
    <col min="50" max="69" width="11.88671875" style="114" customWidth="1"/>
    <col min="70" max="89" width="12" style="114" customWidth="1"/>
    <col min="90" max="96" width="11.44140625" style="114"/>
    <col min="97" max="101" width="11.33203125" style="114" customWidth="1"/>
    <col min="102" max="105" width="15.33203125" customWidth="1"/>
    <col min="106" max="108" width="11.33203125" style="114" customWidth="1"/>
    <col min="109" max="109" width="16.109375" style="114" bestFit="1" customWidth="1"/>
    <col min="110" max="16384" width="11.44140625" style="114"/>
  </cols>
  <sheetData>
    <row r="1" spans="1:109" ht="15.75" hidden="1" customHeight="1" thickBot="1" x14ac:dyDescent="0.35"/>
    <row r="2" spans="1:109" ht="15.75" hidden="1" customHeight="1" x14ac:dyDescent="0.3"/>
    <row r="3" spans="1:109" ht="15.75" hidden="1" customHeight="1" x14ac:dyDescent="0.3"/>
    <row r="4" spans="1:109" ht="15.75" hidden="1" customHeight="1" x14ac:dyDescent="0.3"/>
    <row r="5" spans="1:109" ht="23.1" customHeight="1" x14ac:dyDescent="0.3">
      <c r="B5" s="193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X5" s="89"/>
      <c r="CY5" s="89"/>
      <c r="CZ5" s="89"/>
      <c r="DA5" s="89"/>
    </row>
    <row r="6" spans="1:109" ht="9.6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X6" s="92"/>
      <c r="CY6" s="92"/>
      <c r="CZ6" s="92"/>
      <c r="DA6" s="92"/>
    </row>
    <row r="7" spans="1:109" ht="24.6" customHeight="1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 t="s">
        <v>200</v>
      </c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9"/>
      <c r="CM7" s="200"/>
      <c r="CN7" s="200"/>
      <c r="CO7" s="201"/>
      <c r="CP7" s="199"/>
      <c r="CQ7" s="200"/>
      <c r="CR7" s="200"/>
      <c r="CS7" s="201"/>
      <c r="CT7" s="200"/>
      <c r="CU7" s="200"/>
      <c r="CV7" s="200"/>
      <c r="CW7" s="200"/>
      <c r="CX7" s="95"/>
      <c r="CY7" s="95"/>
      <c r="CZ7" s="95"/>
      <c r="DA7" s="95"/>
      <c r="DB7" s="199"/>
      <c r="DC7" s="200"/>
      <c r="DD7" s="200"/>
      <c r="DE7" s="201"/>
    </row>
    <row r="8" spans="1:109" s="185" customFormat="1" ht="18.75" customHeight="1" thickBot="1" x14ac:dyDescent="0.35">
      <c r="A8" s="184" t="s">
        <v>16</v>
      </c>
      <c r="B8" s="792" t="s">
        <v>237</v>
      </c>
      <c r="C8" s="793"/>
      <c r="D8" s="793"/>
      <c r="E8" s="794"/>
      <c r="F8" s="792" t="s">
        <v>18</v>
      </c>
      <c r="G8" s="793"/>
      <c r="H8" s="793"/>
      <c r="I8" s="794"/>
      <c r="J8" s="792" t="s">
        <v>18</v>
      </c>
      <c r="K8" s="793"/>
      <c r="L8" s="793"/>
      <c r="M8" s="794"/>
      <c r="N8" s="792" t="s">
        <v>18</v>
      </c>
      <c r="O8" s="793"/>
      <c r="P8" s="793"/>
      <c r="Q8" s="794"/>
      <c r="R8" s="792" t="s">
        <v>4</v>
      </c>
      <c r="S8" s="793"/>
      <c r="T8" s="793"/>
      <c r="U8" s="794"/>
      <c r="V8" s="792" t="s">
        <v>4</v>
      </c>
      <c r="W8" s="793"/>
      <c r="X8" s="793"/>
      <c r="Y8" s="794"/>
      <c r="Z8" s="792" t="s">
        <v>4</v>
      </c>
      <c r="AA8" s="793"/>
      <c r="AB8" s="793"/>
      <c r="AC8" s="794"/>
      <c r="AD8" s="792" t="s">
        <v>331</v>
      </c>
      <c r="AE8" s="793"/>
      <c r="AF8" s="793"/>
      <c r="AG8" s="794"/>
      <c r="AH8" s="792" t="s">
        <v>269</v>
      </c>
      <c r="AI8" s="793"/>
      <c r="AJ8" s="793"/>
      <c r="AK8" s="793"/>
      <c r="AL8" s="792" t="s">
        <v>189</v>
      </c>
      <c r="AM8" s="793"/>
      <c r="AN8" s="793"/>
      <c r="AO8" s="794"/>
      <c r="AP8" s="793" t="s">
        <v>189</v>
      </c>
      <c r="AQ8" s="793"/>
      <c r="AR8" s="793"/>
      <c r="AS8" s="793"/>
      <c r="AT8" s="792" t="s">
        <v>325</v>
      </c>
      <c r="AU8" s="793"/>
      <c r="AV8" s="793"/>
      <c r="AW8" s="793"/>
      <c r="AX8" s="792" t="s">
        <v>18</v>
      </c>
      <c r="AY8" s="793"/>
      <c r="AZ8" s="793"/>
      <c r="BA8" s="794"/>
      <c r="BB8" s="792" t="s">
        <v>204</v>
      </c>
      <c r="BC8" s="793"/>
      <c r="BD8" s="793"/>
      <c r="BE8" s="794"/>
      <c r="BF8" s="792" t="s">
        <v>266</v>
      </c>
      <c r="BG8" s="793"/>
      <c r="BH8" s="793"/>
      <c r="BI8" s="794"/>
      <c r="BJ8" s="792" t="s">
        <v>18</v>
      </c>
      <c r="BK8" s="793"/>
      <c r="BL8" s="793"/>
      <c r="BM8" s="794"/>
      <c r="BN8" s="792" t="s">
        <v>18</v>
      </c>
      <c r="BO8" s="793"/>
      <c r="BP8" s="793"/>
      <c r="BQ8" s="794"/>
      <c r="BR8" s="792" t="s">
        <v>336</v>
      </c>
      <c r="BS8" s="793"/>
      <c r="BT8" s="793"/>
      <c r="BU8" s="794"/>
      <c r="BV8" s="792" t="s">
        <v>96</v>
      </c>
      <c r="BW8" s="793"/>
      <c r="BX8" s="793"/>
      <c r="BY8" s="793"/>
      <c r="BZ8" s="792" t="s">
        <v>96</v>
      </c>
      <c r="CA8" s="793"/>
      <c r="CB8" s="793"/>
      <c r="CC8" s="793"/>
      <c r="CD8" s="792" t="s">
        <v>231</v>
      </c>
      <c r="CE8" s="793"/>
      <c r="CF8" s="793"/>
      <c r="CG8" s="794"/>
      <c r="CH8" s="792" t="s">
        <v>231</v>
      </c>
      <c r="CI8" s="793"/>
      <c r="CJ8" s="793"/>
      <c r="CK8" s="794"/>
      <c r="CL8" s="807" t="s">
        <v>338</v>
      </c>
      <c r="CM8" s="808"/>
      <c r="CN8" s="808"/>
      <c r="CO8" s="809"/>
      <c r="CP8" s="807" t="s">
        <v>236</v>
      </c>
      <c r="CQ8" s="808"/>
      <c r="CR8" s="808"/>
      <c r="CS8" s="809"/>
      <c r="CT8" s="807" t="s">
        <v>342</v>
      </c>
      <c r="CU8" s="808"/>
      <c r="CV8" s="808"/>
      <c r="CW8" s="809"/>
      <c r="CX8" s="783" t="s">
        <v>187</v>
      </c>
      <c r="CY8" s="784"/>
      <c r="CZ8" s="784"/>
      <c r="DA8" s="784"/>
      <c r="DB8" s="807" t="s">
        <v>118</v>
      </c>
      <c r="DC8" s="808"/>
      <c r="DD8" s="808"/>
      <c r="DE8" s="809"/>
    </row>
    <row r="9" spans="1:109" s="185" customFormat="1" ht="18" thickBot="1" x14ac:dyDescent="0.35">
      <c r="A9" s="184" t="s">
        <v>14</v>
      </c>
      <c r="B9" s="792" t="s">
        <v>340</v>
      </c>
      <c r="C9" s="793"/>
      <c r="D9" s="793"/>
      <c r="E9" s="794"/>
      <c r="F9" s="792" t="s">
        <v>165</v>
      </c>
      <c r="G9" s="793"/>
      <c r="H9" s="793"/>
      <c r="I9" s="794"/>
      <c r="J9" s="792" t="s">
        <v>11</v>
      </c>
      <c r="K9" s="793"/>
      <c r="L9" s="793"/>
      <c r="M9" s="794"/>
      <c r="N9" s="792" t="s">
        <v>332</v>
      </c>
      <c r="O9" s="793"/>
      <c r="P9" s="793"/>
      <c r="Q9" s="794"/>
      <c r="R9" s="792" t="s">
        <v>165</v>
      </c>
      <c r="S9" s="793"/>
      <c r="T9" s="793"/>
      <c r="U9" s="794"/>
      <c r="V9" s="792" t="s">
        <v>319</v>
      </c>
      <c r="W9" s="793"/>
      <c r="X9" s="793"/>
      <c r="Y9" s="794"/>
      <c r="Z9" s="792" t="s">
        <v>306</v>
      </c>
      <c r="AA9" s="793"/>
      <c r="AB9" s="793"/>
      <c r="AC9" s="794"/>
      <c r="AD9" s="792" t="s">
        <v>285</v>
      </c>
      <c r="AE9" s="793"/>
      <c r="AF9" s="793"/>
      <c r="AG9" s="794"/>
      <c r="AH9" s="792" t="s">
        <v>308</v>
      </c>
      <c r="AI9" s="793"/>
      <c r="AJ9" s="793"/>
      <c r="AK9" s="793"/>
      <c r="AL9" s="792" t="s">
        <v>315</v>
      </c>
      <c r="AM9" s="793"/>
      <c r="AN9" s="793"/>
      <c r="AO9" s="794"/>
      <c r="AP9" s="793" t="s">
        <v>314</v>
      </c>
      <c r="AQ9" s="793"/>
      <c r="AR9" s="793"/>
      <c r="AS9" s="793"/>
      <c r="AT9" s="792" t="s">
        <v>326</v>
      </c>
      <c r="AU9" s="793"/>
      <c r="AV9" s="793"/>
      <c r="AW9" s="793"/>
      <c r="AX9" s="792" t="s">
        <v>322</v>
      </c>
      <c r="AY9" s="793"/>
      <c r="AZ9" s="793"/>
      <c r="BA9" s="794"/>
      <c r="BB9" s="792" t="s">
        <v>308</v>
      </c>
      <c r="BC9" s="793"/>
      <c r="BD9" s="793"/>
      <c r="BE9" s="794"/>
      <c r="BF9" s="792" t="s">
        <v>333</v>
      </c>
      <c r="BG9" s="793"/>
      <c r="BH9" s="793"/>
      <c r="BI9" s="794"/>
      <c r="BJ9" s="792" t="s">
        <v>291</v>
      </c>
      <c r="BK9" s="793"/>
      <c r="BL9" s="793"/>
      <c r="BM9" s="794"/>
      <c r="BN9" s="792" t="s">
        <v>334</v>
      </c>
      <c r="BO9" s="793"/>
      <c r="BP9" s="793"/>
      <c r="BQ9" s="794"/>
      <c r="BR9" s="792" t="s">
        <v>337</v>
      </c>
      <c r="BS9" s="793"/>
      <c r="BT9" s="793"/>
      <c r="BU9" s="794"/>
      <c r="BV9" s="792" t="s">
        <v>273</v>
      </c>
      <c r="BW9" s="793"/>
      <c r="BX9" s="793"/>
      <c r="BY9" s="793"/>
      <c r="BZ9" s="792" t="s">
        <v>344</v>
      </c>
      <c r="CA9" s="793"/>
      <c r="CB9" s="793"/>
      <c r="CC9" s="793"/>
      <c r="CD9" s="792" t="s">
        <v>323</v>
      </c>
      <c r="CE9" s="793"/>
      <c r="CF9" s="793"/>
      <c r="CG9" s="794"/>
      <c r="CH9" s="792" t="s">
        <v>324</v>
      </c>
      <c r="CI9" s="793"/>
      <c r="CJ9" s="793"/>
      <c r="CK9" s="794"/>
      <c r="CL9" s="792" t="s">
        <v>339</v>
      </c>
      <c r="CM9" s="793"/>
      <c r="CN9" s="793"/>
      <c r="CO9" s="794"/>
      <c r="CP9" s="792" t="s">
        <v>309</v>
      </c>
      <c r="CQ9" s="793"/>
      <c r="CR9" s="793"/>
      <c r="CS9" s="794"/>
      <c r="CT9" s="792" t="s">
        <v>343</v>
      </c>
      <c r="CU9" s="793"/>
      <c r="CV9" s="793"/>
      <c r="CW9" s="794"/>
      <c r="CX9" s="783" t="s">
        <v>256</v>
      </c>
      <c r="CY9" s="784"/>
      <c r="CZ9" s="784"/>
      <c r="DA9" s="784"/>
      <c r="DB9" s="792" t="s">
        <v>345</v>
      </c>
      <c r="DC9" s="793"/>
      <c r="DD9" s="793"/>
      <c r="DE9" s="794"/>
    </row>
    <row r="10" spans="1:109" s="3" customFormat="1" ht="15" customHeight="1" thickBot="1" x14ac:dyDescent="0.35">
      <c r="A10" s="44" t="s">
        <v>52</v>
      </c>
      <c r="B10" s="716"/>
      <c r="C10" s="717"/>
      <c r="D10" s="717"/>
      <c r="E10" s="718"/>
      <c r="F10" s="716"/>
      <c r="G10" s="717"/>
      <c r="H10" s="717"/>
      <c r="I10" s="718"/>
      <c r="J10" s="170"/>
      <c r="K10" s="170"/>
      <c r="L10" s="170"/>
      <c r="M10" s="170"/>
      <c r="N10" s="170"/>
      <c r="O10" s="170"/>
      <c r="P10" s="170"/>
      <c r="Q10" s="170"/>
      <c r="R10" s="716"/>
      <c r="S10" s="717"/>
      <c r="T10" s="717"/>
      <c r="U10" s="718"/>
      <c r="V10" s="716"/>
      <c r="W10" s="717"/>
      <c r="X10" s="717"/>
      <c r="Y10" s="718"/>
      <c r="Z10" s="716"/>
      <c r="AA10" s="717"/>
      <c r="AB10" s="717"/>
      <c r="AC10" s="718"/>
      <c r="AD10" s="716"/>
      <c r="AE10" s="717"/>
      <c r="AF10" s="717"/>
      <c r="AG10" s="718"/>
      <c r="AH10" s="768"/>
      <c r="AI10" s="734"/>
      <c r="AJ10" s="734"/>
      <c r="AK10" s="734"/>
      <c r="AL10" s="768"/>
      <c r="AM10" s="734"/>
      <c r="AN10" s="734"/>
      <c r="AO10" s="769"/>
      <c r="AP10" s="734"/>
      <c r="AQ10" s="734"/>
      <c r="AR10" s="734"/>
      <c r="AS10" s="734"/>
      <c r="AT10" s="731"/>
      <c r="AU10" s="732"/>
      <c r="AV10" s="732"/>
      <c r="AW10" s="732"/>
      <c r="AX10" s="731"/>
      <c r="AY10" s="732"/>
      <c r="AZ10" s="732"/>
      <c r="BA10" s="733"/>
      <c r="BB10" s="731"/>
      <c r="BC10" s="732"/>
      <c r="BD10" s="732"/>
      <c r="BE10" s="733"/>
      <c r="BF10" s="731"/>
      <c r="BG10" s="732"/>
      <c r="BH10" s="732"/>
      <c r="BI10" s="733"/>
      <c r="BJ10" s="731"/>
      <c r="BK10" s="732"/>
      <c r="BL10" s="732"/>
      <c r="BM10" s="733"/>
      <c r="BN10" s="731"/>
      <c r="BO10" s="732"/>
      <c r="BP10" s="732"/>
      <c r="BQ10" s="733"/>
      <c r="BR10" s="768"/>
      <c r="BS10" s="734"/>
      <c r="BT10" s="734"/>
      <c r="BU10" s="769"/>
      <c r="BV10" s="768"/>
      <c r="BW10" s="734"/>
      <c r="BX10" s="734"/>
      <c r="BY10" s="734"/>
      <c r="BZ10" s="768"/>
      <c r="CA10" s="734"/>
      <c r="CB10" s="734"/>
      <c r="CC10" s="734"/>
      <c r="CD10" s="768"/>
      <c r="CE10" s="734"/>
      <c r="CF10" s="734"/>
      <c r="CG10" s="769"/>
      <c r="CH10" s="768"/>
      <c r="CI10" s="734"/>
      <c r="CJ10" s="734"/>
      <c r="CK10" s="769"/>
      <c r="CL10" s="716"/>
      <c r="CM10" s="717"/>
      <c r="CN10" s="717"/>
      <c r="CO10" s="718"/>
      <c r="CP10" s="716"/>
      <c r="CQ10" s="717"/>
      <c r="CR10" s="717"/>
      <c r="CS10" s="718"/>
      <c r="CT10" s="172"/>
      <c r="CU10" s="172"/>
      <c r="CV10" s="172"/>
      <c r="CW10" s="172"/>
      <c r="CX10" s="768"/>
      <c r="CY10" s="734"/>
      <c r="CZ10" s="734"/>
      <c r="DA10" s="734"/>
      <c r="DB10" s="219"/>
      <c r="DC10" s="172"/>
      <c r="DD10" s="172"/>
      <c r="DE10" s="220"/>
    </row>
    <row r="11" spans="1:109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145" t="s">
        <v>30</v>
      </c>
      <c r="AI11" s="46" t="s">
        <v>31</v>
      </c>
      <c r="AJ11" s="47" t="s">
        <v>32</v>
      </c>
      <c r="AK11" s="143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49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7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8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8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</row>
    <row r="12" spans="1:109" x14ac:dyDescent="0.3">
      <c r="B12" s="144">
        <v>45166</v>
      </c>
      <c r="C12" s="54">
        <v>4639</v>
      </c>
      <c r="D12" s="54">
        <v>35</v>
      </c>
      <c r="E12" s="54" t="s">
        <v>94</v>
      </c>
      <c r="F12" s="136">
        <v>45141</v>
      </c>
      <c r="G12" s="54">
        <v>4041</v>
      </c>
      <c r="H12" s="54">
        <v>85</v>
      </c>
      <c r="I12" s="54" t="s">
        <v>253</v>
      </c>
      <c r="J12" s="136">
        <v>45141</v>
      </c>
      <c r="K12" s="54">
        <v>4041</v>
      </c>
      <c r="L12" s="54">
        <v>85</v>
      </c>
      <c r="M12" s="54" t="s">
        <v>253</v>
      </c>
      <c r="N12" s="136">
        <v>45141</v>
      </c>
      <c r="O12" s="54">
        <v>4042</v>
      </c>
      <c r="P12" s="54">
        <v>85</v>
      </c>
      <c r="Q12" s="54" t="s">
        <v>253</v>
      </c>
      <c r="R12" s="144">
        <v>45160</v>
      </c>
      <c r="S12" s="54">
        <v>4075</v>
      </c>
      <c r="T12" s="54">
        <v>35</v>
      </c>
      <c r="U12" s="54" t="s">
        <v>94</v>
      </c>
      <c r="V12" s="144">
        <v>45140</v>
      </c>
      <c r="W12" s="54">
        <v>4036</v>
      </c>
      <c r="X12" s="54">
        <v>45</v>
      </c>
      <c r="Y12" s="54" t="s">
        <v>179</v>
      </c>
      <c r="Z12" s="144">
        <v>45139</v>
      </c>
      <c r="AA12" s="54">
        <v>4033</v>
      </c>
      <c r="AB12" s="54">
        <v>15</v>
      </c>
      <c r="AC12" s="54" t="s">
        <v>179</v>
      </c>
      <c r="AD12" s="144">
        <v>45152</v>
      </c>
      <c r="AE12" s="54">
        <v>4061</v>
      </c>
      <c r="AF12" s="54">
        <v>45</v>
      </c>
      <c r="AG12" s="51" t="s">
        <v>94</v>
      </c>
      <c r="AH12" s="131">
        <v>45140</v>
      </c>
      <c r="AI12" s="6">
        <v>4495</v>
      </c>
      <c r="AJ12" s="6">
        <v>70</v>
      </c>
      <c r="AK12" s="15" t="s">
        <v>111</v>
      </c>
      <c r="AL12" s="130">
        <v>45132</v>
      </c>
      <c r="AM12" s="126">
        <v>4467</v>
      </c>
      <c r="AN12" s="126">
        <v>170</v>
      </c>
      <c r="AO12" s="127" t="s">
        <v>179</v>
      </c>
      <c r="AP12" s="208">
        <v>45134</v>
      </c>
      <c r="AQ12" s="54">
        <v>4471</v>
      </c>
      <c r="AR12" s="54">
        <v>100</v>
      </c>
      <c r="AS12" s="54" t="s">
        <v>179</v>
      </c>
      <c r="AT12" s="144">
        <v>45141</v>
      </c>
      <c r="AU12" s="54">
        <v>4038</v>
      </c>
      <c r="AV12" s="54">
        <v>50</v>
      </c>
      <c r="AW12" s="144" t="s">
        <v>179</v>
      </c>
      <c r="AX12" s="144">
        <v>45139</v>
      </c>
      <c r="AY12" s="54">
        <v>4034</v>
      </c>
      <c r="AZ12" s="54">
        <v>165</v>
      </c>
      <c r="BA12" s="54" t="s">
        <v>253</v>
      </c>
      <c r="BB12" s="144">
        <v>45145</v>
      </c>
      <c r="BC12" s="54">
        <v>4494</v>
      </c>
      <c r="BD12" s="54">
        <v>180</v>
      </c>
      <c r="BE12" s="54" t="s">
        <v>94</v>
      </c>
      <c r="BF12" s="144">
        <v>45160</v>
      </c>
      <c r="BG12" s="54">
        <v>4601</v>
      </c>
      <c r="BH12" s="54">
        <v>3780</v>
      </c>
      <c r="BI12" s="54" t="s">
        <v>94</v>
      </c>
      <c r="BJ12" s="144">
        <v>45139</v>
      </c>
      <c r="BK12" s="54">
        <v>4032</v>
      </c>
      <c r="BL12" s="54">
        <v>55</v>
      </c>
      <c r="BM12" s="54" t="s">
        <v>179</v>
      </c>
      <c r="BN12" s="144">
        <v>45151</v>
      </c>
      <c r="BO12" s="54">
        <v>4058</v>
      </c>
      <c r="BP12" s="54">
        <v>15</v>
      </c>
      <c r="BQ12" s="54" t="s">
        <v>94</v>
      </c>
      <c r="BR12" s="136">
        <v>45145</v>
      </c>
      <c r="BS12" s="54">
        <v>4065</v>
      </c>
      <c r="BT12" s="54">
        <v>45</v>
      </c>
      <c r="BU12" s="54" t="s">
        <v>94</v>
      </c>
      <c r="BV12" s="144">
        <v>45141</v>
      </c>
      <c r="BW12" s="54">
        <v>4039</v>
      </c>
      <c r="BX12" s="54">
        <v>35</v>
      </c>
      <c r="BY12" s="51" t="s">
        <v>179</v>
      </c>
      <c r="BZ12" s="144">
        <v>45145</v>
      </c>
      <c r="CA12" s="54">
        <v>4065</v>
      </c>
      <c r="CB12" s="54">
        <v>1890</v>
      </c>
      <c r="CC12" s="51" t="s">
        <v>111</v>
      </c>
      <c r="CD12" s="161">
        <v>45139</v>
      </c>
      <c r="CE12" s="54">
        <v>4031</v>
      </c>
      <c r="CF12" s="54">
        <v>110</v>
      </c>
      <c r="CG12" s="53" t="s">
        <v>179</v>
      </c>
      <c r="CH12" s="161">
        <v>45141</v>
      </c>
      <c r="CI12" s="54">
        <v>4037</v>
      </c>
      <c r="CJ12" s="54">
        <v>130</v>
      </c>
      <c r="CK12" s="53" t="s">
        <v>179</v>
      </c>
      <c r="CL12" s="144">
        <v>45164</v>
      </c>
      <c r="CM12" s="54">
        <v>4081</v>
      </c>
      <c r="CN12" s="54">
        <v>15</v>
      </c>
      <c r="CO12" s="54" t="s">
        <v>94</v>
      </c>
      <c r="CP12" s="144">
        <v>45141</v>
      </c>
      <c r="CQ12" s="54">
        <v>4040</v>
      </c>
      <c r="CR12" s="54">
        <v>35</v>
      </c>
      <c r="CS12" s="54" t="s">
        <v>253</v>
      </c>
      <c r="CT12" s="218">
        <v>45164</v>
      </c>
      <c r="CU12" s="54">
        <v>4609</v>
      </c>
      <c r="CV12" s="54">
        <v>5040</v>
      </c>
      <c r="CW12" s="54" t="s">
        <v>341</v>
      </c>
      <c r="CX12" s="136">
        <v>45143</v>
      </c>
      <c r="CY12" s="66">
        <v>4481</v>
      </c>
      <c r="CZ12" s="66">
        <v>70</v>
      </c>
      <c r="DA12" s="66" t="s">
        <v>335</v>
      </c>
      <c r="DB12" s="161">
        <v>45168</v>
      </c>
      <c r="DC12" s="54">
        <v>4087</v>
      </c>
      <c r="DD12" s="54">
        <v>30</v>
      </c>
      <c r="DE12" s="53" t="s">
        <v>114</v>
      </c>
    </row>
    <row r="13" spans="1:109" x14ac:dyDescent="0.3">
      <c r="B13" s="136"/>
      <c r="C13" s="6"/>
      <c r="D13" s="6"/>
      <c r="E13" s="6" t="s">
        <v>94</v>
      </c>
      <c r="F13" s="136">
        <v>45142</v>
      </c>
      <c r="G13" s="6">
        <v>4043</v>
      </c>
      <c r="H13" s="6">
        <v>50</v>
      </c>
      <c r="I13" s="6" t="s">
        <v>313</v>
      </c>
      <c r="J13" s="136">
        <v>45144</v>
      </c>
      <c r="K13" s="6">
        <v>4487</v>
      </c>
      <c r="L13" s="6">
        <v>105</v>
      </c>
      <c r="M13" s="6" t="s">
        <v>292</v>
      </c>
      <c r="N13" s="136">
        <v>45144</v>
      </c>
      <c r="O13" s="6">
        <v>4488</v>
      </c>
      <c r="P13" s="6">
        <v>105</v>
      </c>
      <c r="Q13" s="6" t="s">
        <v>292</v>
      </c>
      <c r="R13" s="136">
        <v>45162</v>
      </c>
      <c r="S13" s="6">
        <v>4078</v>
      </c>
      <c r="T13" s="6">
        <v>35</v>
      </c>
      <c r="U13" s="6" t="s">
        <v>94</v>
      </c>
      <c r="V13" s="136">
        <v>45142</v>
      </c>
      <c r="W13" s="6">
        <v>4044</v>
      </c>
      <c r="X13" s="6">
        <v>80</v>
      </c>
      <c r="Y13" s="6" t="s">
        <v>94</v>
      </c>
      <c r="Z13" s="136">
        <v>45142</v>
      </c>
      <c r="AA13" s="6">
        <v>4046</v>
      </c>
      <c r="AB13" s="6">
        <v>15</v>
      </c>
      <c r="AC13" s="6" t="s">
        <v>94</v>
      </c>
      <c r="AD13" s="136">
        <v>45154</v>
      </c>
      <c r="AE13" s="6">
        <v>4062</v>
      </c>
      <c r="AF13" s="6">
        <v>45</v>
      </c>
      <c r="AG13" s="52" t="s">
        <v>94</v>
      </c>
      <c r="AH13" s="131">
        <v>45145</v>
      </c>
      <c r="AI13" s="6">
        <v>4493</v>
      </c>
      <c r="AJ13" s="6">
        <v>35</v>
      </c>
      <c r="AK13" s="15" t="s">
        <v>111</v>
      </c>
      <c r="AL13" s="131">
        <v>45134</v>
      </c>
      <c r="AM13" s="6">
        <v>4027</v>
      </c>
      <c r="AN13" s="6">
        <v>70</v>
      </c>
      <c r="AO13" s="15" t="s">
        <v>179</v>
      </c>
      <c r="AP13" s="138">
        <v>45136</v>
      </c>
      <c r="AQ13" s="6">
        <v>4022</v>
      </c>
      <c r="AR13" s="6">
        <v>100</v>
      </c>
      <c r="AS13" s="6" t="s">
        <v>179</v>
      </c>
      <c r="AT13" s="136">
        <v>45155</v>
      </c>
      <c r="AU13" s="6">
        <v>4542</v>
      </c>
      <c r="AV13" s="6">
        <v>70</v>
      </c>
      <c r="AW13" s="136" t="s">
        <v>179</v>
      </c>
      <c r="AX13" s="136">
        <v>45142</v>
      </c>
      <c r="AY13" s="6">
        <v>4047</v>
      </c>
      <c r="AZ13" s="6">
        <v>105</v>
      </c>
      <c r="BA13" s="6" t="s">
        <v>94</v>
      </c>
      <c r="BB13" s="136">
        <v>45149</v>
      </c>
      <c r="BC13" s="6">
        <v>4512</v>
      </c>
      <c r="BD13" s="6">
        <v>180</v>
      </c>
      <c r="BE13" s="6" t="s">
        <v>94</v>
      </c>
      <c r="BF13" s="144"/>
      <c r="BG13" s="6"/>
      <c r="BH13" s="6"/>
      <c r="BI13" s="6" t="s">
        <v>94</v>
      </c>
      <c r="BJ13" s="136">
        <v>45142</v>
      </c>
      <c r="BK13" s="6">
        <v>4045</v>
      </c>
      <c r="BL13" s="6">
        <v>40</v>
      </c>
      <c r="BM13" s="6" t="s">
        <v>94</v>
      </c>
      <c r="BN13" s="136"/>
      <c r="BO13" s="6"/>
      <c r="BP13" s="6"/>
      <c r="BQ13" s="6" t="s">
        <v>179</v>
      </c>
      <c r="BR13" s="136">
        <v>45149</v>
      </c>
      <c r="BS13" s="6">
        <v>4513</v>
      </c>
      <c r="BT13" s="6">
        <v>15</v>
      </c>
      <c r="BU13" s="6" t="s">
        <v>94</v>
      </c>
      <c r="BV13" s="136">
        <v>45144</v>
      </c>
      <c r="BW13" s="6">
        <v>4486</v>
      </c>
      <c r="BX13" s="6">
        <v>35</v>
      </c>
      <c r="BY13" s="52" t="s">
        <v>292</v>
      </c>
      <c r="BZ13" s="136"/>
      <c r="CA13" s="6"/>
      <c r="CB13" s="6"/>
      <c r="CC13" s="52"/>
      <c r="CD13" s="131">
        <v>45143</v>
      </c>
      <c r="CE13" s="6">
        <v>4482</v>
      </c>
      <c r="CF13" s="6">
        <v>175</v>
      </c>
      <c r="CG13" s="15" t="s">
        <v>292</v>
      </c>
      <c r="CH13" s="131">
        <v>45144</v>
      </c>
      <c r="CI13" s="6">
        <v>4484</v>
      </c>
      <c r="CJ13" s="6">
        <v>105</v>
      </c>
      <c r="CK13" s="15" t="s">
        <v>292</v>
      </c>
      <c r="CL13" s="136"/>
      <c r="CM13" s="6"/>
      <c r="CN13" s="6"/>
      <c r="CO13" s="86"/>
      <c r="CP13" s="136">
        <v>45144</v>
      </c>
      <c r="CQ13" s="6">
        <v>4485</v>
      </c>
      <c r="CR13" s="6">
        <v>35</v>
      </c>
      <c r="CS13" s="86" t="s">
        <v>292</v>
      </c>
      <c r="CT13" s="86"/>
      <c r="CU13" s="86"/>
      <c r="CV13" s="86"/>
      <c r="CW13" s="86"/>
      <c r="CX13" s="136">
        <v>45147</v>
      </c>
      <c r="CY13" s="80">
        <v>4516</v>
      </c>
      <c r="CZ13" s="80">
        <v>30</v>
      </c>
      <c r="DA13" s="80" t="s">
        <v>164</v>
      </c>
      <c r="DB13" s="221"/>
      <c r="DC13" s="86"/>
      <c r="DD13" s="86"/>
      <c r="DE13" s="216"/>
    </row>
    <row r="14" spans="1:109" ht="15" customHeight="1" x14ac:dyDescent="0.3">
      <c r="B14" s="136"/>
      <c r="C14" s="6"/>
      <c r="D14" s="6"/>
      <c r="E14" s="6" t="s">
        <v>94</v>
      </c>
      <c r="F14" s="136">
        <v>45144</v>
      </c>
      <c r="G14" s="6">
        <v>4049</v>
      </c>
      <c r="H14" s="6">
        <v>50</v>
      </c>
      <c r="I14" s="6" t="s">
        <v>313</v>
      </c>
      <c r="J14" s="136">
        <v>45147</v>
      </c>
      <c r="K14" s="6">
        <v>4523</v>
      </c>
      <c r="L14" s="6">
        <v>50</v>
      </c>
      <c r="M14" s="6" t="s">
        <v>253</v>
      </c>
      <c r="N14" s="136">
        <v>45147</v>
      </c>
      <c r="O14" s="6">
        <v>4525</v>
      </c>
      <c r="P14" s="6">
        <v>35</v>
      </c>
      <c r="Q14" s="6" t="s">
        <v>253</v>
      </c>
      <c r="R14" s="136">
        <v>45164</v>
      </c>
      <c r="S14" s="6">
        <v>4567</v>
      </c>
      <c r="T14" s="6">
        <v>15</v>
      </c>
      <c r="U14" s="6" t="s">
        <v>179</v>
      </c>
      <c r="V14" s="136">
        <v>45144</v>
      </c>
      <c r="W14" s="6">
        <v>4050</v>
      </c>
      <c r="X14" s="6">
        <v>30</v>
      </c>
      <c r="Y14" s="6" t="s">
        <v>94</v>
      </c>
      <c r="Z14" s="136">
        <v>45145</v>
      </c>
      <c r="AA14" s="6">
        <v>4491</v>
      </c>
      <c r="AB14" s="6">
        <v>35</v>
      </c>
      <c r="AC14" s="6" t="s">
        <v>292</v>
      </c>
      <c r="AD14" s="136"/>
      <c r="AE14" s="6"/>
      <c r="AF14" s="6"/>
      <c r="AG14" s="52" t="s">
        <v>179</v>
      </c>
      <c r="AH14" s="131">
        <v>45149</v>
      </c>
      <c r="AI14" s="6">
        <v>4511</v>
      </c>
      <c r="AJ14" s="6">
        <v>70</v>
      </c>
      <c r="AK14" s="15" t="s">
        <v>111</v>
      </c>
      <c r="AL14" s="210"/>
      <c r="AM14" s="211"/>
      <c r="AN14" s="211"/>
      <c r="AO14" s="212" t="s">
        <v>179</v>
      </c>
      <c r="AP14" s="138">
        <v>45138</v>
      </c>
      <c r="AQ14" s="6">
        <v>4030</v>
      </c>
      <c r="AR14" s="6">
        <v>115</v>
      </c>
      <c r="AS14" s="6" t="s">
        <v>111</v>
      </c>
      <c r="AT14" s="136">
        <v>45169</v>
      </c>
      <c r="AU14" s="6">
        <v>4581</v>
      </c>
      <c r="AV14" s="6">
        <v>70</v>
      </c>
      <c r="AW14" s="136" t="s">
        <v>179</v>
      </c>
      <c r="AX14" s="136">
        <v>45145</v>
      </c>
      <c r="AY14" s="6">
        <v>4492</v>
      </c>
      <c r="AZ14" s="6">
        <v>105</v>
      </c>
      <c r="BA14" s="6" t="s">
        <v>292</v>
      </c>
      <c r="BB14" s="136">
        <v>45152</v>
      </c>
      <c r="BC14" s="6">
        <v>4527</v>
      </c>
      <c r="BD14" s="6">
        <v>115</v>
      </c>
      <c r="BE14" s="6" t="s">
        <v>253</v>
      </c>
      <c r="BF14" s="6"/>
      <c r="BG14" s="6"/>
      <c r="BH14" s="6"/>
      <c r="BI14" s="6"/>
      <c r="BJ14" s="136">
        <v>45145</v>
      </c>
      <c r="BK14" s="6">
        <v>4490</v>
      </c>
      <c r="BL14" s="6">
        <v>140</v>
      </c>
      <c r="BM14" s="6" t="s">
        <v>292</v>
      </c>
      <c r="BN14" s="136"/>
      <c r="BO14" s="6"/>
      <c r="BP14" s="6"/>
      <c r="BQ14" s="6" t="s">
        <v>94</v>
      </c>
      <c r="BR14" s="136">
        <v>45156</v>
      </c>
      <c r="BS14" s="6">
        <v>4547</v>
      </c>
      <c r="BT14" s="6">
        <v>35</v>
      </c>
      <c r="BU14" s="6" t="s">
        <v>164</v>
      </c>
      <c r="BV14" s="136">
        <v>45147</v>
      </c>
      <c r="BW14" s="6">
        <v>4519</v>
      </c>
      <c r="BX14" s="6">
        <v>35</v>
      </c>
      <c r="BY14" s="52" t="s">
        <v>179</v>
      </c>
      <c r="BZ14" s="136"/>
      <c r="CA14" s="6"/>
      <c r="CB14" s="6"/>
      <c r="CC14" s="52"/>
      <c r="CD14" s="131">
        <v>45145</v>
      </c>
      <c r="CE14" s="213">
        <v>4489</v>
      </c>
      <c r="CF14" s="6">
        <v>175</v>
      </c>
      <c r="CG14" s="15" t="s">
        <v>292</v>
      </c>
      <c r="CH14" s="131">
        <v>45144</v>
      </c>
      <c r="CI14" s="213">
        <v>4483</v>
      </c>
      <c r="CJ14" s="6">
        <v>105</v>
      </c>
      <c r="CK14" s="15" t="s">
        <v>292</v>
      </c>
      <c r="CL14" s="136"/>
      <c r="CM14" s="6"/>
      <c r="CN14" s="6"/>
      <c r="CO14" s="86"/>
      <c r="CP14" s="136">
        <v>45147</v>
      </c>
      <c r="CQ14" s="6">
        <v>4521</v>
      </c>
      <c r="CR14" s="6">
        <v>15</v>
      </c>
      <c r="CS14" s="86" t="s">
        <v>253</v>
      </c>
      <c r="CT14" s="86"/>
      <c r="CU14" s="86"/>
      <c r="CV14" s="86"/>
      <c r="CW14" s="86"/>
      <c r="CX14" s="136">
        <v>45150</v>
      </c>
      <c r="CY14" s="67">
        <v>4514</v>
      </c>
      <c r="CZ14" s="67">
        <v>30</v>
      </c>
      <c r="DA14" s="67" t="s">
        <v>164</v>
      </c>
      <c r="DB14" s="221"/>
      <c r="DC14" s="86"/>
      <c r="DD14" s="86"/>
      <c r="DE14" s="216"/>
    </row>
    <row r="15" spans="1:109" x14ac:dyDescent="0.3">
      <c r="B15" s="136"/>
      <c r="C15" s="6"/>
      <c r="D15" s="6"/>
      <c r="E15" s="6" t="s">
        <v>179</v>
      </c>
      <c r="F15" s="136">
        <v>45146</v>
      </c>
      <c r="G15" s="6">
        <v>4497</v>
      </c>
      <c r="H15" s="6">
        <v>50</v>
      </c>
      <c r="I15" s="6" t="s">
        <v>313</v>
      </c>
      <c r="J15" s="136">
        <v>45150</v>
      </c>
      <c r="K15" s="6">
        <v>4522</v>
      </c>
      <c r="L15" s="6">
        <v>85</v>
      </c>
      <c r="M15" s="6" t="s">
        <v>253</v>
      </c>
      <c r="N15" s="136">
        <v>45150</v>
      </c>
      <c r="O15" s="6">
        <v>4524</v>
      </c>
      <c r="P15" s="6">
        <v>55</v>
      </c>
      <c r="Q15" s="6" t="s">
        <v>253</v>
      </c>
      <c r="R15" s="136">
        <v>45166</v>
      </c>
      <c r="S15" s="6"/>
      <c r="T15" s="6">
        <v>35</v>
      </c>
      <c r="U15" s="6" t="s">
        <v>94</v>
      </c>
      <c r="V15" s="136">
        <v>45146</v>
      </c>
      <c r="W15" s="6">
        <v>4496</v>
      </c>
      <c r="X15" s="6">
        <v>40</v>
      </c>
      <c r="Y15" s="6" t="s">
        <v>94</v>
      </c>
      <c r="Z15" s="136">
        <v>45148</v>
      </c>
      <c r="AA15" s="6">
        <v>4508</v>
      </c>
      <c r="AB15" s="6">
        <v>15</v>
      </c>
      <c r="AC15" s="6" t="s">
        <v>94</v>
      </c>
      <c r="AD15" s="136"/>
      <c r="AE15" s="6"/>
      <c r="AF15" s="6"/>
      <c r="AG15" s="52" t="s">
        <v>179</v>
      </c>
      <c r="AH15" s="131">
        <v>45154</v>
      </c>
      <c r="AI15" s="6">
        <v>4637</v>
      </c>
      <c r="AJ15" s="6">
        <v>70</v>
      </c>
      <c r="AK15" s="15" t="s">
        <v>179</v>
      </c>
      <c r="AL15" s="131"/>
      <c r="AM15" s="6"/>
      <c r="AN15" s="6"/>
      <c r="AO15" s="15" t="s">
        <v>111</v>
      </c>
      <c r="AP15" s="138">
        <v>45142</v>
      </c>
      <c r="AQ15" s="6">
        <v>4048</v>
      </c>
      <c r="AR15" s="6">
        <v>100</v>
      </c>
      <c r="AS15" s="6" t="s">
        <v>111</v>
      </c>
      <c r="AT15" s="136"/>
      <c r="AU15" s="6"/>
      <c r="AV15" s="6"/>
      <c r="AW15" s="136" t="s">
        <v>257</v>
      </c>
      <c r="AX15" s="136">
        <v>45148</v>
      </c>
      <c r="AY15" s="6">
        <v>4509</v>
      </c>
      <c r="AZ15" s="6">
        <v>85</v>
      </c>
      <c r="BA15" s="6" t="s">
        <v>94</v>
      </c>
      <c r="BB15" s="136">
        <v>45154</v>
      </c>
      <c r="BC15" s="6">
        <v>4537</v>
      </c>
      <c r="BD15" s="6">
        <v>75</v>
      </c>
      <c r="BE15" s="6" t="s">
        <v>253</v>
      </c>
      <c r="BF15" s="6"/>
      <c r="BG15" s="6"/>
      <c r="BH15" s="6"/>
      <c r="BI15" s="6"/>
      <c r="BJ15" s="136">
        <v>45148</v>
      </c>
      <c r="BK15" s="6">
        <v>4507</v>
      </c>
      <c r="BL15" s="6">
        <v>40</v>
      </c>
      <c r="BM15" s="6" t="s">
        <v>94</v>
      </c>
      <c r="BN15" s="136"/>
      <c r="BO15" s="6"/>
      <c r="BP15" s="6"/>
      <c r="BQ15" s="6" t="s">
        <v>179</v>
      </c>
      <c r="BR15" s="136">
        <v>45162</v>
      </c>
      <c r="BS15" s="6">
        <v>4570</v>
      </c>
      <c r="BT15" s="6">
        <v>35</v>
      </c>
      <c r="BU15" s="6" t="s">
        <v>164</v>
      </c>
      <c r="BV15" s="136">
        <v>45150</v>
      </c>
      <c r="BW15" s="6">
        <v>4518</v>
      </c>
      <c r="BX15" s="6">
        <v>35</v>
      </c>
      <c r="BY15" s="52" t="s">
        <v>179</v>
      </c>
      <c r="BZ15" s="136"/>
      <c r="CA15" s="6"/>
      <c r="CB15" s="6"/>
      <c r="CC15" s="52"/>
      <c r="CD15" s="131">
        <v>45147</v>
      </c>
      <c r="CE15" s="6">
        <v>4500</v>
      </c>
      <c r="CF15" s="6">
        <v>125</v>
      </c>
      <c r="CG15" s="15" t="s">
        <v>94</v>
      </c>
      <c r="CH15" s="131">
        <v>45147</v>
      </c>
      <c r="CI15" s="6">
        <v>4499</v>
      </c>
      <c r="CJ15" s="6">
        <v>210</v>
      </c>
      <c r="CK15" s="15" t="s">
        <v>94</v>
      </c>
      <c r="CL15" s="136"/>
      <c r="CM15" s="6"/>
      <c r="CN15" s="6"/>
      <c r="CO15" s="86"/>
      <c r="CP15" s="136">
        <v>45150</v>
      </c>
      <c r="CQ15" s="6">
        <v>4520</v>
      </c>
      <c r="CR15" s="6">
        <v>15</v>
      </c>
      <c r="CS15" s="86" t="s">
        <v>253</v>
      </c>
      <c r="CT15" s="86"/>
      <c r="CU15" s="86"/>
      <c r="CV15" s="86"/>
      <c r="CW15" s="86"/>
      <c r="CX15" s="136">
        <v>45153</v>
      </c>
      <c r="CY15" s="66">
        <v>4529</v>
      </c>
      <c r="CZ15" s="66">
        <v>70</v>
      </c>
      <c r="DA15" s="66" t="s">
        <v>164</v>
      </c>
      <c r="DB15" s="221"/>
      <c r="DC15" s="86"/>
      <c r="DD15" s="86"/>
      <c r="DE15" s="216"/>
    </row>
    <row r="16" spans="1:109" x14ac:dyDescent="0.3">
      <c r="B16" s="136"/>
      <c r="C16" s="6"/>
      <c r="D16" s="6"/>
      <c r="E16" s="6" t="s">
        <v>94</v>
      </c>
      <c r="F16" s="136">
        <v>45148</v>
      </c>
      <c r="G16" s="6">
        <v>4506</v>
      </c>
      <c r="H16" s="6">
        <v>55</v>
      </c>
      <c r="I16" s="6" t="s">
        <v>313</v>
      </c>
      <c r="J16" s="136">
        <v>45153</v>
      </c>
      <c r="K16" s="6">
        <v>4534</v>
      </c>
      <c r="L16" s="6">
        <v>70</v>
      </c>
      <c r="M16" s="6" t="s">
        <v>253</v>
      </c>
      <c r="N16" s="136">
        <v>45153</v>
      </c>
      <c r="O16" s="6">
        <v>4535</v>
      </c>
      <c r="P16" s="6">
        <v>80</v>
      </c>
      <c r="Q16" s="6" t="s">
        <v>253</v>
      </c>
      <c r="R16" s="136">
        <v>45168</v>
      </c>
      <c r="S16" s="6">
        <v>4089</v>
      </c>
      <c r="T16" s="6">
        <v>35</v>
      </c>
      <c r="U16" s="6" t="s">
        <v>94</v>
      </c>
      <c r="V16" s="136">
        <v>45148</v>
      </c>
      <c r="W16" s="6">
        <v>4505</v>
      </c>
      <c r="X16" s="6">
        <v>85</v>
      </c>
      <c r="Y16" s="6" t="s">
        <v>94</v>
      </c>
      <c r="Z16" s="136"/>
      <c r="AA16" s="6"/>
      <c r="AB16" s="6"/>
      <c r="AC16" s="6" t="s">
        <v>94</v>
      </c>
      <c r="AD16" s="136"/>
      <c r="AE16" s="6"/>
      <c r="AF16" s="6"/>
      <c r="AG16" s="52" t="s">
        <v>179</v>
      </c>
      <c r="AH16" s="131"/>
      <c r="AI16" s="86"/>
      <c r="AJ16" s="86"/>
      <c r="AK16" s="216" t="s">
        <v>111</v>
      </c>
      <c r="AL16" s="210"/>
      <c r="AM16" s="211"/>
      <c r="AN16" s="211"/>
      <c r="AO16" s="212" t="s">
        <v>179</v>
      </c>
      <c r="AP16" s="138">
        <v>45144</v>
      </c>
      <c r="AQ16" s="6">
        <v>4051</v>
      </c>
      <c r="AR16" s="6">
        <v>40</v>
      </c>
      <c r="AS16" s="6" t="s">
        <v>111</v>
      </c>
      <c r="AT16" s="136"/>
      <c r="AU16" s="6"/>
      <c r="AV16" s="6"/>
      <c r="AW16" s="136" t="s">
        <v>257</v>
      </c>
      <c r="AX16" s="136">
        <v>45151</v>
      </c>
      <c r="AY16" s="6">
        <v>4056</v>
      </c>
      <c r="AZ16" s="6">
        <v>105</v>
      </c>
      <c r="BA16" s="6" t="s">
        <v>94</v>
      </c>
      <c r="BB16" s="136">
        <v>45156</v>
      </c>
      <c r="BC16" s="6">
        <v>4548</v>
      </c>
      <c r="BD16" s="6">
        <v>70</v>
      </c>
      <c r="BE16" s="6" t="s">
        <v>253</v>
      </c>
      <c r="BF16" s="6"/>
      <c r="BG16" s="6"/>
      <c r="BH16" s="6"/>
      <c r="BI16" s="6"/>
      <c r="BJ16" s="136">
        <v>45151</v>
      </c>
      <c r="BK16" s="6">
        <v>4057</v>
      </c>
      <c r="BL16" s="6">
        <v>85</v>
      </c>
      <c r="BM16" s="6" t="s">
        <v>94</v>
      </c>
      <c r="BN16" s="136"/>
      <c r="BO16" s="6"/>
      <c r="BP16" s="6"/>
      <c r="BQ16" s="6" t="s">
        <v>179</v>
      </c>
      <c r="BR16" s="136">
        <v>45169</v>
      </c>
      <c r="BS16" s="6">
        <v>4092</v>
      </c>
      <c r="BT16" s="6">
        <v>35</v>
      </c>
      <c r="BU16" s="6" t="s">
        <v>94</v>
      </c>
      <c r="BV16" s="136">
        <v>45153</v>
      </c>
      <c r="BW16" s="6">
        <v>4531</v>
      </c>
      <c r="BX16" s="6">
        <v>35</v>
      </c>
      <c r="BY16" s="52" t="s">
        <v>179</v>
      </c>
      <c r="BZ16" s="136"/>
      <c r="CA16" s="6"/>
      <c r="CB16" s="6"/>
      <c r="CC16" s="52"/>
      <c r="CD16" s="131">
        <v>45149</v>
      </c>
      <c r="CE16" s="6">
        <v>4052</v>
      </c>
      <c r="CF16" s="6">
        <v>75</v>
      </c>
      <c r="CG16" s="15" t="s">
        <v>179</v>
      </c>
      <c r="CH16" s="131">
        <v>45150</v>
      </c>
      <c r="CI16" s="6">
        <v>4517</v>
      </c>
      <c r="CJ16" s="6">
        <v>120</v>
      </c>
      <c r="CK16" s="15" t="s">
        <v>179</v>
      </c>
      <c r="CL16" s="136"/>
      <c r="CM16" s="6"/>
      <c r="CN16" s="6"/>
      <c r="CO16" s="86"/>
      <c r="CP16" s="136">
        <v>45153</v>
      </c>
      <c r="CQ16" s="6">
        <v>4533</v>
      </c>
      <c r="CR16" s="6">
        <v>15</v>
      </c>
      <c r="CS16" s="86" t="s">
        <v>253</v>
      </c>
      <c r="CT16" s="86"/>
      <c r="CU16" s="86"/>
      <c r="CV16" s="86"/>
      <c r="CW16" s="86"/>
      <c r="CX16" s="136">
        <v>45155</v>
      </c>
      <c r="CY16" s="67">
        <v>4540</v>
      </c>
      <c r="CZ16" s="67">
        <v>30</v>
      </c>
      <c r="DA16" s="67" t="s">
        <v>164</v>
      </c>
      <c r="DB16" s="221"/>
      <c r="DC16" s="86"/>
      <c r="DD16" s="86"/>
      <c r="DE16" s="216"/>
    </row>
    <row r="17" spans="1:109" x14ac:dyDescent="0.3">
      <c r="B17" s="136"/>
      <c r="C17" s="6"/>
      <c r="D17" s="6"/>
      <c r="E17" s="6" t="s">
        <v>179</v>
      </c>
      <c r="F17" s="136">
        <v>45150</v>
      </c>
      <c r="G17" s="6">
        <v>4055</v>
      </c>
      <c r="H17" s="6">
        <v>55</v>
      </c>
      <c r="I17" s="6" t="s">
        <v>313</v>
      </c>
      <c r="J17" s="136">
        <v>45164</v>
      </c>
      <c r="K17" s="6">
        <v>4570</v>
      </c>
      <c r="L17" s="6">
        <v>105</v>
      </c>
      <c r="M17" s="6" t="s">
        <v>253</v>
      </c>
      <c r="N17" s="136">
        <v>45156</v>
      </c>
      <c r="O17" s="6">
        <v>4069</v>
      </c>
      <c r="P17" s="6">
        <v>105</v>
      </c>
      <c r="Q17" s="6" t="s">
        <v>94</v>
      </c>
      <c r="R17" s="136"/>
      <c r="S17" s="6"/>
      <c r="T17" s="6"/>
      <c r="U17" s="6" t="s">
        <v>179</v>
      </c>
      <c r="V17" s="136">
        <v>45150</v>
      </c>
      <c r="W17" s="6">
        <v>4054</v>
      </c>
      <c r="X17" s="6">
        <v>45</v>
      </c>
      <c r="Y17" s="6" t="s">
        <v>94</v>
      </c>
      <c r="Z17" s="136"/>
      <c r="AA17" s="6"/>
      <c r="AB17" s="6"/>
      <c r="AC17" s="6" t="s">
        <v>94</v>
      </c>
      <c r="AD17" s="136"/>
      <c r="AE17" s="6"/>
      <c r="AF17" s="6"/>
      <c r="AG17" s="52" t="s">
        <v>94</v>
      </c>
      <c r="AH17" s="131"/>
      <c r="AI17" s="6"/>
      <c r="AJ17" s="6"/>
      <c r="AK17" s="15" t="s">
        <v>111</v>
      </c>
      <c r="AL17" s="131"/>
      <c r="AM17" s="6"/>
      <c r="AN17" s="6"/>
      <c r="AO17" s="15" t="s">
        <v>111</v>
      </c>
      <c r="AP17" s="138">
        <v>45146</v>
      </c>
      <c r="AQ17" s="6">
        <v>4498</v>
      </c>
      <c r="AR17" s="6">
        <v>105</v>
      </c>
      <c r="AS17" s="6" t="s">
        <v>111</v>
      </c>
      <c r="AT17" s="136"/>
      <c r="AU17" s="6"/>
      <c r="AV17" s="6"/>
      <c r="AW17" s="136" t="s">
        <v>257</v>
      </c>
      <c r="AX17" s="136">
        <v>45154</v>
      </c>
      <c r="AY17" s="6">
        <v>4538</v>
      </c>
      <c r="AZ17" s="6">
        <v>105</v>
      </c>
      <c r="BA17" s="6" t="s">
        <v>253</v>
      </c>
      <c r="BB17" s="136">
        <v>45159</v>
      </c>
      <c r="BC17" s="6">
        <v>4070</v>
      </c>
      <c r="BD17" s="6">
        <v>135</v>
      </c>
      <c r="BE17" s="6" t="s">
        <v>94</v>
      </c>
      <c r="BF17" s="6"/>
      <c r="BG17" s="6"/>
      <c r="BH17" s="6"/>
      <c r="BI17" s="6"/>
      <c r="BJ17" s="136">
        <v>45155</v>
      </c>
      <c r="BK17" s="6">
        <v>4539</v>
      </c>
      <c r="BL17" s="6">
        <v>85</v>
      </c>
      <c r="BM17" s="6" t="s">
        <v>179</v>
      </c>
      <c r="BN17" s="136"/>
      <c r="BO17" s="6"/>
      <c r="BP17" s="6"/>
      <c r="BQ17" s="6" t="s">
        <v>94</v>
      </c>
      <c r="BR17" s="136"/>
      <c r="BS17" s="6"/>
      <c r="BT17" s="6"/>
      <c r="BU17" s="6" t="s">
        <v>164</v>
      </c>
      <c r="BV17" s="136">
        <v>45156</v>
      </c>
      <c r="BW17" s="6">
        <v>4068</v>
      </c>
      <c r="BX17" s="6">
        <v>15</v>
      </c>
      <c r="BY17" s="52" t="s">
        <v>94</v>
      </c>
      <c r="BZ17" s="136"/>
      <c r="CA17" s="6"/>
      <c r="CB17" s="6"/>
      <c r="CC17" s="52"/>
      <c r="CD17" s="131">
        <v>45151</v>
      </c>
      <c r="CE17" s="6">
        <v>4526</v>
      </c>
      <c r="CF17" s="6">
        <v>65</v>
      </c>
      <c r="CG17" s="15" t="s">
        <v>179</v>
      </c>
      <c r="CH17" s="131">
        <v>45153</v>
      </c>
      <c r="CI17" s="6">
        <v>4530</v>
      </c>
      <c r="CJ17" s="6">
        <v>90</v>
      </c>
      <c r="CK17" s="15" t="s">
        <v>179</v>
      </c>
      <c r="CL17" s="136"/>
      <c r="CM17" s="6"/>
      <c r="CN17" s="6"/>
      <c r="CO17" s="86"/>
      <c r="CP17" s="136">
        <v>45155</v>
      </c>
      <c r="CQ17" s="6">
        <v>4638</v>
      </c>
      <c r="CR17" s="6">
        <v>17</v>
      </c>
      <c r="CS17" s="86" t="s">
        <v>253</v>
      </c>
      <c r="CT17" s="86"/>
      <c r="CU17" s="86"/>
      <c r="CV17" s="86"/>
      <c r="CW17" s="86"/>
      <c r="CX17" s="136">
        <v>45159</v>
      </c>
      <c r="CY17" s="67">
        <v>4553</v>
      </c>
      <c r="CZ17" s="67">
        <v>70</v>
      </c>
      <c r="DA17" s="67" t="s">
        <v>164</v>
      </c>
      <c r="DB17" s="221"/>
      <c r="DC17" s="86"/>
      <c r="DD17" s="86"/>
      <c r="DE17" s="216"/>
    </row>
    <row r="18" spans="1:109" x14ac:dyDescent="0.3">
      <c r="B18" s="136"/>
      <c r="C18" s="6"/>
      <c r="D18" s="6"/>
      <c r="E18" s="6" t="s">
        <v>179</v>
      </c>
      <c r="F18" s="136">
        <v>45152</v>
      </c>
      <c r="G18" s="6">
        <v>4060</v>
      </c>
      <c r="H18" s="6">
        <v>50</v>
      </c>
      <c r="I18" s="6" t="s">
        <v>313</v>
      </c>
      <c r="J18" s="136">
        <v>45167</v>
      </c>
      <c r="K18" s="6">
        <v>4576</v>
      </c>
      <c r="L18" s="6">
        <v>80</v>
      </c>
      <c r="M18" s="6" t="s">
        <v>253</v>
      </c>
      <c r="N18" s="136">
        <v>45161</v>
      </c>
      <c r="O18" s="6">
        <v>4557</v>
      </c>
      <c r="P18" s="6">
        <v>105</v>
      </c>
      <c r="Q18" s="6" t="s">
        <v>253</v>
      </c>
      <c r="R18" s="136"/>
      <c r="S18" s="6"/>
      <c r="T18" s="6"/>
      <c r="U18" s="6" t="s">
        <v>179</v>
      </c>
      <c r="V18" s="136">
        <v>45152</v>
      </c>
      <c r="W18" s="6">
        <v>4059</v>
      </c>
      <c r="X18" s="6">
        <v>40</v>
      </c>
      <c r="Y18" s="6" t="s">
        <v>94</v>
      </c>
      <c r="Z18" s="136"/>
      <c r="AA18" s="6"/>
      <c r="AB18" s="6"/>
      <c r="AC18" s="6" t="s">
        <v>94</v>
      </c>
      <c r="AD18" s="136"/>
      <c r="AE18" s="6"/>
      <c r="AF18" s="6"/>
      <c r="AG18" s="52" t="s">
        <v>94</v>
      </c>
      <c r="AH18" s="131"/>
      <c r="AI18" s="6"/>
      <c r="AJ18" s="6"/>
      <c r="AK18" s="15" t="s">
        <v>111</v>
      </c>
      <c r="AL18" s="131"/>
      <c r="AM18" s="6"/>
      <c r="AN18" s="6"/>
      <c r="AO18" s="15"/>
      <c r="AP18" s="138">
        <v>45148</v>
      </c>
      <c r="AQ18" s="6">
        <v>4510</v>
      </c>
      <c r="AR18" s="6">
        <v>135</v>
      </c>
      <c r="AS18" s="6" t="s">
        <v>111</v>
      </c>
      <c r="AT18" s="136"/>
      <c r="AU18" s="6"/>
      <c r="AV18" s="6"/>
      <c r="AW18" s="136" t="s">
        <v>257</v>
      </c>
      <c r="AX18" s="136">
        <v>45157</v>
      </c>
      <c r="AY18" s="6">
        <v>4545</v>
      </c>
      <c r="AZ18" s="6">
        <v>105</v>
      </c>
      <c r="BA18" s="6" t="s">
        <v>253</v>
      </c>
      <c r="BB18" s="136">
        <v>45162</v>
      </c>
      <c r="BC18" s="6">
        <v>4561</v>
      </c>
      <c r="BD18" s="6">
        <v>105</v>
      </c>
      <c r="BE18" s="6" t="s">
        <v>253</v>
      </c>
      <c r="BF18" s="6"/>
      <c r="BG18" s="6"/>
      <c r="BH18" s="6"/>
      <c r="BI18" s="6"/>
      <c r="BJ18" s="136">
        <v>45157</v>
      </c>
      <c r="BK18" s="6">
        <v>4544</v>
      </c>
      <c r="BL18" s="6">
        <v>75</v>
      </c>
      <c r="BM18" s="192" t="s">
        <v>179</v>
      </c>
      <c r="BN18" s="136"/>
      <c r="BO18" s="6"/>
      <c r="BP18" s="6"/>
      <c r="BQ18" s="6" t="s">
        <v>94</v>
      </c>
      <c r="BR18" s="136"/>
      <c r="BS18" s="6"/>
      <c r="BT18" s="6"/>
      <c r="BU18" s="4" t="s">
        <v>164</v>
      </c>
      <c r="BV18" s="136">
        <v>45162</v>
      </c>
      <c r="BW18" s="6">
        <v>4079</v>
      </c>
      <c r="BX18" s="6">
        <v>35</v>
      </c>
      <c r="BY18" s="52" t="s">
        <v>94</v>
      </c>
      <c r="BZ18" s="136"/>
      <c r="CA18" s="6"/>
      <c r="CB18" s="6"/>
      <c r="CC18" s="52"/>
      <c r="CD18" s="131">
        <v>45153</v>
      </c>
      <c r="CE18" s="6">
        <v>4532</v>
      </c>
      <c r="CF18" s="6">
        <v>75</v>
      </c>
      <c r="CG18" s="15" t="s">
        <v>179</v>
      </c>
      <c r="CH18" s="131">
        <v>45155</v>
      </c>
      <c r="CI18" s="6">
        <v>4541</v>
      </c>
      <c r="CJ18" s="6">
        <v>90</v>
      </c>
      <c r="CK18" s="15" t="s">
        <v>179</v>
      </c>
      <c r="CL18" s="136"/>
      <c r="CM18" s="6"/>
      <c r="CN18" s="6"/>
      <c r="CO18" s="86"/>
      <c r="CP18" s="136"/>
      <c r="CQ18" s="6"/>
      <c r="CR18" s="6"/>
      <c r="CS18" s="86" t="s">
        <v>253</v>
      </c>
      <c r="CT18" s="86"/>
      <c r="CU18" s="86"/>
      <c r="CV18" s="86"/>
      <c r="CW18" s="86"/>
      <c r="CX18" s="136">
        <v>45163</v>
      </c>
      <c r="CY18" s="67">
        <v>4564</v>
      </c>
      <c r="CZ18" s="67">
        <v>70</v>
      </c>
      <c r="DA18" s="67" t="s">
        <v>164</v>
      </c>
      <c r="DB18" s="221"/>
      <c r="DC18" s="86"/>
      <c r="DD18" s="86"/>
      <c r="DE18" s="216"/>
    </row>
    <row r="19" spans="1:109" x14ac:dyDescent="0.3">
      <c r="B19" s="136"/>
      <c r="C19" s="6"/>
      <c r="D19" s="6"/>
      <c r="E19" s="6" t="s">
        <v>179</v>
      </c>
      <c r="F19" s="136">
        <v>45154</v>
      </c>
      <c r="G19" s="6">
        <v>4063</v>
      </c>
      <c r="H19" s="6">
        <v>55</v>
      </c>
      <c r="I19" s="6" t="s">
        <v>313</v>
      </c>
      <c r="J19" s="136"/>
      <c r="K19" s="6"/>
      <c r="L19" s="6"/>
      <c r="M19" s="6"/>
      <c r="N19" s="136">
        <v>45164</v>
      </c>
      <c r="O19" s="6">
        <v>4571</v>
      </c>
      <c r="P19" s="6">
        <v>85</v>
      </c>
      <c r="Q19" s="6" t="s">
        <v>253</v>
      </c>
      <c r="R19" s="136"/>
      <c r="S19" s="6"/>
      <c r="T19" s="6"/>
      <c r="U19" s="6" t="s">
        <v>179</v>
      </c>
      <c r="V19" s="136">
        <v>45154</v>
      </c>
      <c r="W19" s="6">
        <v>4064</v>
      </c>
      <c r="X19" s="6">
        <v>30</v>
      </c>
      <c r="Y19" s="6" t="s">
        <v>94</v>
      </c>
      <c r="Z19" s="136"/>
      <c r="AA19" s="6"/>
      <c r="AB19" s="6"/>
      <c r="AC19" s="6" t="s">
        <v>94</v>
      </c>
      <c r="AD19" s="136"/>
      <c r="AE19" s="6"/>
      <c r="AF19" s="6"/>
      <c r="AG19" s="52" t="s">
        <v>94</v>
      </c>
      <c r="AH19" s="131"/>
      <c r="AI19" s="86"/>
      <c r="AJ19" s="86"/>
      <c r="AK19" s="216"/>
      <c r="AL19" s="131"/>
      <c r="AM19" s="140"/>
      <c r="AN19" s="6"/>
      <c r="AO19" s="15"/>
      <c r="AP19" s="138">
        <v>45150</v>
      </c>
      <c r="AQ19" s="6">
        <v>4053</v>
      </c>
      <c r="AR19" s="6">
        <v>85</v>
      </c>
      <c r="AS19" s="6" t="s">
        <v>111</v>
      </c>
      <c r="AT19" s="136"/>
      <c r="AU19" s="6"/>
      <c r="AV19" s="6"/>
      <c r="AW19" s="136" t="s">
        <v>257</v>
      </c>
      <c r="AX19" s="136">
        <v>45160</v>
      </c>
      <c r="AY19" s="6">
        <v>4072</v>
      </c>
      <c r="AZ19" s="6">
        <v>105</v>
      </c>
      <c r="BA19" s="192" t="s">
        <v>94</v>
      </c>
      <c r="BB19" s="136">
        <v>45105</v>
      </c>
      <c r="BC19" s="6">
        <v>4085</v>
      </c>
      <c r="BD19" s="6">
        <v>135</v>
      </c>
      <c r="BE19" s="192" t="s">
        <v>94</v>
      </c>
      <c r="BF19" s="192"/>
      <c r="BG19" s="192"/>
      <c r="BH19" s="192"/>
      <c r="BI19" s="192"/>
      <c r="BJ19" s="136">
        <v>45160</v>
      </c>
      <c r="BK19" s="6">
        <v>4073</v>
      </c>
      <c r="BL19" s="6">
        <v>105</v>
      </c>
      <c r="BM19" s="6" t="s">
        <v>94</v>
      </c>
      <c r="BN19" s="136"/>
      <c r="BO19" s="6"/>
      <c r="BP19" s="6"/>
      <c r="BQ19" s="192" t="s">
        <v>179</v>
      </c>
      <c r="BR19" s="136"/>
      <c r="BS19" s="6"/>
      <c r="BT19" s="6"/>
      <c r="BU19" s="6" t="s">
        <v>164</v>
      </c>
      <c r="BV19" s="136"/>
      <c r="BW19" s="6"/>
      <c r="BX19" s="6"/>
      <c r="BY19" s="52" t="s">
        <v>179</v>
      </c>
      <c r="BZ19" s="136"/>
      <c r="CA19" s="6"/>
      <c r="CB19" s="6"/>
      <c r="CC19" s="52"/>
      <c r="CD19" s="131">
        <v>45155</v>
      </c>
      <c r="CE19" s="6">
        <v>4543</v>
      </c>
      <c r="CF19" s="6">
        <v>75</v>
      </c>
      <c r="CG19" s="15" t="s">
        <v>179</v>
      </c>
      <c r="CH19" s="131">
        <v>45159</v>
      </c>
      <c r="CI19" s="6">
        <v>4554</v>
      </c>
      <c r="CJ19" s="6">
        <v>210</v>
      </c>
      <c r="CK19" s="15" t="s">
        <v>179</v>
      </c>
      <c r="CL19" s="136"/>
      <c r="CM19" s="6"/>
      <c r="CN19" s="6"/>
      <c r="CO19" s="86"/>
      <c r="CP19" s="136"/>
      <c r="CQ19" s="6"/>
      <c r="CR19" s="6"/>
      <c r="CS19" s="86" t="s">
        <v>253</v>
      </c>
      <c r="CT19" s="86"/>
      <c r="CU19" s="86"/>
      <c r="CV19" s="86"/>
      <c r="CW19" s="86"/>
      <c r="CX19" s="136"/>
      <c r="CY19" s="67"/>
      <c r="CZ19" s="67"/>
      <c r="DA19" s="67"/>
      <c r="DB19" s="221"/>
      <c r="DC19" s="86"/>
      <c r="DD19" s="86"/>
      <c r="DE19" s="216"/>
    </row>
    <row r="20" spans="1:109" x14ac:dyDescent="0.3">
      <c r="B20" s="136"/>
      <c r="C20" s="6"/>
      <c r="D20" s="6"/>
      <c r="E20" s="6" t="s">
        <v>179</v>
      </c>
      <c r="F20" s="136">
        <v>45156</v>
      </c>
      <c r="G20" s="6">
        <v>4066</v>
      </c>
      <c r="H20" s="6">
        <v>50</v>
      </c>
      <c r="I20" s="6" t="s">
        <v>313</v>
      </c>
      <c r="J20" s="136"/>
      <c r="K20" s="6"/>
      <c r="L20" s="6"/>
      <c r="M20" s="6"/>
      <c r="N20" s="136">
        <v>45167</v>
      </c>
      <c r="O20" s="6">
        <v>4577</v>
      </c>
      <c r="P20" s="6">
        <v>80</v>
      </c>
      <c r="Q20" s="6" t="s">
        <v>253</v>
      </c>
      <c r="R20" s="136"/>
      <c r="S20" s="6"/>
      <c r="T20" s="6"/>
      <c r="U20" s="6" t="s">
        <v>179</v>
      </c>
      <c r="V20" s="136">
        <v>45156</v>
      </c>
      <c r="W20" s="6">
        <v>4067</v>
      </c>
      <c r="X20" s="6">
        <v>50</v>
      </c>
      <c r="Y20" s="6" t="s">
        <v>94</v>
      </c>
      <c r="Z20" s="136"/>
      <c r="AA20" s="6"/>
      <c r="AB20" s="6"/>
      <c r="AC20" s="6" t="s">
        <v>94</v>
      </c>
      <c r="AD20" s="136"/>
      <c r="AE20" s="6"/>
      <c r="AF20" s="6"/>
      <c r="AG20" s="52" t="s">
        <v>94</v>
      </c>
      <c r="AH20" s="183"/>
      <c r="AK20" s="115"/>
      <c r="AL20" s="131"/>
      <c r="AM20" s="6"/>
      <c r="AN20" s="6"/>
      <c r="AO20" s="15"/>
      <c r="AP20" s="138">
        <v>45152</v>
      </c>
      <c r="AQ20" s="6">
        <v>4528</v>
      </c>
      <c r="AR20" s="6">
        <v>105</v>
      </c>
      <c r="AS20" s="6" t="s">
        <v>179</v>
      </c>
      <c r="AT20" s="136"/>
      <c r="AU20" s="6"/>
      <c r="AV20" s="6"/>
      <c r="AW20" s="136" t="s">
        <v>179</v>
      </c>
      <c r="AX20" s="136">
        <v>45163</v>
      </c>
      <c r="AY20" s="6">
        <v>4562</v>
      </c>
      <c r="AZ20" s="6">
        <v>105</v>
      </c>
      <c r="BA20" s="6" t="s">
        <v>253</v>
      </c>
      <c r="BB20" s="136">
        <v>45169</v>
      </c>
      <c r="BC20" s="6">
        <v>4093</v>
      </c>
      <c r="BD20" s="6">
        <v>140</v>
      </c>
      <c r="BE20" s="6" t="s">
        <v>94</v>
      </c>
      <c r="BF20" s="6"/>
      <c r="BG20" s="6"/>
      <c r="BH20" s="6"/>
      <c r="BI20" s="6"/>
      <c r="BJ20" s="136">
        <v>45163</v>
      </c>
      <c r="BK20" s="6">
        <v>4563</v>
      </c>
      <c r="BL20" s="6">
        <v>80</v>
      </c>
      <c r="BM20" s="6" t="s">
        <v>179</v>
      </c>
      <c r="BN20" s="136"/>
      <c r="BO20" s="6"/>
      <c r="BP20" s="6"/>
      <c r="BQ20" s="6"/>
      <c r="BR20" s="136"/>
      <c r="BS20" s="6"/>
      <c r="BT20" s="6"/>
      <c r="BU20" s="6"/>
      <c r="BV20" s="136"/>
      <c r="BW20" s="6"/>
      <c r="BX20" s="6"/>
      <c r="BY20" s="52" t="s">
        <v>179</v>
      </c>
      <c r="BZ20" s="136"/>
      <c r="CA20" s="6"/>
      <c r="CB20" s="6"/>
      <c r="CC20" s="52"/>
      <c r="CD20" s="131">
        <v>45157</v>
      </c>
      <c r="CE20" s="6">
        <v>4549</v>
      </c>
      <c r="CF20" s="6">
        <v>85</v>
      </c>
      <c r="CG20" s="15" t="s">
        <v>179</v>
      </c>
      <c r="CH20" s="131">
        <v>45162</v>
      </c>
      <c r="CI20" s="6">
        <v>4558</v>
      </c>
      <c r="CJ20" s="6">
        <v>90</v>
      </c>
      <c r="CK20" s="15" t="s">
        <v>179</v>
      </c>
      <c r="CL20" s="136"/>
      <c r="CM20" s="6"/>
      <c r="CN20" s="6"/>
      <c r="CO20" s="86"/>
      <c r="CP20" s="136"/>
      <c r="CQ20" s="6"/>
      <c r="CR20" s="6"/>
      <c r="CS20" s="86" t="s">
        <v>253</v>
      </c>
      <c r="CT20" s="86"/>
      <c r="CU20" s="86"/>
      <c r="CV20" s="86"/>
      <c r="CW20" s="86"/>
      <c r="CX20" s="136"/>
      <c r="CY20" s="67"/>
      <c r="CZ20" s="67"/>
      <c r="DA20" s="67"/>
      <c r="DB20" s="221"/>
      <c r="DC20" s="86"/>
      <c r="DD20" s="86"/>
      <c r="DE20" s="216"/>
    </row>
    <row r="21" spans="1:109" x14ac:dyDescent="0.3">
      <c r="B21" s="136"/>
      <c r="C21" s="6"/>
      <c r="D21" s="6"/>
      <c r="E21" s="6" t="s">
        <v>179</v>
      </c>
      <c r="F21" s="136">
        <v>45158</v>
      </c>
      <c r="G21" s="6">
        <v>4550</v>
      </c>
      <c r="H21" s="6">
        <v>55</v>
      </c>
      <c r="I21" s="6" t="s">
        <v>253</v>
      </c>
      <c r="J21" s="136"/>
      <c r="K21" s="6"/>
      <c r="L21" s="6"/>
      <c r="M21" s="6"/>
      <c r="N21" s="136"/>
      <c r="O21" s="6"/>
      <c r="P21" s="6"/>
      <c r="Q21" s="6"/>
      <c r="R21" s="136"/>
      <c r="S21" s="6"/>
      <c r="T21" s="6"/>
      <c r="U21" s="6" t="s">
        <v>179</v>
      </c>
      <c r="V21" s="136">
        <v>45158</v>
      </c>
      <c r="W21" s="6">
        <v>4551</v>
      </c>
      <c r="X21" s="6">
        <v>50</v>
      </c>
      <c r="Y21" s="6" t="s">
        <v>179</v>
      </c>
      <c r="Z21" s="136"/>
      <c r="AA21" s="6"/>
      <c r="AB21" s="6"/>
      <c r="AC21" s="6" t="s">
        <v>179</v>
      </c>
      <c r="AD21" s="136"/>
      <c r="AE21" s="6"/>
      <c r="AF21" s="6"/>
      <c r="AG21" s="52" t="s">
        <v>179</v>
      </c>
      <c r="AH21" s="183"/>
      <c r="AK21" s="115"/>
      <c r="AL21" s="131"/>
      <c r="AM21" s="140"/>
      <c r="AN21" s="6"/>
      <c r="AO21" s="15"/>
      <c r="AP21" s="138">
        <v>45154</v>
      </c>
      <c r="AQ21" s="140">
        <v>4536</v>
      </c>
      <c r="AR21" s="6">
        <v>105</v>
      </c>
      <c r="AS21" s="6" t="s">
        <v>179</v>
      </c>
      <c r="AT21" s="136"/>
      <c r="AU21" s="6"/>
      <c r="AV21" s="6"/>
      <c r="AW21" s="136" t="s">
        <v>111</v>
      </c>
      <c r="AX21" s="136">
        <v>45166</v>
      </c>
      <c r="AY21" s="6">
        <v>4083</v>
      </c>
      <c r="AZ21" s="6">
        <v>105</v>
      </c>
      <c r="BA21" s="6" t="s">
        <v>94</v>
      </c>
      <c r="BB21" s="136"/>
      <c r="BC21" s="6"/>
      <c r="BD21" s="6"/>
      <c r="BE21" s="6" t="s">
        <v>253</v>
      </c>
      <c r="BF21" s="6"/>
      <c r="BG21" s="6"/>
      <c r="BH21" s="6"/>
      <c r="BI21" s="6"/>
      <c r="BJ21" s="136">
        <v>45166</v>
      </c>
      <c r="BK21" s="6">
        <v>4082</v>
      </c>
      <c r="BL21" s="6">
        <v>40</v>
      </c>
      <c r="BM21" s="6" t="s">
        <v>94</v>
      </c>
      <c r="BN21" s="136"/>
      <c r="BO21" s="6"/>
      <c r="BP21" s="6"/>
      <c r="BQ21" s="6"/>
      <c r="BR21" s="136"/>
      <c r="BS21" s="6"/>
      <c r="BT21" s="6"/>
      <c r="BU21" s="6"/>
      <c r="BV21" s="136"/>
      <c r="BW21" s="6"/>
      <c r="BX21" s="6"/>
      <c r="BY21" s="52" t="s">
        <v>179</v>
      </c>
      <c r="BZ21" s="136"/>
      <c r="CA21" s="6"/>
      <c r="CB21" s="6"/>
      <c r="CC21" s="52"/>
      <c r="CD21" s="131">
        <v>45159</v>
      </c>
      <c r="CE21" s="6">
        <v>4555</v>
      </c>
      <c r="CF21" s="6">
        <v>75</v>
      </c>
      <c r="CG21" s="15" t="s">
        <v>179</v>
      </c>
      <c r="CH21" s="131">
        <v>45165</v>
      </c>
      <c r="CI21" s="6">
        <v>4572</v>
      </c>
      <c r="CJ21" s="6">
        <v>190</v>
      </c>
      <c r="CK21" s="15" t="s">
        <v>179</v>
      </c>
      <c r="CL21" s="136"/>
      <c r="CM21" s="6"/>
      <c r="CN21" s="6"/>
      <c r="CO21" s="86"/>
      <c r="CP21" s="136"/>
      <c r="CQ21" s="6"/>
      <c r="CR21" s="6"/>
      <c r="CS21" s="86" t="s">
        <v>253</v>
      </c>
      <c r="CT21" s="86"/>
      <c r="CU21" s="86"/>
      <c r="CV21" s="86"/>
      <c r="CW21" s="86"/>
      <c r="CX21" s="136"/>
      <c r="CY21" s="67"/>
      <c r="CZ21" s="67"/>
      <c r="DA21" s="67"/>
      <c r="DB21" s="221"/>
      <c r="DC21" s="86"/>
      <c r="DD21" s="86"/>
      <c r="DE21" s="216"/>
    </row>
    <row r="22" spans="1:109" x14ac:dyDescent="0.3">
      <c r="B22" s="136"/>
      <c r="C22" s="6"/>
      <c r="D22" s="6"/>
      <c r="E22" s="6" t="s">
        <v>179</v>
      </c>
      <c r="F22" s="136">
        <v>45160</v>
      </c>
      <c r="G22" s="6">
        <v>4074</v>
      </c>
      <c r="H22" s="6">
        <v>80</v>
      </c>
      <c r="I22" s="6" t="s">
        <v>313</v>
      </c>
      <c r="J22" s="136"/>
      <c r="K22" s="6"/>
      <c r="L22" s="6"/>
      <c r="M22" s="6"/>
      <c r="N22" s="136"/>
      <c r="O22" s="6"/>
      <c r="P22" s="6"/>
      <c r="Q22" s="6"/>
      <c r="R22" s="136"/>
      <c r="S22" s="6"/>
      <c r="T22" s="6"/>
      <c r="U22" s="6" t="s">
        <v>292</v>
      </c>
      <c r="V22" s="136">
        <v>45160</v>
      </c>
      <c r="W22" s="6">
        <v>4076</v>
      </c>
      <c r="X22" s="6">
        <v>50</v>
      </c>
      <c r="Y22" s="6" t="s">
        <v>94</v>
      </c>
      <c r="Z22" s="136"/>
      <c r="AA22" s="6"/>
      <c r="AB22" s="6"/>
      <c r="AC22" s="6" t="s">
        <v>94</v>
      </c>
      <c r="AD22" s="136"/>
      <c r="AE22" s="6"/>
      <c r="AF22" s="6"/>
      <c r="AG22" s="52" t="s">
        <v>292</v>
      </c>
      <c r="AH22" s="183"/>
      <c r="AK22" s="115"/>
      <c r="AL22" s="131"/>
      <c r="AM22" s="140"/>
      <c r="AN22" s="6"/>
      <c r="AO22" s="15"/>
      <c r="AP22" s="138">
        <v>45156</v>
      </c>
      <c r="AQ22" s="6">
        <v>4546</v>
      </c>
      <c r="AR22" s="6">
        <v>105</v>
      </c>
      <c r="AS22" s="6" t="s">
        <v>179</v>
      </c>
      <c r="AT22" s="136"/>
      <c r="AU22" s="6"/>
      <c r="AV22" s="6"/>
      <c r="AW22" s="136"/>
      <c r="AX22" s="136">
        <v>45169</v>
      </c>
      <c r="AY22" s="6">
        <v>4091</v>
      </c>
      <c r="AZ22" s="6">
        <v>105</v>
      </c>
      <c r="BA22" s="6" t="s">
        <v>94</v>
      </c>
      <c r="BB22" s="136"/>
      <c r="BC22" s="6"/>
      <c r="BD22" s="6"/>
      <c r="BE22" s="6"/>
      <c r="BF22" s="6"/>
      <c r="BG22" s="6"/>
      <c r="BH22" s="6"/>
      <c r="BI22" s="6"/>
      <c r="BJ22" s="136">
        <v>45169</v>
      </c>
      <c r="BK22" s="6">
        <v>4579</v>
      </c>
      <c r="BL22" s="6">
        <v>80</v>
      </c>
      <c r="BM22" s="6" t="s">
        <v>179</v>
      </c>
      <c r="BN22" s="136"/>
      <c r="BO22" s="6"/>
      <c r="BP22" s="6"/>
      <c r="BQ22" s="6"/>
      <c r="BR22" s="136"/>
      <c r="BS22" s="6"/>
      <c r="BT22" s="6"/>
      <c r="BU22" s="6"/>
      <c r="BV22" s="136"/>
      <c r="BW22" s="6"/>
      <c r="BX22" s="6"/>
      <c r="BY22" s="52" t="s">
        <v>179</v>
      </c>
      <c r="BZ22" s="136"/>
      <c r="CA22" s="6"/>
      <c r="CB22" s="6"/>
      <c r="CC22" s="52"/>
      <c r="CD22" s="131">
        <v>45161</v>
      </c>
      <c r="CE22" s="6">
        <v>4556</v>
      </c>
      <c r="CF22" s="6">
        <v>75</v>
      </c>
      <c r="CG22" s="15" t="s">
        <v>179</v>
      </c>
      <c r="CH22" s="131">
        <v>45168</v>
      </c>
      <c r="CI22" s="6">
        <v>4578</v>
      </c>
      <c r="CJ22" s="6">
        <v>210</v>
      </c>
      <c r="CK22" s="15" t="s">
        <v>179</v>
      </c>
      <c r="CL22" s="136"/>
      <c r="CM22" s="6"/>
      <c r="CN22" s="6"/>
      <c r="CO22" s="86"/>
      <c r="CP22" s="136"/>
      <c r="CQ22" s="6"/>
      <c r="CR22" s="6"/>
      <c r="CS22" s="86" t="s">
        <v>253</v>
      </c>
      <c r="CT22" s="86"/>
      <c r="CU22" s="86"/>
      <c r="CV22" s="86"/>
      <c r="CW22" s="86"/>
      <c r="CX22" s="136"/>
      <c r="CY22" s="67"/>
      <c r="CZ22" s="67"/>
      <c r="DA22" s="67"/>
      <c r="DB22" s="221"/>
      <c r="DC22" s="86"/>
      <c r="DD22" s="86"/>
      <c r="DE22" s="216"/>
    </row>
    <row r="23" spans="1:109" x14ac:dyDescent="0.3">
      <c r="B23" s="136"/>
      <c r="C23" s="6"/>
      <c r="D23" s="6"/>
      <c r="E23" s="6" t="s">
        <v>179</v>
      </c>
      <c r="F23" s="136">
        <v>45162</v>
      </c>
      <c r="G23" s="6">
        <v>4077</v>
      </c>
      <c r="H23" s="6">
        <v>100</v>
      </c>
      <c r="I23" s="6" t="s">
        <v>313</v>
      </c>
      <c r="J23" s="136"/>
      <c r="K23" s="6"/>
      <c r="L23" s="6"/>
      <c r="M23" s="6"/>
      <c r="N23" s="6"/>
      <c r="O23" s="6"/>
      <c r="P23" s="6"/>
      <c r="Q23" s="6"/>
      <c r="R23" s="136"/>
      <c r="S23" s="6"/>
      <c r="T23" s="6"/>
      <c r="U23" s="6" t="s">
        <v>179</v>
      </c>
      <c r="V23" s="136">
        <v>45162</v>
      </c>
      <c r="W23" s="6">
        <v>4080</v>
      </c>
      <c r="X23" s="6">
        <v>50</v>
      </c>
      <c r="Y23" s="6" t="s">
        <v>94</v>
      </c>
      <c r="Z23" s="136"/>
      <c r="AA23" s="6"/>
      <c r="AB23" s="6"/>
      <c r="AC23" s="6" t="s">
        <v>94</v>
      </c>
      <c r="AD23" s="136"/>
      <c r="AE23" s="6"/>
      <c r="AF23" s="6"/>
      <c r="AG23" s="52" t="s">
        <v>179</v>
      </c>
      <c r="AH23" s="131"/>
      <c r="AI23" s="6"/>
      <c r="AJ23" s="6"/>
      <c r="AK23" s="15" t="s">
        <v>179</v>
      </c>
      <c r="AL23" s="131"/>
      <c r="AM23" s="6"/>
      <c r="AN23" s="6"/>
      <c r="AO23" s="15"/>
      <c r="AP23" s="138">
        <v>45158</v>
      </c>
      <c r="AQ23" s="140">
        <v>4552</v>
      </c>
      <c r="AR23" s="6">
        <v>105</v>
      </c>
      <c r="AS23" s="6" t="s">
        <v>179</v>
      </c>
      <c r="AT23" s="136"/>
      <c r="AU23" s="6"/>
      <c r="AV23" s="6"/>
      <c r="AW23" s="136"/>
      <c r="AX23" s="136"/>
      <c r="AY23" s="6"/>
      <c r="AZ23" s="6"/>
      <c r="BA23" s="6"/>
      <c r="BB23" s="136"/>
      <c r="BC23" s="6"/>
      <c r="BD23" s="6"/>
      <c r="BE23" s="6"/>
      <c r="BF23" s="6"/>
      <c r="BG23" s="6"/>
      <c r="BH23" s="6"/>
      <c r="BI23" s="6"/>
      <c r="BJ23" s="136"/>
      <c r="BK23" s="6"/>
      <c r="BL23" s="6"/>
      <c r="BM23" s="6"/>
      <c r="BN23" s="136"/>
      <c r="BO23" s="6"/>
      <c r="BP23" s="6"/>
      <c r="BQ23" s="6"/>
      <c r="BR23" s="136"/>
      <c r="BS23" s="6"/>
      <c r="BT23" s="6"/>
      <c r="BU23" s="6"/>
      <c r="BV23" s="136"/>
      <c r="BW23" s="6"/>
      <c r="BX23" s="6"/>
      <c r="BY23" s="52"/>
      <c r="BZ23" s="136"/>
      <c r="CA23" s="6"/>
      <c r="CB23" s="6"/>
      <c r="CC23" s="52"/>
      <c r="CD23" s="131">
        <v>45163</v>
      </c>
      <c r="CE23" s="6">
        <v>4565</v>
      </c>
      <c r="CF23" s="6">
        <v>65</v>
      </c>
      <c r="CG23" s="15" t="s">
        <v>179</v>
      </c>
      <c r="CH23" s="131"/>
      <c r="CI23" s="6"/>
      <c r="CJ23" s="6"/>
      <c r="CK23" s="15" t="s">
        <v>94</v>
      </c>
      <c r="CL23" s="136"/>
      <c r="CM23" s="86"/>
      <c r="CN23" s="86"/>
      <c r="CO23" s="86"/>
      <c r="CP23" s="136"/>
      <c r="CQ23" s="86"/>
      <c r="CR23" s="86"/>
      <c r="CS23" s="86"/>
      <c r="CT23" s="86"/>
      <c r="CU23" s="86"/>
      <c r="CV23" s="86"/>
      <c r="CW23" s="86"/>
      <c r="CX23" s="136"/>
      <c r="CY23" s="67"/>
      <c r="CZ23" s="67"/>
      <c r="DA23" s="67"/>
      <c r="DB23" s="221"/>
      <c r="DC23" s="86"/>
      <c r="DD23" s="86"/>
      <c r="DE23" s="216"/>
    </row>
    <row r="24" spans="1:109" x14ac:dyDescent="0.3">
      <c r="B24" s="136"/>
      <c r="C24" s="6"/>
      <c r="D24" s="6"/>
      <c r="E24" s="6"/>
      <c r="F24" s="136">
        <v>45164</v>
      </c>
      <c r="G24" s="6">
        <v>4566</v>
      </c>
      <c r="H24" s="6">
        <v>60</v>
      </c>
      <c r="I24" s="6" t="s">
        <v>253</v>
      </c>
      <c r="J24" s="136"/>
      <c r="K24" s="6"/>
      <c r="L24" s="6"/>
      <c r="M24" s="6"/>
      <c r="N24" s="6"/>
      <c r="O24" s="6"/>
      <c r="P24" s="6"/>
      <c r="Q24" s="6"/>
      <c r="R24" s="136"/>
      <c r="S24" s="6"/>
      <c r="T24" s="6"/>
      <c r="U24" s="6" t="s">
        <v>179</v>
      </c>
      <c r="V24" s="136">
        <v>45164</v>
      </c>
      <c r="W24" s="6">
        <v>4568</v>
      </c>
      <c r="X24" s="6">
        <v>30</v>
      </c>
      <c r="Y24" s="6" t="s">
        <v>179</v>
      </c>
      <c r="Z24" s="136"/>
      <c r="AA24" s="6"/>
      <c r="AB24" s="6"/>
      <c r="AC24" s="6" t="s">
        <v>179</v>
      </c>
      <c r="AD24" s="136"/>
      <c r="AE24" s="6"/>
      <c r="AF24" s="6"/>
      <c r="AG24" s="52" t="s">
        <v>179</v>
      </c>
      <c r="AH24" s="131"/>
      <c r="AI24" s="6"/>
      <c r="AJ24" s="6"/>
      <c r="AK24" s="15" t="s">
        <v>111</v>
      </c>
      <c r="AL24" s="131"/>
      <c r="AM24" s="6"/>
      <c r="AN24" s="6"/>
      <c r="AO24" s="15"/>
      <c r="AP24" s="138">
        <v>45160</v>
      </c>
      <c r="AQ24" s="140">
        <v>4071</v>
      </c>
      <c r="AR24" s="6">
        <v>105</v>
      </c>
      <c r="AS24" s="6" t="s">
        <v>111</v>
      </c>
      <c r="AT24" s="136"/>
      <c r="AU24" s="6"/>
      <c r="AV24" s="6"/>
      <c r="AW24" s="136"/>
      <c r="AX24" s="136"/>
      <c r="AY24" s="6"/>
      <c r="AZ24" s="6"/>
      <c r="BA24" s="6"/>
      <c r="BB24" s="136"/>
      <c r="BC24" s="6"/>
      <c r="BD24" s="6"/>
      <c r="BE24" s="6"/>
      <c r="BF24" s="6"/>
      <c r="BG24" s="6"/>
      <c r="BH24" s="6"/>
      <c r="BI24" s="6"/>
      <c r="BJ24" s="136"/>
      <c r="BK24" s="6"/>
      <c r="BL24" s="6"/>
      <c r="BM24" s="6"/>
      <c r="BN24" s="136"/>
      <c r="BO24" s="6"/>
      <c r="BP24" s="6"/>
      <c r="BQ24" s="6"/>
      <c r="BR24" s="136"/>
      <c r="BS24" s="6"/>
      <c r="BT24" s="6"/>
      <c r="BU24" s="6"/>
      <c r="BV24" s="136"/>
      <c r="BW24" s="6"/>
      <c r="BX24" s="6"/>
      <c r="BY24" s="52"/>
      <c r="BZ24" s="136"/>
      <c r="CA24" s="6"/>
      <c r="CB24" s="6"/>
      <c r="CC24" s="52"/>
      <c r="CD24" s="131">
        <v>45165</v>
      </c>
      <c r="CE24" s="6">
        <v>4573</v>
      </c>
      <c r="CF24" s="6">
        <v>70</v>
      </c>
      <c r="CG24" s="15" t="s">
        <v>179</v>
      </c>
      <c r="CH24" s="131"/>
      <c r="CI24" s="6"/>
      <c r="CJ24" s="6"/>
      <c r="CK24" s="15"/>
      <c r="CL24" s="136"/>
      <c r="CM24" s="86"/>
      <c r="CN24" s="86"/>
      <c r="CO24" s="86"/>
      <c r="CP24" s="136"/>
      <c r="CQ24" s="86"/>
      <c r="CR24" s="86"/>
      <c r="CS24" s="86"/>
      <c r="CT24" s="217"/>
      <c r="CU24" s="217"/>
      <c r="CV24" s="217"/>
      <c r="CW24" s="217"/>
      <c r="CX24" s="67"/>
      <c r="CY24" s="67"/>
      <c r="CZ24" s="67"/>
      <c r="DA24" s="67"/>
      <c r="DB24" s="222"/>
      <c r="DC24" s="217"/>
      <c r="DD24" s="217"/>
      <c r="DE24" s="223"/>
    </row>
    <row r="25" spans="1:109" x14ac:dyDescent="0.3">
      <c r="B25" s="136"/>
      <c r="C25" s="6"/>
      <c r="D25" s="6"/>
      <c r="E25" s="6"/>
      <c r="F25" s="136">
        <v>45166</v>
      </c>
      <c r="G25" s="6">
        <v>4575</v>
      </c>
      <c r="H25" s="6">
        <v>55</v>
      </c>
      <c r="I25" s="6" t="s">
        <v>253</v>
      </c>
      <c r="J25" s="136"/>
      <c r="K25" s="6"/>
      <c r="L25" s="6"/>
      <c r="M25" s="6"/>
      <c r="N25" s="6"/>
      <c r="O25" s="6"/>
      <c r="P25" s="6"/>
      <c r="Q25" s="6"/>
      <c r="R25" s="136"/>
      <c r="S25" s="6"/>
      <c r="T25" s="6"/>
      <c r="U25" s="6" t="s">
        <v>179</v>
      </c>
      <c r="V25" s="136">
        <v>45166</v>
      </c>
      <c r="W25" s="6">
        <v>4574</v>
      </c>
      <c r="X25" s="6">
        <v>25</v>
      </c>
      <c r="Y25" s="6" t="s">
        <v>179</v>
      </c>
      <c r="Z25" s="136"/>
      <c r="AA25" s="6"/>
      <c r="AB25" s="6"/>
      <c r="AC25" s="6" t="s">
        <v>179</v>
      </c>
      <c r="AD25" s="136"/>
      <c r="AE25" s="6"/>
      <c r="AF25" s="6"/>
      <c r="AG25" s="52" t="s">
        <v>179</v>
      </c>
      <c r="AH25" s="131"/>
      <c r="AI25" s="6"/>
      <c r="AJ25" s="6"/>
      <c r="AK25" s="15" t="s">
        <v>111</v>
      </c>
      <c r="AL25" s="131"/>
      <c r="AM25" s="6"/>
      <c r="AN25" s="6"/>
      <c r="AO25" s="15"/>
      <c r="AP25" s="138"/>
      <c r="AQ25" s="6"/>
      <c r="AR25" s="6"/>
      <c r="AS25" s="6" t="s">
        <v>179</v>
      </c>
      <c r="AT25" s="136"/>
      <c r="AU25" s="6"/>
      <c r="AV25" s="6"/>
      <c r="AW25" s="136"/>
      <c r="AX25" s="136"/>
      <c r="AY25" s="6"/>
      <c r="AZ25" s="6"/>
      <c r="BA25" s="6"/>
      <c r="BB25" s="136"/>
      <c r="BC25" s="6"/>
      <c r="BD25" s="6"/>
      <c r="BE25" s="6"/>
      <c r="BF25" s="6"/>
      <c r="BG25" s="6"/>
      <c r="BH25" s="6"/>
      <c r="BI25" s="6"/>
      <c r="BJ25" s="136"/>
      <c r="BK25" s="6"/>
      <c r="BL25" s="6"/>
      <c r="BM25" s="6"/>
      <c r="BN25" s="136"/>
      <c r="BO25" s="6"/>
      <c r="BP25" s="6"/>
      <c r="BQ25" s="6"/>
      <c r="BR25" s="136"/>
      <c r="BS25" s="6"/>
      <c r="BT25" s="6"/>
      <c r="BU25" s="6"/>
      <c r="BV25" s="136"/>
      <c r="BW25" s="6"/>
      <c r="BX25" s="6"/>
      <c r="BY25" s="52"/>
      <c r="BZ25" s="136"/>
      <c r="CA25" s="6"/>
      <c r="CB25" s="6"/>
      <c r="CC25" s="52"/>
      <c r="CD25" s="131">
        <v>45167</v>
      </c>
      <c r="CE25" s="6">
        <v>4582</v>
      </c>
      <c r="CF25" s="6">
        <v>70</v>
      </c>
      <c r="CG25" s="15" t="s">
        <v>179</v>
      </c>
      <c r="CH25" s="131"/>
      <c r="CI25" s="6"/>
      <c r="CJ25" s="6"/>
      <c r="CK25" s="15"/>
      <c r="CL25" s="136"/>
      <c r="CM25" s="86"/>
      <c r="CN25" s="86"/>
      <c r="CO25" s="86"/>
      <c r="CP25" s="136"/>
      <c r="CQ25" s="86"/>
      <c r="CR25" s="86"/>
      <c r="CS25" s="86"/>
      <c r="CT25" s="217"/>
      <c r="CU25" s="217"/>
      <c r="CV25" s="217"/>
      <c r="CW25" s="217"/>
      <c r="CX25" s="67"/>
      <c r="CY25" s="67"/>
      <c r="CZ25" s="67"/>
      <c r="DA25" s="67"/>
      <c r="DB25" s="222"/>
      <c r="DC25" s="217"/>
      <c r="DD25" s="217"/>
      <c r="DE25" s="223"/>
    </row>
    <row r="26" spans="1:109" x14ac:dyDescent="0.3">
      <c r="B26" s="136"/>
      <c r="C26" s="6"/>
      <c r="D26" s="6"/>
      <c r="E26" s="6"/>
      <c r="F26" s="136">
        <v>45168</v>
      </c>
      <c r="G26" s="6">
        <v>4090</v>
      </c>
      <c r="H26" s="6">
        <v>100</v>
      </c>
      <c r="I26" s="6" t="s">
        <v>313</v>
      </c>
      <c r="J26" s="136"/>
      <c r="K26" s="6"/>
      <c r="L26" s="6"/>
      <c r="M26" s="6"/>
      <c r="N26" s="6"/>
      <c r="O26" s="6"/>
      <c r="P26" s="6"/>
      <c r="Q26" s="6"/>
      <c r="R26" s="136"/>
      <c r="S26" s="6"/>
      <c r="T26" s="6"/>
      <c r="U26" s="6" t="s">
        <v>179</v>
      </c>
      <c r="V26" s="136">
        <v>45168</v>
      </c>
      <c r="W26" s="6">
        <v>4088</v>
      </c>
      <c r="X26" s="6">
        <v>30</v>
      </c>
      <c r="Y26" s="6" t="s">
        <v>94</v>
      </c>
      <c r="Z26" s="136"/>
      <c r="AA26" s="6"/>
      <c r="AB26" s="6"/>
      <c r="AC26" s="6" t="s">
        <v>94</v>
      </c>
      <c r="AD26" s="136"/>
      <c r="AE26" s="6"/>
      <c r="AF26" s="6"/>
      <c r="AG26" s="52" t="s">
        <v>179</v>
      </c>
      <c r="AH26" s="131"/>
      <c r="AI26" s="6"/>
      <c r="AJ26" s="6"/>
      <c r="AK26" s="15" t="s">
        <v>179</v>
      </c>
      <c r="AL26" s="209"/>
      <c r="AM26" s="6"/>
      <c r="AN26" s="6"/>
      <c r="AO26" s="15"/>
      <c r="AP26" s="138"/>
      <c r="AQ26" s="6"/>
      <c r="AR26" s="6"/>
      <c r="AS26" s="6" t="s">
        <v>179</v>
      </c>
      <c r="AT26" s="13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136"/>
      <c r="BS26" s="6"/>
      <c r="BT26" s="6"/>
      <c r="BU26" s="6"/>
      <c r="BV26" s="136"/>
      <c r="BW26" s="6"/>
      <c r="BX26" s="6"/>
      <c r="BY26" s="52"/>
      <c r="BZ26" s="136"/>
      <c r="CA26" s="6"/>
      <c r="CB26" s="6"/>
      <c r="CC26" s="52"/>
      <c r="CD26" s="131">
        <v>45169</v>
      </c>
      <c r="CE26" s="6">
        <v>4580</v>
      </c>
      <c r="CF26" s="6">
        <v>70</v>
      </c>
      <c r="CG26" s="15" t="s">
        <v>179</v>
      </c>
      <c r="CH26" s="131"/>
      <c r="CI26" s="6"/>
      <c r="CJ26" s="6"/>
      <c r="CK26" s="15"/>
      <c r="CL26" s="136"/>
      <c r="CM26" s="86"/>
      <c r="CN26" s="86"/>
      <c r="CO26" s="86"/>
      <c r="CP26" s="136"/>
      <c r="CQ26" s="86"/>
      <c r="CR26" s="86"/>
      <c r="CS26" s="86"/>
      <c r="CT26" s="217"/>
      <c r="CU26" s="217"/>
      <c r="CV26" s="217"/>
      <c r="CW26" s="217"/>
      <c r="CX26" s="67"/>
      <c r="CY26" s="67"/>
      <c r="CZ26" s="67"/>
      <c r="DA26" s="67"/>
      <c r="DB26" s="222"/>
      <c r="DC26" s="217"/>
      <c r="DD26" s="217"/>
      <c r="DE26" s="223"/>
    </row>
    <row r="27" spans="1:109" x14ac:dyDescent="0.3">
      <c r="B27" s="136"/>
      <c r="C27" s="6"/>
      <c r="D27" s="6"/>
      <c r="E27" s="6"/>
      <c r="F27" s="136"/>
      <c r="G27" s="6"/>
      <c r="H27" s="6"/>
      <c r="I27" s="6" t="s">
        <v>94</v>
      </c>
      <c r="J27" s="6"/>
      <c r="K27" s="6"/>
      <c r="L27" s="6"/>
      <c r="M27" s="6"/>
      <c r="N27" s="6"/>
      <c r="O27" s="6"/>
      <c r="P27" s="6"/>
      <c r="Q27" s="6"/>
      <c r="R27" s="136"/>
      <c r="S27" s="6"/>
      <c r="T27" s="6"/>
      <c r="U27" s="6" t="s">
        <v>179</v>
      </c>
      <c r="V27" s="136"/>
      <c r="W27" s="6"/>
      <c r="X27" s="6"/>
      <c r="Y27" s="6" t="s">
        <v>179</v>
      </c>
      <c r="Z27" s="136"/>
      <c r="AA27" s="6"/>
      <c r="AB27" s="6"/>
      <c r="AC27" s="6" t="s">
        <v>179</v>
      </c>
      <c r="AD27" s="136"/>
      <c r="AE27" s="6"/>
      <c r="AF27" s="6"/>
      <c r="AG27" s="52" t="s">
        <v>179</v>
      </c>
      <c r="AH27" s="131"/>
      <c r="AI27" s="6"/>
      <c r="AJ27" s="6"/>
      <c r="AK27" s="15" t="s">
        <v>179</v>
      </c>
      <c r="AL27" s="131"/>
      <c r="AM27" s="6"/>
      <c r="AN27" s="6"/>
      <c r="AO27" s="15"/>
      <c r="AP27" s="138"/>
      <c r="AQ27" s="6"/>
      <c r="AR27" s="6"/>
      <c r="AS27" s="6" t="s">
        <v>179</v>
      </c>
      <c r="AT27" s="136"/>
      <c r="AU27" s="6"/>
      <c r="AV27" s="6"/>
      <c r="AW27" s="6"/>
      <c r="AX27" s="136"/>
      <c r="AY27" s="6"/>
      <c r="AZ27" s="6"/>
      <c r="BA27" s="6"/>
      <c r="BB27" s="136"/>
      <c r="BC27" s="6"/>
      <c r="BD27" s="6"/>
      <c r="BE27" s="6"/>
      <c r="BF27" s="6"/>
      <c r="BG27" s="6"/>
      <c r="BH27" s="6"/>
      <c r="BI27" s="6"/>
      <c r="BJ27" s="136"/>
      <c r="BK27" s="6"/>
      <c r="BL27" s="6"/>
      <c r="BM27" s="6"/>
      <c r="BN27" s="136"/>
      <c r="BO27" s="6"/>
      <c r="BP27" s="6"/>
      <c r="BQ27" s="6"/>
      <c r="BR27" s="136"/>
      <c r="BS27" s="6"/>
      <c r="BT27" s="6"/>
      <c r="BU27" s="6"/>
      <c r="BV27" s="6"/>
      <c r="BW27" s="6"/>
      <c r="BX27" s="135"/>
      <c r="BY27" s="52"/>
      <c r="BZ27" s="6"/>
      <c r="CA27" s="6"/>
      <c r="CB27" s="135"/>
      <c r="CC27" s="52"/>
      <c r="CD27" s="131"/>
      <c r="CE27" s="6"/>
      <c r="CF27" s="6"/>
      <c r="CG27" s="15" t="s">
        <v>179</v>
      </c>
      <c r="CH27" s="21"/>
      <c r="CI27" s="6"/>
      <c r="CJ27" s="135"/>
      <c r="CK27" s="15"/>
      <c r="CL27" s="136"/>
      <c r="CM27" s="86"/>
      <c r="CN27" s="86"/>
      <c r="CO27" s="86"/>
      <c r="CP27" s="136"/>
      <c r="CQ27" s="86"/>
      <c r="CR27" s="86"/>
      <c r="CS27" s="86"/>
      <c r="CT27" s="217"/>
      <c r="CU27" s="217"/>
      <c r="CV27" s="217"/>
      <c r="CW27" s="217"/>
      <c r="CX27" s="67"/>
      <c r="CY27" s="67"/>
      <c r="CZ27" s="67"/>
      <c r="DA27" s="67"/>
      <c r="DB27" s="222"/>
      <c r="DC27" s="217"/>
      <c r="DD27" s="217"/>
      <c r="DE27" s="223"/>
    </row>
    <row r="28" spans="1:109" x14ac:dyDescent="0.3">
      <c r="B28" s="6"/>
      <c r="C28" s="6"/>
      <c r="D28" s="6"/>
      <c r="E28" s="6"/>
      <c r="F28" s="13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52"/>
      <c r="AH28" s="131"/>
      <c r="AI28" s="6"/>
      <c r="AJ28" s="6"/>
      <c r="AK28" s="15" t="s">
        <v>179</v>
      </c>
      <c r="AL28" s="131"/>
      <c r="AM28" s="6"/>
      <c r="AN28" s="6"/>
      <c r="AO28" s="15"/>
      <c r="AP28" s="138"/>
      <c r="AQ28" s="6"/>
      <c r="AR28" s="6"/>
      <c r="AS28" s="6" t="s">
        <v>179</v>
      </c>
      <c r="AT28" s="6"/>
      <c r="AU28" s="6"/>
      <c r="AV28" s="6"/>
      <c r="AW28" s="6"/>
      <c r="AX28" s="136"/>
      <c r="AY28" s="6"/>
      <c r="AZ28" s="6"/>
      <c r="BA28" s="6"/>
      <c r="BB28" s="136"/>
      <c r="BC28" s="6"/>
      <c r="BD28" s="6"/>
      <c r="BE28" s="6"/>
      <c r="BF28" s="6"/>
      <c r="BG28" s="6"/>
      <c r="BH28" s="6"/>
      <c r="BI28" s="6"/>
      <c r="BJ28" s="136"/>
      <c r="BK28" s="6"/>
      <c r="BL28" s="6"/>
      <c r="BM28" s="6"/>
      <c r="BN28" s="136"/>
      <c r="BO28" s="6"/>
      <c r="BP28" s="6"/>
      <c r="BQ28" s="6"/>
      <c r="BR28" s="136"/>
      <c r="BS28" s="6"/>
      <c r="BT28" s="6"/>
      <c r="BU28" s="6"/>
      <c r="BV28" s="6"/>
      <c r="BW28" s="6"/>
      <c r="BX28" s="6"/>
      <c r="BY28" s="52"/>
      <c r="BZ28" s="6"/>
      <c r="CA28" s="6"/>
      <c r="CB28" s="6"/>
      <c r="CC28" s="52"/>
      <c r="CD28" s="21"/>
      <c r="CE28" s="6"/>
      <c r="CF28" s="6"/>
      <c r="CG28" s="15"/>
      <c r="CH28" s="21"/>
      <c r="CI28" s="6"/>
      <c r="CJ28" s="6"/>
      <c r="CK28" s="15"/>
      <c r="CL28" s="136"/>
      <c r="CM28" s="86"/>
      <c r="CN28" s="86"/>
      <c r="CO28" s="86"/>
      <c r="CP28" s="136"/>
      <c r="CQ28" s="86"/>
      <c r="CR28" s="86"/>
      <c r="CS28" s="86"/>
      <c r="CT28" s="217"/>
      <c r="CU28" s="217"/>
      <c r="CV28" s="217"/>
      <c r="CW28" s="217"/>
      <c r="CX28" s="67"/>
      <c r="CY28" s="67"/>
      <c r="CZ28" s="67"/>
      <c r="DA28" s="67"/>
      <c r="DB28" s="222"/>
      <c r="DC28" s="217"/>
      <c r="DD28" s="217"/>
      <c r="DE28" s="223"/>
    </row>
    <row r="29" spans="1:109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36"/>
      <c r="S29" s="6"/>
      <c r="T29" s="6"/>
      <c r="U29" s="6"/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52"/>
      <c r="AH29" s="131"/>
      <c r="AI29" s="6"/>
      <c r="AJ29" s="6"/>
      <c r="AK29" s="15" t="s">
        <v>179</v>
      </c>
      <c r="AL29" s="131"/>
      <c r="AM29" s="6"/>
      <c r="AN29" s="6"/>
      <c r="AO29" s="15"/>
      <c r="AP29" s="138"/>
      <c r="AQ29" s="6"/>
      <c r="AR29" s="6"/>
      <c r="AS29" s="6"/>
      <c r="AT29" s="4"/>
      <c r="AU29" s="4"/>
      <c r="AV29" s="4"/>
      <c r="AW29" s="4"/>
      <c r="AX29" s="136"/>
      <c r="AY29" s="6"/>
      <c r="AZ29" s="6"/>
      <c r="BA29" s="6"/>
      <c r="BB29" s="136"/>
      <c r="BC29" s="6"/>
      <c r="BD29" s="6"/>
      <c r="BE29" s="6"/>
      <c r="BF29" s="6"/>
      <c r="BG29" s="6"/>
      <c r="BH29" s="6"/>
      <c r="BI29" s="6"/>
      <c r="BJ29" s="136"/>
      <c r="BK29" s="6"/>
      <c r="BL29" s="6"/>
      <c r="BM29" s="6"/>
      <c r="BN29" s="136"/>
      <c r="BO29" s="6"/>
      <c r="BP29" s="6"/>
      <c r="BQ29" s="6"/>
      <c r="BR29" s="4"/>
      <c r="BS29" s="4"/>
      <c r="BT29" s="4"/>
      <c r="BU29" s="4"/>
      <c r="BV29" s="4"/>
      <c r="BW29" s="4"/>
      <c r="BX29" s="4"/>
      <c r="BY29" s="26"/>
      <c r="BZ29" s="4"/>
      <c r="CA29" s="4"/>
      <c r="CB29" s="4"/>
      <c r="CC29" s="26"/>
      <c r="CD29" s="22"/>
      <c r="CE29" s="4"/>
      <c r="CF29" s="4"/>
      <c r="CG29" s="17"/>
      <c r="CH29" s="22"/>
      <c r="CI29" s="4"/>
      <c r="CJ29" s="4"/>
      <c r="CK29" s="17"/>
      <c r="CL29" s="86"/>
      <c r="CM29" s="86"/>
      <c r="CN29" s="86"/>
      <c r="CO29" s="86"/>
      <c r="CP29" s="86"/>
      <c r="CQ29" s="86"/>
      <c r="CR29" s="86"/>
      <c r="CS29" s="86"/>
      <c r="CT29" s="217"/>
      <c r="CU29" s="217"/>
      <c r="CV29" s="217"/>
      <c r="CW29" s="217"/>
      <c r="CX29" s="67"/>
      <c r="CY29" s="67"/>
      <c r="CZ29" s="67"/>
      <c r="DA29" s="67"/>
      <c r="DB29" s="222"/>
      <c r="DC29" s="217"/>
      <c r="DD29" s="217"/>
      <c r="DE29" s="223"/>
    </row>
    <row r="30" spans="1:109" s="3" customFormat="1" ht="18.600000000000001" thickBot="1" x14ac:dyDescent="0.35">
      <c r="A30" s="64" t="s">
        <v>6</v>
      </c>
      <c r="B30" s="770">
        <f>SUM(D12:D29)</f>
        <v>35</v>
      </c>
      <c r="C30" s="771"/>
      <c r="D30" s="771"/>
      <c r="E30" s="772"/>
      <c r="F30" s="810">
        <f>SUM(H12:H29)</f>
        <v>950</v>
      </c>
      <c r="G30" s="811"/>
      <c r="H30" s="811"/>
      <c r="I30" s="812"/>
      <c r="J30" s="770">
        <f>SUM(L12:L29)</f>
        <v>580</v>
      </c>
      <c r="K30" s="771"/>
      <c r="L30" s="771"/>
      <c r="M30" s="772"/>
      <c r="N30" s="770">
        <f>SUM(P12:P29)</f>
        <v>735</v>
      </c>
      <c r="O30" s="771"/>
      <c r="P30" s="771"/>
      <c r="Q30" s="772"/>
      <c r="R30" s="770">
        <f>SUM(T12:T29)</f>
        <v>155</v>
      </c>
      <c r="S30" s="771"/>
      <c r="T30" s="771"/>
      <c r="U30" s="772"/>
      <c r="V30" s="770">
        <f>SUM(X12:X29)</f>
        <v>680</v>
      </c>
      <c r="W30" s="771"/>
      <c r="X30" s="771"/>
      <c r="Y30" s="772"/>
      <c r="Z30" s="770">
        <f>SUM(AB12:AB29)</f>
        <v>80</v>
      </c>
      <c r="AA30" s="771"/>
      <c r="AB30" s="771"/>
      <c r="AC30" s="772"/>
      <c r="AD30" s="810">
        <f>SUM(AF12:AF29)</f>
        <v>90</v>
      </c>
      <c r="AE30" s="811"/>
      <c r="AF30" s="811"/>
      <c r="AG30" s="812"/>
      <c r="AH30" s="770">
        <f>SUM(AJ12:AJ29)</f>
        <v>245</v>
      </c>
      <c r="AI30" s="771"/>
      <c r="AJ30" s="771"/>
      <c r="AK30" s="772"/>
      <c r="AL30" s="770">
        <f>SUM(AN12:AN29)</f>
        <v>240</v>
      </c>
      <c r="AM30" s="771"/>
      <c r="AN30" s="771"/>
      <c r="AO30" s="772"/>
      <c r="AP30" s="771">
        <f>SUM(AR12:AR29)</f>
        <v>1305</v>
      </c>
      <c r="AQ30" s="771"/>
      <c r="AR30" s="771"/>
      <c r="AS30" s="772"/>
      <c r="AT30" s="770">
        <f>SUM(AV12:AV29)</f>
        <v>190</v>
      </c>
      <c r="AU30" s="771"/>
      <c r="AV30" s="771"/>
      <c r="AW30" s="772"/>
      <c r="AX30" s="770">
        <f>SUM(AZ12:AZ29)</f>
        <v>1195</v>
      </c>
      <c r="AY30" s="771"/>
      <c r="AZ30" s="771"/>
      <c r="BA30" s="771"/>
      <c r="BB30" s="770">
        <f>SUM(BD12:BD29)</f>
        <v>1135</v>
      </c>
      <c r="BC30" s="771"/>
      <c r="BD30" s="771"/>
      <c r="BE30" s="771"/>
      <c r="BF30" s="770">
        <f>SUM(BH12:BH29)</f>
        <v>3780</v>
      </c>
      <c r="BG30" s="771"/>
      <c r="BH30" s="771"/>
      <c r="BI30" s="771"/>
      <c r="BJ30" s="770">
        <f>SUM(BL12:BL29)</f>
        <v>825</v>
      </c>
      <c r="BK30" s="771"/>
      <c r="BL30" s="771"/>
      <c r="BM30" s="771"/>
      <c r="BN30" s="770">
        <f>SUM(BP12:BP29)</f>
        <v>15</v>
      </c>
      <c r="BO30" s="771"/>
      <c r="BP30" s="771"/>
      <c r="BQ30" s="771"/>
      <c r="BR30" s="770">
        <f>SUM(BT12:BT29)</f>
        <v>165</v>
      </c>
      <c r="BS30" s="771"/>
      <c r="BT30" s="771"/>
      <c r="BU30" s="772"/>
      <c r="BV30" s="770">
        <f>SUM(BX12:BX29)</f>
        <v>225</v>
      </c>
      <c r="BW30" s="771"/>
      <c r="BX30" s="771"/>
      <c r="BY30" s="771"/>
      <c r="BZ30" s="770">
        <f>SUM(CB12:CB29)</f>
        <v>1890</v>
      </c>
      <c r="CA30" s="771"/>
      <c r="CB30" s="771"/>
      <c r="CC30" s="771"/>
      <c r="CD30" s="770">
        <f>SUM(CF12:CF29)</f>
        <v>1385</v>
      </c>
      <c r="CE30" s="771"/>
      <c r="CF30" s="771"/>
      <c r="CG30" s="772"/>
      <c r="CH30" s="770">
        <f>SUM(CJ12:CJ29)</f>
        <v>1550</v>
      </c>
      <c r="CI30" s="771"/>
      <c r="CJ30" s="771"/>
      <c r="CK30" s="772"/>
      <c r="CL30" s="810">
        <f>SUM(CN12:CN29)</f>
        <v>15</v>
      </c>
      <c r="CM30" s="811"/>
      <c r="CN30" s="811"/>
      <c r="CO30" s="812"/>
      <c r="CP30" s="810">
        <f>SUM(CR12:CR29)</f>
        <v>132</v>
      </c>
      <c r="CQ30" s="811"/>
      <c r="CR30" s="811"/>
      <c r="CS30" s="812"/>
      <c r="CT30" s="810">
        <f>SUM(CV12:CV29)</f>
        <v>5040</v>
      </c>
      <c r="CU30" s="811"/>
      <c r="CV30" s="811"/>
      <c r="CW30" s="812"/>
      <c r="CX30" s="722">
        <f>SUM(CZ12:CZ29)</f>
        <v>370</v>
      </c>
      <c r="CY30" s="723"/>
      <c r="CZ30" s="723"/>
      <c r="DA30" s="723"/>
      <c r="DB30" s="810">
        <f>SUM(DD12:DD29)</f>
        <v>30</v>
      </c>
      <c r="DC30" s="811"/>
      <c r="DD30" s="811"/>
      <c r="DE30" s="812"/>
    </row>
    <row r="31" spans="1:109" s="3" customFormat="1" ht="18.600000000000001" thickBot="1" x14ac:dyDescent="0.35">
      <c r="A31" s="64" t="s">
        <v>7</v>
      </c>
      <c r="B31" s="725">
        <f>+B30/42</f>
        <v>0.83333333333333337</v>
      </c>
      <c r="C31" s="726"/>
      <c r="D31" s="726"/>
      <c r="E31" s="727"/>
      <c r="F31" s="725">
        <f>+F30/42</f>
        <v>22.61904761904762</v>
      </c>
      <c r="G31" s="726"/>
      <c r="H31" s="726"/>
      <c r="I31" s="727"/>
      <c r="J31" s="725">
        <f>+J30/42</f>
        <v>13.80952380952381</v>
      </c>
      <c r="K31" s="726"/>
      <c r="L31" s="726"/>
      <c r="M31" s="727"/>
      <c r="N31" s="725">
        <f>+N30/42</f>
        <v>17.5</v>
      </c>
      <c r="O31" s="726"/>
      <c r="P31" s="726"/>
      <c r="Q31" s="727"/>
      <c r="R31" s="725">
        <f>+R30/42</f>
        <v>3.6904761904761907</v>
      </c>
      <c r="S31" s="726"/>
      <c r="T31" s="726"/>
      <c r="U31" s="727"/>
      <c r="V31" s="725">
        <f>+V30/42</f>
        <v>16.19047619047619</v>
      </c>
      <c r="W31" s="726"/>
      <c r="X31" s="726"/>
      <c r="Y31" s="727"/>
      <c r="Z31" s="725">
        <f>+Z30/42</f>
        <v>1.9047619047619047</v>
      </c>
      <c r="AA31" s="726"/>
      <c r="AB31" s="726"/>
      <c r="AC31" s="727"/>
      <c r="AD31" s="725">
        <f>+AD30/42</f>
        <v>2.1428571428571428</v>
      </c>
      <c r="AE31" s="726"/>
      <c r="AF31" s="726"/>
      <c r="AG31" s="727"/>
      <c r="AH31" s="725">
        <f>+AH30/42</f>
        <v>5.833333333333333</v>
      </c>
      <c r="AI31" s="726"/>
      <c r="AJ31" s="726"/>
      <c r="AK31" s="727"/>
      <c r="AL31" s="725">
        <f>+AL30/42</f>
        <v>5.7142857142857144</v>
      </c>
      <c r="AM31" s="726"/>
      <c r="AN31" s="726"/>
      <c r="AO31" s="727"/>
      <c r="AP31" s="726">
        <f>+AP30/42</f>
        <v>31.071428571428573</v>
      </c>
      <c r="AQ31" s="726"/>
      <c r="AR31" s="726"/>
      <c r="AS31" s="727"/>
      <c r="AT31" s="725">
        <f>+AT30/42</f>
        <v>4.5238095238095237</v>
      </c>
      <c r="AU31" s="726"/>
      <c r="AV31" s="726"/>
      <c r="AW31" s="727"/>
      <c r="AX31" s="725">
        <f>+AX30/42</f>
        <v>28.452380952380953</v>
      </c>
      <c r="AY31" s="726"/>
      <c r="AZ31" s="726"/>
      <c r="BA31" s="726"/>
      <c r="BB31" s="725">
        <f>+BB30/42</f>
        <v>27.023809523809526</v>
      </c>
      <c r="BC31" s="726"/>
      <c r="BD31" s="726"/>
      <c r="BE31" s="726"/>
      <c r="BF31" s="725">
        <f>+BF30/42</f>
        <v>90</v>
      </c>
      <c r="BG31" s="726"/>
      <c r="BH31" s="726"/>
      <c r="BI31" s="726"/>
      <c r="BJ31" s="725">
        <f>+BJ30/42</f>
        <v>19.642857142857142</v>
      </c>
      <c r="BK31" s="726"/>
      <c r="BL31" s="726"/>
      <c r="BM31" s="726"/>
      <c r="BN31" s="725">
        <f>+BN30/42</f>
        <v>0.35714285714285715</v>
      </c>
      <c r="BO31" s="726"/>
      <c r="BP31" s="726"/>
      <c r="BQ31" s="726"/>
      <c r="BR31" s="725">
        <f>+BR30/42</f>
        <v>3.9285714285714284</v>
      </c>
      <c r="BS31" s="726"/>
      <c r="BT31" s="726"/>
      <c r="BU31" s="727"/>
      <c r="BV31" s="725">
        <f>+BV30/42</f>
        <v>5.3571428571428568</v>
      </c>
      <c r="BW31" s="726"/>
      <c r="BX31" s="726"/>
      <c r="BY31" s="726"/>
      <c r="BZ31" s="725">
        <f>+BZ30/42</f>
        <v>45</v>
      </c>
      <c r="CA31" s="726"/>
      <c r="CB31" s="726"/>
      <c r="CC31" s="726"/>
      <c r="CD31" s="725">
        <f>+CD30/42</f>
        <v>32.976190476190474</v>
      </c>
      <c r="CE31" s="726"/>
      <c r="CF31" s="726"/>
      <c r="CG31" s="727"/>
      <c r="CH31" s="725">
        <f>+CH30/42</f>
        <v>36.904761904761905</v>
      </c>
      <c r="CI31" s="726"/>
      <c r="CJ31" s="726"/>
      <c r="CK31" s="727"/>
      <c r="CL31" s="725">
        <f>+CL30/42</f>
        <v>0.35714285714285715</v>
      </c>
      <c r="CM31" s="726"/>
      <c r="CN31" s="726"/>
      <c r="CO31" s="727"/>
      <c r="CP31" s="725">
        <f>+CP30/42</f>
        <v>3.1428571428571428</v>
      </c>
      <c r="CQ31" s="726"/>
      <c r="CR31" s="726"/>
      <c r="CS31" s="727"/>
      <c r="CT31" s="725">
        <f>+CT30/42</f>
        <v>120</v>
      </c>
      <c r="CU31" s="726"/>
      <c r="CV31" s="726"/>
      <c r="CW31" s="727"/>
      <c r="CX31" s="725">
        <f>+CX30/42</f>
        <v>8.8095238095238102</v>
      </c>
      <c r="CY31" s="726"/>
      <c r="CZ31" s="726"/>
      <c r="DA31" s="726"/>
      <c r="DB31" s="725">
        <f>+DB30/42</f>
        <v>0.7142857142857143</v>
      </c>
      <c r="DC31" s="726"/>
      <c r="DD31" s="726"/>
      <c r="DE31" s="727"/>
    </row>
    <row r="32" spans="1:109" s="3" customFormat="1" ht="18.600000000000001" thickBot="1" x14ac:dyDescent="0.35">
      <c r="A32" s="64" t="s">
        <v>8</v>
      </c>
      <c r="B32" s="728">
        <f>+B31/6.2898</f>
        <v>0.13248963931020596</v>
      </c>
      <c r="C32" s="729"/>
      <c r="D32" s="729"/>
      <c r="E32" s="730"/>
      <c r="F32" s="728">
        <f>+F31/6.2898</f>
        <v>3.5961473527055903</v>
      </c>
      <c r="G32" s="729"/>
      <c r="H32" s="729"/>
      <c r="I32" s="730"/>
      <c r="J32" s="728">
        <f>+J31/6.2898</f>
        <v>2.1955425942834128</v>
      </c>
      <c r="K32" s="729"/>
      <c r="L32" s="729"/>
      <c r="M32" s="730"/>
      <c r="N32" s="728">
        <f>+N31/6.2898</f>
        <v>2.782282425514325</v>
      </c>
      <c r="O32" s="729"/>
      <c r="P32" s="729"/>
      <c r="Q32" s="730"/>
      <c r="R32" s="728">
        <f>+R31/6.2898</f>
        <v>0.58673983123091211</v>
      </c>
      <c r="S32" s="729"/>
      <c r="T32" s="729"/>
      <c r="U32" s="730"/>
      <c r="V32" s="728">
        <f>+V31/6.2898</f>
        <v>2.574084420884001</v>
      </c>
      <c r="W32" s="729"/>
      <c r="X32" s="729"/>
      <c r="Y32" s="730"/>
      <c r="Z32" s="728">
        <f>+Z31/6.2898</f>
        <v>0.30283346128047073</v>
      </c>
      <c r="AA32" s="729"/>
      <c r="AB32" s="729"/>
      <c r="AC32" s="730"/>
      <c r="AD32" s="728">
        <f>+AD31/6.2898</f>
        <v>0.34068764394052958</v>
      </c>
      <c r="AE32" s="729"/>
      <c r="AF32" s="729"/>
      <c r="AG32" s="730"/>
      <c r="AH32" s="728">
        <f>+AH31/6.2898</f>
        <v>0.92742747517144164</v>
      </c>
      <c r="AI32" s="729"/>
      <c r="AJ32" s="729"/>
      <c r="AK32" s="730"/>
      <c r="AL32" s="728">
        <f>+AL31/6.2898</f>
        <v>0.9085003838414123</v>
      </c>
      <c r="AM32" s="729"/>
      <c r="AN32" s="729"/>
      <c r="AO32" s="730"/>
      <c r="AP32" s="729">
        <f>+AP31/6.2898</f>
        <v>4.9399708371376789</v>
      </c>
      <c r="AQ32" s="729"/>
      <c r="AR32" s="729"/>
      <c r="AS32" s="730"/>
      <c r="AT32" s="728">
        <f>+AT31/6.2898</f>
        <v>0.71922947054111797</v>
      </c>
      <c r="AU32" s="729"/>
      <c r="AV32" s="729"/>
      <c r="AW32" s="730"/>
      <c r="AX32" s="728">
        <f>+AX31/6.2898</f>
        <v>4.5235748278770318</v>
      </c>
      <c r="AY32" s="729"/>
      <c r="AZ32" s="729"/>
      <c r="BA32" s="729"/>
      <c r="BB32" s="728">
        <f>+BB31/6.2898</f>
        <v>4.2964497319166792</v>
      </c>
      <c r="BC32" s="729"/>
      <c r="BD32" s="729"/>
      <c r="BE32" s="729"/>
      <c r="BF32" s="728">
        <f>+BF31/6.2898</f>
        <v>14.308881045502243</v>
      </c>
      <c r="BG32" s="729"/>
      <c r="BH32" s="729"/>
      <c r="BI32" s="729"/>
      <c r="BJ32" s="728">
        <f>+BJ31/6.2898</f>
        <v>3.1229700694548543</v>
      </c>
      <c r="BK32" s="729"/>
      <c r="BL32" s="729"/>
      <c r="BM32" s="729"/>
      <c r="BN32" s="728">
        <f>+BN31/6.2898</f>
        <v>5.6781273990088268E-2</v>
      </c>
      <c r="BO32" s="729"/>
      <c r="BP32" s="729"/>
      <c r="BQ32" s="729"/>
      <c r="BR32" s="728">
        <f>+BR31/6.2898</f>
        <v>0.62459401389097091</v>
      </c>
      <c r="BS32" s="729"/>
      <c r="BT32" s="729"/>
      <c r="BU32" s="730"/>
      <c r="BV32" s="728">
        <f>+BV31/6.2898</f>
        <v>0.85171910985132393</v>
      </c>
      <c r="BW32" s="729"/>
      <c r="BX32" s="729"/>
      <c r="BY32" s="729"/>
      <c r="BZ32" s="728">
        <f>+BZ31/6.2898</f>
        <v>7.1544405227511216</v>
      </c>
      <c r="CA32" s="729"/>
      <c r="CB32" s="729"/>
      <c r="CC32" s="729"/>
      <c r="CD32" s="728">
        <f>+CD31/6.2898</f>
        <v>5.2428042984181493</v>
      </c>
      <c r="CE32" s="729"/>
      <c r="CF32" s="729"/>
      <c r="CG32" s="730"/>
      <c r="CH32" s="728">
        <f>+CH31/6.2898</f>
        <v>5.8673983123091205</v>
      </c>
      <c r="CI32" s="729"/>
      <c r="CJ32" s="729"/>
      <c r="CK32" s="730"/>
      <c r="CL32" s="728">
        <f>+CL31/6.2898</f>
        <v>5.6781273990088268E-2</v>
      </c>
      <c r="CM32" s="729"/>
      <c r="CN32" s="729"/>
      <c r="CO32" s="730"/>
      <c r="CP32" s="728">
        <f>+CP31/6.2898</f>
        <v>0.49967521111277674</v>
      </c>
      <c r="CQ32" s="729"/>
      <c r="CR32" s="729"/>
      <c r="CS32" s="730"/>
      <c r="CT32" s="728">
        <f>+CT31/6.2898</f>
        <v>19.078508060669655</v>
      </c>
      <c r="CU32" s="729"/>
      <c r="CV32" s="729"/>
      <c r="CW32" s="730"/>
      <c r="CX32" s="728">
        <f>+CX31/6.2898</f>
        <v>1.4006047584221772</v>
      </c>
      <c r="CY32" s="729"/>
      <c r="CZ32" s="729"/>
      <c r="DA32" s="729"/>
      <c r="DB32" s="728">
        <f>+DB31/6.2898</f>
        <v>0.11356254798017654</v>
      </c>
      <c r="DC32" s="729"/>
      <c r="DD32" s="729"/>
      <c r="DE32" s="730"/>
    </row>
    <row r="38" spans="94:94" x14ac:dyDescent="0.3">
      <c r="CP38" s="206">
        <f>+CL31+CP31</f>
        <v>3.5</v>
      </c>
    </row>
  </sheetData>
  <mergeCells count="158">
    <mergeCell ref="DB8:DE8"/>
    <mergeCell ref="DB9:DE9"/>
    <mergeCell ref="DB30:DE30"/>
    <mergeCell ref="DB31:DE31"/>
    <mergeCell ref="DB32:DE32"/>
    <mergeCell ref="CT8:CW8"/>
    <mergeCell ref="CT9:CW9"/>
    <mergeCell ref="CT30:CW30"/>
    <mergeCell ref="CT31:CW31"/>
    <mergeCell ref="CT32:CW32"/>
    <mergeCell ref="CX8:DA8"/>
    <mergeCell ref="CX9:DA9"/>
    <mergeCell ref="CX10:DA10"/>
    <mergeCell ref="CX30:DA30"/>
    <mergeCell ref="CX31:DA31"/>
    <mergeCell ref="CX32:DA32"/>
    <mergeCell ref="BN31:BQ31"/>
    <mergeCell ref="BJ32:BM32"/>
    <mergeCell ref="BN32:BQ32"/>
    <mergeCell ref="AH32:AK32"/>
    <mergeCell ref="AL32:AO32"/>
    <mergeCell ref="AP32:AS32"/>
    <mergeCell ref="AT32:AW32"/>
    <mergeCell ref="AX32:BA32"/>
    <mergeCell ref="BB32:BE32"/>
    <mergeCell ref="BF32:BI32"/>
    <mergeCell ref="AP31:AS31"/>
    <mergeCell ref="CH31:CK31"/>
    <mergeCell ref="CL31:CO31"/>
    <mergeCell ref="CP31:CS31"/>
    <mergeCell ref="BR31:BU31"/>
    <mergeCell ref="BZ31:CC31"/>
    <mergeCell ref="CD31:CG31"/>
    <mergeCell ref="CL32:CO32"/>
    <mergeCell ref="CP32:CS32"/>
    <mergeCell ref="BR32:BU32"/>
    <mergeCell ref="BZ32:CC32"/>
    <mergeCell ref="CD32:CG32"/>
    <mergeCell ref="CH32:CK32"/>
    <mergeCell ref="BV32:BY32"/>
    <mergeCell ref="CP30:CS30"/>
    <mergeCell ref="BR30:BU30"/>
    <mergeCell ref="BZ30:CC30"/>
    <mergeCell ref="CD30:CG30"/>
    <mergeCell ref="B30:E30"/>
    <mergeCell ref="F30:I30"/>
    <mergeCell ref="J30:M30"/>
    <mergeCell ref="V30:Y30"/>
    <mergeCell ref="AD30:AG30"/>
    <mergeCell ref="AH30:AK30"/>
    <mergeCell ref="B32:E32"/>
    <mergeCell ref="F32:I32"/>
    <mergeCell ref="J32:M32"/>
    <mergeCell ref="N32:Q32"/>
    <mergeCell ref="R32:U32"/>
    <mergeCell ref="V32:Y32"/>
    <mergeCell ref="AD32:AG32"/>
    <mergeCell ref="Z32:AC32"/>
    <mergeCell ref="B31:E31"/>
    <mergeCell ref="F31:I31"/>
    <mergeCell ref="CP9:CS9"/>
    <mergeCell ref="CP10:CS10"/>
    <mergeCell ref="J31:M31"/>
    <mergeCell ref="N31:Q31"/>
    <mergeCell ref="BN30:BQ30"/>
    <mergeCell ref="AP30:AS30"/>
    <mergeCell ref="AT30:AW30"/>
    <mergeCell ref="AX30:BA30"/>
    <mergeCell ref="BB30:BE30"/>
    <mergeCell ref="BF30:BI30"/>
    <mergeCell ref="BJ30:BM30"/>
    <mergeCell ref="N30:Q30"/>
    <mergeCell ref="R30:U30"/>
    <mergeCell ref="R31:U31"/>
    <mergeCell ref="V31:Y31"/>
    <mergeCell ref="AD31:AG31"/>
    <mergeCell ref="AT31:AW31"/>
    <mergeCell ref="AX31:BA31"/>
    <mergeCell ref="BB31:BE31"/>
    <mergeCell ref="AL10:AO10"/>
    <mergeCell ref="AP10:AS10"/>
    <mergeCell ref="AH31:AK31"/>
    <mergeCell ref="AL31:AO31"/>
    <mergeCell ref="BV31:BY31"/>
    <mergeCell ref="CP8:CS8"/>
    <mergeCell ref="BR8:BU8"/>
    <mergeCell ref="BZ8:CC8"/>
    <mergeCell ref="CD8:CG8"/>
    <mergeCell ref="AT10:AW10"/>
    <mergeCell ref="AX10:BA10"/>
    <mergeCell ref="BB10:BE10"/>
    <mergeCell ref="AD9:AG9"/>
    <mergeCell ref="AH9:AK9"/>
    <mergeCell ref="AL9:AO9"/>
    <mergeCell ref="AP9:AS9"/>
    <mergeCell ref="AT9:AW9"/>
    <mergeCell ref="CL9:CO9"/>
    <mergeCell ref="BR9:BU9"/>
    <mergeCell ref="BZ9:CC9"/>
    <mergeCell ref="CD9:CG9"/>
    <mergeCell ref="CH9:CK9"/>
    <mergeCell ref="BF10:BI10"/>
    <mergeCell ref="BZ10:CC10"/>
    <mergeCell ref="CD10:CG10"/>
    <mergeCell ref="CH10:CK10"/>
    <mergeCell ref="CL10:CO10"/>
    <mergeCell ref="BR10:BU10"/>
    <mergeCell ref="AX9:BA9"/>
    <mergeCell ref="CH8:CK8"/>
    <mergeCell ref="CL8:CO8"/>
    <mergeCell ref="AT8:AW8"/>
    <mergeCell ref="AX8:BA8"/>
    <mergeCell ref="BB8:BE8"/>
    <mergeCell ref="BF8:BI8"/>
    <mergeCell ref="BJ8:BM8"/>
    <mergeCell ref="BN8:BQ8"/>
    <mergeCell ref="CL30:CO30"/>
    <mergeCell ref="BB9:BE9"/>
    <mergeCell ref="BF9:BI9"/>
    <mergeCell ref="BJ9:BM9"/>
    <mergeCell ref="BN9:BQ9"/>
    <mergeCell ref="BJ10:BM10"/>
    <mergeCell ref="BN10:BQ10"/>
    <mergeCell ref="BV8:BY8"/>
    <mergeCell ref="BV9:BY9"/>
    <mergeCell ref="BV10:BY10"/>
    <mergeCell ref="BV30:BY30"/>
    <mergeCell ref="CH30:CK30"/>
    <mergeCell ref="AP8:AS8"/>
    <mergeCell ref="BF31:BI31"/>
    <mergeCell ref="BJ31:BM31"/>
    <mergeCell ref="Z10:AC10"/>
    <mergeCell ref="Z30:AC30"/>
    <mergeCell ref="Z31:AC31"/>
    <mergeCell ref="R9:U9"/>
    <mergeCell ref="V9:Y9"/>
    <mergeCell ref="Z8:AC8"/>
    <mergeCell ref="Z9:AC9"/>
    <mergeCell ref="AD10:AG10"/>
    <mergeCell ref="AH10:AK10"/>
    <mergeCell ref="AL30:AO30"/>
    <mergeCell ref="AD8:AG8"/>
    <mergeCell ref="AH8:AK8"/>
    <mergeCell ref="AL8:AO8"/>
    <mergeCell ref="B10:E10"/>
    <mergeCell ref="F10:I10"/>
    <mergeCell ref="R10:U10"/>
    <mergeCell ref="V10:Y10"/>
    <mergeCell ref="F8:I8"/>
    <mergeCell ref="J8:M8"/>
    <mergeCell ref="N8:Q8"/>
    <mergeCell ref="B9:E9"/>
    <mergeCell ref="F9:I9"/>
    <mergeCell ref="J9:M9"/>
    <mergeCell ref="N9:Q9"/>
    <mergeCell ref="B8:E8"/>
    <mergeCell ref="R8:U8"/>
    <mergeCell ref="V8:Y8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8"/>
  <sheetViews>
    <sheetView topLeftCell="A5" zoomScale="90" zoomScaleNormal="90" workbookViewId="0">
      <pane xSplit="1" ySplit="6" topLeftCell="CP11" activePane="bottomRight" state="frozen"/>
      <selection activeCell="A5" sqref="A5"/>
      <selection pane="topRight" activeCell="B5" sqref="B5"/>
      <selection pane="bottomLeft" activeCell="A11" sqref="A11"/>
      <selection pane="bottomRight" activeCell="CX17" sqref="CX17"/>
    </sheetView>
  </sheetViews>
  <sheetFormatPr baseColWidth="10" defaultColWidth="11.44140625" defaultRowHeight="14.4" x14ac:dyDescent="0.3"/>
  <cols>
    <col min="1" max="1" width="20.109375" style="114" customWidth="1"/>
    <col min="2" max="5" width="11.5546875" style="3" customWidth="1"/>
    <col min="6" max="33" width="12.44140625" style="114" customWidth="1"/>
    <col min="34" max="37" width="11.5546875" style="114" customWidth="1"/>
    <col min="38" max="40" width="10.5546875" style="114" customWidth="1"/>
    <col min="41" max="41" width="13.44140625" style="114" customWidth="1"/>
    <col min="42" max="49" width="13" style="114" customWidth="1"/>
    <col min="50" max="73" width="11.88671875" style="114" customWidth="1"/>
    <col min="74" max="89" width="12" style="114" customWidth="1"/>
    <col min="90" max="96" width="11.44140625" style="114"/>
    <col min="97" max="101" width="11.33203125" style="114" customWidth="1"/>
    <col min="102" max="105" width="15.33203125" customWidth="1"/>
    <col min="106" max="108" width="11.33203125" style="114" customWidth="1"/>
    <col min="109" max="109" width="16.109375" style="114" bestFit="1" customWidth="1"/>
    <col min="110" max="16384" width="11.44140625" style="114"/>
  </cols>
  <sheetData>
    <row r="1" spans="1:109" ht="15.75" hidden="1" customHeight="1" x14ac:dyDescent="0.3"/>
    <row r="2" spans="1:109" ht="15.75" hidden="1" customHeight="1" x14ac:dyDescent="0.3"/>
    <row r="3" spans="1:109" ht="15.75" hidden="1" customHeight="1" x14ac:dyDescent="0.3"/>
    <row r="4" spans="1:109" ht="15.75" hidden="1" customHeight="1" x14ac:dyDescent="0.3"/>
    <row r="5" spans="1:109" ht="23.1" customHeight="1" x14ac:dyDescent="0.3">
      <c r="B5" s="193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X5" s="89"/>
      <c r="CY5" s="89"/>
      <c r="CZ5" s="89"/>
      <c r="DA5" s="89"/>
    </row>
    <row r="6" spans="1:109" ht="9.6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X6" s="92"/>
      <c r="CY6" s="92"/>
      <c r="CZ6" s="92"/>
      <c r="DA6" s="92"/>
    </row>
    <row r="7" spans="1:109" ht="24.6" customHeight="1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 t="s">
        <v>200</v>
      </c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9"/>
      <c r="CM7" s="200"/>
      <c r="CN7" s="200"/>
      <c r="CO7" s="201"/>
      <c r="CP7" s="199"/>
      <c r="CQ7" s="200"/>
      <c r="CR7" s="200"/>
      <c r="CS7" s="201"/>
      <c r="CT7" s="200"/>
      <c r="CU7" s="200"/>
      <c r="CV7" s="200"/>
      <c r="CW7" s="200"/>
      <c r="CX7" s="95"/>
      <c r="CY7" s="95"/>
      <c r="CZ7" s="95"/>
      <c r="DA7" s="95"/>
      <c r="DB7" s="199"/>
      <c r="DC7" s="200"/>
      <c r="DD7" s="200"/>
      <c r="DE7" s="201"/>
    </row>
    <row r="8" spans="1:109" s="185" customFormat="1" ht="18.75" customHeight="1" thickBot="1" x14ac:dyDescent="0.35">
      <c r="A8" s="184" t="s">
        <v>16</v>
      </c>
      <c r="B8" s="792" t="s">
        <v>347</v>
      </c>
      <c r="C8" s="793"/>
      <c r="D8" s="793"/>
      <c r="E8" s="794"/>
      <c r="F8" s="793" t="s">
        <v>189</v>
      </c>
      <c r="G8" s="793"/>
      <c r="H8" s="793"/>
      <c r="I8" s="793"/>
      <c r="J8" s="792" t="s">
        <v>18</v>
      </c>
      <c r="K8" s="793"/>
      <c r="L8" s="793"/>
      <c r="M8" s="794"/>
      <c r="N8" s="792" t="s">
        <v>18</v>
      </c>
      <c r="O8" s="793"/>
      <c r="P8" s="793"/>
      <c r="Q8" s="794"/>
      <c r="R8" s="792" t="s">
        <v>349</v>
      </c>
      <c r="S8" s="793"/>
      <c r="T8" s="793"/>
      <c r="U8" s="794"/>
      <c r="V8" s="792" t="s">
        <v>231</v>
      </c>
      <c r="W8" s="793"/>
      <c r="X8" s="793"/>
      <c r="Y8" s="794"/>
      <c r="Z8" s="792" t="s">
        <v>231</v>
      </c>
      <c r="AA8" s="793"/>
      <c r="AB8" s="793"/>
      <c r="AC8" s="794"/>
      <c r="AD8" s="792" t="s">
        <v>18</v>
      </c>
      <c r="AE8" s="793"/>
      <c r="AF8" s="793"/>
      <c r="AG8" s="794"/>
      <c r="AH8" s="792" t="s">
        <v>17</v>
      </c>
      <c r="AI8" s="793"/>
      <c r="AJ8" s="793"/>
      <c r="AK8" s="793"/>
      <c r="AL8" s="792" t="s">
        <v>18</v>
      </c>
      <c r="AM8" s="793"/>
      <c r="AN8" s="793"/>
      <c r="AO8" s="794"/>
      <c r="AP8" s="793" t="s">
        <v>17</v>
      </c>
      <c r="AQ8" s="793"/>
      <c r="AR8" s="793"/>
      <c r="AS8" s="793"/>
      <c r="AT8" s="792" t="s">
        <v>202</v>
      </c>
      <c r="AU8" s="793"/>
      <c r="AV8" s="793"/>
      <c r="AW8" s="793"/>
      <c r="AX8" s="792" t="s">
        <v>351</v>
      </c>
      <c r="AY8" s="793"/>
      <c r="AZ8" s="793"/>
      <c r="BA8" s="794"/>
      <c r="BB8" s="792" t="s">
        <v>351</v>
      </c>
      <c r="BC8" s="793"/>
      <c r="BD8" s="793"/>
      <c r="BE8" s="794"/>
      <c r="BF8" s="792" t="s">
        <v>266</v>
      </c>
      <c r="BG8" s="793"/>
      <c r="BH8" s="793"/>
      <c r="BI8" s="794"/>
      <c r="BJ8" s="792" t="s">
        <v>354</v>
      </c>
      <c r="BK8" s="793"/>
      <c r="BL8" s="793"/>
      <c r="BM8" s="794"/>
      <c r="BN8" s="792" t="s">
        <v>354</v>
      </c>
      <c r="BO8" s="793"/>
      <c r="BP8" s="793"/>
      <c r="BQ8" s="794"/>
      <c r="BR8" s="792" t="s">
        <v>354</v>
      </c>
      <c r="BS8" s="793"/>
      <c r="BT8" s="793"/>
      <c r="BU8" s="794"/>
      <c r="BV8" s="792" t="s">
        <v>331</v>
      </c>
      <c r="BW8" s="793"/>
      <c r="BX8" s="793"/>
      <c r="BY8" s="794"/>
      <c r="BZ8" s="792" t="s">
        <v>338</v>
      </c>
      <c r="CA8" s="793"/>
      <c r="CB8" s="793"/>
      <c r="CC8" s="793"/>
      <c r="CD8" s="792" t="s">
        <v>338</v>
      </c>
      <c r="CE8" s="793"/>
      <c r="CF8" s="793"/>
      <c r="CG8" s="793"/>
      <c r="CH8" s="792" t="s">
        <v>325</v>
      </c>
      <c r="CI8" s="793"/>
      <c r="CJ8" s="793"/>
      <c r="CK8" s="794"/>
      <c r="CL8" s="807" t="s">
        <v>359</v>
      </c>
      <c r="CM8" s="808"/>
      <c r="CN8" s="808"/>
      <c r="CO8" s="809"/>
      <c r="CP8" s="792" t="s">
        <v>118</v>
      </c>
      <c r="CQ8" s="793"/>
      <c r="CR8" s="793"/>
      <c r="CS8" s="794"/>
      <c r="CT8" s="807" t="s">
        <v>96</v>
      </c>
      <c r="CU8" s="808"/>
      <c r="CV8" s="808"/>
      <c r="CW8" s="809"/>
      <c r="CX8" s="783"/>
      <c r="CY8" s="784"/>
      <c r="CZ8" s="784"/>
      <c r="DA8" s="784"/>
      <c r="DB8" s="807"/>
      <c r="DC8" s="808"/>
      <c r="DD8" s="808"/>
      <c r="DE8" s="809"/>
    </row>
    <row r="9" spans="1:109" s="185" customFormat="1" ht="18" thickBot="1" x14ac:dyDescent="0.35">
      <c r="A9" s="184" t="s">
        <v>14</v>
      </c>
      <c r="B9" s="792" t="s">
        <v>346</v>
      </c>
      <c r="C9" s="793"/>
      <c r="D9" s="793"/>
      <c r="E9" s="794"/>
      <c r="F9" s="793" t="s">
        <v>314</v>
      </c>
      <c r="G9" s="793"/>
      <c r="H9" s="793"/>
      <c r="I9" s="793"/>
      <c r="J9" s="792" t="s">
        <v>332</v>
      </c>
      <c r="K9" s="793"/>
      <c r="L9" s="793"/>
      <c r="M9" s="794"/>
      <c r="N9" s="792" t="s">
        <v>348</v>
      </c>
      <c r="O9" s="793"/>
      <c r="P9" s="793"/>
      <c r="Q9" s="794"/>
      <c r="R9" s="792" t="s">
        <v>116</v>
      </c>
      <c r="S9" s="793"/>
      <c r="T9" s="793"/>
      <c r="U9" s="794"/>
      <c r="V9" s="792" t="s">
        <v>323</v>
      </c>
      <c r="W9" s="793"/>
      <c r="X9" s="793"/>
      <c r="Y9" s="794"/>
      <c r="Z9" s="792" t="s">
        <v>116</v>
      </c>
      <c r="AA9" s="793"/>
      <c r="AB9" s="793"/>
      <c r="AC9" s="794"/>
      <c r="AD9" s="792" t="s">
        <v>291</v>
      </c>
      <c r="AE9" s="793"/>
      <c r="AF9" s="793"/>
      <c r="AG9" s="794"/>
      <c r="AH9" s="792" t="s">
        <v>322</v>
      </c>
      <c r="AI9" s="793"/>
      <c r="AJ9" s="793"/>
      <c r="AK9" s="793"/>
      <c r="AL9" s="792" t="s">
        <v>165</v>
      </c>
      <c r="AM9" s="793"/>
      <c r="AN9" s="793"/>
      <c r="AO9" s="794"/>
      <c r="AP9" s="793" t="s">
        <v>319</v>
      </c>
      <c r="AQ9" s="793"/>
      <c r="AR9" s="793"/>
      <c r="AS9" s="793"/>
      <c r="AT9" s="792" t="s">
        <v>350</v>
      </c>
      <c r="AU9" s="793"/>
      <c r="AV9" s="793"/>
      <c r="AW9" s="793"/>
      <c r="AX9" s="792" t="s">
        <v>165</v>
      </c>
      <c r="AY9" s="793"/>
      <c r="AZ9" s="793"/>
      <c r="BA9" s="794"/>
      <c r="BB9" s="792" t="s">
        <v>319</v>
      </c>
      <c r="BC9" s="793"/>
      <c r="BD9" s="793"/>
      <c r="BE9" s="794"/>
      <c r="BF9" s="792" t="s">
        <v>353</v>
      </c>
      <c r="BG9" s="793"/>
      <c r="BH9" s="793"/>
      <c r="BI9" s="794"/>
      <c r="BJ9" s="792" t="s">
        <v>284</v>
      </c>
      <c r="BK9" s="793"/>
      <c r="BL9" s="793"/>
      <c r="BM9" s="794"/>
      <c r="BN9" s="792" t="s">
        <v>356</v>
      </c>
      <c r="BO9" s="793"/>
      <c r="BP9" s="793"/>
      <c r="BQ9" s="794"/>
      <c r="BR9" s="792" t="s">
        <v>355</v>
      </c>
      <c r="BS9" s="793"/>
      <c r="BT9" s="793"/>
      <c r="BU9" s="794"/>
      <c r="BV9" s="792" t="s">
        <v>285</v>
      </c>
      <c r="BW9" s="793"/>
      <c r="BX9" s="793"/>
      <c r="BY9" s="794"/>
      <c r="BZ9" s="792" t="s">
        <v>357</v>
      </c>
      <c r="CA9" s="793"/>
      <c r="CB9" s="793"/>
      <c r="CC9" s="793"/>
      <c r="CD9" s="792" t="s">
        <v>358</v>
      </c>
      <c r="CE9" s="793"/>
      <c r="CF9" s="793"/>
      <c r="CG9" s="793"/>
      <c r="CH9" s="792" t="s">
        <v>326</v>
      </c>
      <c r="CI9" s="793"/>
      <c r="CJ9" s="793"/>
      <c r="CK9" s="794"/>
      <c r="CL9" s="792" t="s">
        <v>360</v>
      </c>
      <c r="CM9" s="793"/>
      <c r="CN9" s="793"/>
      <c r="CO9" s="794"/>
      <c r="CP9" s="792" t="s">
        <v>345</v>
      </c>
      <c r="CQ9" s="793"/>
      <c r="CR9" s="793"/>
      <c r="CS9" s="794"/>
      <c r="CT9" s="792" t="s">
        <v>361</v>
      </c>
      <c r="CU9" s="793"/>
      <c r="CV9" s="793"/>
      <c r="CW9" s="794"/>
      <c r="CX9" s="783"/>
      <c r="CY9" s="784"/>
      <c r="CZ9" s="784"/>
      <c r="DA9" s="784"/>
      <c r="DB9" s="792"/>
      <c r="DC9" s="793"/>
      <c r="DD9" s="793"/>
      <c r="DE9" s="794"/>
    </row>
    <row r="10" spans="1:109" s="3" customFormat="1" ht="28.2" thickBot="1" x14ac:dyDescent="0.35">
      <c r="A10" s="44" t="s">
        <v>52</v>
      </c>
      <c r="B10" s="716">
        <v>636</v>
      </c>
      <c r="C10" s="717"/>
      <c r="D10" s="717"/>
      <c r="E10" s="718"/>
      <c r="F10" s="716">
        <v>637</v>
      </c>
      <c r="G10" s="717"/>
      <c r="H10" s="717"/>
      <c r="I10" s="718"/>
      <c r="J10" s="716">
        <v>638</v>
      </c>
      <c r="K10" s="717"/>
      <c r="L10" s="717"/>
      <c r="M10" s="717"/>
      <c r="N10" s="717">
        <v>639</v>
      </c>
      <c r="O10" s="717"/>
      <c r="P10" s="717"/>
      <c r="Q10" s="718"/>
      <c r="R10" s="716">
        <v>640</v>
      </c>
      <c r="S10" s="717"/>
      <c r="T10" s="717"/>
      <c r="U10" s="718"/>
      <c r="V10" s="716">
        <v>641</v>
      </c>
      <c r="W10" s="717"/>
      <c r="X10" s="717"/>
      <c r="Y10" s="718"/>
      <c r="Z10" s="716">
        <v>642</v>
      </c>
      <c r="AA10" s="717"/>
      <c r="AB10" s="717"/>
      <c r="AC10" s="718"/>
      <c r="AD10" s="716">
        <v>643</v>
      </c>
      <c r="AE10" s="717"/>
      <c r="AF10" s="717"/>
      <c r="AG10" s="718"/>
      <c r="AH10" s="768">
        <v>644</v>
      </c>
      <c r="AI10" s="734"/>
      <c r="AJ10" s="734"/>
      <c r="AK10" s="734"/>
      <c r="AL10" s="768">
        <v>645</v>
      </c>
      <c r="AM10" s="734"/>
      <c r="AN10" s="734"/>
      <c r="AO10" s="769"/>
      <c r="AP10" s="734">
        <v>646</v>
      </c>
      <c r="AQ10" s="734"/>
      <c r="AR10" s="734"/>
      <c r="AS10" s="734"/>
      <c r="AT10" s="731">
        <v>647</v>
      </c>
      <c r="AU10" s="732"/>
      <c r="AV10" s="732"/>
      <c r="AW10" s="732"/>
      <c r="AX10" s="731">
        <v>648</v>
      </c>
      <c r="AY10" s="732"/>
      <c r="AZ10" s="732"/>
      <c r="BA10" s="733"/>
      <c r="BB10" s="731">
        <v>649</v>
      </c>
      <c r="BC10" s="732"/>
      <c r="BD10" s="732"/>
      <c r="BE10" s="733"/>
      <c r="BF10" s="731">
        <v>650</v>
      </c>
      <c r="BG10" s="732"/>
      <c r="BH10" s="732"/>
      <c r="BI10" s="733"/>
      <c r="BJ10" s="731">
        <v>651</v>
      </c>
      <c r="BK10" s="732"/>
      <c r="BL10" s="732"/>
      <c r="BM10" s="733"/>
      <c r="BN10" s="731">
        <v>652</v>
      </c>
      <c r="BO10" s="732"/>
      <c r="BP10" s="732"/>
      <c r="BQ10" s="733"/>
      <c r="BR10" s="756">
        <v>653</v>
      </c>
      <c r="BS10" s="757"/>
      <c r="BT10" s="757"/>
      <c r="BU10" s="758"/>
      <c r="BV10" s="756">
        <v>654</v>
      </c>
      <c r="BW10" s="757"/>
      <c r="BX10" s="757"/>
      <c r="BY10" s="758"/>
      <c r="BZ10" s="813">
        <v>655</v>
      </c>
      <c r="CA10" s="814"/>
      <c r="CB10" s="814"/>
      <c r="CC10" s="814"/>
      <c r="CD10" s="813">
        <v>656</v>
      </c>
      <c r="CE10" s="814"/>
      <c r="CF10" s="814"/>
      <c r="CG10" s="814"/>
      <c r="CH10" s="813">
        <v>657</v>
      </c>
      <c r="CI10" s="814"/>
      <c r="CJ10" s="814"/>
      <c r="CK10" s="815"/>
      <c r="CL10" s="756">
        <v>658</v>
      </c>
      <c r="CM10" s="757"/>
      <c r="CN10" s="757"/>
      <c r="CO10" s="758"/>
      <c r="CP10" s="813">
        <v>659</v>
      </c>
      <c r="CQ10" s="814"/>
      <c r="CR10" s="814"/>
      <c r="CS10" s="815"/>
      <c r="CT10" s="756">
        <v>660</v>
      </c>
      <c r="CU10" s="757"/>
      <c r="CV10" s="757"/>
      <c r="CW10" s="758"/>
      <c r="CX10" s="768"/>
      <c r="CY10" s="734"/>
      <c r="CZ10" s="734"/>
      <c r="DA10" s="734"/>
      <c r="DB10" s="219"/>
      <c r="DC10" s="172"/>
      <c r="DD10" s="172"/>
      <c r="DE10" s="220"/>
    </row>
    <row r="11" spans="1:109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145" t="s">
        <v>30</v>
      </c>
      <c r="AI11" s="46" t="s">
        <v>31</v>
      </c>
      <c r="AJ11" s="47" t="s">
        <v>32</v>
      </c>
      <c r="AK11" s="143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49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8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8" t="s">
        <v>33</v>
      </c>
      <c r="CD11" s="45" t="s">
        <v>30</v>
      </c>
      <c r="CE11" s="46" t="s">
        <v>31</v>
      </c>
      <c r="CF11" s="46" t="s">
        <v>32</v>
      </c>
      <c r="CG11" s="48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8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</row>
    <row r="12" spans="1:109" x14ac:dyDescent="0.3">
      <c r="B12" s="144">
        <v>45171</v>
      </c>
      <c r="C12" s="54">
        <v>4583</v>
      </c>
      <c r="D12" s="54">
        <v>105</v>
      </c>
      <c r="E12" s="54" t="s">
        <v>94</v>
      </c>
      <c r="F12" s="136">
        <v>45162</v>
      </c>
      <c r="G12" s="54">
        <v>4559</v>
      </c>
      <c r="H12" s="54">
        <v>85</v>
      </c>
      <c r="I12" s="54" t="s">
        <v>179</v>
      </c>
      <c r="J12" s="136">
        <v>45170</v>
      </c>
      <c r="K12" s="54">
        <v>4094</v>
      </c>
      <c r="L12" s="54">
        <v>140</v>
      </c>
      <c r="M12" s="54" t="s">
        <v>111</v>
      </c>
      <c r="N12" s="136">
        <v>45178</v>
      </c>
      <c r="O12" s="54">
        <v>4644</v>
      </c>
      <c r="P12" s="54">
        <v>30</v>
      </c>
      <c r="Q12" s="54" t="s">
        <v>179</v>
      </c>
      <c r="R12" s="144">
        <v>45177</v>
      </c>
      <c r="S12" s="54">
        <v>4599</v>
      </c>
      <c r="T12" s="54">
        <v>15</v>
      </c>
      <c r="U12" s="54" t="s">
        <v>179</v>
      </c>
      <c r="V12" s="144">
        <v>45171</v>
      </c>
      <c r="W12" s="54">
        <v>4099</v>
      </c>
      <c r="X12" s="54">
        <v>135</v>
      </c>
      <c r="Y12" s="54" t="s">
        <v>111</v>
      </c>
      <c r="Z12" s="144">
        <v>45171</v>
      </c>
      <c r="AA12" s="54">
        <v>4098</v>
      </c>
      <c r="AB12" s="54">
        <v>210</v>
      </c>
      <c r="AC12" s="54" t="s">
        <v>111</v>
      </c>
      <c r="AD12" s="144">
        <v>45172</v>
      </c>
      <c r="AE12" s="54">
        <v>4605</v>
      </c>
      <c r="AF12" s="54">
        <v>105</v>
      </c>
      <c r="AG12" s="51" t="s">
        <v>111</v>
      </c>
      <c r="AH12" s="131">
        <v>45172</v>
      </c>
      <c r="AI12" s="6">
        <v>4603</v>
      </c>
      <c r="AJ12" s="6">
        <v>105</v>
      </c>
      <c r="AK12" s="15" t="s">
        <v>111</v>
      </c>
      <c r="AL12" s="130">
        <v>45170</v>
      </c>
      <c r="AM12" s="126">
        <v>4097</v>
      </c>
      <c r="AN12" s="126">
        <v>100</v>
      </c>
      <c r="AO12" s="127" t="s">
        <v>111</v>
      </c>
      <c r="AP12" s="208">
        <v>45192</v>
      </c>
      <c r="AQ12" s="54">
        <v>4683</v>
      </c>
      <c r="AR12" s="54">
        <v>10</v>
      </c>
      <c r="AS12" s="54" t="s">
        <v>179</v>
      </c>
      <c r="AT12" s="144">
        <v>45173</v>
      </c>
      <c r="AU12" s="54">
        <v>4606</v>
      </c>
      <c r="AV12" s="54">
        <v>140</v>
      </c>
      <c r="AW12" s="144" t="s">
        <v>111</v>
      </c>
      <c r="AX12" s="144">
        <v>45170</v>
      </c>
      <c r="AY12" s="54">
        <v>4096</v>
      </c>
      <c r="AZ12" s="54">
        <v>15</v>
      </c>
      <c r="BA12" s="54" t="s">
        <v>111</v>
      </c>
      <c r="BB12" s="144">
        <v>45170</v>
      </c>
      <c r="BC12" s="54">
        <v>4095</v>
      </c>
      <c r="BD12" s="54">
        <v>30</v>
      </c>
      <c r="BE12" s="54" t="s">
        <v>111</v>
      </c>
      <c r="BF12" s="144">
        <v>45198</v>
      </c>
      <c r="BG12" s="54">
        <v>4759</v>
      </c>
      <c r="BH12">
        <v>3780</v>
      </c>
      <c r="BI12" s="54" t="s">
        <v>253</v>
      </c>
      <c r="BJ12" s="144">
        <v>45180</v>
      </c>
      <c r="BK12" s="54">
        <v>4625</v>
      </c>
      <c r="BL12" s="54">
        <v>15</v>
      </c>
      <c r="BM12" s="54" t="s">
        <v>111</v>
      </c>
      <c r="BN12" s="144">
        <v>45199</v>
      </c>
      <c r="BO12" s="54">
        <v>4752</v>
      </c>
      <c r="BP12" s="54">
        <v>15</v>
      </c>
      <c r="BQ12" s="54" t="s">
        <v>179</v>
      </c>
      <c r="BR12" s="144">
        <v>45199</v>
      </c>
      <c r="BS12" s="54">
        <v>4754</v>
      </c>
      <c r="BT12" s="3">
        <v>15</v>
      </c>
      <c r="BU12" s="51" t="s">
        <v>94</v>
      </c>
      <c r="BV12" s="144">
        <v>45182</v>
      </c>
      <c r="BW12" s="54">
        <v>4622</v>
      </c>
      <c r="BX12" s="3">
        <v>1890</v>
      </c>
      <c r="BY12" s="51" t="s">
        <v>94</v>
      </c>
      <c r="BZ12" s="144">
        <v>45172</v>
      </c>
      <c r="CA12" s="54">
        <v>4588</v>
      </c>
      <c r="CB12" s="54">
        <v>35</v>
      </c>
      <c r="CC12" s="51" t="s">
        <v>280</v>
      </c>
      <c r="CD12" s="144">
        <v>45173</v>
      </c>
      <c r="CE12" s="54">
        <v>4589</v>
      </c>
      <c r="CF12" s="54">
        <v>175</v>
      </c>
      <c r="CG12" s="51" t="s">
        <v>280</v>
      </c>
      <c r="CH12" s="161">
        <v>45185</v>
      </c>
      <c r="CI12" s="54">
        <v>4675</v>
      </c>
      <c r="CJ12" s="54">
        <v>70</v>
      </c>
      <c r="CK12" s="53" t="s">
        <v>179</v>
      </c>
      <c r="CL12" s="144">
        <v>45176</v>
      </c>
      <c r="CM12" s="54">
        <v>4615</v>
      </c>
      <c r="CN12" s="54">
        <v>35</v>
      </c>
      <c r="CO12" s="54" t="s">
        <v>111</v>
      </c>
      <c r="CP12" s="161">
        <v>45172</v>
      </c>
      <c r="CQ12" s="54">
        <v>4604</v>
      </c>
      <c r="CR12" s="54">
        <v>70</v>
      </c>
      <c r="CS12" s="53" t="s">
        <v>111</v>
      </c>
      <c r="CT12" s="161">
        <v>45172</v>
      </c>
      <c r="CU12" s="54">
        <v>4100</v>
      </c>
      <c r="CV12" s="54">
        <v>50</v>
      </c>
      <c r="CW12" s="54" t="s">
        <v>111</v>
      </c>
      <c r="CX12" s="136"/>
      <c r="CY12" s="66"/>
      <c r="CZ12" s="66"/>
      <c r="DA12" s="66"/>
      <c r="DB12" s="161"/>
      <c r="DC12" s="54"/>
      <c r="DD12" s="54"/>
      <c r="DE12" s="53"/>
    </row>
    <row r="13" spans="1:109" x14ac:dyDescent="0.3">
      <c r="B13" s="136"/>
      <c r="C13" s="6"/>
      <c r="D13" s="6"/>
      <c r="E13" s="6"/>
      <c r="F13" s="136">
        <v>45166</v>
      </c>
      <c r="G13" s="6">
        <v>4084</v>
      </c>
      <c r="H13" s="6">
        <v>105</v>
      </c>
      <c r="I13" s="6" t="s">
        <v>111</v>
      </c>
      <c r="J13" s="136">
        <v>45173</v>
      </c>
      <c r="K13" s="6">
        <v>4608</v>
      </c>
      <c r="L13" s="6">
        <v>140</v>
      </c>
      <c r="M13" s="6" t="s">
        <v>111</v>
      </c>
      <c r="N13" s="136">
        <v>45181</v>
      </c>
      <c r="O13" s="6">
        <v>4620</v>
      </c>
      <c r="P13" s="6">
        <v>70</v>
      </c>
      <c r="Q13" s="6" t="s">
        <v>111</v>
      </c>
      <c r="R13" s="136">
        <v>45180</v>
      </c>
      <c r="S13" s="6">
        <v>4656</v>
      </c>
      <c r="T13" s="6">
        <v>10</v>
      </c>
      <c r="U13" s="6" t="s">
        <v>179</v>
      </c>
      <c r="V13" s="136">
        <v>45173</v>
      </c>
      <c r="W13" s="6">
        <v>4607</v>
      </c>
      <c r="X13" s="6">
        <v>65</v>
      </c>
      <c r="Y13" s="6" t="s">
        <v>111</v>
      </c>
      <c r="Z13" s="136">
        <v>45174</v>
      </c>
      <c r="AA13" s="6">
        <v>4593</v>
      </c>
      <c r="AB13" s="6">
        <v>170</v>
      </c>
      <c r="AC13" s="6" t="s">
        <v>280</v>
      </c>
      <c r="AD13" s="136">
        <v>45175</v>
      </c>
      <c r="AE13" s="6">
        <v>4611</v>
      </c>
      <c r="AF13" s="6">
        <v>105</v>
      </c>
      <c r="AG13" s="52" t="s">
        <v>111</v>
      </c>
      <c r="AH13" s="131">
        <v>45175</v>
      </c>
      <c r="AI13" s="6">
        <v>4612</v>
      </c>
      <c r="AJ13" s="6">
        <v>105</v>
      </c>
      <c r="AK13" s="15" t="s">
        <v>111</v>
      </c>
      <c r="AL13" s="131">
        <v>45172</v>
      </c>
      <c r="AM13" s="6">
        <v>4586</v>
      </c>
      <c r="AN13" s="6">
        <v>120</v>
      </c>
      <c r="AO13" s="15" t="s">
        <v>280</v>
      </c>
      <c r="AP13" s="138">
        <v>45194</v>
      </c>
      <c r="AQ13" s="6">
        <v>4713</v>
      </c>
      <c r="AR13" s="6">
        <v>15</v>
      </c>
      <c r="AS13" s="6" t="s">
        <v>111</v>
      </c>
      <c r="AT13" s="136">
        <v>45176</v>
      </c>
      <c r="AU13" s="6">
        <v>4616</v>
      </c>
      <c r="AV13" s="6">
        <v>140</v>
      </c>
      <c r="AW13" s="136" t="s">
        <v>111</v>
      </c>
      <c r="AX13" s="136">
        <v>45172</v>
      </c>
      <c r="AY13" s="6">
        <v>4585</v>
      </c>
      <c r="AZ13" s="6">
        <v>35</v>
      </c>
      <c r="BA13" s="6" t="s">
        <v>280</v>
      </c>
      <c r="BB13" s="136">
        <v>45172</v>
      </c>
      <c r="BC13" s="6">
        <v>4587</v>
      </c>
      <c r="BD13" s="6">
        <v>50</v>
      </c>
      <c r="BE13" s="6" t="s">
        <v>280</v>
      </c>
      <c r="BF13" s="144"/>
      <c r="BG13" s="6"/>
      <c r="BH13" s="6"/>
      <c r="BI13" s="6"/>
      <c r="BJ13" s="144">
        <v>45183</v>
      </c>
      <c r="BK13" s="6">
        <v>4626</v>
      </c>
      <c r="BL13" s="6">
        <v>15</v>
      </c>
      <c r="BM13" s="6" t="s">
        <v>111</v>
      </c>
      <c r="BN13" s="136"/>
      <c r="BO13" s="6"/>
      <c r="BP13" s="6"/>
      <c r="BQ13" s="6"/>
      <c r="BR13" s="136"/>
      <c r="BS13" s="6"/>
      <c r="BT13" s="6"/>
      <c r="BU13" s="52"/>
      <c r="BV13" s="136"/>
      <c r="BW13" s="6"/>
      <c r="BX13" s="6"/>
      <c r="BY13" s="6"/>
      <c r="BZ13" s="136">
        <v>45179</v>
      </c>
      <c r="CA13" s="6">
        <v>4617</v>
      </c>
      <c r="CB13" s="6">
        <v>35</v>
      </c>
      <c r="CC13" s="52" t="s">
        <v>111</v>
      </c>
      <c r="CD13" s="136">
        <v>45179</v>
      </c>
      <c r="CE13" s="6">
        <v>4618</v>
      </c>
      <c r="CF13" s="6">
        <v>175</v>
      </c>
      <c r="CG13" s="52" t="s">
        <v>111</v>
      </c>
      <c r="CH13" s="131">
        <v>45191</v>
      </c>
      <c r="CI13" s="6">
        <v>4690</v>
      </c>
      <c r="CJ13" s="6">
        <v>30</v>
      </c>
      <c r="CK13" s="15" t="s">
        <v>179</v>
      </c>
      <c r="CL13" s="136">
        <v>45183</v>
      </c>
      <c r="CM13" s="6">
        <v>4668</v>
      </c>
      <c r="CN13" s="6">
        <v>35</v>
      </c>
      <c r="CO13" s="86" t="s">
        <v>179</v>
      </c>
      <c r="CP13" s="131">
        <v>45176</v>
      </c>
      <c r="CQ13" s="6">
        <v>4613</v>
      </c>
      <c r="CR13" s="6">
        <v>50</v>
      </c>
      <c r="CS13" s="15" t="s">
        <v>111</v>
      </c>
      <c r="CT13" s="161">
        <v>45175</v>
      </c>
      <c r="CU13" s="86">
        <v>4609</v>
      </c>
      <c r="CV13" s="86">
        <v>70</v>
      </c>
      <c r="CW13" s="86" t="s">
        <v>111</v>
      </c>
      <c r="CX13" s="136"/>
      <c r="CY13" s="80"/>
      <c r="CZ13" s="80"/>
      <c r="DA13" s="80"/>
      <c r="DB13" s="221"/>
      <c r="DC13" s="86"/>
      <c r="DD13" s="86"/>
      <c r="DE13" s="216"/>
    </row>
    <row r="14" spans="1:109" ht="15" customHeight="1" x14ac:dyDescent="0.3">
      <c r="B14" s="136"/>
      <c r="C14" s="6"/>
      <c r="D14" s="6"/>
      <c r="E14" s="6"/>
      <c r="F14" s="136">
        <v>45168</v>
      </c>
      <c r="G14" s="6">
        <v>4086</v>
      </c>
      <c r="H14" s="6">
        <v>105</v>
      </c>
      <c r="I14" s="6" t="s">
        <v>111</v>
      </c>
      <c r="J14" s="136">
        <v>45176</v>
      </c>
      <c r="K14" s="6">
        <v>4600</v>
      </c>
      <c r="L14" s="6">
        <v>120</v>
      </c>
      <c r="M14" s="6" t="s">
        <v>179</v>
      </c>
      <c r="N14" s="136">
        <v>45184</v>
      </c>
      <c r="O14" s="6">
        <v>4672</v>
      </c>
      <c r="P14" s="6">
        <v>30</v>
      </c>
      <c r="Q14" s="6" t="s">
        <v>179</v>
      </c>
      <c r="R14" s="136">
        <v>45183</v>
      </c>
      <c r="S14" s="6">
        <v>4624</v>
      </c>
      <c r="T14" s="6">
        <v>35</v>
      </c>
      <c r="U14" s="6" t="s">
        <v>111</v>
      </c>
      <c r="V14" s="136">
        <v>45175</v>
      </c>
      <c r="W14" s="6">
        <v>4594</v>
      </c>
      <c r="X14" s="6">
        <v>115</v>
      </c>
      <c r="Y14" s="6" t="s">
        <v>280</v>
      </c>
      <c r="Z14" s="136">
        <v>45177</v>
      </c>
      <c r="AA14" s="6">
        <v>4598</v>
      </c>
      <c r="AB14" s="6">
        <v>90</v>
      </c>
      <c r="AC14" s="6" t="s">
        <v>179</v>
      </c>
      <c r="AD14" s="136">
        <v>45178</v>
      </c>
      <c r="AE14" s="6">
        <v>4645</v>
      </c>
      <c r="AF14" s="6">
        <v>75</v>
      </c>
      <c r="AG14" s="52" t="s">
        <v>179</v>
      </c>
      <c r="AH14" s="131">
        <v>45269</v>
      </c>
      <c r="AI14" s="6">
        <v>4647</v>
      </c>
      <c r="AJ14" s="6">
        <v>105</v>
      </c>
      <c r="AK14" s="15" t="s">
        <v>179</v>
      </c>
      <c r="AL14" s="210">
        <v>45174</v>
      </c>
      <c r="AM14" s="211">
        <v>4590</v>
      </c>
      <c r="AN14" s="211">
        <v>120</v>
      </c>
      <c r="AO14" s="212" t="s">
        <v>280</v>
      </c>
      <c r="AP14" s="138">
        <v>45196</v>
      </c>
      <c r="AQ14" s="6">
        <v>4744</v>
      </c>
      <c r="AR14" s="6">
        <v>35</v>
      </c>
      <c r="AS14" s="6" t="s">
        <v>179</v>
      </c>
      <c r="AT14" s="136">
        <v>45181</v>
      </c>
      <c r="AU14" s="6">
        <v>4659</v>
      </c>
      <c r="AV14" s="6">
        <v>140</v>
      </c>
      <c r="AW14" s="136" t="s">
        <v>179</v>
      </c>
      <c r="AX14" s="136">
        <v>45174</v>
      </c>
      <c r="AY14" s="6">
        <v>4592</v>
      </c>
      <c r="AZ14" s="6">
        <v>32</v>
      </c>
      <c r="BA14" s="6" t="s">
        <v>280</v>
      </c>
      <c r="BB14" s="136">
        <v>45174</v>
      </c>
      <c r="BC14" s="6">
        <v>4591</v>
      </c>
      <c r="BD14" s="6">
        <v>70</v>
      </c>
      <c r="BE14" s="6" t="s">
        <v>280</v>
      </c>
      <c r="BF14" s="6"/>
      <c r="BG14" s="6"/>
      <c r="BH14" s="6"/>
      <c r="BI14" s="6"/>
      <c r="BJ14" s="6"/>
      <c r="BK14" s="6"/>
      <c r="BL14" s="6"/>
      <c r="BM14" s="6"/>
      <c r="BN14" s="136"/>
      <c r="BO14" s="6"/>
      <c r="BP14" s="6"/>
      <c r="BQ14" s="6"/>
      <c r="BR14" s="136"/>
      <c r="BS14" s="6"/>
      <c r="BT14" s="6"/>
      <c r="BU14" s="52"/>
      <c r="BV14" s="136"/>
      <c r="BW14" s="6"/>
      <c r="BX14" s="6"/>
      <c r="BY14" s="6"/>
      <c r="BZ14" s="136">
        <v>45185</v>
      </c>
      <c r="CA14" s="6">
        <v>4631</v>
      </c>
      <c r="CB14" s="6">
        <v>15</v>
      </c>
      <c r="CC14" s="52" t="s">
        <v>111</v>
      </c>
      <c r="CD14" s="136">
        <v>45186</v>
      </c>
      <c r="CE14" s="6">
        <v>4632</v>
      </c>
      <c r="CF14" s="6">
        <v>175</v>
      </c>
      <c r="CG14" s="52" t="s">
        <v>111</v>
      </c>
      <c r="CH14" s="131">
        <v>45197</v>
      </c>
      <c r="CI14" s="213">
        <v>4717</v>
      </c>
      <c r="CJ14" s="6">
        <v>70</v>
      </c>
      <c r="CK14" s="15" t="s">
        <v>111</v>
      </c>
      <c r="CL14" s="136">
        <v>45190</v>
      </c>
      <c r="CM14" s="6">
        <v>4688</v>
      </c>
      <c r="CN14" s="6">
        <v>15</v>
      </c>
      <c r="CO14" s="86" t="s">
        <v>179</v>
      </c>
      <c r="CP14" s="131">
        <v>45180</v>
      </c>
      <c r="CQ14" s="213">
        <v>4658</v>
      </c>
      <c r="CR14" s="6">
        <v>10</v>
      </c>
      <c r="CS14" s="15" t="s">
        <v>179</v>
      </c>
      <c r="CT14" s="161">
        <v>45178</v>
      </c>
      <c r="CU14" s="86">
        <v>4643</v>
      </c>
      <c r="CV14" s="86">
        <v>50</v>
      </c>
      <c r="CW14" s="86" t="s">
        <v>179</v>
      </c>
      <c r="CX14" s="136"/>
      <c r="CY14" s="67"/>
      <c r="CZ14" s="67"/>
      <c r="DA14" s="67"/>
      <c r="DB14" s="221"/>
      <c r="DC14" s="86"/>
      <c r="DD14" s="86"/>
      <c r="DE14" s="216"/>
    </row>
    <row r="15" spans="1:109" x14ac:dyDescent="0.3">
      <c r="B15" s="136"/>
      <c r="C15" s="6"/>
      <c r="D15" s="6"/>
      <c r="E15" s="6"/>
      <c r="F15" s="136">
        <v>45172</v>
      </c>
      <c r="G15" s="6">
        <v>4602</v>
      </c>
      <c r="H15" s="6">
        <v>65</v>
      </c>
      <c r="I15" s="6" t="s">
        <v>111</v>
      </c>
      <c r="J15" s="136">
        <v>45179</v>
      </c>
      <c r="K15" s="6">
        <v>4651</v>
      </c>
      <c r="L15" s="6">
        <v>60</v>
      </c>
      <c r="M15" s="6" t="s">
        <v>179</v>
      </c>
      <c r="N15" s="136">
        <v>45187</v>
      </c>
      <c r="O15" s="6">
        <v>4635</v>
      </c>
      <c r="P15" s="6">
        <v>30</v>
      </c>
      <c r="Q15" s="6" t="s">
        <v>111</v>
      </c>
      <c r="R15" s="136">
        <v>45186</v>
      </c>
      <c r="S15" s="6">
        <v>4718</v>
      </c>
      <c r="T15" s="6">
        <v>15</v>
      </c>
      <c r="U15" s="6" t="s">
        <v>111</v>
      </c>
      <c r="V15" s="136">
        <v>45177</v>
      </c>
      <c r="W15" s="6">
        <v>4650</v>
      </c>
      <c r="X15" s="6">
        <v>70</v>
      </c>
      <c r="Y15" s="6" t="s">
        <v>179</v>
      </c>
      <c r="Z15" s="136">
        <v>45180</v>
      </c>
      <c r="AA15" s="6">
        <v>4655</v>
      </c>
      <c r="AB15" s="6">
        <v>85</v>
      </c>
      <c r="AC15" s="6" t="s">
        <v>179</v>
      </c>
      <c r="AD15" s="136">
        <v>45181</v>
      </c>
      <c r="AE15" s="6">
        <v>4619</v>
      </c>
      <c r="AF15" s="6">
        <v>105</v>
      </c>
      <c r="AG15" s="52" t="s">
        <v>111</v>
      </c>
      <c r="AH15" s="131">
        <v>45181</v>
      </c>
      <c r="AI15" s="6">
        <v>4661</v>
      </c>
      <c r="AJ15" s="6">
        <v>105</v>
      </c>
      <c r="AK15" s="15" t="s">
        <v>179</v>
      </c>
      <c r="AL15" s="131">
        <v>45176</v>
      </c>
      <c r="AM15" s="6">
        <v>4595</v>
      </c>
      <c r="AN15" s="6">
        <v>120</v>
      </c>
      <c r="AO15" s="15" t="s">
        <v>280</v>
      </c>
      <c r="AP15" s="138">
        <v>45198</v>
      </c>
      <c r="AQ15" s="6">
        <v>4723</v>
      </c>
      <c r="AR15" s="6">
        <v>35</v>
      </c>
      <c r="AS15" s="6" t="s">
        <v>111</v>
      </c>
      <c r="AT15" s="136">
        <v>45183</v>
      </c>
      <c r="AU15" s="6">
        <v>4669</v>
      </c>
      <c r="AV15" s="6">
        <v>60</v>
      </c>
      <c r="AW15" s="136" t="s">
        <v>179</v>
      </c>
      <c r="AX15" s="136">
        <v>45176</v>
      </c>
      <c r="AY15" s="6">
        <v>4596</v>
      </c>
      <c r="AZ15" s="6">
        <v>35</v>
      </c>
      <c r="BA15" s="6" t="s">
        <v>280</v>
      </c>
      <c r="BB15" s="136">
        <v>45176</v>
      </c>
      <c r="BC15" s="6">
        <v>4597</v>
      </c>
      <c r="BD15" s="6">
        <v>70</v>
      </c>
      <c r="BE15" s="6" t="s">
        <v>280</v>
      </c>
      <c r="BF15" s="6"/>
      <c r="BG15" s="6"/>
      <c r="BH15" s="6"/>
      <c r="BI15" s="6"/>
      <c r="BJ15" s="6"/>
      <c r="BK15" s="6"/>
      <c r="BL15" s="6"/>
      <c r="BM15" s="6"/>
      <c r="BN15" s="136"/>
      <c r="BO15" s="6"/>
      <c r="BP15" s="6"/>
      <c r="BQ15" s="6"/>
      <c r="BR15" s="136"/>
      <c r="BS15" s="6"/>
      <c r="BT15" s="6"/>
      <c r="BU15" s="52"/>
      <c r="BV15" s="136"/>
      <c r="BW15" s="6"/>
      <c r="BX15" s="6"/>
      <c r="BY15" s="6"/>
      <c r="BZ15" s="136">
        <v>45192</v>
      </c>
      <c r="CA15" s="6">
        <v>4707</v>
      </c>
      <c r="CB15" s="6">
        <v>35</v>
      </c>
      <c r="CC15" s="52" t="s">
        <v>246</v>
      </c>
      <c r="CD15" s="136">
        <v>45193</v>
      </c>
      <c r="CE15" s="6">
        <v>4706</v>
      </c>
      <c r="CF15" s="6">
        <v>140</v>
      </c>
      <c r="CG15" s="52" t="s">
        <v>246</v>
      </c>
      <c r="CH15" s="131"/>
      <c r="CI15" s="6"/>
      <c r="CJ15" s="6"/>
      <c r="CK15" s="15"/>
      <c r="CL15" s="136">
        <v>45197</v>
      </c>
      <c r="CM15" s="6">
        <v>4750</v>
      </c>
      <c r="CN15" s="6">
        <v>35</v>
      </c>
      <c r="CO15" s="86" t="s">
        <v>179</v>
      </c>
      <c r="CP15" s="131">
        <v>45184</v>
      </c>
      <c r="CQ15" s="6">
        <v>4671</v>
      </c>
      <c r="CR15" s="6">
        <v>10</v>
      </c>
      <c r="CS15" s="15" t="s">
        <v>179</v>
      </c>
      <c r="CT15" s="161">
        <v>45181</v>
      </c>
      <c r="CU15" s="86">
        <v>4662</v>
      </c>
      <c r="CV15" s="86">
        <v>50</v>
      </c>
      <c r="CW15" s="86" t="s">
        <v>179</v>
      </c>
      <c r="CX15" s="136"/>
      <c r="CY15" s="66"/>
      <c r="CZ15" s="66"/>
      <c r="DA15" s="66"/>
      <c r="DB15" s="221"/>
      <c r="DC15" s="86"/>
      <c r="DD15" s="86"/>
      <c r="DE15" s="216"/>
    </row>
    <row r="16" spans="1:109" x14ac:dyDescent="0.3">
      <c r="B16" s="136"/>
      <c r="C16" s="6"/>
      <c r="D16" s="6"/>
      <c r="E16" s="6"/>
      <c r="F16" s="136">
        <v>45176</v>
      </c>
      <c r="G16" s="6">
        <v>4614</v>
      </c>
      <c r="H16" s="6">
        <v>105</v>
      </c>
      <c r="I16" s="6" t="s">
        <v>111</v>
      </c>
      <c r="J16" s="136">
        <v>45182</v>
      </c>
      <c r="K16" s="6">
        <v>4666</v>
      </c>
      <c r="L16" s="6">
        <v>80</v>
      </c>
      <c r="M16" s="6" t="s">
        <v>179</v>
      </c>
      <c r="N16" s="136">
        <v>45190</v>
      </c>
      <c r="O16" s="6">
        <v>4703</v>
      </c>
      <c r="P16" s="6">
        <v>20</v>
      </c>
      <c r="Q16" s="6" t="s">
        <v>111</v>
      </c>
      <c r="R16" s="136"/>
      <c r="S16" s="6"/>
      <c r="T16" s="6"/>
      <c r="U16" s="6"/>
      <c r="V16" s="136">
        <v>45179</v>
      </c>
      <c r="W16" s="6">
        <v>4649</v>
      </c>
      <c r="X16" s="6">
        <v>70</v>
      </c>
      <c r="Y16" s="6" t="s">
        <v>179</v>
      </c>
      <c r="Z16" s="136">
        <v>45183</v>
      </c>
      <c r="AA16" s="6">
        <v>4623</v>
      </c>
      <c r="AB16" s="6">
        <v>210</v>
      </c>
      <c r="AC16" s="6" t="s">
        <v>111</v>
      </c>
      <c r="AD16" s="136">
        <v>45184</v>
      </c>
      <c r="AE16" s="6">
        <v>4673</v>
      </c>
      <c r="AF16" s="6">
        <v>45</v>
      </c>
      <c r="AG16" s="52" t="s">
        <v>179</v>
      </c>
      <c r="AH16" s="131">
        <v>45184</v>
      </c>
      <c r="AI16" s="86">
        <v>4670</v>
      </c>
      <c r="AJ16" s="86">
        <v>105</v>
      </c>
      <c r="AK16" s="216" t="s">
        <v>179</v>
      </c>
      <c r="AL16" s="210">
        <v>45178</v>
      </c>
      <c r="AM16" s="211">
        <v>4641</v>
      </c>
      <c r="AN16" s="211">
        <v>55</v>
      </c>
      <c r="AO16" s="212" t="s">
        <v>179</v>
      </c>
      <c r="AP16" s="138"/>
      <c r="AQ16" s="6"/>
      <c r="AR16" s="6"/>
      <c r="AS16" s="6"/>
      <c r="AT16" s="136">
        <v>45187</v>
      </c>
      <c r="AU16" s="6">
        <v>4730</v>
      </c>
      <c r="AV16" s="6">
        <v>140</v>
      </c>
      <c r="AW16" s="136" t="s">
        <v>179</v>
      </c>
      <c r="AX16" s="136">
        <v>45178</v>
      </c>
      <c r="AY16" s="6">
        <v>4640</v>
      </c>
      <c r="AZ16" s="6">
        <v>35</v>
      </c>
      <c r="BA16" s="6" t="s">
        <v>179</v>
      </c>
      <c r="BB16" s="136">
        <v>45178</v>
      </c>
      <c r="BC16" s="6">
        <v>4642</v>
      </c>
      <c r="BD16" s="6">
        <v>20</v>
      </c>
      <c r="BE16" s="6" t="s">
        <v>179</v>
      </c>
      <c r="BF16" s="6"/>
      <c r="BG16" s="6"/>
      <c r="BH16" s="6"/>
      <c r="BI16" s="6"/>
      <c r="BJ16" s="6"/>
      <c r="BK16" s="6"/>
      <c r="BL16" s="6"/>
      <c r="BM16" s="6"/>
      <c r="BN16" s="136"/>
      <c r="BO16" s="6"/>
      <c r="BP16" s="6"/>
      <c r="BQ16" s="6"/>
      <c r="BR16" s="136"/>
      <c r="BS16" s="6"/>
      <c r="BT16" s="6"/>
      <c r="BU16" s="52"/>
      <c r="BV16" s="136"/>
      <c r="BW16" s="6"/>
      <c r="BX16" s="6"/>
      <c r="BY16" s="6"/>
      <c r="BZ16" s="136">
        <v>45199</v>
      </c>
      <c r="CA16" s="6">
        <v>4725</v>
      </c>
      <c r="CB16" s="6">
        <v>35</v>
      </c>
      <c r="CC16" s="52" t="s">
        <v>111</v>
      </c>
      <c r="CD16" s="136"/>
      <c r="CE16" s="6"/>
      <c r="CF16" s="6"/>
      <c r="CG16" s="52"/>
      <c r="CH16" s="131"/>
      <c r="CI16" s="6"/>
      <c r="CJ16" s="6"/>
      <c r="CK16" s="15"/>
      <c r="CL16" s="136"/>
      <c r="CM16" s="6"/>
      <c r="CN16" s="6"/>
      <c r="CO16" s="86"/>
      <c r="CP16" s="131">
        <v>45189</v>
      </c>
      <c r="CQ16" s="6">
        <v>4737</v>
      </c>
      <c r="CR16" s="6">
        <v>20</v>
      </c>
      <c r="CS16" s="15" t="s">
        <v>179</v>
      </c>
      <c r="CT16" s="161">
        <v>45184</v>
      </c>
      <c r="CU16" s="86">
        <v>4674</v>
      </c>
      <c r="CV16" s="86">
        <v>30</v>
      </c>
      <c r="CW16" s="86" t="s">
        <v>179</v>
      </c>
      <c r="CX16" s="136"/>
      <c r="CY16" s="67"/>
      <c r="CZ16" s="67"/>
      <c r="DA16" s="67"/>
      <c r="DB16" s="221"/>
      <c r="DC16" s="86"/>
      <c r="DD16" s="86"/>
      <c r="DE16" s="216"/>
    </row>
    <row r="17" spans="1:109" x14ac:dyDescent="0.3">
      <c r="B17" s="136"/>
      <c r="C17" s="6"/>
      <c r="D17" s="6"/>
      <c r="E17" s="6"/>
      <c r="F17" s="136">
        <v>45178</v>
      </c>
      <c r="G17" s="6">
        <v>4648</v>
      </c>
      <c r="H17" s="6">
        <v>105</v>
      </c>
      <c r="I17" s="6" t="s">
        <v>179</v>
      </c>
      <c r="J17" s="136">
        <v>45185</v>
      </c>
      <c r="K17" s="6">
        <v>4676</v>
      </c>
      <c r="L17" s="6">
        <v>100</v>
      </c>
      <c r="M17" s="6" t="s">
        <v>179</v>
      </c>
      <c r="N17" s="136">
        <v>45193</v>
      </c>
      <c r="O17" s="6">
        <v>4747</v>
      </c>
      <c r="P17" s="6">
        <v>10</v>
      </c>
      <c r="Q17" s="6" t="s">
        <v>179</v>
      </c>
      <c r="R17" s="136"/>
      <c r="S17" s="6"/>
      <c r="T17" s="6"/>
      <c r="U17" s="6"/>
      <c r="V17" s="136">
        <v>45181</v>
      </c>
      <c r="W17" s="6">
        <v>4621</v>
      </c>
      <c r="X17" s="6">
        <v>175</v>
      </c>
      <c r="Y17" s="6" t="s">
        <v>111</v>
      </c>
      <c r="Z17" s="136">
        <v>45186</v>
      </c>
      <c r="AA17" s="6">
        <v>4681</v>
      </c>
      <c r="AB17" s="6">
        <v>90</v>
      </c>
      <c r="AC17" s="6" t="s">
        <v>179</v>
      </c>
      <c r="AD17" s="136">
        <v>45187</v>
      </c>
      <c r="AE17" s="6">
        <v>4634</v>
      </c>
      <c r="AF17" s="6">
        <v>45</v>
      </c>
      <c r="AG17" s="52" t="s">
        <v>111</v>
      </c>
      <c r="AH17" s="131">
        <v>45187</v>
      </c>
      <c r="AI17" s="6">
        <v>4729</v>
      </c>
      <c r="AJ17" s="6">
        <v>45</v>
      </c>
      <c r="AK17" s="15" t="s">
        <v>179</v>
      </c>
      <c r="AL17" s="131">
        <v>45180</v>
      </c>
      <c r="AM17" s="6">
        <v>4652</v>
      </c>
      <c r="AN17" s="6">
        <v>60</v>
      </c>
      <c r="AO17" s="15" t="s">
        <v>179</v>
      </c>
      <c r="AP17" s="138"/>
      <c r="AQ17" s="6"/>
      <c r="AR17" s="6"/>
      <c r="AS17" s="6"/>
      <c r="AT17" s="136">
        <v>45190</v>
      </c>
      <c r="AU17" s="6">
        <v>4689</v>
      </c>
      <c r="AV17" s="6">
        <v>140</v>
      </c>
      <c r="AW17" s="136" t="s">
        <v>179</v>
      </c>
      <c r="AX17" s="136">
        <v>45180</v>
      </c>
      <c r="AY17" s="6">
        <v>4654</v>
      </c>
      <c r="AZ17" s="6">
        <v>15</v>
      </c>
      <c r="BA17" s="6" t="s">
        <v>179</v>
      </c>
      <c r="BB17" s="136">
        <v>45180</v>
      </c>
      <c r="BC17" s="6">
        <v>4654</v>
      </c>
      <c r="BD17" s="6">
        <v>30</v>
      </c>
      <c r="BE17" s="6" t="s">
        <v>179</v>
      </c>
      <c r="BF17" s="6"/>
      <c r="BG17" s="6"/>
      <c r="BH17" s="6"/>
      <c r="BI17" s="6"/>
      <c r="BJ17" s="6"/>
      <c r="BK17" s="6"/>
      <c r="BL17" s="6"/>
      <c r="BM17" s="6"/>
      <c r="BN17" s="136"/>
      <c r="BO17" s="6"/>
      <c r="BP17" s="6"/>
      <c r="BQ17" s="6"/>
      <c r="BR17" s="136"/>
      <c r="BS17" s="6"/>
      <c r="BT17" s="6"/>
      <c r="BU17" s="52"/>
      <c r="BV17" s="136"/>
      <c r="BW17" s="6"/>
      <c r="BX17" s="6"/>
      <c r="BY17" s="6"/>
      <c r="BZ17" s="136"/>
      <c r="CA17" s="6"/>
      <c r="CB17" s="6"/>
      <c r="CC17" s="52"/>
      <c r="CD17" s="136"/>
      <c r="CE17" s="6"/>
      <c r="CF17" s="6"/>
      <c r="CG17" s="52"/>
      <c r="CH17" s="131"/>
      <c r="CI17" s="6"/>
      <c r="CJ17" s="6"/>
      <c r="CK17" s="15"/>
      <c r="CL17" s="136"/>
      <c r="CM17" s="6"/>
      <c r="CN17" s="6"/>
      <c r="CO17" s="86"/>
      <c r="CP17" s="131">
        <v>45193</v>
      </c>
      <c r="CQ17" s="6">
        <v>4736</v>
      </c>
      <c r="CR17" s="6">
        <v>20</v>
      </c>
      <c r="CS17" s="15" t="s">
        <v>179</v>
      </c>
      <c r="CT17" s="161">
        <v>45187</v>
      </c>
      <c r="CU17" s="86">
        <v>4701</v>
      </c>
      <c r="CV17" s="86">
        <v>70</v>
      </c>
      <c r="CW17" s="86" t="s">
        <v>111</v>
      </c>
      <c r="CX17" s="136"/>
      <c r="CY17" s="67"/>
      <c r="CZ17" s="67"/>
      <c r="DA17" s="67"/>
      <c r="DB17" s="221"/>
      <c r="DC17" s="86"/>
      <c r="DD17" s="86"/>
      <c r="DE17" s="216"/>
    </row>
    <row r="18" spans="1:109" x14ac:dyDescent="0.3">
      <c r="B18" s="136"/>
      <c r="C18" s="6"/>
      <c r="D18" s="6"/>
      <c r="E18" s="6"/>
      <c r="F18" s="136">
        <v>45181</v>
      </c>
      <c r="G18" s="6">
        <v>4660</v>
      </c>
      <c r="H18" s="6">
        <v>105</v>
      </c>
      <c r="I18" s="6" t="s">
        <v>179</v>
      </c>
      <c r="J18" s="136">
        <v>45188</v>
      </c>
      <c r="K18" s="6">
        <v>4735</v>
      </c>
      <c r="L18" s="6">
        <v>140</v>
      </c>
      <c r="M18" s="6" t="s">
        <v>179</v>
      </c>
      <c r="N18" s="136"/>
      <c r="O18" s="6"/>
      <c r="P18" s="6"/>
      <c r="Q18" s="6"/>
      <c r="R18" s="136"/>
      <c r="S18" s="6"/>
      <c r="T18" s="6"/>
      <c r="U18" s="6"/>
      <c r="V18" s="136">
        <v>45183</v>
      </c>
      <c r="W18" s="6">
        <v>4627</v>
      </c>
      <c r="X18" s="6">
        <v>75</v>
      </c>
      <c r="Y18" s="6" t="s">
        <v>111</v>
      </c>
      <c r="Z18" s="136">
        <v>45189</v>
      </c>
      <c r="AA18" s="6">
        <v>4685</v>
      </c>
      <c r="AB18" s="6">
        <v>165</v>
      </c>
      <c r="AC18" s="6" t="s">
        <v>179</v>
      </c>
      <c r="AD18" s="136">
        <v>45190</v>
      </c>
      <c r="AE18" s="6">
        <v>4704</v>
      </c>
      <c r="AF18" s="6">
        <v>45</v>
      </c>
      <c r="AG18" s="52" t="s">
        <v>111</v>
      </c>
      <c r="AH18" s="131">
        <v>45190</v>
      </c>
      <c r="AI18" s="6">
        <v>4687</v>
      </c>
      <c r="AJ18" s="6">
        <v>85</v>
      </c>
      <c r="AK18" s="15" t="s">
        <v>179</v>
      </c>
      <c r="AL18" s="131">
        <v>45182</v>
      </c>
      <c r="AM18" s="6">
        <v>4664</v>
      </c>
      <c r="AN18" s="6">
        <v>45</v>
      </c>
      <c r="AO18" s="15" t="s">
        <v>179</v>
      </c>
      <c r="AP18" s="138"/>
      <c r="AQ18" s="6"/>
      <c r="AR18" s="6"/>
      <c r="AS18" s="6"/>
      <c r="AT18" s="136">
        <v>45194</v>
      </c>
      <c r="AU18" s="6">
        <v>4713</v>
      </c>
      <c r="AV18" s="6">
        <v>140</v>
      </c>
      <c r="AW18" s="136" t="s">
        <v>111</v>
      </c>
      <c r="AX18" s="136">
        <v>45182</v>
      </c>
      <c r="AY18" s="6">
        <v>4665</v>
      </c>
      <c r="AZ18" s="6">
        <v>15</v>
      </c>
      <c r="BA18" s="6" t="s">
        <v>179</v>
      </c>
      <c r="BB18" s="136">
        <v>45182</v>
      </c>
      <c r="BC18" s="6">
        <v>4663</v>
      </c>
      <c r="BD18" s="6">
        <v>25</v>
      </c>
      <c r="BE18" s="6" t="s">
        <v>179</v>
      </c>
      <c r="BF18" s="6"/>
      <c r="BG18" s="6"/>
      <c r="BH18" s="6"/>
      <c r="BI18" s="6"/>
      <c r="BJ18" s="6"/>
      <c r="BK18" s="6"/>
      <c r="BL18" s="6"/>
      <c r="BM18" s="6"/>
      <c r="BN18" s="136"/>
      <c r="BO18" s="6"/>
      <c r="BP18" s="6"/>
      <c r="BQ18" s="192"/>
      <c r="BR18" s="136"/>
      <c r="BS18" s="6"/>
      <c r="BT18" s="6"/>
      <c r="BU18" s="52"/>
      <c r="BV18" s="136"/>
      <c r="BW18" s="6"/>
      <c r="BX18" s="6"/>
      <c r="BY18" s="4"/>
      <c r="BZ18" s="136"/>
      <c r="CA18" s="6"/>
      <c r="CB18" s="6"/>
      <c r="CC18" s="52"/>
      <c r="CD18" s="136"/>
      <c r="CE18" s="6"/>
      <c r="CF18" s="6"/>
      <c r="CG18" s="52"/>
      <c r="CH18" s="131"/>
      <c r="CI18" s="6"/>
      <c r="CJ18" s="6"/>
      <c r="CK18" s="15"/>
      <c r="CL18" s="136"/>
      <c r="CM18" s="6"/>
      <c r="CN18" s="6"/>
      <c r="CO18" s="86"/>
      <c r="CP18" s="131"/>
      <c r="CQ18" s="6"/>
      <c r="CR18" s="6"/>
      <c r="CS18" s="15"/>
      <c r="CT18" s="161">
        <v>45190</v>
      </c>
      <c r="CU18" s="86">
        <v>4705</v>
      </c>
      <c r="CV18" s="86">
        <v>70</v>
      </c>
      <c r="CW18" s="86" t="s">
        <v>111</v>
      </c>
      <c r="CX18" s="136"/>
      <c r="CY18" s="67"/>
      <c r="CZ18" s="67"/>
      <c r="DA18" s="67"/>
      <c r="DB18" s="221"/>
      <c r="DC18" s="86"/>
      <c r="DD18" s="86"/>
      <c r="DE18" s="216"/>
    </row>
    <row r="19" spans="1:109" x14ac:dyDescent="0.3">
      <c r="B19" s="136"/>
      <c r="C19" s="6"/>
      <c r="D19" s="6"/>
      <c r="E19" s="6"/>
      <c r="F19" s="136">
        <v>45183</v>
      </c>
      <c r="G19" s="6">
        <v>4667</v>
      </c>
      <c r="H19" s="6">
        <v>45</v>
      </c>
      <c r="I19" s="6" t="s">
        <v>179</v>
      </c>
      <c r="J19" s="136">
        <v>45191</v>
      </c>
      <c r="K19" s="6">
        <v>4691</v>
      </c>
      <c r="L19" s="6">
        <v>60</v>
      </c>
      <c r="M19" s="6" t="s">
        <v>179</v>
      </c>
      <c r="N19" s="136"/>
      <c r="O19" s="6"/>
      <c r="P19" s="6"/>
      <c r="Q19" s="6"/>
      <c r="R19" s="136"/>
      <c r="S19" s="6"/>
      <c r="T19" s="6"/>
      <c r="U19" s="6"/>
      <c r="V19" s="136">
        <v>45185</v>
      </c>
      <c r="W19" s="6">
        <v>4677</v>
      </c>
      <c r="X19" s="6">
        <v>70</v>
      </c>
      <c r="Y19" s="6" t="s">
        <v>179</v>
      </c>
      <c r="Z19" s="136">
        <v>45192</v>
      </c>
      <c r="AA19" s="6">
        <v>4696</v>
      </c>
      <c r="AB19" s="6">
        <v>90</v>
      </c>
      <c r="AC19" s="6" t="s">
        <v>179</v>
      </c>
      <c r="AD19" s="136">
        <v>45193</v>
      </c>
      <c r="AE19" s="6">
        <v>4700</v>
      </c>
      <c r="AF19" s="6">
        <v>30</v>
      </c>
      <c r="AG19" s="52" t="s">
        <v>179</v>
      </c>
      <c r="AH19" s="136">
        <v>45193</v>
      </c>
      <c r="AI19" s="86">
        <v>4739</v>
      </c>
      <c r="AJ19" s="86">
        <v>105</v>
      </c>
      <c r="AK19" s="86" t="s">
        <v>179</v>
      </c>
      <c r="AL19" s="138">
        <v>45184</v>
      </c>
      <c r="AM19" s="140">
        <v>4628</v>
      </c>
      <c r="AN19" s="6">
        <v>40</v>
      </c>
      <c r="AO19" s="15" t="s">
        <v>111</v>
      </c>
      <c r="AP19" s="138"/>
      <c r="AQ19" s="6"/>
      <c r="AR19" s="6"/>
      <c r="AS19" s="6"/>
      <c r="AT19" s="136">
        <v>45197</v>
      </c>
      <c r="AU19" s="6">
        <v>4751</v>
      </c>
      <c r="AV19" s="6">
        <v>105</v>
      </c>
      <c r="AW19" s="136" t="s">
        <v>179</v>
      </c>
      <c r="AX19" s="136">
        <v>45184</v>
      </c>
      <c r="AY19" s="6">
        <v>4629</v>
      </c>
      <c r="AZ19" s="6">
        <v>10</v>
      </c>
      <c r="BA19" s="192" t="s">
        <v>352</v>
      </c>
      <c r="BB19" s="136">
        <v>45184</v>
      </c>
      <c r="BC19" s="6">
        <v>4630</v>
      </c>
      <c r="BD19" s="6">
        <v>10</v>
      </c>
      <c r="BE19" s="192" t="s">
        <v>111</v>
      </c>
      <c r="BF19" s="192"/>
      <c r="BG19" s="192"/>
      <c r="BH19" s="192"/>
      <c r="BI19" s="192"/>
      <c r="BJ19" s="192"/>
      <c r="BK19" s="192"/>
      <c r="BL19" s="192"/>
      <c r="BM19" s="192"/>
      <c r="BN19" s="136"/>
      <c r="BO19" s="6"/>
      <c r="BP19" s="6"/>
      <c r="BQ19" s="6"/>
      <c r="BR19" s="136"/>
      <c r="BS19" s="6"/>
      <c r="BT19" s="6"/>
      <c r="BU19" s="52"/>
      <c r="BV19" s="136"/>
      <c r="BW19" s="6"/>
      <c r="BX19" s="6"/>
      <c r="BY19" s="6"/>
      <c r="BZ19" s="136"/>
      <c r="CA19" s="6"/>
      <c r="CB19" s="6"/>
      <c r="CC19" s="52"/>
      <c r="CD19" s="136"/>
      <c r="CE19" s="6"/>
      <c r="CF19" s="6"/>
      <c r="CG19" s="52"/>
      <c r="CH19" s="131"/>
      <c r="CI19" s="6"/>
      <c r="CJ19" s="6"/>
      <c r="CK19" s="15"/>
      <c r="CL19" s="136"/>
      <c r="CM19" s="6"/>
      <c r="CN19" s="6"/>
      <c r="CO19" s="86"/>
      <c r="CP19" s="136"/>
      <c r="CQ19" s="6"/>
      <c r="CR19" s="6"/>
      <c r="CS19" s="86"/>
      <c r="CT19" s="161">
        <v>45193</v>
      </c>
      <c r="CU19" s="86">
        <v>4699</v>
      </c>
      <c r="CV19" s="86">
        <v>30</v>
      </c>
      <c r="CW19" s="86" t="s">
        <v>179</v>
      </c>
      <c r="CX19" s="136"/>
      <c r="CY19" s="67"/>
      <c r="CZ19" s="67"/>
      <c r="DA19" s="67"/>
      <c r="DB19" s="221"/>
      <c r="DC19" s="86"/>
      <c r="DD19" s="86"/>
      <c r="DE19" s="216"/>
    </row>
    <row r="20" spans="1:109" x14ac:dyDescent="0.3">
      <c r="B20" s="136"/>
      <c r="C20" s="6"/>
      <c r="D20" s="6"/>
      <c r="E20" s="6"/>
      <c r="F20" s="136">
        <v>45187</v>
      </c>
      <c r="G20" s="6">
        <v>4731</v>
      </c>
      <c r="H20" s="6">
        <v>105</v>
      </c>
      <c r="I20" s="6" t="s">
        <v>179</v>
      </c>
      <c r="J20" s="136"/>
      <c r="K20" s="6"/>
      <c r="L20" s="6"/>
      <c r="M20" s="6"/>
      <c r="N20" s="136"/>
      <c r="O20" s="6"/>
      <c r="P20" s="6"/>
      <c r="Q20" s="6"/>
      <c r="R20" s="136"/>
      <c r="S20" s="6"/>
      <c r="T20" s="6"/>
      <c r="U20" s="6"/>
      <c r="V20" s="136">
        <v>45187</v>
      </c>
      <c r="W20" s="6">
        <v>4702</v>
      </c>
      <c r="X20" s="6">
        <v>65</v>
      </c>
      <c r="Y20" s="6" t="s">
        <v>111</v>
      </c>
      <c r="Z20" s="136">
        <v>45195</v>
      </c>
      <c r="AA20" s="6">
        <v>4740</v>
      </c>
      <c r="AB20" s="6">
        <v>210</v>
      </c>
      <c r="AC20" s="6" t="s">
        <v>179</v>
      </c>
      <c r="AD20" s="136">
        <v>45196</v>
      </c>
      <c r="AE20" s="6">
        <v>4742</v>
      </c>
      <c r="AF20" s="6">
        <v>45</v>
      </c>
      <c r="AG20" s="52" t="s">
        <v>179</v>
      </c>
      <c r="AH20" s="136">
        <v>45196</v>
      </c>
      <c r="AI20" s="86">
        <v>4748</v>
      </c>
      <c r="AJ20" s="86">
        <v>85</v>
      </c>
      <c r="AK20" s="86" t="s">
        <v>179</v>
      </c>
      <c r="AL20" s="138">
        <v>45186</v>
      </c>
      <c r="AM20" s="6">
        <v>4680</v>
      </c>
      <c r="AN20" s="6">
        <v>55</v>
      </c>
      <c r="AO20" s="15" t="s">
        <v>179</v>
      </c>
      <c r="AP20" s="138"/>
      <c r="AQ20" s="6"/>
      <c r="AR20" s="6"/>
      <c r="AS20" s="6"/>
      <c r="AT20" s="136"/>
      <c r="AU20" s="6"/>
      <c r="AV20" s="6"/>
      <c r="AW20" s="136"/>
      <c r="AX20" s="136">
        <v>45188</v>
      </c>
      <c r="AY20" s="6">
        <v>4734</v>
      </c>
      <c r="AZ20" s="6">
        <v>15</v>
      </c>
      <c r="BA20" s="6" t="s">
        <v>179</v>
      </c>
      <c r="BB20" s="136">
        <v>45186</v>
      </c>
      <c r="BC20" s="6">
        <v>4678</v>
      </c>
      <c r="BD20" s="6">
        <v>30</v>
      </c>
      <c r="BE20" s="6" t="s">
        <v>179</v>
      </c>
      <c r="BF20" s="6"/>
      <c r="BG20" s="6"/>
      <c r="BH20" s="6"/>
      <c r="BI20" s="6"/>
      <c r="BJ20" s="6"/>
      <c r="BK20" s="6"/>
      <c r="BL20" s="6"/>
      <c r="BM20" s="6"/>
      <c r="BN20" s="136"/>
      <c r="BO20" s="6"/>
      <c r="BP20" s="6"/>
      <c r="BQ20" s="6"/>
      <c r="BR20" s="136"/>
      <c r="BS20" s="6"/>
      <c r="BT20" s="6"/>
      <c r="BU20" s="52"/>
      <c r="BV20" s="136"/>
      <c r="BW20" s="6"/>
      <c r="BX20" s="6"/>
      <c r="BY20" s="6"/>
      <c r="BZ20" s="136"/>
      <c r="CA20" s="6"/>
      <c r="CB20" s="6"/>
      <c r="CC20" s="52"/>
      <c r="CD20" s="136"/>
      <c r="CE20" s="6"/>
      <c r="CF20" s="6"/>
      <c r="CG20" s="52"/>
      <c r="CH20" s="131"/>
      <c r="CI20" s="6"/>
      <c r="CJ20" s="6"/>
      <c r="CK20" s="15"/>
      <c r="CL20" s="136"/>
      <c r="CM20" s="6"/>
      <c r="CN20" s="6"/>
      <c r="CO20" s="86"/>
      <c r="CP20" s="136"/>
      <c r="CQ20" s="6"/>
      <c r="CR20" s="6"/>
      <c r="CS20" s="86"/>
      <c r="CT20" s="161">
        <v>45196</v>
      </c>
      <c r="CU20" s="86">
        <v>4741</v>
      </c>
      <c r="CV20" s="86">
        <v>30</v>
      </c>
      <c r="CW20" s="86" t="s">
        <v>179</v>
      </c>
      <c r="CX20" s="136"/>
      <c r="CY20" s="67"/>
      <c r="CZ20" s="67"/>
      <c r="DA20" s="67"/>
      <c r="DB20" s="221"/>
      <c r="DC20" s="86"/>
      <c r="DD20" s="86"/>
      <c r="DE20" s="216"/>
    </row>
    <row r="21" spans="1:109" x14ac:dyDescent="0.3">
      <c r="B21" s="136"/>
      <c r="C21" s="6"/>
      <c r="D21" s="6"/>
      <c r="E21" s="6"/>
      <c r="F21" s="136">
        <v>45189</v>
      </c>
      <c r="G21" s="6">
        <v>4686</v>
      </c>
      <c r="H21" s="6">
        <v>45</v>
      </c>
      <c r="I21" s="6" t="s">
        <v>179</v>
      </c>
      <c r="J21" s="136"/>
      <c r="K21" s="6"/>
      <c r="L21" s="6"/>
      <c r="M21" s="6"/>
      <c r="N21" s="136"/>
      <c r="O21" s="6"/>
      <c r="P21" s="6"/>
      <c r="Q21" s="6"/>
      <c r="R21" s="136"/>
      <c r="S21" s="6"/>
      <c r="T21" s="6"/>
      <c r="U21" s="6"/>
      <c r="V21" s="136">
        <v>45189</v>
      </c>
      <c r="W21" s="6">
        <v>4684</v>
      </c>
      <c r="X21" s="6">
        <v>65</v>
      </c>
      <c r="Y21" s="6" t="s">
        <v>179</v>
      </c>
      <c r="Z21" s="136">
        <v>45199</v>
      </c>
      <c r="AA21" s="6">
        <v>4753</v>
      </c>
      <c r="AB21" s="6">
        <v>180</v>
      </c>
      <c r="AC21" s="6" t="s">
        <v>179</v>
      </c>
      <c r="AD21" s="136">
        <v>45199</v>
      </c>
      <c r="AE21" s="6">
        <v>4756</v>
      </c>
      <c r="AF21" s="6">
        <v>45</v>
      </c>
      <c r="AG21" s="52" t="s">
        <v>179</v>
      </c>
      <c r="AH21" s="136">
        <v>45199</v>
      </c>
      <c r="AI21" s="86">
        <v>4757</v>
      </c>
      <c r="AJ21" s="86">
        <v>85</v>
      </c>
      <c r="AK21" s="86" t="s">
        <v>179</v>
      </c>
      <c r="AL21" s="138">
        <v>45188</v>
      </c>
      <c r="AM21" s="140">
        <v>4733</v>
      </c>
      <c r="AN21" s="6">
        <v>60</v>
      </c>
      <c r="AO21" s="15" t="s">
        <v>179</v>
      </c>
      <c r="AP21" s="138"/>
      <c r="AQ21" s="140"/>
      <c r="AR21" s="6"/>
      <c r="AS21" s="6"/>
      <c r="AT21" s="136"/>
      <c r="AU21" s="6"/>
      <c r="AV21" s="6"/>
      <c r="AW21" s="136"/>
      <c r="AX21" s="136">
        <v>45192</v>
      </c>
      <c r="AY21" s="6">
        <v>4698</v>
      </c>
      <c r="AZ21" s="6">
        <v>15</v>
      </c>
      <c r="BA21" s="6" t="s">
        <v>179</v>
      </c>
      <c r="BB21" s="136">
        <v>45188</v>
      </c>
      <c r="BC21" s="6">
        <v>4732</v>
      </c>
      <c r="BD21" s="6">
        <v>30</v>
      </c>
      <c r="BE21" s="6" t="s">
        <v>179</v>
      </c>
      <c r="BF21" s="6"/>
      <c r="BG21" s="6"/>
      <c r="BH21" s="6"/>
      <c r="BI21" s="6"/>
      <c r="BJ21" s="6"/>
      <c r="BK21" s="6"/>
      <c r="BL21" s="6"/>
      <c r="BM21" s="6"/>
      <c r="BN21" s="136"/>
      <c r="BO21" s="6"/>
      <c r="BP21" s="6"/>
      <c r="BQ21" s="6"/>
      <c r="BR21" s="136"/>
      <c r="BS21" s="6"/>
      <c r="BT21" s="6"/>
      <c r="BU21" s="52"/>
      <c r="BV21" s="136"/>
      <c r="BW21" s="6"/>
      <c r="BX21" s="6"/>
      <c r="BY21" s="6"/>
      <c r="BZ21" s="136"/>
      <c r="CA21" s="6"/>
      <c r="CB21" s="6"/>
      <c r="CC21" s="52"/>
      <c r="CD21" s="136"/>
      <c r="CE21" s="6"/>
      <c r="CF21" s="6"/>
      <c r="CG21" s="52"/>
      <c r="CH21" s="131"/>
      <c r="CI21" s="6"/>
      <c r="CJ21" s="6"/>
      <c r="CK21" s="15"/>
      <c r="CL21" s="136"/>
      <c r="CM21" s="6"/>
      <c r="CN21" s="6"/>
      <c r="CO21" s="86"/>
      <c r="CP21" s="136"/>
      <c r="CQ21" s="6"/>
      <c r="CR21" s="6"/>
      <c r="CS21" s="86"/>
      <c r="CT21" s="161">
        <v>45199</v>
      </c>
      <c r="CU21" s="86">
        <v>4755</v>
      </c>
      <c r="CV21" s="86">
        <v>30</v>
      </c>
      <c r="CW21" s="86" t="s">
        <v>179</v>
      </c>
      <c r="CX21" s="136"/>
      <c r="CY21" s="67"/>
      <c r="CZ21" s="67"/>
      <c r="DA21" s="67"/>
      <c r="DB21" s="221"/>
      <c r="DC21" s="86"/>
      <c r="DD21" s="86"/>
      <c r="DE21" s="216"/>
    </row>
    <row r="22" spans="1:109" x14ac:dyDescent="0.3">
      <c r="B22" s="136"/>
      <c r="C22" s="6"/>
      <c r="D22" s="6"/>
      <c r="E22" s="6"/>
      <c r="F22" s="136">
        <v>45191</v>
      </c>
      <c r="G22" s="6">
        <v>4682</v>
      </c>
      <c r="H22" s="6">
        <v>45</v>
      </c>
      <c r="I22" s="6" t="s">
        <v>179</v>
      </c>
      <c r="J22" s="136"/>
      <c r="K22" s="6"/>
      <c r="L22" s="6"/>
      <c r="M22" s="6"/>
      <c r="N22" s="136"/>
      <c r="O22" s="6"/>
      <c r="P22" s="6"/>
      <c r="Q22" s="6"/>
      <c r="R22" s="136"/>
      <c r="S22" s="6"/>
      <c r="T22" s="6"/>
      <c r="U22" s="6"/>
      <c r="V22" s="136">
        <v>45191</v>
      </c>
      <c r="W22" s="6">
        <v>4706</v>
      </c>
      <c r="X22" s="6">
        <v>60</v>
      </c>
      <c r="Y22" s="6" t="s">
        <v>111</v>
      </c>
      <c r="Z22" s="136"/>
      <c r="AA22" s="6"/>
      <c r="AB22" s="6"/>
      <c r="AC22" s="6"/>
      <c r="AD22" s="136"/>
      <c r="AE22" s="6"/>
      <c r="AF22" s="6"/>
      <c r="AG22" s="52"/>
      <c r="AH22" s="183"/>
      <c r="AK22" s="115"/>
      <c r="AL22" s="131">
        <v>45190</v>
      </c>
      <c r="AM22" s="140">
        <v>4692</v>
      </c>
      <c r="AN22" s="6">
        <v>60</v>
      </c>
      <c r="AO22" s="15" t="s">
        <v>179</v>
      </c>
      <c r="AP22" s="138"/>
      <c r="AQ22" s="6"/>
      <c r="AR22" s="6"/>
      <c r="AS22" s="6"/>
      <c r="AT22" s="136"/>
      <c r="AU22" s="6"/>
      <c r="AV22" s="6"/>
      <c r="AW22" s="136"/>
      <c r="AX22" s="136">
        <v>45194</v>
      </c>
      <c r="AY22" s="6">
        <v>4710</v>
      </c>
      <c r="AZ22" s="6">
        <v>15</v>
      </c>
      <c r="BA22" s="6" t="s">
        <v>111</v>
      </c>
      <c r="BB22" s="136">
        <v>45190</v>
      </c>
      <c r="BC22" s="6">
        <v>4693</v>
      </c>
      <c r="BD22" s="6">
        <v>25</v>
      </c>
      <c r="BE22" s="6" t="s">
        <v>179</v>
      </c>
      <c r="BF22" s="6"/>
      <c r="BG22" s="6"/>
      <c r="BH22" s="6"/>
      <c r="BI22" s="6"/>
      <c r="BJ22" s="6"/>
      <c r="BK22" s="6"/>
      <c r="BL22" s="6"/>
      <c r="BM22" s="6"/>
      <c r="BN22" s="136"/>
      <c r="BO22" s="6"/>
      <c r="BP22" s="6"/>
      <c r="BQ22" s="6"/>
      <c r="BR22" s="136"/>
      <c r="BS22" s="6"/>
      <c r="BT22" s="6"/>
      <c r="BU22" s="52"/>
      <c r="BV22" s="136"/>
      <c r="BW22" s="6"/>
      <c r="BX22" s="6"/>
      <c r="BY22" s="6"/>
      <c r="BZ22" s="136"/>
      <c r="CA22" s="6"/>
      <c r="CB22" s="6"/>
      <c r="CC22" s="52"/>
      <c r="CD22" s="136"/>
      <c r="CE22" s="6"/>
      <c r="CF22" s="6"/>
      <c r="CG22" s="52"/>
      <c r="CH22" s="131"/>
      <c r="CI22" s="6"/>
      <c r="CJ22" s="6"/>
      <c r="CK22" s="15"/>
      <c r="CL22" s="136"/>
      <c r="CM22" s="6"/>
      <c r="CN22" s="6"/>
      <c r="CO22" s="86"/>
      <c r="CP22" s="136"/>
      <c r="CQ22" s="6"/>
      <c r="CR22" s="6"/>
      <c r="CS22" s="86"/>
      <c r="CT22" s="86"/>
      <c r="CU22" s="86"/>
      <c r="CV22" s="86"/>
      <c r="CW22" s="86"/>
      <c r="CX22" s="136"/>
      <c r="CY22" s="67"/>
      <c r="CZ22" s="67"/>
      <c r="DA22" s="67"/>
      <c r="DB22" s="221"/>
      <c r="DC22" s="86"/>
      <c r="DD22" s="86"/>
      <c r="DE22" s="216"/>
    </row>
    <row r="23" spans="1:109" x14ac:dyDescent="0.3">
      <c r="B23" s="136"/>
      <c r="C23" s="6"/>
      <c r="D23" s="6"/>
      <c r="E23" s="6"/>
      <c r="F23" s="136">
        <v>45193</v>
      </c>
      <c r="G23" s="6">
        <v>4738</v>
      </c>
      <c r="H23" s="6">
        <v>45</v>
      </c>
      <c r="I23" s="6" t="s">
        <v>179</v>
      </c>
      <c r="J23" s="136"/>
      <c r="K23" s="6"/>
      <c r="L23" s="6"/>
      <c r="M23" s="6"/>
      <c r="N23" s="6"/>
      <c r="O23" s="6"/>
      <c r="P23" s="6"/>
      <c r="Q23" s="6"/>
      <c r="R23" s="136"/>
      <c r="S23" s="6"/>
      <c r="T23" s="6"/>
      <c r="U23" s="6"/>
      <c r="V23" s="136">
        <v>45193</v>
      </c>
      <c r="W23" s="6">
        <v>4698</v>
      </c>
      <c r="X23" s="6">
        <v>65</v>
      </c>
      <c r="Y23" s="6" t="s">
        <v>179</v>
      </c>
      <c r="Z23" s="136"/>
      <c r="AA23" s="6"/>
      <c r="AB23" s="6"/>
      <c r="AC23" s="6"/>
      <c r="AD23" s="136"/>
      <c r="AE23" s="6"/>
      <c r="AF23" s="6"/>
      <c r="AG23" s="52"/>
      <c r="AH23" s="131"/>
      <c r="AI23" s="6"/>
      <c r="AJ23" s="6"/>
      <c r="AK23" s="15"/>
      <c r="AL23" s="131">
        <v>45192</v>
      </c>
      <c r="AM23" s="6">
        <v>4694</v>
      </c>
      <c r="AN23" s="6">
        <v>60</v>
      </c>
      <c r="AO23" s="15" t="s">
        <v>179</v>
      </c>
      <c r="AP23" s="138"/>
      <c r="AQ23" s="140"/>
      <c r="AR23" s="6"/>
      <c r="AS23" s="6"/>
      <c r="AT23" s="136"/>
      <c r="AU23" s="6"/>
      <c r="AV23" s="6"/>
      <c r="AW23" s="136"/>
      <c r="AX23" s="136">
        <v>45196</v>
      </c>
      <c r="AY23" s="6">
        <v>4745</v>
      </c>
      <c r="AZ23" s="6">
        <v>35</v>
      </c>
      <c r="BA23" s="6" t="s">
        <v>179</v>
      </c>
      <c r="BB23" s="136">
        <v>45192</v>
      </c>
      <c r="BC23" s="6">
        <v>4695</v>
      </c>
      <c r="BD23" s="6">
        <v>25</v>
      </c>
      <c r="BE23" s="6" t="s">
        <v>179</v>
      </c>
      <c r="BF23" s="6"/>
      <c r="BG23" s="6"/>
      <c r="BH23" s="6"/>
      <c r="BI23" s="6"/>
      <c r="BJ23" s="6"/>
      <c r="BK23" s="6"/>
      <c r="BL23" s="6"/>
      <c r="BM23" s="6"/>
      <c r="BN23" s="136"/>
      <c r="BO23" s="6"/>
      <c r="BP23" s="6"/>
      <c r="BQ23" s="6"/>
      <c r="BR23" s="136"/>
      <c r="BS23" s="6"/>
      <c r="BT23" s="6"/>
      <c r="BU23" s="52"/>
      <c r="BV23" s="136"/>
      <c r="BW23" s="6"/>
      <c r="BX23" s="6"/>
      <c r="BY23" s="6"/>
      <c r="BZ23" s="136"/>
      <c r="CA23" s="6"/>
      <c r="CB23" s="6"/>
      <c r="CC23" s="52"/>
      <c r="CD23" s="136"/>
      <c r="CE23" s="6"/>
      <c r="CF23" s="6"/>
      <c r="CG23" s="52"/>
      <c r="CH23" s="131"/>
      <c r="CI23" s="6"/>
      <c r="CJ23" s="6"/>
      <c r="CK23" s="15"/>
      <c r="CL23" s="136"/>
      <c r="CM23" s="86"/>
      <c r="CN23" s="86"/>
      <c r="CO23" s="86"/>
      <c r="CP23" s="136"/>
      <c r="CQ23" s="86"/>
      <c r="CR23" s="86"/>
      <c r="CS23" s="86"/>
      <c r="CT23" s="86"/>
      <c r="CU23" s="86"/>
      <c r="CV23" s="86"/>
      <c r="CW23" s="86"/>
      <c r="CX23" s="136"/>
      <c r="CY23" s="67"/>
      <c r="CZ23" s="67"/>
      <c r="DA23" s="67"/>
      <c r="DB23" s="221"/>
      <c r="DC23" s="86"/>
      <c r="DD23" s="86"/>
      <c r="DE23" s="216"/>
    </row>
    <row r="24" spans="1:109" x14ac:dyDescent="0.3">
      <c r="B24" s="136"/>
      <c r="C24" s="6"/>
      <c r="D24" s="6"/>
      <c r="E24" s="6"/>
      <c r="F24" s="136"/>
      <c r="G24" s="6"/>
      <c r="H24" s="6"/>
      <c r="I24" s="6"/>
      <c r="J24" s="136"/>
      <c r="K24" s="6"/>
      <c r="L24" s="6"/>
      <c r="M24" s="6"/>
      <c r="N24" s="6"/>
      <c r="O24" s="6"/>
      <c r="P24" s="6"/>
      <c r="Q24" s="6"/>
      <c r="R24" s="136"/>
      <c r="S24" s="6"/>
      <c r="T24" s="6"/>
      <c r="U24" s="6"/>
      <c r="V24" s="136">
        <v>45195</v>
      </c>
      <c r="W24" s="6">
        <v>4715</v>
      </c>
      <c r="X24" s="6">
        <v>60</v>
      </c>
      <c r="Y24" s="6" t="s">
        <v>111</v>
      </c>
      <c r="Z24" s="136"/>
      <c r="AA24" s="6"/>
      <c r="AB24" s="6"/>
      <c r="AC24" s="6"/>
      <c r="AD24" s="136"/>
      <c r="AE24" s="6"/>
      <c r="AF24" s="6"/>
      <c r="AG24" s="52"/>
      <c r="AH24" s="131"/>
      <c r="AI24" s="6"/>
      <c r="AJ24" s="6"/>
      <c r="AK24" s="15"/>
      <c r="AL24" s="131">
        <v>45194</v>
      </c>
      <c r="AM24" s="6">
        <v>4709</v>
      </c>
      <c r="AN24" s="6">
        <v>55</v>
      </c>
      <c r="AO24" s="15" t="s">
        <v>111</v>
      </c>
      <c r="AP24" s="138"/>
      <c r="AQ24" s="140"/>
      <c r="AR24" s="6"/>
      <c r="AS24" s="6"/>
      <c r="AT24" s="136"/>
      <c r="AU24" s="6"/>
      <c r="AV24" s="6"/>
      <c r="AW24" s="136"/>
      <c r="AX24" s="136">
        <v>45198</v>
      </c>
      <c r="AY24" s="6">
        <v>4721</v>
      </c>
      <c r="AZ24" s="6">
        <v>35</v>
      </c>
      <c r="BA24" s="6" t="s">
        <v>111</v>
      </c>
      <c r="BB24" s="136">
        <v>45194</v>
      </c>
      <c r="BC24" s="6">
        <v>4711</v>
      </c>
      <c r="BD24" s="6">
        <v>30</v>
      </c>
      <c r="BE24" s="6" t="s">
        <v>111</v>
      </c>
      <c r="BF24" s="6"/>
      <c r="BG24" s="6"/>
      <c r="BH24" s="6"/>
      <c r="BI24" s="6"/>
      <c r="BJ24" s="6"/>
      <c r="BK24" s="6"/>
      <c r="BL24" s="6"/>
      <c r="BM24" s="6"/>
      <c r="BN24" s="136"/>
      <c r="BO24" s="6"/>
      <c r="BP24" s="6"/>
      <c r="BQ24" s="6"/>
      <c r="BR24" s="136"/>
      <c r="BS24" s="6"/>
      <c r="BT24" s="6"/>
      <c r="BU24" s="52"/>
      <c r="BV24" s="136"/>
      <c r="BW24" s="6"/>
      <c r="BX24" s="6"/>
      <c r="BY24" s="6"/>
      <c r="BZ24" s="136"/>
      <c r="CA24" s="6"/>
      <c r="CB24" s="6"/>
      <c r="CC24" s="52"/>
      <c r="CD24" s="136"/>
      <c r="CE24" s="6"/>
      <c r="CF24" s="6"/>
      <c r="CG24" s="52"/>
      <c r="CH24" s="131"/>
      <c r="CI24" s="6"/>
      <c r="CJ24" s="6"/>
      <c r="CK24" s="15"/>
      <c r="CL24" s="136"/>
      <c r="CM24" s="86"/>
      <c r="CN24" s="86"/>
      <c r="CO24" s="86"/>
      <c r="CP24" s="136"/>
      <c r="CQ24" s="86"/>
      <c r="CR24" s="86"/>
      <c r="CS24" s="86"/>
      <c r="CT24" s="217"/>
      <c r="CU24" s="217"/>
      <c r="CV24" s="217"/>
      <c r="CW24" s="217"/>
      <c r="CX24" s="67"/>
      <c r="CY24" s="67"/>
      <c r="CZ24" s="67"/>
      <c r="DA24" s="67"/>
      <c r="DB24" s="222"/>
      <c r="DC24" s="217"/>
      <c r="DD24" s="217"/>
      <c r="DE24" s="223"/>
    </row>
    <row r="25" spans="1:109" x14ac:dyDescent="0.3">
      <c r="B25" s="136"/>
      <c r="C25" s="6"/>
      <c r="D25" s="6"/>
      <c r="E25" s="6"/>
      <c r="F25" s="136"/>
      <c r="G25" s="6"/>
      <c r="H25" s="6"/>
      <c r="I25" s="6"/>
      <c r="J25" s="136"/>
      <c r="K25" s="6"/>
      <c r="L25" s="6"/>
      <c r="M25" s="6"/>
      <c r="N25" s="6"/>
      <c r="O25" s="6"/>
      <c r="P25" s="6"/>
      <c r="Q25" s="6"/>
      <c r="R25" s="136"/>
      <c r="S25" s="6"/>
      <c r="T25" s="6"/>
      <c r="U25" s="6"/>
      <c r="V25" s="136">
        <v>45197</v>
      </c>
      <c r="W25" s="6">
        <v>4716</v>
      </c>
      <c r="X25" s="6">
        <v>50</v>
      </c>
      <c r="Y25" s="6" t="s">
        <v>111</v>
      </c>
      <c r="Z25" s="136"/>
      <c r="AA25" s="6"/>
      <c r="AB25" s="6"/>
      <c r="AC25" s="6"/>
      <c r="AD25" s="136"/>
      <c r="AE25" s="6"/>
      <c r="AF25" s="6"/>
      <c r="AG25" s="52"/>
      <c r="AH25" s="131"/>
      <c r="AI25" s="6"/>
      <c r="AJ25" s="6"/>
      <c r="AK25" s="15"/>
      <c r="AL25" s="131">
        <v>45196</v>
      </c>
      <c r="AM25" s="6">
        <v>4743</v>
      </c>
      <c r="AN25" s="6">
        <v>60</v>
      </c>
      <c r="AO25" s="15" t="s">
        <v>179</v>
      </c>
      <c r="AP25" s="138"/>
      <c r="AQ25" s="6"/>
      <c r="AR25" s="6"/>
      <c r="AS25" s="6"/>
      <c r="AT25" s="136"/>
      <c r="AU25" s="6"/>
      <c r="AV25" s="6"/>
      <c r="AW25" s="136"/>
      <c r="AX25" s="136"/>
      <c r="AY25" s="6"/>
      <c r="AZ25" s="6"/>
      <c r="BA25" s="6"/>
      <c r="BB25" s="136">
        <v>45196</v>
      </c>
      <c r="BC25" s="6">
        <v>4746</v>
      </c>
      <c r="BD25" s="6">
        <v>30</v>
      </c>
      <c r="BE25" s="6" t="s">
        <v>179</v>
      </c>
      <c r="BF25" s="6"/>
      <c r="BG25" s="6"/>
      <c r="BH25" s="6"/>
      <c r="BI25" s="6"/>
      <c r="BJ25" s="6"/>
      <c r="BK25" s="6"/>
      <c r="BL25" s="6"/>
      <c r="BM25" s="6"/>
      <c r="BN25" s="136"/>
      <c r="BO25" s="6"/>
      <c r="BP25" s="6"/>
      <c r="BQ25" s="6"/>
      <c r="BR25" s="136"/>
      <c r="BS25" s="6"/>
      <c r="BT25" s="6"/>
      <c r="BU25" s="52"/>
      <c r="BV25" s="136"/>
      <c r="BW25" s="6"/>
      <c r="BX25" s="6"/>
      <c r="BY25" s="6"/>
      <c r="BZ25" s="136"/>
      <c r="CA25" s="6"/>
      <c r="CB25" s="6"/>
      <c r="CC25" s="52"/>
      <c r="CD25" s="136"/>
      <c r="CE25" s="6"/>
      <c r="CF25" s="6"/>
      <c r="CG25" s="52"/>
      <c r="CH25" s="131"/>
      <c r="CI25" s="6"/>
      <c r="CJ25" s="6"/>
      <c r="CK25" s="15"/>
      <c r="CL25" s="136"/>
      <c r="CM25" s="86"/>
      <c r="CN25" s="86"/>
      <c r="CO25" s="86"/>
      <c r="CP25" s="136"/>
      <c r="CQ25" s="86"/>
      <c r="CR25" s="86"/>
      <c r="CS25" s="86"/>
      <c r="CT25" s="217"/>
      <c r="CU25" s="217"/>
      <c r="CV25" s="217"/>
      <c r="CW25" s="217"/>
      <c r="CX25" s="67"/>
      <c r="CY25" s="67"/>
      <c r="CZ25" s="67"/>
      <c r="DA25" s="67"/>
      <c r="DB25" s="222"/>
      <c r="DC25" s="217"/>
      <c r="DD25" s="217"/>
      <c r="DE25" s="223"/>
    </row>
    <row r="26" spans="1:109" x14ac:dyDescent="0.3">
      <c r="B26" s="136"/>
      <c r="C26" s="6"/>
      <c r="D26" s="6"/>
      <c r="E26" s="6"/>
      <c r="F26" s="136"/>
      <c r="G26" s="6"/>
      <c r="H26" s="6"/>
      <c r="I26" s="6"/>
      <c r="J26" s="136"/>
      <c r="K26" s="6"/>
      <c r="L26" s="6"/>
      <c r="M26" s="6"/>
      <c r="N26" s="6"/>
      <c r="O26" s="6"/>
      <c r="P26" s="6"/>
      <c r="Q26" s="6"/>
      <c r="R26" s="136"/>
      <c r="S26" s="6"/>
      <c r="T26" s="6"/>
      <c r="U26" s="6"/>
      <c r="V26" s="136">
        <v>45199</v>
      </c>
      <c r="W26" s="6">
        <v>4724</v>
      </c>
      <c r="X26" s="6">
        <v>60</v>
      </c>
      <c r="Y26" s="6" t="s">
        <v>111</v>
      </c>
      <c r="Z26" s="136"/>
      <c r="AA26" s="6"/>
      <c r="AB26" s="6"/>
      <c r="AC26" s="6"/>
      <c r="AD26" s="136"/>
      <c r="AE26" s="6"/>
      <c r="AF26" s="6"/>
      <c r="AG26" s="52"/>
      <c r="AH26" s="131"/>
      <c r="AI26" s="6"/>
      <c r="AJ26" s="6"/>
      <c r="AK26" s="15"/>
      <c r="AL26" s="210">
        <v>45198</v>
      </c>
      <c r="AM26" s="211">
        <v>4720</v>
      </c>
      <c r="AN26" s="211">
        <v>100</v>
      </c>
      <c r="AO26" s="212" t="s">
        <v>111</v>
      </c>
      <c r="AP26" s="138"/>
      <c r="AQ26" s="6"/>
      <c r="AR26" s="6"/>
      <c r="AS26" s="6"/>
      <c r="AT26" s="136"/>
      <c r="AU26" s="6"/>
      <c r="AV26" s="6"/>
      <c r="AW26" s="6"/>
      <c r="AX26" s="6"/>
      <c r="AY26" s="6"/>
      <c r="AZ26" s="6"/>
      <c r="BA26" s="6"/>
      <c r="BB26" s="136">
        <v>45198</v>
      </c>
      <c r="BC26" s="6">
        <v>4722</v>
      </c>
      <c r="BD26" s="6">
        <v>70</v>
      </c>
      <c r="BE26" s="6" t="s">
        <v>111</v>
      </c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136"/>
      <c r="BS26" s="6"/>
      <c r="BT26" s="6"/>
      <c r="BU26" s="52"/>
      <c r="BV26" s="136"/>
      <c r="BW26" s="6"/>
      <c r="BX26" s="6"/>
      <c r="BY26" s="6"/>
      <c r="BZ26" s="136"/>
      <c r="CA26" s="6"/>
      <c r="CB26" s="6"/>
      <c r="CC26" s="52"/>
      <c r="CD26" s="136"/>
      <c r="CE26" s="6"/>
      <c r="CF26" s="6"/>
      <c r="CG26" s="52"/>
      <c r="CH26" s="131"/>
      <c r="CI26" s="6"/>
      <c r="CJ26" s="6"/>
      <c r="CK26" s="15"/>
      <c r="CL26" s="136"/>
      <c r="CM26" s="86"/>
      <c r="CN26" s="86"/>
      <c r="CO26" s="86"/>
      <c r="CP26" s="136"/>
      <c r="CQ26" s="86"/>
      <c r="CR26" s="86"/>
      <c r="CS26" s="86"/>
      <c r="CT26" s="217"/>
      <c r="CU26" s="217"/>
      <c r="CV26" s="217"/>
      <c r="CW26" s="217"/>
      <c r="CX26" s="67"/>
      <c r="CY26" s="67"/>
      <c r="CZ26" s="67"/>
      <c r="DA26" s="67"/>
      <c r="DB26" s="222"/>
      <c r="DC26" s="217"/>
      <c r="DD26" s="217"/>
      <c r="DE26" s="223"/>
    </row>
    <row r="27" spans="1:109" x14ac:dyDescent="0.3">
      <c r="B27" s="136"/>
      <c r="C27" s="6"/>
      <c r="D27" s="6"/>
      <c r="E27" s="6"/>
      <c r="F27" s="13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136"/>
      <c r="S27" s="6"/>
      <c r="T27" s="6"/>
      <c r="U27" s="6"/>
      <c r="V27" s="136"/>
      <c r="W27" s="6"/>
      <c r="X27" s="6"/>
      <c r="Y27" s="6"/>
      <c r="Z27" s="136"/>
      <c r="AA27" s="6"/>
      <c r="AB27" s="6"/>
      <c r="AC27" s="6"/>
      <c r="AD27" s="136"/>
      <c r="AE27" s="6"/>
      <c r="AF27" s="6"/>
      <c r="AG27" s="52"/>
      <c r="AH27" s="131"/>
      <c r="AI27" s="6"/>
      <c r="AJ27" s="6"/>
      <c r="AK27" s="15"/>
      <c r="AL27" s="131"/>
      <c r="AM27" s="6"/>
      <c r="AN27" s="6"/>
      <c r="AO27" s="15"/>
      <c r="AP27" s="138"/>
      <c r="AQ27" s="6"/>
      <c r="AR27" s="6"/>
      <c r="AS27" s="6"/>
      <c r="AT27" s="136"/>
      <c r="AU27" s="6"/>
      <c r="AV27" s="6"/>
      <c r="AW27" s="6"/>
      <c r="AX27" s="136"/>
      <c r="AY27" s="6"/>
      <c r="AZ27" s="6"/>
      <c r="BA27" s="6"/>
      <c r="BB27" s="13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136"/>
      <c r="BO27" s="6"/>
      <c r="BP27" s="6"/>
      <c r="BQ27" s="6"/>
      <c r="BR27" s="136"/>
      <c r="BS27" s="6"/>
      <c r="BT27" s="6"/>
      <c r="BU27" s="52"/>
      <c r="BV27" s="136"/>
      <c r="BW27" s="6"/>
      <c r="BX27" s="6"/>
      <c r="BY27" s="6"/>
      <c r="BZ27" s="6"/>
      <c r="CA27" s="6"/>
      <c r="CB27" s="135"/>
      <c r="CC27" s="52"/>
      <c r="CD27" s="6"/>
      <c r="CE27" s="6"/>
      <c r="CF27" s="135"/>
      <c r="CG27" s="52"/>
      <c r="CH27" s="131"/>
      <c r="CI27" s="6"/>
      <c r="CJ27" s="6"/>
      <c r="CK27" s="15"/>
      <c r="CL27" s="136"/>
      <c r="CM27" s="86"/>
      <c r="CN27" s="86"/>
      <c r="CO27" s="86"/>
      <c r="CP27" s="136"/>
      <c r="CQ27" s="86"/>
      <c r="CR27" s="86"/>
      <c r="CS27" s="86"/>
      <c r="CT27" s="217"/>
      <c r="CU27" s="217"/>
      <c r="CV27" s="217"/>
      <c r="CW27" s="217"/>
      <c r="CX27" s="67"/>
      <c r="CY27" s="67"/>
      <c r="CZ27" s="67"/>
      <c r="DA27" s="67"/>
      <c r="DB27" s="222"/>
      <c r="DC27" s="217"/>
      <c r="DD27" s="217"/>
      <c r="DE27" s="223"/>
    </row>
    <row r="28" spans="1:109" x14ac:dyDescent="0.3">
      <c r="B28" s="6"/>
      <c r="C28" s="6"/>
      <c r="D28" s="6"/>
      <c r="E28" s="6"/>
      <c r="F28" s="13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52"/>
      <c r="AH28" s="131"/>
      <c r="AI28" s="6"/>
      <c r="AJ28" s="6"/>
      <c r="AK28" s="15"/>
      <c r="AL28" s="131"/>
      <c r="AM28" s="6"/>
      <c r="AN28" s="6"/>
      <c r="AO28" s="15"/>
      <c r="AP28" s="138"/>
      <c r="AQ28" s="6"/>
      <c r="AR28" s="6"/>
      <c r="AS28" s="6"/>
      <c r="AT28" s="6"/>
      <c r="AU28" s="6"/>
      <c r="AV28" s="6"/>
      <c r="AW28" s="6"/>
      <c r="AX28" s="136"/>
      <c r="AY28" s="6"/>
      <c r="AZ28" s="6"/>
      <c r="BA28" s="6"/>
      <c r="BB28" s="13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136"/>
      <c r="BO28" s="6"/>
      <c r="BP28" s="6"/>
      <c r="BQ28" s="6"/>
      <c r="BR28" s="136"/>
      <c r="BS28" s="6"/>
      <c r="BT28" s="6"/>
      <c r="BU28" s="52"/>
      <c r="BV28" s="136"/>
      <c r="BW28" s="6"/>
      <c r="BX28" s="6"/>
      <c r="BY28" s="6"/>
      <c r="BZ28" s="6"/>
      <c r="CA28" s="6"/>
      <c r="CB28" s="6"/>
      <c r="CC28" s="52"/>
      <c r="CD28" s="6"/>
      <c r="CE28" s="6"/>
      <c r="CF28" s="6"/>
      <c r="CG28" s="52"/>
      <c r="CH28" s="21"/>
      <c r="CI28" s="6"/>
      <c r="CJ28" s="6"/>
      <c r="CK28" s="15"/>
      <c r="CL28" s="136"/>
      <c r="CM28" s="86"/>
      <c r="CN28" s="86"/>
      <c r="CO28" s="86"/>
      <c r="CP28" s="136"/>
      <c r="CQ28" s="86"/>
      <c r="CR28" s="86"/>
      <c r="CS28" s="86"/>
      <c r="CT28" s="217"/>
      <c r="CU28" s="217"/>
      <c r="CV28" s="217"/>
      <c r="CW28" s="217"/>
      <c r="CX28" s="67"/>
      <c r="CY28" s="67"/>
      <c r="CZ28" s="67"/>
      <c r="DA28" s="67"/>
      <c r="DB28" s="222"/>
      <c r="DC28" s="217"/>
      <c r="DD28" s="217"/>
      <c r="DE28" s="223"/>
    </row>
    <row r="29" spans="1:109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36"/>
      <c r="S29" s="6"/>
      <c r="T29" s="6"/>
      <c r="U29" s="6"/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52"/>
      <c r="AH29" s="131"/>
      <c r="AI29" s="6"/>
      <c r="AJ29" s="6"/>
      <c r="AK29" s="15"/>
      <c r="AL29" s="131"/>
      <c r="AM29" s="6"/>
      <c r="AN29" s="6"/>
      <c r="AO29" s="15"/>
      <c r="AP29" s="138"/>
      <c r="AQ29" s="6"/>
      <c r="AR29" s="6"/>
      <c r="AS29" s="6"/>
      <c r="AT29" s="4"/>
      <c r="AU29" s="4"/>
      <c r="AV29" s="4"/>
      <c r="AW29" s="4"/>
      <c r="AX29" s="136"/>
      <c r="AY29" s="6"/>
      <c r="AZ29" s="6"/>
      <c r="BA29" s="6"/>
      <c r="BB29" s="13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136"/>
      <c r="BO29" s="6"/>
      <c r="BP29" s="6"/>
      <c r="BQ29" s="6"/>
      <c r="BR29" s="136"/>
      <c r="BS29" s="6"/>
      <c r="BT29" s="6"/>
      <c r="BU29" s="52"/>
      <c r="BV29" s="4"/>
      <c r="BW29" s="4"/>
      <c r="BX29" s="4"/>
      <c r="BY29" s="4"/>
      <c r="BZ29" s="4"/>
      <c r="CA29" s="4"/>
      <c r="CB29" s="4"/>
      <c r="CC29" s="26"/>
      <c r="CD29" s="4"/>
      <c r="CE29" s="4"/>
      <c r="CF29" s="4"/>
      <c r="CG29" s="26"/>
      <c r="CH29" s="22"/>
      <c r="CI29" s="4"/>
      <c r="CJ29" s="4"/>
      <c r="CK29" s="17"/>
      <c r="CL29" s="86"/>
      <c r="CM29" s="86"/>
      <c r="CN29" s="86"/>
      <c r="CO29" s="86"/>
      <c r="CP29" s="86"/>
      <c r="CQ29" s="86"/>
      <c r="CR29" s="86"/>
      <c r="CS29" s="86"/>
      <c r="CT29" s="217"/>
      <c r="CU29" s="217"/>
      <c r="CV29" s="217"/>
      <c r="CW29" s="217"/>
      <c r="CX29" s="67"/>
      <c r="CY29" s="67"/>
      <c r="CZ29" s="67"/>
      <c r="DA29" s="67"/>
      <c r="DB29" s="222"/>
      <c r="DC29" s="217"/>
      <c r="DD29" s="217"/>
      <c r="DE29" s="223"/>
    </row>
    <row r="30" spans="1:109" s="3" customFormat="1" ht="18.600000000000001" thickBot="1" x14ac:dyDescent="0.35">
      <c r="A30" s="64" t="s">
        <v>6</v>
      </c>
      <c r="B30" s="770">
        <f>SUM(D12:D29)</f>
        <v>105</v>
      </c>
      <c r="C30" s="771"/>
      <c r="D30" s="771"/>
      <c r="E30" s="772"/>
      <c r="F30" s="810">
        <f>SUM(H12:H29)</f>
        <v>960</v>
      </c>
      <c r="G30" s="811"/>
      <c r="H30" s="811"/>
      <c r="I30" s="812"/>
      <c r="J30" s="770">
        <f>SUM(L12:L29)</f>
        <v>840</v>
      </c>
      <c r="K30" s="771"/>
      <c r="L30" s="771"/>
      <c r="M30" s="772"/>
      <c r="N30" s="770">
        <f>SUM(P12:P29)</f>
        <v>190</v>
      </c>
      <c r="O30" s="771"/>
      <c r="P30" s="771"/>
      <c r="Q30" s="772"/>
      <c r="R30" s="770">
        <f>SUM(T12:T29)</f>
        <v>75</v>
      </c>
      <c r="S30" s="771"/>
      <c r="T30" s="771"/>
      <c r="U30" s="772"/>
      <c r="V30" s="770">
        <f>SUM(X12:X29)</f>
        <v>1200</v>
      </c>
      <c r="W30" s="771"/>
      <c r="X30" s="771"/>
      <c r="Y30" s="772"/>
      <c r="Z30" s="770">
        <f>SUM(AB12:AB29)</f>
        <v>1500</v>
      </c>
      <c r="AA30" s="771"/>
      <c r="AB30" s="771"/>
      <c r="AC30" s="772"/>
      <c r="AD30" s="810">
        <f>SUM(AF12:AF29)</f>
        <v>645</v>
      </c>
      <c r="AE30" s="811"/>
      <c r="AF30" s="811"/>
      <c r="AG30" s="812"/>
      <c r="AH30" s="770">
        <f>SUM(AJ12:AJ29)</f>
        <v>930</v>
      </c>
      <c r="AI30" s="771"/>
      <c r="AJ30" s="771"/>
      <c r="AK30" s="772"/>
      <c r="AL30" s="770">
        <f>SUM(AN12:AN29)</f>
        <v>1110</v>
      </c>
      <c r="AM30" s="771"/>
      <c r="AN30" s="771"/>
      <c r="AO30" s="772"/>
      <c r="AP30" s="771">
        <f>SUM(AR12:AR29)</f>
        <v>95</v>
      </c>
      <c r="AQ30" s="771"/>
      <c r="AR30" s="771"/>
      <c r="AS30" s="772"/>
      <c r="AT30" s="770">
        <f>SUM(AV12:AV29)</f>
        <v>1005</v>
      </c>
      <c r="AU30" s="771"/>
      <c r="AV30" s="771"/>
      <c r="AW30" s="772"/>
      <c r="AX30" s="770">
        <f>SUM(AZ12:AZ29)</f>
        <v>307</v>
      </c>
      <c r="AY30" s="771"/>
      <c r="AZ30" s="771"/>
      <c r="BA30" s="771"/>
      <c r="BB30" s="770">
        <f>SUM(BD12:BD29)</f>
        <v>545</v>
      </c>
      <c r="BC30" s="771"/>
      <c r="BD30" s="771"/>
      <c r="BE30" s="771"/>
      <c r="BF30" s="770">
        <f>SUM(BH12:BH29)</f>
        <v>3780</v>
      </c>
      <c r="BG30" s="771"/>
      <c r="BH30" s="771"/>
      <c r="BI30" s="771"/>
      <c r="BJ30" s="770">
        <f>SUM(BL12:BL29)</f>
        <v>30</v>
      </c>
      <c r="BK30" s="771"/>
      <c r="BL30" s="771"/>
      <c r="BM30" s="771"/>
      <c r="BN30" s="770">
        <f>SUM(BP12:BP29)</f>
        <v>15</v>
      </c>
      <c r="BO30" s="771"/>
      <c r="BP30" s="771"/>
      <c r="BQ30" s="771"/>
      <c r="BR30" s="810">
        <f>SUM(BT12:BT29)</f>
        <v>15</v>
      </c>
      <c r="BS30" s="811"/>
      <c r="BT30" s="811"/>
      <c r="BU30" s="812"/>
      <c r="BV30" s="770">
        <f>SUM(BX12:BX29)</f>
        <v>1890</v>
      </c>
      <c r="BW30" s="771"/>
      <c r="BX30" s="771"/>
      <c r="BY30" s="772"/>
      <c r="BZ30" s="770">
        <f>SUM(CB12:CB29)</f>
        <v>155</v>
      </c>
      <c r="CA30" s="771"/>
      <c r="CB30" s="771"/>
      <c r="CC30" s="771"/>
      <c r="CD30" s="770">
        <f>SUM(CF12:CF29)</f>
        <v>665</v>
      </c>
      <c r="CE30" s="771"/>
      <c r="CF30" s="771"/>
      <c r="CG30" s="771"/>
      <c r="CH30" s="770">
        <f>SUM(CJ12:CJ29)</f>
        <v>170</v>
      </c>
      <c r="CI30" s="771"/>
      <c r="CJ30" s="771"/>
      <c r="CK30" s="772"/>
      <c r="CL30" s="810">
        <f>SUM(CN12:CN29)</f>
        <v>120</v>
      </c>
      <c r="CM30" s="811"/>
      <c r="CN30" s="811"/>
      <c r="CO30" s="812"/>
      <c r="CP30" s="810">
        <f>SUM(CR12:CR29)</f>
        <v>180</v>
      </c>
      <c r="CQ30" s="811"/>
      <c r="CR30" s="811"/>
      <c r="CS30" s="812"/>
      <c r="CT30" s="810">
        <f>SUM(CV12:CV29)</f>
        <v>480</v>
      </c>
      <c r="CU30" s="811"/>
      <c r="CV30" s="811"/>
      <c r="CW30" s="812"/>
      <c r="CX30" s="722">
        <f>SUM(CZ12:CZ29)</f>
        <v>0</v>
      </c>
      <c r="CY30" s="723"/>
      <c r="CZ30" s="723"/>
      <c r="DA30" s="723"/>
      <c r="DB30" s="810">
        <f>SUM(DD12:DD29)</f>
        <v>0</v>
      </c>
      <c r="DC30" s="811"/>
      <c r="DD30" s="811"/>
      <c r="DE30" s="812"/>
    </row>
    <row r="31" spans="1:109" s="3" customFormat="1" ht="18.600000000000001" thickBot="1" x14ac:dyDescent="0.35">
      <c r="A31" s="64" t="s">
        <v>7</v>
      </c>
      <c r="B31" s="725">
        <f>+B30/42</f>
        <v>2.5</v>
      </c>
      <c r="C31" s="726"/>
      <c r="D31" s="726"/>
      <c r="E31" s="727"/>
      <c r="F31" s="725">
        <f>+F30/42</f>
        <v>22.857142857142858</v>
      </c>
      <c r="G31" s="726"/>
      <c r="H31" s="726"/>
      <c r="I31" s="727"/>
      <c r="J31" s="725">
        <f>+J30/42</f>
        <v>20</v>
      </c>
      <c r="K31" s="726"/>
      <c r="L31" s="726"/>
      <c r="M31" s="727"/>
      <c r="N31" s="725">
        <f>+N30/42</f>
        <v>4.5238095238095237</v>
      </c>
      <c r="O31" s="726"/>
      <c r="P31" s="726"/>
      <c r="Q31" s="727"/>
      <c r="R31" s="725">
        <f>+R30/42</f>
        <v>1.7857142857142858</v>
      </c>
      <c r="S31" s="726"/>
      <c r="T31" s="726"/>
      <c r="U31" s="727"/>
      <c r="V31" s="725">
        <f>+V30/42</f>
        <v>28.571428571428573</v>
      </c>
      <c r="W31" s="726"/>
      <c r="X31" s="726"/>
      <c r="Y31" s="727"/>
      <c r="Z31" s="725">
        <f>+Z30/42</f>
        <v>35.714285714285715</v>
      </c>
      <c r="AA31" s="726"/>
      <c r="AB31" s="726"/>
      <c r="AC31" s="727"/>
      <c r="AD31" s="725">
        <f>+AD30/42</f>
        <v>15.357142857142858</v>
      </c>
      <c r="AE31" s="726"/>
      <c r="AF31" s="726"/>
      <c r="AG31" s="727"/>
      <c r="AH31" s="725">
        <f>+AH30/42</f>
        <v>22.142857142857142</v>
      </c>
      <c r="AI31" s="726"/>
      <c r="AJ31" s="726"/>
      <c r="AK31" s="727"/>
      <c r="AL31" s="725">
        <f>+AL30/42</f>
        <v>26.428571428571427</v>
      </c>
      <c r="AM31" s="726"/>
      <c r="AN31" s="726"/>
      <c r="AO31" s="727"/>
      <c r="AP31" s="726">
        <f>+AP30/42</f>
        <v>2.2619047619047619</v>
      </c>
      <c r="AQ31" s="726"/>
      <c r="AR31" s="726"/>
      <c r="AS31" s="727"/>
      <c r="AT31" s="725">
        <f>+AT30/42</f>
        <v>23.928571428571427</v>
      </c>
      <c r="AU31" s="726"/>
      <c r="AV31" s="726"/>
      <c r="AW31" s="727"/>
      <c r="AX31" s="725">
        <f>+AX30/42</f>
        <v>7.3095238095238093</v>
      </c>
      <c r="AY31" s="726"/>
      <c r="AZ31" s="726"/>
      <c r="BA31" s="726"/>
      <c r="BB31" s="725">
        <f>+BB30/42</f>
        <v>12.976190476190476</v>
      </c>
      <c r="BC31" s="726"/>
      <c r="BD31" s="726"/>
      <c r="BE31" s="726"/>
      <c r="BF31" s="725">
        <f>+BF30/42</f>
        <v>90</v>
      </c>
      <c r="BG31" s="726"/>
      <c r="BH31" s="726"/>
      <c r="BI31" s="726"/>
      <c r="BJ31" s="725">
        <f>+BJ30/42</f>
        <v>0.7142857142857143</v>
      </c>
      <c r="BK31" s="726"/>
      <c r="BL31" s="726"/>
      <c r="BM31" s="726"/>
      <c r="BN31" s="725">
        <f>+BN30/42</f>
        <v>0.35714285714285715</v>
      </c>
      <c r="BO31" s="726"/>
      <c r="BP31" s="726"/>
      <c r="BQ31" s="726"/>
      <c r="BR31" s="725">
        <f>+BR30/42</f>
        <v>0.35714285714285715</v>
      </c>
      <c r="BS31" s="726"/>
      <c r="BT31" s="726"/>
      <c r="BU31" s="727"/>
      <c r="BV31" s="725">
        <f>+BV30/42</f>
        <v>45</v>
      </c>
      <c r="BW31" s="726"/>
      <c r="BX31" s="726"/>
      <c r="BY31" s="727"/>
      <c r="BZ31" s="725">
        <f>+BZ30/42</f>
        <v>3.6904761904761907</v>
      </c>
      <c r="CA31" s="726"/>
      <c r="CB31" s="726"/>
      <c r="CC31" s="726"/>
      <c r="CD31" s="725">
        <f>+CD30/42</f>
        <v>15.833333333333334</v>
      </c>
      <c r="CE31" s="726"/>
      <c r="CF31" s="726"/>
      <c r="CG31" s="726"/>
      <c r="CH31" s="725">
        <f>+CH30/42</f>
        <v>4.0476190476190474</v>
      </c>
      <c r="CI31" s="726"/>
      <c r="CJ31" s="726"/>
      <c r="CK31" s="727"/>
      <c r="CL31" s="725">
        <f>+CL30/42</f>
        <v>2.8571428571428572</v>
      </c>
      <c r="CM31" s="726"/>
      <c r="CN31" s="726"/>
      <c r="CO31" s="727"/>
      <c r="CP31" s="725">
        <f>+CP30/42</f>
        <v>4.2857142857142856</v>
      </c>
      <c r="CQ31" s="726"/>
      <c r="CR31" s="726"/>
      <c r="CS31" s="727"/>
      <c r="CT31" s="725">
        <f>+CT30/42</f>
        <v>11.428571428571429</v>
      </c>
      <c r="CU31" s="726"/>
      <c r="CV31" s="726"/>
      <c r="CW31" s="727"/>
      <c r="CX31" s="725">
        <f>+CX30/42</f>
        <v>0</v>
      </c>
      <c r="CY31" s="726"/>
      <c r="CZ31" s="726"/>
      <c r="DA31" s="726"/>
      <c r="DB31" s="725">
        <f>+DB30/42</f>
        <v>0</v>
      </c>
      <c r="DC31" s="726"/>
      <c r="DD31" s="726"/>
      <c r="DE31" s="727"/>
    </row>
    <row r="32" spans="1:109" s="3" customFormat="1" ht="18.600000000000001" thickBot="1" x14ac:dyDescent="0.35">
      <c r="A32" s="64" t="s">
        <v>8</v>
      </c>
      <c r="B32" s="728">
        <f>+B31/6.2898</f>
        <v>0.39746891793061784</v>
      </c>
      <c r="C32" s="729"/>
      <c r="D32" s="729"/>
      <c r="E32" s="730"/>
      <c r="F32" s="816">
        <f>+F31/6.2898</f>
        <v>3.6340015353656492</v>
      </c>
      <c r="G32" s="817"/>
      <c r="H32" s="817"/>
      <c r="I32" s="818"/>
      <c r="J32" s="728">
        <f>+J31/6.2898</f>
        <v>3.1797513434449427</v>
      </c>
      <c r="K32" s="729"/>
      <c r="L32" s="729"/>
      <c r="M32" s="730"/>
      <c r="N32" s="728">
        <f>+N31/6.2898</f>
        <v>0.71922947054111797</v>
      </c>
      <c r="O32" s="729"/>
      <c r="P32" s="729"/>
      <c r="Q32" s="730"/>
      <c r="R32" s="728">
        <f>+R31/6.2898</f>
        <v>0.28390636995044133</v>
      </c>
      <c r="S32" s="729"/>
      <c r="T32" s="729"/>
      <c r="U32" s="730"/>
      <c r="V32" s="728">
        <f>+V31/6.2898</f>
        <v>4.5425019192070613</v>
      </c>
      <c r="W32" s="729"/>
      <c r="X32" s="729"/>
      <c r="Y32" s="730"/>
      <c r="Z32" s="728">
        <f>+Z31/6.2898</f>
        <v>5.6781273990088268</v>
      </c>
      <c r="AA32" s="729"/>
      <c r="AB32" s="729"/>
      <c r="AC32" s="730"/>
      <c r="AD32" s="728">
        <f>+AD31/6.2898</f>
        <v>2.4415947815737953</v>
      </c>
      <c r="AE32" s="729"/>
      <c r="AF32" s="729"/>
      <c r="AG32" s="730"/>
      <c r="AH32" s="728">
        <f>+AH31/6.2898</f>
        <v>3.5204389873854725</v>
      </c>
      <c r="AI32" s="729"/>
      <c r="AJ32" s="729"/>
      <c r="AK32" s="730"/>
      <c r="AL32" s="728">
        <f>+AL31/6.2898</f>
        <v>4.2018142752665311</v>
      </c>
      <c r="AM32" s="729"/>
      <c r="AN32" s="729"/>
      <c r="AO32" s="730"/>
      <c r="AP32" s="729">
        <f>+AP31/6.2898</f>
        <v>0.35961473527055898</v>
      </c>
      <c r="AQ32" s="729"/>
      <c r="AR32" s="729"/>
      <c r="AS32" s="730"/>
      <c r="AT32" s="728">
        <f>+AT31/6.2898</f>
        <v>3.8043453573359134</v>
      </c>
      <c r="AU32" s="729"/>
      <c r="AV32" s="729"/>
      <c r="AW32" s="730"/>
      <c r="AX32" s="728">
        <f>+AX31/6.2898</f>
        <v>1.1621234076638065</v>
      </c>
      <c r="AY32" s="729"/>
      <c r="AZ32" s="729"/>
      <c r="BA32" s="729"/>
      <c r="BB32" s="728">
        <f>+BB31/6.2898</f>
        <v>2.0630529549732071</v>
      </c>
      <c r="BC32" s="729"/>
      <c r="BD32" s="729"/>
      <c r="BE32" s="729"/>
      <c r="BF32" s="728">
        <f>+BF31/6.2898</f>
        <v>14.308881045502243</v>
      </c>
      <c r="BG32" s="729"/>
      <c r="BH32" s="729"/>
      <c r="BI32" s="729"/>
      <c r="BJ32" s="728">
        <f>+BJ31/6.2898</f>
        <v>0.11356254798017654</v>
      </c>
      <c r="BK32" s="729"/>
      <c r="BL32" s="729"/>
      <c r="BM32" s="729"/>
      <c r="BN32" s="728">
        <f>+BN31/6.2898</f>
        <v>5.6781273990088268E-2</v>
      </c>
      <c r="BO32" s="729"/>
      <c r="BP32" s="729"/>
      <c r="BQ32" s="729"/>
      <c r="BR32" s="728">
        <f>+BR31/6.2898</f>
        <v>5.6781273990088268E-2</v>
      </c>
      <c r="BS32" s="729"/>
      <c r="BT32" s="729"/>
      <c r="BU32" s="730"/>
      <c r="BV32" s="728">
        <f>+BV31/6.2898</f>
        <v>7.1544405227511216</v>
      </c>
      <c r="BW32" s="729"/>
      <c r="BX32" s="729"/>
      <c r="BY32" s="730"/>
      <c r="BZ32" s="728">
        <f>+BZ31/6.2898</f>
        <v>0.58673983123091211</v>
      </c>
      <c r="CA32" s="729"/>
      <c r="CB32" s="729"/>
      <c r="CC32" s="729"/>
      <c r="CD32" s="728">
        <f>+CD31/6.2898</f>
        <v>2.5173031468939131</v>
      </c>
      <c r="CE32" s="729"/>
      <c r="CF32" s="729"/>
      <c r="CG32" s="729"/>
      <c r="CH32" s="728">
        <f>+CH31/6.2898</f>
        <v>0.64352110522100026</v>
      </c>
      <c r="CI32" s="729"/>
      <c r="CJ32" s="729"/>
      <c r="CK32" s="730"/>
      <c r="CL32" s="728">
        <f>+CL31/6.2898</f>
        <v>0.45425019192070615</v>
      </c>
      <c r="CM32" s="729"/>
      <c r="CN32" s="729"/>
      <c r="CO32" s="730"/>
      <c r="CP32" s="728">
        <f>+CP31/6.2898</f>
        <v>0.68137528788105917</v>
      </c>
      <c r="CQ32" s="729"/>
      <c r="CR32" s="729"/>
      <c r="CS32" s="730"/>
      <c r="CT32" s="728">
        <f>+CT31/6.2898</f>
        <v>1.8170007676828246</v>
      </c>
      <c r="CU32" s="729"/>
      <c r="CV32" s="729"/>
      <c r="CW32" s="730"/>
      <c r="CX32" s="728">
        <f>+CX31/6.2898</f>
        <v>0</v>
      </c>
      <c r="CY32" s="729"/>
      <c r="CZ32" s="729"/>
      <c r="DA32" s="729"/>
      <c r="DB32" s="728">
        <f>+DB31/6.2898</f>
        <v>0</v>
      </c>
      <c r="DC32" s="729"/>
      <c r="DD32" s="729"/>
      <c r="DE32" s="730"/>
    </row>
    <row r="38" spans="94:94" x14ac:dyDescent="0.3">
      <c r="CP38" s="206">
        <f>+CL31+CP31</f>
        <v>7.1428571428571423</v>
      </c>
    </row>
  </sheetData>
  <mergeCells count="161">
    <mergeCell ref="CL32:CO32"/>
    <mergeCell ref="CP32:CS32"/>
    <mergeCell ref="CT32:CW32"/>
    <mergeCell ref="CX32:DA32"/>
    <mergeCell ref="DB32:DE32"/>
    <mergeCell ref="BN32:BQ32"/>
    <mergeCell ref="BR32:BU32"/>
    <mergeCell ref="BV32:BY32"/>
    <mergeCell ref="BZ32:CC32"/>
    <mergeCell ref="CD32:CG32"/>
    <mergeCell ref="CH32:CK32"/>
    <mergeCell ref="AL32:AO32"/>
    <mergeCell ref="AP32:AS32"/>
    <mergeCell ref="AT32:AW32"/>
    <mergeCell ref="AX32:BA32"/>
    <mergeCell ref="BB32:BE32"/>
    <mergeCell ref="BJ32:BM32"/>
    <mergeCell ref="DB31:DE31"/>
    <mergeCell ref="B32:E32"/>
    <mergeCell ref="F32:I32"/>
    <mergeCell ref="J32:M32"/>
    <mergeCell ref="N32:Q32"/>
    <mergeCell ref="R32:U32"/>
    <mergeCell ref="V32:Y32"/>
    <mergeCell ref="Z32:AC32"/>
    <mergeCell ref="AD32:AG32"/>
    <mergeCell ref="AH32:AK32"/>
    <mergeCell ref="CH31:CK31"/>
    <mergeCell ref="CL31:CO31"/>
    <mergeCell ref="CP31:CS31"/>
    <mergeCell ref="CT31:CW31"/>
    <mergeCell ref="CX31:DA31"/>
    <mergeCell ref="BJ31:BM31"/>
    <mergeCell ref="BN31:BQ31"/>
    <mergeCell ref="BF32:BI32"/>
    <mergeCell ref="DB30:DE30"/>
    <mergeCell ref="B31:E31"/>
    <mergeCell ref="F31:I31"/>
    <mergeCell ref="J31:M31"/>
    <mergeCell ref="N31:Q31"/>
    <mergeCell ref="R31:U31"/>
    <mergeCell ref="V31:Y31"/>
    <mergeCell ref="Z31:AC31"/>
    <mergeCell ref="AD31:AG31"/>
    <mergeCell ref="CD30:CG30"/>
    <mergeCell ref="CH30:CK30"/>
    <mergeCell ref="CL30:CO30"/>
    <mergeCell ref="CP30:CS30"/>
    <mergeCell ref="CT30:CW30"/>
    <mergeCell ref="BB30:BE30"/>
    <mergeCell ref="BJ30:BM30"/>
    <mergeCell ref="BF30:BI30"/>
    <mergeCell ref="BF31:BI31"/>
    <mergeCell ref="BR31:BU31"/>
    <mergeCell ref="BV31:BY31"/>
    <mergeCell ref="BZ31:CC31"/>
    <mergeCell ref="CD31:CG31"/>
    <mergeCell ref="BN30:BQ30"/>
    <mergeCell ref="B30:E30"/>
    <mergeCell ref="CP10:CS10"/>
    <mergeCell ref="CX10:DA10"/>
    <mergeCell ref="BZ10:CC10"/>
    <mergeCell ref="CD10:CG10"/>
    <mergeCell ref="CH10:CK10"/>
    <mergeCell ref="AH31:AK31"/>
    <mergeCell ref="AL31:AO31"/>
    <mergeCell ref="AP31:AS31"/>
    <mergeCell ref="AT31:AW31"/>
    <mergeCell ref="AX31:BA31"/>
    <mergeCell ref="BB31:BE31"/>
    <mergeCell ref="CX30:DA30"/>
    <mergeCell ref="BR30:BU30"/>
    <mergeCell ref="BV30:BY30"/>
    <mergeCell ref="BZ30:CC30"/>
    <mergeCell ref="F30:I30"/>
    <mergeCell ref="J30:M30"/>
    <mergeCell ref="N30:Q30"/>
    <mergeCell ref="R30:U30"/>
    <mergeCell ref="V30:Y30"/>
    <mergeCell ref="Z30:AC30"/>
    <mergeCell ref="BR10:BU10"/>
    <mergeCell ref="BV10:BY10"/>
    <mergeCell ref="AP10:AS10"/>
    <mergeCell ref="AT10:AW10"/>
    <mergeCell ref="AX10:BA10"/>
    <mergeCell ref="BB10:BE10"/>
    <mergeCell ref="Z10:AC10"/>
    <mergeCell ref="AD10:AG10"/>
    <mergeCell ref="AH10:AK10"/>
    <mergeCell ref="AL10:AO10"/>
    <mergeCell ref="AD30:AG30"/>
    <mergeCell ref="AH30:AK30"/>
    <mergeCell ref="AL30:AO30"/>
    <mergeCell ref="AP30:AS30"/>
    <mergeCell ref="AT30:AW30"/>
    <mergeCell ref="AX30:BA30"/>
    <mergeCell ref="Z9:AC9"/>
    <mergeCell ref="AD9:AG9"/>
    <mergeCell ref="AH9:AK9"/>
    <mergeCell ref="AL9:AO9"/>
    <mergeCell ref="AP9:AS9"/>
    <mergeCell ref="AT9:AW9"/>
    <mergeCell ref="AX9:BA9"/>
    <mergeCell ref="BF9:BI9"/>
    <mergeCell ref="BF10:BI10"/>
    <mergeCell ref="BB9:BE9"/>
    <mergeCell ref="CT8:CW8"/>
    <mergeCell ref="CX8:DA8"/>
    <mergeCell ref="DB8:DE8"/>
    <mergeCell ref="CH8:CK8"/>
    <mergeCell ref="CL8:CO8"/>
    <mergeCell ref="CP8:CS8"/>
    <mergeCell ref="BJ10:BM10"/>
    <mergeCell ref="BN10:BQ10"/>
    <mergeCell ref="CX9:DA9"/>
    <mergeCell ref="DB9:DE9"/>
    <mergeCell ref="CT9:CW9"/>
    <mergeCell ref="BZ8:CC8"/>
    <mergeCell ref="CD8:CG8"/>
    <mergeCell ref="CD9:CG9"/>
    <mergeCell ref="CH9:CK9"/>
    <mergeCell ref="CL9:CO9"/>
    <mergeCell ref="CP9:CS9"/>
    <mergeCell ref="BJ9:BM9"/>
    <mergeCell ref="BN9:BQ9"/>
    <mergeCell ref="BR9:BU9"/>
    <mergeCell ref="BV9:BY9"/>
    <mergeCell ref="BZ9:CC9"/>
    <mergeCell ref="CT10:CW10"/>
    <mergeCell ref="CL10:CO10"/>
    <mergeCell ref="AX8:BA8"/>
    <mergeCell ref="BB8:BE8"/>
    <mergeCell ref="BJ8:BM8"/>
    <mergeCell ref="BN8:BQ8"/>
    <mergeCell ref="BR8:BU8"/>
    <mergeCell ref="BV8:BY8"/>
    <mergeCell ref="Z8:AC8"/>
    <mergeCell ref="AD8:AG8"/>
    <mergeCell ref="AH8:AK8"/>
    <mergeCell ref="AL8:AO8"/>
    <mergeCell ref="AP8:AS8"/>
    <mergeCell ref="AT8:AW8"/>
    <mergeCell ref="BF8:BI8"/>
    <mergeCell ref="N8:Q8"/>
    <mergeCell ref="R8:U8"/>
    <mergeCell ref="V8:Y8"/>
    <mergeCell ref="J10:M10"/>
    <mergeCell ref="B9:E9"/>
    <mergeCell ref="F9:I9"/>
    <mergeCell ref="J9:M9"/>
    <mergeCell ref="N9:Q9"/>
    <mergeCell ref="R9:U9"/>
    <mergeCell ref="V9:Y9"/>
    <mergeCell ref="B8:E8"/>
    <mergeCell ref="F8:I8"/>
    <mergeCell ref="J8:M8"/>
    <mergeCell ref="B10:E10"/>
    <mergeCell ref="F10:I10"/>
    <mergeCell ref="R10:U10"/>
    <mergeCell ref="V10:Y10"/>
    <mergeCell ref="N10:Q10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8"/>
  <sheetViews>
    <sheetView topLeftCell="A5" zoomScale="90" zoomScaleNormal="90" workbookViewId="0">
      <pane xSplit="1" ySplit="6" topLeftCell="CG14" activePane="bottomRight" state="frozen"/>
      <selection activeCell="A5" sqref="A5"/>
      <selection pane="topRight" activeCell="B5" sqref="B5"/>
      <selection pane="bottomLeft" activeCell="A11" sqref="A11"/>
      <selection pane="bottomRight" activeCell="CL8" sqref="CL8:CO8"/>
    </sheetView>
  </sheetViews>
  <sheetFormatPr baseColWidth="10" defaultColWidth="11.44140625" defaultRowHeight="14.4" x14ac:dyDescent="0.3"/>
  <cols>
    <col min="1" max="1" width="20.109375" style="114" customWidth="1"/>
    <col min="2" max="5" width="11.5546875" style="3" customWidth="1"/>
    <col min="6" max="33" width="12.44140625" style="114" customWidth="1"/>
    <col min="34" max="37" width="11.5546875" style="114" customWidth="1"/>
    <col min="38" max="40" width="10.5546875" style="114" customWidth="1"/>
    <col min="41" max="41" width="13.44140625" style="114" customWidth="1"/>
    <col min="42" max="49" width="13" style="114" customWidth="1"/>
    <col min="50" max="73" width="11.88671875" style="114" customWidth="1"/>
    <col min="74" max="89" width="12" style="114" customWidth="1"/>
    <col min="90" max="96" width="11.44140625" style="114"/>
    <col min="97" max="101" width="11.33203125" style="114" customWidth="1"/>
    <col min="102" max="105" width="15.33203125" customWidth="1"/>
    <col min="106" max="108" width="11.33203125" style="114" customWidth="1"/>
    <col min="109" max="109" width="16.109375" style="114" bestFit="1" customWidth="1"/>
    <col min="110" max="16384" width="11.44140625" style="114"/>
  </cols>
  <sheetData>
    <row r="1" spans="1:109" ht="15.75" hidden="1" customHeight="1" x14ac:dyDescent="0.3"/>
    <row r="2" spans="1:109" ht="15.75" hidden="1" customHeight="1" x14ac:dyDescent="0.3"/>
    <row r="3" spans="1:109" ht="15.75" hidden="1" customHeight="1" x14ac:dyDescent="0.3"/>
    <row r="4" spans="1:109" ht="15.75" hidden="1" customHeight="1" x14ac:dyDescent="0.3"/>
    <row r="5" spans="1:109" ht="23.1" customHeight="1" x14ac:dyDescent="0.3">
      <c r="B5" s="193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X5" s="89"/>
      <c r="CY5" s="89"/>
      <c r="CZ5" s="89"/>
      <c r="DA5" s="89"/>
    </row>
    <row r="6" spans="1:109" ht="9.6" customHeight="1" thickBot="1" x14ac:dyDescent="0.35">
      <c r="B6" s="195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I6" s="196"/>
      <c r="CJ6" s="196"/>
      <c r="CK6" s="196"/>
      <c r="CX6" s="92"/>
      <c r="CY6" s="92"/>
      <c r="CZ6" s="92"/>
      <c r="DA6" s="92"/>
    </row>
    <row r="7" spans="1:109" ht="24.6" customHeight="1" thickBot="1" x14ac:dyDescent="0.35">
      <c r="B7" s="197" t="s">
        <v>110</v>
      </c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8"/>
      <c r="CJ7" s="198"/>
      <c r="CK7" s="198"/>
      <c r="CL7" s="199"/>
      <c r="CM7" s="200"/>
      <c r="CN7" s="200"/>
      <c r="CO7" s="201"/>
      <c r="CP7" s="200"/>
      <c r="CQ7" s="200"/>
      <c r="CR7" s="200"/>
      <c r="CS7" s="201"/>
      <c r="CT7" s="200"/>
      <c r="CU7" s="200"/>
      <c r="CV7" s="200"/>
      <c r="CW7" s="200"/>
      <c r="CX7" s="95"/>
      <c r="CY7" s="95"/>
      <c r="CZ7" s="95"/>
      <c r="DA7" s="95"/>
      <c r="DB7" s="199"/>
      <c r="DC7" s="200"/>
      <c r="DD7" s="200"/>
      <c r="DE7" s="201"/>
    </row>
    <row r="8" spans="1:109" s="185" customFormat="1" ht="18.75" customHeight="1" thickBot="1" x14ac:dyDescent="0.35">
      <c r="A8" s="184" t="s">
        <v>16</v>
      </c>
      <c r="B8" s="792" t="s">
        <v>189</v>
      </c>
      <c r="C8" s="793"/>
      <c r="D8" s="793"/>
      <c r="E8" s="794"/>
      <c r="F8" s="793" t="s">
        <v>118</v>
      </c>
      <c r="G8" s="793"/>
      <c r="H8" s="793"/>
      <c r="I8" s="793"/>
      <c r="J8" s="792" t="s">
        <v>118</v>
      </c>
      <c r="K8" s="793"/>
      <c r="L8" s="793"/>
      <c r="M8" s="794"/>
      <c r="N8" s="792" t="s">
        <v>363</v>
      </c>
      <c r="O8" s="793"/>
      <c r="P8" s="793"/>
      <c r="Q8" s="794"/>
      <c r="R8" s="792" t="s">
        <v>351</v>
      </c>
      <c r="S8" s="793"/>
      <c r="T8" s="793"/>
      <c r="U8" s="794"/>
      <c r="V8" s="792" t="s">
        <v>18</v>
      </c>
      <c r="W8" s="793"/>
      <c r="X8" s="793"/>
      <c r="Y8" s="794"/>
      <c r="Z8" s="792" t="s">
        <v>18</v>
      </c>
      <c r="AA8" s="793"/>
      <c r="AB8" s="793"/>
      <c r="AC8" s="794"/>
      <c r="AD8" s="792" t="s">
        <v>18</v>
      </c>
      <c r="AE8" s="793"/>
      <c r="AF8" s="793"/>
      <c r="AG8" s="794"/>
      <c r="AH8" s="792" t="s">
        <v>18</v>
      </c>
      <c r="AI8" s="793"/>
      <c r="AJ8" s="793"/>
      <c r="AK8" s="793"/>
      <c r="AL8" s="792" t="s">
        <v>18</v>
      </c>
      <c r="AM8" s="793"/>
      <c r="AN8" s="793"/>
      <c r="AO8" s="794"/>
      <c r="AP8" s="793" t="s">
        <v>364</v>
      </c>
      <c r="AQ8" s="793"/>
      <c r="AR8" s="793"/>
      <c r="AS8" s="793"/>
      <c r="AT8" s="792" t="s">
        <v>202</v>
      </c>
      <c r="AU8" s="793"/>
      <c r="AV8" s="793"/>
      <c r="AW8" s="793"/>
      <c r="AX8" s="792" t="s">
        <v>274</v>
      </c>
      <c r="AY8" s="793"/>
      <c r="AZ8" s="793"/>
      <c r="BA8" s="794"/>
      <c r="BB8" s="792" t="s">
        <v>274</v>
      </c>
      <c r="BC8" s="793"/>
      <c r="BD8" s="793"/>
      <c r="BE8" s="794"/>
      <c r="BF8" s="792" t="s">
        <v>231</v>
      </c>
      <c r="BG8" s="793"/>
      <c r="BH8" s="793"/>
      <c r="BI8" s="794"/>
      <c r="BJ8" s="792" t="s">
        <v>378</v>
      </c>
      <c r="BK8" s="793"/>
      <c r="BL8" s="793"/>
      <c r="BM8" s="794"/>
      <c r="BN8" s="792" t="s">
        <v>379</v>
      </c>
      <c r="BO8" s="793"/>
      <c r="BP8" s="793"/>
      <c r="BQ8" s="794"/>
      <c r="BR8" s="792" t="s">
        <v>381</v>
      </c>
      <c r="BS8" s="793"/>
      <c r="BT8" s="793"/>
      <c r="BU8" s="794"/>
      <c r="BV8" s="792" t="s">
        <v>381</v>
      </c>
      <c r="BW8" s="793"/>
      <c r="BX8" s="793"/>
      <c r="BY8" s="794"/>
      <c r="BZ8" s="792" t="s">
        <v>325</v>
      </c>
      <c r="CA8" s="793"/>
      <c r="CB8" s="793"/>
      <c r="CC8" s="793"/>
      <c r="CD8" s="792" t="s">
        <v>96</v>
      </c>
      <c r="CE8" s="793"/>
      <c r="CF8" s="793"/>
      <c r="CG8" s="793"/>
      <c r="CH8" s="792" t="s">
        <v>384</v>
      </c>
      <c r="CI8" s="793"/>
      <c r="CJ8" s="793"/>
      <c r="CK8" s="794"/>
      <c r="CL8" s="792" t="s">
        <v>293</v>
      </c>
      <c r="CM8" s="793"/>
      <c r="CN8" s="793"/>
      <c r="CO8" s="794"/>
      <c r="CP8" s="793"/>
      <c r="CQ8" s="793"/>
      <c r="CR8" s="793"/>
      <c r="CS8" s="794"/>
      <c r="CT8" s="807"/>
      <c r="CU8" s="808"/>
      <c r="CV8" s="808"/>
      <c r="CW8" s="809"/>
      <c r="CX8" s="783"/>
      <c r="CY8" s="784"/>
      <c r="CZ8" s="784"/>
      <c r="DA8" s="784"/>
      <c r="DB8" s="807"/>
      <c r="DC8" s="808"/>
      <c r="DD8" s="808"/>
      <c r="DE8" s="809"/>
    </row>
    <row r="9" spans="1:109" s="185" customFormat="1" ht="18" thickBot="1" x14ac:dyDescent="0.35">
      <c r="A9" s="184" t="s">
        <v>14</v>
      </c>
      <c r="B9" s="792" t="s">
        <v>362</v>
      </c>
      <c r="C9" s="793"/>
      <c r="D9" s="793"/>
      <c r="E9" s="794"/>
      <c r="F9" s="793" t="s">
        <v>345</v>
      </c>
      <c r="G9" s="793"/>
      <c r="H9" s="793"/>
      <c r="I9" s="793"/>
      <c r="J9" s="792" t="s">
        <v>235</v>
      </c>
      <c r="K9" s="793"/>
      <c r="L9" s="793"/>
      <c r="M9" s="794"/>
      <c r="N9" s="792" t="s">
        <v>165</v>
      </c>
      <c r="O9" s="793"/>
      <c r="P9" s="793"/>
      <c r="Q9" s="794"/>
      <c r="R9" s="792" t="s">
        <v>319</v>
      </c>
      <c r="S9" s="793"/>
      <c r="T9" s="793"/>
      <c r="U9" s="794"/>
      <c r="V9" s="792" t="s">
        <v>165</v>
      </c>
      <c r="W9" s="793"/>
      <c r="X9" s="793"/>
      <c r="Y9" s="794"/>
      <c r="Z9" s="792" t="s">
        <v>319</v>
      </c>
      <c r="AA9" s="793"/>
      <c r="AB9" s="793"/>
      <c r="AC9" s="794"/>
      <c r="AD9" s="792" t="s">
        <v>125</v>
      </c>
      <c r="AE9" s="793"/>
      <c r="AF9" s="793"/>
      <c r="AG9" s="794"/>
      <c r="AH9" s="792" t="s">
        <v>322</v>
      </c>
      <c r="AI9" s="793"/>
      <c r="AJ9" s="793"/>
      <c r="AK9" s="793"/>
      <c r="AL9" s="792" t="s">
        <v>332</v>
      </c>
      <c r="AM9" s="793"/>
      <c r="AN9" s="793"/>
      <c r="AO9" s="794"/>
      <c r="AP9" s="793" t="s">
        <v>365</v>
      </c>
      <c r="AQ9" s="793"/>
      <c r="AR9" s="793"/>
      <c r="AS9" s="793"/>
      <c r="AT9" s="792" t="s">
        <v>308</v>
      </c>
      <c r="AU9" s="793"/>
      <c r="AV9" s="793"/>
      <c r="AW9" s="793"/>
      <c r="AX9" s="792" t="s">
        <v>339</v>
      </c>
      <c r="AY9" s="793"/>
      <c r="AZ9" s="793"/>
      <c r="BA9" s="794"/>
      <c r="BB9" s="792" t="s">
        <v>358</v>
      </c>
      <c r="BC9" s="793"/>
      <c r="BD9" s="793"/>
      <c r="BE9" s="794"/>
      <c r="BF9" s="792" t="s">
        <v>366</v>
      </c>
      <c r="BG9" s="793"/>
      <c r="BH9" s="793"/>
      <c r="BI9" s="794"/>
      <c r="BJ9" s="792" t="s">
        <v>360</v>
      </c>
      <c r="BK9" s="793"/>
      <c r="BL9" s="793"/>
      <c r="BM9" s="794"/>
      <c r="BN9" s="792" t="s">
        <v>380</v>
      </c>
      <c r="BO9" s="793"/>
      <c r="BP9" s="793"/>
      <c r="BQ9" s="794"/>
      <c r="BR9" s="792" t="s">
        <v>382</v>
      </c>
      <c r="BS9" s="793"/>
      <c r="BT9" s="793"/>
      <c r="BU9" s="794"/>
      <c r="BV9" s="792" t="s">
        <v>355</v>
      </c>
      <c r="BW9" s="793"/>
      <c r="BX9" s="793"/>
      <c r="BY9" s="794"/>
      <c r="BZ9" s="792" t="s">
        <v>326</v>
      </c>
      <c r="CA9" s="793"/>
      <c r="CB9" s="793"/>
      <c r="CC9" s="793"/>
      <c r="CD9" s="792" t="s">
        <v>383</v>
      </c>
      <c r="CE9" s="793"/>
      <c r="CF9" s="793"/>
      <c r="CG9" s="793"/>
      <c r="CH9" s="792" t="s">
        <v>385</v>
      </c>
      <c r="CI9" s="793"/>
      <c r="CJ9" s="793"/>
      <c r="CK9" s="794"/>
      <c r="CL9" s="792" t="s">
        <v>389</v>
      </c>
      <c r="CM9" s="793"/>
      <c r="CN9" s="793"/>
      <c r="CO9" s="794"/>
      <c r="CP9" s="793"/>
      <c r="CQ9" s="793"/>
      <c r="CR9" s="793"/>
      <c r="CS9" s="794"/>
      <c r="CT9" s="792"/>
      <c r="CU9" s="793"/>
      <c r="CV9" s="793"/>
      <c r="CW9" s="794"/>
      <c r="CX9" s="783"/>
      <c r="CY9" s="784"/>
      <c r="CZ9" s="784"/>
      <c r="DA9" s="784"/>
      <c r="DB9" s="792"/>
      <c r="DC9" s="793"/>
      <c r="DD9" s="793"/>
      <c r="DE9" s="794"/>
    </row>
    <row r="10" spans="1:109" s="3" customFormat="1" ht="28.2" thickBot="1" x14ac:dyDescent="0.35">
      <c r="A10" s="44" t="s">
        <v>52</v>
      </c>
      <c r="B10" s="716">
        <v>662</v>
      </c>
      <c r="C10" s="717"/>
      <c r="D10" s="717"/>
      <c r="E10" s="718"/>
      <c r="F10" s="716">
        <v>663</v>
      </c>
      <c r="G10" s="717"/>
      <c r="H10" s="717"/>
      <c r="I10" s="718"/>
      <c r="J10" s="716">
        <v>664</v>
      </c>
      <c r="K10" s="717"/>
      <c r="L10" s="717"/>
      <c r="M10" s="717"/>
      <c r="N10" s="717">
        <v>665</v>
      </c>
      <c r="O10" s="717"/>
      <c r="P10" s="717"/>
      <c r="Q10" s="718"/>
      <c r="R10" s="716">
        <v>668</v>
      </c>
      <c r="S10" s="717"/>
      <c r="T10" s="717"/>
      <c r="U10" s="718"/>
      <c r="V10" s="716">
        <v>667</v>
      </c>
      <c r="W10" s="717"/>
      <c r="X10" s="717"/>
      <c r="Y10" s="718"/>
      <c r="Z10" s="716">
        <v>666</v>
      </c>
      <c r="AA10" s="717"/>
      <c r="AB10" s="717"/>
      <c r="AC10" s="718"/>
      <c r="AD10" s="716">
        <v>669</v>
      </c>
      <c r="AE10" s="717"/>
      <c r="AF10" s="717"/>
      <c r="AG10" s="718"/>
      <c r="AH10" s="768">
        <v>670</v>
      </c>
      <c r="AI10" s="734"/>
      <c r="AJ10" s="734"/>
      <c r="AK10" s="734"/>
      <c r="AL10" s="768">
        <v>671</v>
      </c>
      <c r="AM10" s="734"/>
      <c r="AN10" s="734"/>
      <c r="AO10" s="769"/>
      <c r="AP10" s="734">
        <v>672</v>
      </c>
      <c r="AQ10" s="734"/>
      <c r="AR10" s="734"/>
      <c r="AS10" s="734"/>
      <c r="AT10" s="731">
        <v>673</v>
      </c>
      <c r="AU10" s="732"/>
      <c r="AV10" s="732"/>
      <c r="AW10" s="732"/>
      <c r="AX10" s="731">
        <v>674</v>
      </c>
      <c r="AY10" s="732"/>
      <c r="AZ10" s="732"/>
      <c r="BA10" s="733"/>
      <c r="BB10" s="731">
        <v>675</v>
      </c>
      <c r="BC10" s="732"/>
      <c r="BD10" s="732"/>
      <c r="BE10" s="733"/>
      <c r="BF10" s="731">
        <v>676</v>
      </c>
      <c r="BG10" s="732"/>
      <c r="BH10" s="732"/>
      <c r="BI10" s="733"/>
      <c r="BJ10" s="731">
        <v>677</v>
      </c>
      <c r="BK10" s="732"/>
      <c r="BL10" s="732"/>
      <c r="BM10" s="733"/>
      <c r="BN10" s="731">
        <v>678</v>
      </c>
      <c r="BO10" s="732"/>
      <c r="BP10" s="732"/>
      <c r="BQ10" s="733"/>
      <c r="BR10" s="756">
        <v>679</v>
      </c>
      <c r="BS10" s="757"/>
      <c r="BT10" s="757"/>
      <c r="BU10" s="758"/>
      <c r="BV10" s="756">
        <v>680</v>
      </c>
      <c r="BW10" s="757"/>
      <c r="BX10" s="757"/>
      <c r="BY10" s="758"/>
      <c r="BZ10" s="813">
        <v>681</v>
      </c>
      <c r="CA10" s="814"/>
      <c r="CB10" s="814"/>
      <c r="CC10" s="814"/>
      <c r="CD10" s="813">
        <v>682</v>
      </c>
      <c r="CE10" s="814"/>
      <c r="CF10" s="814"/>
      <c r="CG10" s="814"/>
      <c r="CH10" s="813">
        <v>683</v>
      </c>
      <c r="CI10" s="814"/>
      <c r="CJ10" s="814"/>
      <c r="CK10" s="815"/>
      <c r="CL10" s="716">
        <v>684</v>
      </c>
      <c r="CM10" s="717"/>
      <c r="CN10" s="717"/>
      <c r="CO10" s="718"/>
      <c r="CP10" s="814"/>
      <c r="CQ10" s="814"/>
      <c r="CR10" s="814"/>
      <c r="CS10" s="815"/>
      <c r="CT10" s="756"/>
      <c r="CU10" s="757"/>
      <c r="CV10" s="757"/>
      <c r="CW10" s="758"/>
      <c r="CX10" s="768"/>
      <c r="CY10" s="734"/>
      <c r="CZ10" s="734"/>
      <c r="DA10" s="734"/>
      <c r="DB10" s="219"/>
      <c r="DC10" s="172"/>
      <c r="DD10" s="172"/>
      <c r="DE10" s="220"/>
    </row>
    <row r="11" spans="1:109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5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7" t="s">
        <v>33</v>
      </c>
      <c r="Z11" s="45" t="s">
        <v>30</v>
      </c>
      <c r="AA11" s="46" t="s">
        <v>31</v>
      </c>
      <c r="AB11" s="46" t="s">
        <v>32</v>
      </c>
      <c r="AC11" s="47" t="s">
        <v>33</v>
      </c>
      <c r="AD11" s="45" t="s">
        <v>30</v>
      </c>
      <c r="AE11" s="46" t="s">
        <v>31</v>
      </c>
      <c r="AF11" s="46" t="s">
        <v>32</v>
      </c>
      <c r="AG11" s="48" t="s">
        <v>33</v>
      </c>
      <c r="AH11" s="145" t="s">
        <v>30</v>
      </c>
      <c r="AI11" s="46" t="s">
        <v>31</v>
      </c>
      <c r="AJ11" s="47" t="s">
        <v>32</v>
      </c>
      <c r="AK11" s="143" t="s">
        <v>33</v>
      </c>
      <c r="AL11" s="105" t="s">
        <v>30</v>
      </c>
      <c r="AM11" s="106" t="s">
        <v>31</v>
      </c>
      <c r="AN11" s="106" t="s">
        <v>32</v>
      </c>
      <c r="AO11" s="107" t="s">
        <v>33</v>
      </c>
      <c r="AP11" s="49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7" t="s">
        <v>33</v>
      </c>
      <c r="BN11" s="45" t="s">
        <v>30</v>
      </c>
      <c r="BO11" s="46" t="s">
        <v>31</v>
      </c>
      <c r="BP11" s="46" t="s">
        <v>32</v>
      </c>
      <c r="BQ11" s="47" t="s">
        <v>33</v>
      </c>
      <c r="BR11" s="45" t="s">
        <v>30</v>
      </c>
      <c r="BS11" s="46" t="s">
        <v>31</v>
      </c>
      <c r="BT11" s="46" t="s">
        <v>32</v>
      </c>
      <c r="BU11" s="48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8" t="s">
        <v>33</v>
      </c>
      <c r="CD11" s="45" t="s">
        <v>30</v>
      </c>
      <c r="CE11" s="46" t="s">
        <v>31</v>
      </c>
      <c r="CF11" s="46" t="s">
        <v>32</v>
      </c>
      <c r="CG11" s="48" t="s">
        <v>33</v>
      </c>
      <c r="CH11" s="45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9" t="s">
        <v>30</v>
      </c>
      <c r="CQ11" s="46" t="s">
        <v>31</v>
      </c>
      <c r="CR11" s="46" t="s">
        <v>32</v>
      </c>
      <c r="CS11" s="47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8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</row>
    <row r="12" spans="1:109" x14ac:dyDescent="0.3">
      <c r="B12" s="144">
        <v>45195</v>
      </c>
      <c r="C12" s="54">
        <v>4714</v>
      </c>
      <c r="D12" s="54">
        <v>45</v>
      </c>
      <c r="E12" s="54" t="s">
        <v>111</v>
      </c>
      <c r="F12" s="136">
        <v>45200</v>
      </c>
      <c r="G12" s="54">
        <v>4765</v>
      </c>
      <c r="H12" s="54">
        <v>50</v>
      </c>
      <c r="I12" s="54" t="s">
        <v>179</v>
      </c>
      <c r="J12" s="136">
        <v>45218</v>
      </c>
      <c r="K12" s="54">
        <v>4901</v>
      </c>
      <c r="L12" s="54">
        <v>35</v>
      </c>
      <c r="M12" s="54" t="s">
        <v>111</v>
      </c>
      <c r="N12" s="136">
        <v>45200</v>
      </c>
      <c r="O12" s="54">
        <v>4763</v>
      </c>
      <c r="P12" s="54">
        <v>15</v>
      </c>
      <c r="Q12" s="54" t="s">
        <v>179</v>
      </c>
      <c r="R12" s="144">
        <v>45200</v>
      </c>
      <c r="S12" s="54">
        <v>4761</v>
      </c>
      <c r="T12" s="54">
        <v>30</v>
      </c>
      <c r="U12" s="54" t="s">
        <v>179</v>
      </c>
      <c r="V12" s="144">
        <v>45200</v>
      </c>
      <c r="W12" s="54">
        <v>4762</v>
      </c>
      <c r="X12" s="54">
        <v>45</v>
      </c>
      <c r="Y12" s="54" t="s">
        <v>179</v>
      </c>
      <c r="Z12" s="144">
        <v>45200</v>
      </c>
      <c r="AA12" s="54">
        <v>4760</v>
      </c>
      <c r="AB12" s="54">
        <v>35</v>
      </c>
      <c r="AC12" s="54" t="s">
        <v>179</v>
      </c>
      <c r="AD12" s="144">
        <v>45202</v>
      </c>
      <c r="AE12" s="54">
        <v>4771</v>
      </c>
      <c r="AF12" s="54">
        <v>65</v>
      </c>
      <c r="AG12" s="51" t="s">
        <v>179</v>
      </c>
      <c r="AH12" s="131">
        <v>45202</v>
      </c>
      <c r="AI12" s="6">
        <v>4772</v>
      </c>
      <c r="AJ12" s="6">
        <v>105</v>
      </c>
      <c r="AK12" s="15" t="s">
        <v>179</v>
      </c>
      <c r="AL12" s="130">
        <v>45220</v>
      </c>
      <c r="AM12" s="126">
        <v>4941</v>
      </c>
      <c r="AN12" s="126">
        <v>140</v>
      </c>
      <c r="AO12" s="127" t="s">
        <v>111</v>
      </c>
      <c r="AP12" s="208">
        <v>45211</v>
      </c>
      <c r="AQ12" s="54">
        <v>4961</v>
      </c>
      <c r="AR12" s="54">
        <v>35</v>
      </c>
      <c r="AS12" s="54" t="s">
        <v>179</v>
      </c>
      <c r="AT12" s="144">
        <v>45201</v>
      </c>
      <c r="AU12" s="54">
        <v>4766</v>
      </c>
      <c r="AV12" s="54">
        <v>105</v>
      </c>
      <c r="AW12" s="144" t="s">
        <v>179</v>
      </c>
      <c r="AX12" s="144">
        <v>45206</v>
      </c>
      <c r="AY12" s="54">
        <v>4804</v>
      </c>
      <c r="AZ12" s="54">
        <v>70</v>
      </c>
      <c r="BA12" s="54" t="s">
        <v>246</v>
      </c>
      <c r="BB12" s="144">
        <v>45200</v>
      </c>
      <c r="BC12" s="54">
        <v>4726</v>
      </c>
      <c r="BD12" s="54">
        <v>175</v>
      </c>
      <c r="BE12" s="54" t="s">
        <v>111</v>
      </c>
      <c r="BF12" s="144">
        <v>45201</v>
      </c>
      <c r="BG12" s="54">
        <v>4802</v>
      </c>
      <c r="BH12" s="159">
        <v>65</v>
      </c>
      <c r="BI12" s="54" t="s">
        <v>111</v>
      </c>
      <c r="BJ12" s="144">
        <v>45205</v>
      </c>
      <c r="BK12" s="54">
        <v>4785</v>
      </c>
      <c r="BL12" s="54">
        <v>15</v>
      </c>
      <c r="BM12" s="54" t="s">
        <v>179</v>
      </c>
      <c r="BN12" s="144">
        <v>45201</v>
      </c>
      <c r="BO12" s="54">
        <v>4728</v>
      </c>
      <c r="BP12" s="54">
        <v>75</v>
      </c>
      <c r="BQ12" s="54" t="s">
        <v>111</v>
      </c>
      <c r="BR12" s="144">
        <v>45201</v>
      </c>
      <c r="BS12" s="54">
        <v>4801</v>
      </c>
      <c r="BT12" s="3">
        <v>15</v>
      </c>
      <c r="BU12" s="51" t="s">
        <v>111</v>
      </c>
      <c r="BV12" s="144">
        <v>45201</v>
      </c>
      <c r="BW12" s="54">
        <v>4727</v>
      </c>
      <c r="BX12" s="3">
        <v>15</v>
      </c>
      <c r="BY12" s="51" t="s">
        <v>111</v>
      </c>
      <c r="BZ12" s="144">
        <v>45213</v>
      </c>
      <c r="CA12" s="54">
        <v>4853</v>
      </c>
      <c r="CB12" s="54">
        <v>15</v>
      </c>
      <c r="CC12" s="51" t="s">
        <v>179</v>
      </c>
      <c r="CD12" s="136">
        <v>45202</v>
      </c>
      <c r="CE12" s="6">
        <v>4770</v>
      </c>
      <c r="CF12" s="6">
        <v>70</v>
      </c>
      <c r="CG12" s="52" t="s">
        <v>179</v>
      </c>
      <c r="CH12" s="161">
        <v>45210</v>
      </c>
      <c r="CI12" s="54">
        <v>4806</v>
      </c>
      <c r="CJ12" s="54">
        <v>90</v>
      </c>
      <c r="CK12" s="53" t="s">
        <v>246</v>
      </c>
      <c r="CL12" s="161">
        <v>45202</v>
      </c>
      <c r="CM12" s="54">
        <v>4803</v>
      </c>
      <c r="CN12" s="54">
        <v>8400</v>
      </c>
      <c r="CO12" s="53" t="s">
        <v>386</v>
      </c>
      <c r="CP12" s="208"/>
      <c r="CQ12" s="54"/>
      <c r="CR12" s="54"/>
      <c r="CS12" s="53"/>
      <c r="CT12" s="161"/>
      <c r="CU12" s="54"/>
      <c r="CV12" s="54"/>
      <c r="CW12" s="54"/>
      <c r="CX12" s="136"/>
      <c r="CY12" s="66"/>
      <c r="CZ12" s="66"/>
      <c r="DA12" s="66"/>
      <c r="DB12" s="161"/>
      <c r="DC12" s="54"/>
      <c r="DD12" s="54"/>
      <c r="DE12" s="53"/>
    </row>
    <row r="13" spans="1:109" x14ac:dyDescent="0.3">
      <c r="B13" s="136">
        <v>45197</v>
      </c>
      <c r="C13" s="6">
        <v>4749</v>
      </c>
      <c r="D13" s="6">
        <v>45</v>
      </c>
      <c r="E13" s="6" t="s">
        <v>179</v>
      </c>
      <c r="F13" s="136">
        <v>45204</v>
      </c>
      <c r="G13" s="6">
        <v>4782</v>
      </c>
      <c r="H13" s="6">
        <v>70</v>
      </c>
      <c r="I13" s="6" t="s">
        <v>179</v>
      </c>
      <c r="J13" s="136"/>
      <c r="K13" s="6"/>
      <c r="L13" s="6"/>
      <c r="M13" s="6"/>
      <c r="N13" s="136">
        <v>45202</v>
      </c>
      <c r="O13" s="6">
        <v>4768</v>
      </c>
      <c r="P13" s="6">
        <v>15</v>
      </c>
      <c r="Q13" s="6" t="s">
        <v>179</v>
      </c>
      <c r="R13" s="136">
        <v>45204</v>
      </c>
      <c r="S13" s="6">
        <v>4777</v>
      </c>
      <c r="T13" s="6">
        <v>25</v>
      </c>
      <c r="U13" s="6" t="s">
        <v>179</v>
      </c>
      <c r="V13" s="136">
        <v>45202</v>
      </c>
      <c r="W13" s="6">
        <v>4767</v>
      </c>
      <c r="X13" s="6">
        <v>45</v>
      </c>
      <c r="Y13" s="6" t="s">
        <v>179</v>
      </c>
      <c r="Z13" s="136">
        <v>45202</v>
      </c>
      <c r="AA13" s="6">
        <v>4769</v>
      </c>
      <c r="AB13" s="6">
        <v>30</v>
      </c>
      <c r="AC13" s="6" t="s">
        <v>179</v>
      </c>
      <c r="AD13" s="136">
        <v>45205</v>
      </c>
      <c r="AE13" s="6">
        <v>4787</v>
      </c>
      <c r="AF13" s="6">
        <v>55</v>
      </c>
      <c r="AG13" s="52" t="s">
        <v>179</v>
      </c>
      <c r="AH13" s="131">
        <v>45205</v>
      </c>
      <c r="AI13" s="6">
        <v>4783</v>
      </c>
      <c r="AJ13" s="6">
        <v>105</v>
      </c>
      <c r="AK13" s="15" t="s">
        <v>179</v>
      </c>
      <c r="AL13" s="131">
        <v>45223</v>
      </c>
      <c r="AM13" s="6">
        <v>4940</v>
      </c>
      <c r="AN13" s="6">
        <v>140</v>
      </c>
      <c r="AO13" s="15" t="s">
        <v>111</v>
      </c>
      <c r="AP13" s="138">
        <v>45218</v>
      </c>
      <c r="AQ13" s="6">
        <v>4970</v>
      </c>
      <c r="AR13" s="6">
        <v>35</v>
      </c>
      <c r="AS13" s="6" t="s">
        <v>179</v>
      </c>
      <c r="AT13" s="136">
        <v>45205</v>
      </c>
      <c r="AU13" s="6">
        <v>4786</v>
      </c>
      <c r="AV13" s="6">
        <v>105</v>
      </c>
      <c r="AW13" s="136" t="s">
        <v>179</v>
      </c>
      <c r="AX13" s="136">
        <v>45213</v>
      </c>
      <c r="AY13" s="6">
        <v>4809</v>
      </c>
      <c r="AZ13" s="6">
        <v>45</v>
      </c>
      <c r="BA13" s="6" t="s">
        <v>111</v>
      </c>
      <c r="BB13" s="136">
        <v>45207</v>
      </c>
      <c r="BC13" s="6">
        <v>4805</v>
      </c>
      <c r="BD13" s="6">
        <v>140</v>
      </c>
      <c r="BE13" s="6" t="s">
        <v>246</v>
      </c>
      <c r="BF13" s="144">
        <v>45203</v>
      </c>
      <c r="BG13" s="6">
        <v>4773</v>
      </c>
      <c r="BH13" s="6">
        <v>75</v>
      </c>
      <c r="BI13" s="6" t="s">
        <v>179</v>
      </c>
      <c r="BJ13" s="144">
        <v>45211</v>
      </c>
      <c r="BK13" s="6">
        <v>4846</v>
      </c>
      <c r="BL13" s="6">
        <v>15</v>
      </c>
      <c r="BM13" s="6" t="s">
        <v>179</v>
      </c>
      <c r="BN13" s="136">
        <v>45204</v>
      </c>
      <c r="BO13" s="6">
        <v>4781</v>
      </c>
      <c r="BP13" s="6">
        <v>85</v>
      </c>
      <c r="BQ13" s="6" t="s">
        <v>179</v>
      </c>
      <c r="BR13" s="136">
        <v>45204</v>
      </c>
      <c r="BS13" s="6">
        <v>4780</v>
      </c>
      <c r="BT13" s="6">
        <v>15</v>
      </c>
      <c r="BU13" s="6" t="s">
        <v>179</v>
      </c>
      <c r="BV13" s="136">
        <v>45204</v>
      </c>
      <c r="BW13" s="6">
        <v>4779</v>
      </c>
      <c r="BX13" s="6">
        <v>30</v>
      </c>
      <c r="BY13" s="6" t="s">
        <v>179</v>
      </c>
      <c r="BZ13" s="136">
        <v>45219</v>
      </c>
      <c r="CA13" s="6">
        <v>4882</v>
      </c>
      <c r="CB13" s="6">
        <v>15</v>
      </c>
      <c r="CC13" s="52" t="s">
        <v>179</v>
      </c>
      <c r="CD13" s="136">
        <v>45205</v>
      </c>
      <c r="CE13" s="6">
        <v>4788</v>
      </c>
      <c r="CF13" s="6">
        <v>30</v>
      </c>
      <c r="CG13" s="52" t="s">
        <v>179</v>
      </c>
      <c r="CH13" s="131">
        <v>45213</v>
      </c>
      <c r="CI13" s="6">
        <v>4811</v>
      </c>
      <c r="CJ13" s="6">
        <v>35</v>
      </c>
      <c r="CK13" s="15" t="s">
        <v>111</v>
      </c>
      <c r="CL13" s="131">
        <v>45202</v>
      </c>
      <c r="CM13" s="6">
        <v>4810</v>
      </c>
      <c r="CN13" s="6">
        <v>8400</v>
      </c>
      <c r="CO13" s="15" t="s">
        <v>386</v>
      </c>
      <c r="CP13" s="138"/>
      <c r="CQ13" s="6"/>
      <c r="CR13" s="6"/>
      <c r="CS13" s="15"/>
      <c r="CT13" s="161"/>
      <c r="CU13" s="86"/>
      <c r="CV13" s="86"/>
      <c r="CW13" s="86"/>
      <c r="CX13" s="136"/>
      <c r="CY13" s="80"/>
      <c r="CZ13" s="80"/>
      <c r="DA13" s="80"/>
      <c r="DB13" s="221"/>
      <c r="DC13" s="86"/>
      <c r="DD13" s="86"/>
      <c r="DE13" s="216"/>
    </row>
    <row r="14" spans="1:109" ht="15" customHeight="1" x14ac:dyDescent="0.3">
      <c r="B14" s="136">
        <v>45199</v>
      </c>
      <c r="C14" s="6">
        <v>4758</v>
      </c>
      <c r="D14" s="6">
        <v>45</v>
      </c>
      <c r="E14" s="6" t="s">
        <v>179</v>
      </c>
      <c r="F14" s="136">
        <v>45208</v>
      </c>
      <c r="G14" s="6">
        <v>4832</v>
      </c>
      <c r="H14" s="6">
        <v>30</v>
      </c>
      <c r="I14" s="6" t="s">
        <v>179</v>
      </c>
      <c r="J14" s="136"/>
      <c r="K14" s="6"/>
      <c r="L14" s="6"/>
      <c r="M14" s="6"/>
      <c r="N14" s="136">
        <v>45204</v>
      </c>
      <c r="O14" s="6">
        <v>4776</v>
      </c>
      <c r="P14" s="6">
        <v>15</v>
      </c>
      <c r="Q14" s="6" t="s">
        <v>179</v>
      </c>
      <c r="R14" s="136">
        <v>45206</v>
      </c>
      <c r="S14" s="6">
        <v>4790</v>
      </c>
      <c r="T14" s="6">
        <v>30</v>
      </c>
      <c r="U14" s="6" t="s">
        <v>179</v>
      </c>
      <c r="V14" s="136">
        <v>45204</v>
      </c>
      <c r="W14" s="6">
        <v>4778</v>
      </c>
      <c r="X14" s="6">
        <v>45</v>
      </c>
      <c r="Y14" s="6" t="s">
        <v>179</v>
      </c>
      <c r="Z14" s="136">
        <v>45204</v>
      </c>
      <c r="AA14" s="6">
        <v>4775</v>
      </c>
      <c r="AB14" s="6">
        <v>30</v>
      </c>
      <c r="AC14" s="6" t="s">
        <v>179</v>
      </c>
      <c r="AD14" s="136">
        <v>45208</v>
      </c>
      <c r="AE14" s="6">
        <v>4831</v>
      </c>
      <c r="AF14" s="6">
        <v>30</v>
      </c>
      <c r="AG14" s="52" t="s">
        <v>179</v>
      </c>
      <c r="AH14" s="131">
        <v>45208</v>
      </c>
      <c r="AI14" s="6">
        <v>4833</v>
      </c>
      <c r="AJ14" s="6">
        <v>105</v>
      </c>
      <c r="AK14" s="15" t="s">
        <v>179</v>
      </c>
      <c r="AL14" s="210">
        <v>45226</v>
      </c>
      <c r="AM14" s="211">
        <v>4939</v>
      </c>
      <c r="AN14" s="211">
        <v>140</v>
      </c>
      <c r="AO14" s="212" t="s">
        <v>111</v>
      </c>
      <c r="AP14" s="138"/>
      <c r="AQ14" s="6"/>
      <c r="AR14" s="6"/>
      <c r="AS14" s="6"/>
      <c r="AT14" s="136">
        <v>45209</v>
      </c>
      <c r="AU14" s="6">
        <v>4835</v>
      </c>
      <c r="AV14" s="6">
        <v>105</v>
      </c>
      <c r="AW14" s="136" t="s">
        <v>179</v>
      </c>
      <c r="AX14" s="136">
        <v>45221</v>
      </c>
      <c r="AY14" s="6">
        <v>4821</v>
      </c>
      <c r="AZ14" s="6">
        <v>35</v>
      </c>
      <c r="BA14" s="6" t="s">
        <v>111</v>
      </c>
      <c r="BB14" s="136">
        <v>45213</v>
      </c>
      <c r="BC14" s="6">
        <v>4808</v>
      </c>
      <c r="BD14" s="6">
        <v>225</v>
      </c>
      <c r="BE14" s="6" t="s">
        <v>111</v>
      </c>
      <c r="BF14" s="144">
        <v>45207</v>
      </c>
      <c r="BG14" s="6">
        <v>4792</v>
      </c>
      <c r="BH14" s="6">
        <v>75</v>
      </c>
      <c r="BI14" s="6" t="s">
        <v>179</v>
      </c>
      <c r="BJ14" s="144">
        <v>45217</v>
      </c>
      <c r="BK14" s="6">
        <v>4872</v>
      </c>
      <c r="BL14" s="6">
        <v>35</v>
      </c>
      <c r="BM14" s="6" t="s">
        <v>179</v>
      </c>
      <c r="BN14" s="136">
        <v>45207</v>
      </c>
      <c r="BO14" s="6">
        <v>4794</v>
      </c>
      <c r="BP14" s="6">
        <v>90</v>
      </c>
      <c r="BQ14" s="6" t="s">
        <v>179</v>
      </c>
      <c r="BR14" s="136">
        <v>45207</v>
      </c>
      <c r="BS14" s="6">
        <v>4793</v>
      </c>
      <c r="BT14" s="6">
        <v>15</v>
      </c>
      <c r="BU14" s="6" t="s">
        <v>179</v>
      </c>
      <c r="BV14" s="136">
        <v>45207</v>
      </c>
      <c r="BW14" s="6">
        <v>4795</v>
      </c>
      <c r="BX14" s="6">
        <v>30</v>
      </c>
      <c r="BY14" s="6" t="s">
        <v>179</v>
      </c>
      <c r="BZ14" s="136">
        <v>45228</v>
      </c>
      <c r="CA14" s="6">
        <v>4928</v>
      </c>
      <c r="CB14" s="6">
        <v>15</v>
      </c>
      <c r="CC14" s="52" t="s">
        <v>280</v>
      </c>
      <c r="CD14" s="136">
        <v>45208</v>
      </c>
      <c r="CE14" s="6">
        <v>4800</v>
      </c>
      <c r="CF14" s="6">
        <v>30</v>
      </c>
      <c r="CG14" s="52" t="s">
        <v>179</v>
      </c>
      <c r="CH14" s="131">
        <v>45221</v>
      </c>
      <c r="CI14" s="213">
        <v>4820</v>
      </c>
      <c r="CJ14" s="6">
        <v>35</v>
      </c>
      <c r="CK14" s="15" t="s">
        <v>111</v>
      </c>
      <c r="CL14" s="131">
        <v>45205</v>
      </c>
      <c r="CM14" s="6">
        <v>4825</v>
      </c>
      <c r="CN14" s="6">
        <v>8400</v>
      </c>
      <c r="CO14" s="15" t="s">
        <v>386</v>
      </c>
      <c r="CP14" s="138"/>
      <c r="CQ14" s="213"/>
      <c r="CR14" s="6"/>
      <c r="CS14" s="15"/>
      <c r="CT14" s="161"/>
      <c r="CU14" s="86"/>
      <c r="CV14" s="86"/>
      <c r="CW14" s="86"/>
      <c r="CX14" s="136"/>
      <c r="CY14" s="67"/>
      <c r="CZ14" s="67"/>
      <c r="DA14" s="67"/>
      <c r="DB14" s="221"/>
      <c r="DC14" s="86"/>
      <c r="DD14" s="86"/>
      <c r="DE14" s="216"/>
    </row>
    <row r="15" spans="1:109" x14ac:dyDescent="0.3">
      <c r="B15" s="136">
        <v>45201</v>
      </c>
      <c r="C15" s="6">
        <v>4765</v>
      </c>
      <c r="D15" s="6">
        <v>45</v>
      </c>
      <c r="E15" s="6" t="s">
        <v>179</v>
      </c>
      <c r="F15" s="136">
        <v>45214</v>
      </c>
      <c r="G15" s="6">
        <v>4862</v>
      </c>
      <c r="H15" s="6">
        <v>70</v>
      </c>
      <c r="I15" s="6" t="s">
        <v>111</v>
      </c>
      <c r="J15" s="136"/>
      <c r="K15" s="6"/>
      <c r="L15" s="6"/>
      <c r="M15" s="6"/>
      <c r="N15" s="136">
        <v>45216</v>
      </c>
      <c r="O15" s="6">
        <v>4815</v>
      </c>
      <c r="P15" s="6">
        <v>15</v>
      </c>
      <c r="Q15" s="6" t="s">
        <v>111</v>
      </c>
      <c r="R15" s="136">
        <v>45208</v>
      </c>
      <c r="S15" s="6">
        <v>4798</v>
      </c>
      <c r="T15" s="6">
        <v>30</v>
      </c>
      <c r="U15" s="6" t="s">
        <v>179</v>
      </c>
      <c r="V15" s="136">
        <v>45206</v>
      </c>
      <c r="W15" s="6">
        <v>4791</v>
      </c>
      <c r="X15" s="6">
        <v>45</v>
      </c>
      <c r="Y15" s="6" t="s">
        <v>179</v>
      </c>
      <c r="Z15" s="136">
        <v>45206</v>
      </c>
      <c r="AA15" s="6">
        <v>4789</v>
      </c>
      <c r="AB15" s="6">
        <v>25</v>
      </c>
      <c r="AC15" s="6" t="s">
        <v>179</v>
      </c>
      <c r="AD15" s="136">
        <v>45212</v>
      </c>
      <c r="AE15" s="6">
        <v>4848</v>
      </c>
      <c r="AF15" s="6">
        <v>30</v>
      </c>
      <c r="AG15" s="52" t="s">
        <v>179</v>
      </c>
      <c r="AH15" s="131">
        <v>45211</v>
      </c>
      <c r="AI15" s="6">
        <v>4844</v>
      </c>
      <c r="AJ15" s="6">
        <v>45</v>
      </c>
      <c r="AK15" s="15" t="s">
        <v>179</v>
      </c>
      <c r="AL15" s="131"/>
      <c r="AM15" s="6"/>
      <c r="AN15" s="6"/>
      <c r="AO15" s="15"/>
      <c r="AP15" s="138"/>
      <c r="AQ15" s="6"/>
      <c r="AR15" s="6"/>
      <c r="AS15" s="6"/>
      <c r="AT15" s="136">
        <v>45211</v>
      </c>
      <c r="AU15" s="6">
        <v>4847</v>
      </c>
      <c r="AV15" s="6">
        <v>105</v>
      </c>
      <c r="AW15" s="136" t="s">
        <v>179</v>
      </c>
      <c r="AX15" s="136">
        <v>45227</v>
      </c>
      <c r="AY15" s="6">
        <v>4943</v>
      </c>
      <c r="AZ15" s="6">
        <v>35</v>
      </c>
      <c r="BA15" s="6" t="s">
        <v>111</v>
      </c>
      <c r="BB15" s="136">
        <v>45222</v>
      </c>
      <c r="BC15" s="6">
        <v>4822</v>
      </c>
      <c r="BD15" s="6">
        <v>175</v>
      </c>
      <c r="BE15" s="6" t="s">
        <v>111</v>
      </c>
      <c r="BF15" s="144">
        <v>45209</v>
      </c>
      <c r="BG15" s="6">
        <v>4834</v>
      </c>
      <c r="BH15" s="6">
        <v>75</v>
      </c>
      <c r="BI15" s="6" t="s">
        <v>179</v>
      </c>
      <c r="BJ15" s="144">
        <v>45225</v>
      </c>
      <c r="BK15" s="6">
        <v>4937</v>
      </c>
      <c r="BL15" s="6">
        <v>35</v>
      </c>
      <c r="BM15" s="6" t="s">
        <v>111</v>
      </c>
      <c r="BN15" s="136">
        <v>45210</v>
      </c>
      <c r="BO15" s="6">
        <v>4840</v>
      </c>
      <c r="BP15" s="6">
        <v>90</v>
      </c>
      <c r="BQ15" s="6" t="s">
        <v>179</v>
      </c>
      <c r="BR15" s="136">
        <v>45210</v>
      </c>
      <c r="BS15" s="6">
        <v>4841</v>
      </c>
      <c r="BT15" s="6">
        <v>15</v>
      </c>
      <c r="BU15" s="6" t="s">
        <v>179</v>
      </c>
      <c r="BV15" s="136">
        <v>45210</v>
      </c>
      <c r="BW15" s="6">
        <v>4842</v>
      </c>
      <c r="BX15" s="6">
        <v>15</v>
      </c>
      <c r="BY15" s="6" t="s">
        <v>179</v>
      </c>
      <c r="BZ15" s="136"/>
      <c r="CA15" s="6"/>
      <c r="CB15" s="6"/>
      <c r="CC15" s="52"/>
      <c r="CD15" s="136">
        <v>45212</v>
      </c>
      <c r="CE15" s="6">
        <v>4849</v>
      </c>
      <c r="CF15" s="6">
        <v>30</v>
      </c>
      <c r="CG15" s="52" t="s">
        <v>179</v>
      </c>
      <c r="CH15" s="131">
        <v>45221</v>
      </c>
      <c r="CI15" s="6">
        <v>4819</v>
      </c>
      <c r="CJ15" s="6">
        <v>35</v>
      </c>
      <c r="CK15" s="15" t="s">
        <v>111</v>
      </c>
      <c r="CL15" s="131">
        <v>45205</v>
      </c>
      <c r="CM15" s="6">
        <v>4828</v>
      </c>
      <c r="CN15" s="6">
        <v>8400</v>
      </c>
      <c r="CO15" s="15" t="s">
        <v>386</v>
      </c>
      <c r="CP15" s="138"/>
      <c r="CQ15" s="6"/>
      <c r="CR15" s="6"/>
      <c r="CS15" s="15"/>
      <c r="CT15" s="161"/>
      <c r="CU15" s="86"/>
      <c r="CV15" s="86"/>
      <c r="CW15" s="86"/>
      <c r="CX15" s="136"/>
      <c r="CY15" s="66"/>
      <c r="CZ15" s="66"/>
      <c r="DA15" s="66"/>
      <c r="DB15" s="221"/>
      <c r="DC15" s="86"/>
      <c r="DD15" s="86"/>
      <c r="DE15" s="216"/>
    </row>
    <row r="16" spans="1:109" x14ac:dyDescent="0.3">
      <c r="B16" s="136">
        <v>45203</v>
      </c>
      <c r="C16" s="6">
        <v>4774</v>
      </c>
      <c r="D16" s="6">
        <v>45</v>
      </c>
      <c r="E16" s="6" t="s">
        <v>179</v>
      </c>
      <c r="F16" s="136">
        <v>45217</v>
      </c>
      <c r="G16" s="6">
        <v>4873</v>
      </c>
      <c r="H16" s="6">
        <v>30</v>
      </c>
      <c r="I16" s="6" t="s">
        <v>179</v>
      </c>
      <c r="J16" s="136"/>
      <c r="K16" s="6"/>
      <c r="L16" s="6"/>
      <c r="M16" s="6"/>
      <c r="N16" s="136">
        <v>45218</v>
      </c>
      <c r="O16" s="6">
        <v>4877</v>
      </c>
      <c r="P16" s="6">
        <v>15</v>
      </c>
      <c r="Q16" s="6" t="s">
        <v>179</v>
      </c>
      <c r="R16" s="136">
        <v>45210</v>
      </c>
      <c r="S16" s="6">
        <v>4838</v>
      </c>
      <c r="T16" s="6">
        <v>30</v>
      </c>
      <c r="U16" s="6" t="s">
        <v>179</v>
      </c>
      <c r="V16" s="136">
        <v>45208</v>
      </c>
      <c r="W16" s="6">
        <v>4799</v>
      </c>
      <c r="X16" s="6">
        <v>60</v>
      </c>
      <c r="Y16" s="6" t="s">
        <v>179</v>
      </c>
      <c r="Z16" s="136">
        <v>45208</v>
      </c>
      <c r="AA16" s="6">
        <v>4797</v>
      </c>
      <c r="AB16" s="6">
        <v>30</v>
      </c>
      <c r="AC16" s="6" t="s">
        <v>179</v>
      </c>
      <c r="AD16" s="136">
        <v>45214</v>
      </c>
      <c r="AE16" s="6">
        <v>4861</v>
      </c>
      <c r="AF16" s="6">
        <v>70</v>
      </c>
      <c r="AG16" s="52" t="s">
        <v>111</v>
      </c>
      <c r="AH16" s="131">
        <v>45214</v>
      </c>
      <c r="AI16" s="86">
        <v>4863</v>
      </c>
      <c r="AJ16" s="86">
        <v>105</v>
      </c>
      <c r="AK16" s="216" t="s">
        <v>111</v>
      </c>
      <c r="AL16" s="210"/>
      <c r="AM16" s="211"/>
      <c r="AN16" s="211"/>
      <c r="AO16" s="212"/>
      <c r="AP16" s="138"/>
      <c r="AQ16" s="6"/>
      <c r="AR16" s="6"/>
      <c r="AS16" s="6"/>
      <c r="AT16" s="136">
        <v>45215</v>
      </c>
      <c r="AU16" s="6">
        <v>4814</v>
      </c>
      <c r="AV16" s="6">
        <v>80</v>
      </c>
      <c r="AW16" s="136" t="s">
        <v>111</v>
      </c>
      <c r="AX16" s="136"/>
      <c r="AY16" s="6"/>
      <c r="AZ16" s="6"/>
      <c r="BA16" s="6"/>
      <c r="BB16" s="136">
        <v>45228</v>
      </c>
      <c r="BC16" s="6">
        <v>4944</v>
      </c>
      <c r="BD16" s="6">
        <v>175</v>
      </c>
      <c r="BE16" s="6" t="s">
        <v>111</v>
      </c>
      <c r="BF16" s="144">
        <v>45211</v>
      </c>
      <c r="BG16" s="6">
        <v>4807</v>
      </c>
      <c r="BH16" s="6">
        <v>60</v>
      </c>
      <c r="BI16" s="6" t="s">
        <v>111</v>
      </c>
      <c r="BJ16" s="144"/>
      <c r="BK16" s="6"/>
      <c r="BL16" s="6"/>
      <c r="BM16" s="6"/>
      <c r="BN16" s="136">
        <v>45213</v>
      </c>
      <c r="BO16" s="6">
        <v>4854</v>
      </c>
      <c r="BP16" s="6">
        <v>90</v>
      </c>
      <c r="BQ16" s="6" t="s">
        <v>179</v>
      </c>
      <c r="BR16" s="136">
        <v>45213</v>
      </c>
      <c r="BS16" s="6">
        <v>4855</v>
      </c>
      <c r="BT16" s="6">
        <v>15</v>
      </c>
      <c r="BU16" s="6" t="s">
        <v>179</v>
      </c>
      <c r="BV16" s="136">
        <v>45213</v>
      </c>
      <c r="BW16" s="6">
        <v>4856</v>
      </c>
      <c r="BX16" s="6">
        <v>30</v>
      </c>
      <c r="BY16" s="6" t="s">
        <v>179</v>
      </c>
      <c r="BZ16" s="136"/>
      <c r="CA16" s="6"/>
      <c r="CB16" s="6"/>
      <c r="CC16" s="52"/>
      <c r="CD16" s="136">
        <v>45214</v>
      </c>
      <c r="CE16" s="6">
        <v>4860</v>
      </c>
      <c r="CF16" s="6">
        <v>70</v>
      </c>
      <c r="CG16" s="52" t="s">
        <v>111</v>
      </c>
      <c r="CH16" s="131">
        <v>45228</v>
      </c>
      <c r="CI16" s="6">
        <v>4945</v>
      </c>
      <c r="CJ16" s="6">
        <v>70</v>
      </c>
      <c r="CK16" s="15" t="s">
        <v>111</v>
      </c>
      <c r="CL16" s="131">
        <v>45207</v>
      </c>
      <c r="CM16" s="6">
        <v>4829</v>
      </c>
      <c r="CN16" s="6">
        <v>8400</v>
      </c>
      <c r="CO16" s="15" t="s">
        <v>386</v>
      </c>
      <c r="CP16" s="138"/>
      <c r="CQ16" s="6"/>
      <c r="CR16" s="6"/>
      <c r="CS16" s="15"/>
      <c r="CT16" s="161"/>
      <c r="CU16" s="86"/>
      <c r="CV16" s="86"/>
      <c r="CW16" s="86"/>
      <c r="CX16" s="136"/>
      <c r="CY16" s="67"/>
      <c r="CZ16" s="67"/>
      <c r="DA16" s="67"/>
      <c r="DB16" s="221"/>
      <c r="DC16" s="86"/>
      <c r="DD16" s="86"/>
      <c r="DE16" s="216"/>
    </row>
    <row r="17" spans="1:109" x14ac:dyDescent="0.3">
      <c r="B17" s="136">
        <v>45205</v>
      </c>
      <c r="C17" s="6">
        <v>4784</v>
      </c>
      <c r="D17" s="6">
        <v>45</v>
      </c>
      <c r="E17" s="6" t="s">
        <v>179</v>
      </c>
      <c r="F17" s="136">
        <v>45220</v>
      </c>
      <c r="G17" s="6">
        <v>4892</v>
      </c>
      <c r="H17" s="6">
        <v>30</v>
      </c>
      <c r="I17" s="6" t="s">
        <v>179</v>
      </c>
      <c r="J17" s="136"/>
      <c r="K17" s="6"/>
      <c r="L17" s="6"/>
      <c r="M17" s="6"/>
      <c r="N17" s="136">
        <v>45220</v>
      </c>
      <c r="O17" s="6">
        <v>4889</v>
      </c>
      <c r="P17" s="6">
        <v>15</v>
      </c>
      <c r="Q17" s="6" t="s">
        <v>179</v>
      </c>
      <c r="R17" s="136">
        <v>45212</v>
      </c>
      <c r="S17" s="6">
        <v>4850</v>
      </c>
      <c r="T17" s="6">
        <v>30</v>
      </c>
      <c r="U17" s="6" t="s">
        <v>179</v>
      </c>
      <c r="V17" s="136">
        <v>45210</v>
      </c>
      <c r="W17" s="6">
        <v>4837</v>
      </c>
      <c r="X17" s="6">
        <v>60</v>
      </c>
      <c r="Y17" s="6" t="s">
        <v>179</v>
      </c>
      <c r="Z17" s="136">
        <v>45210</v>
      </c>
      <c r="AA17" s="6">
        <v>4839</v>
      </c>
      <c r="AB17" s="6">
        <v>30</v>
      </c>
      <c r="AC17" s="6" t="s">
        <v>179</v>
      </c>
      <c r="AD17" s="136">
        <v>45217</v>
      </c>
      <c r="AE17" s="6">
        <v>4869</v>
      </c>
      <c r="AF17" s="6">
        <v>20</v>
      </c>
      <c r="AG17" s="52" t="s">
        <v>179</v>
      </c>
      <c r="AH17" s="131">
        <v>45217</v>
      </c>
      <c r="AI17" s="6">
        <v>4870</v>
      </c>
      <c r="AJ17" s="6">
        <v>105</v>
      </c>
      <c r="AK17" s="15" t="s">
        <v>179</v>
      </c>
      <c r="AL17" s="131"/>
      <c r="AM17" s="6"/>
      <c r="AN17" s="6"/>
      <c r="AO17" s="15"/>
      <c r="AP17" s="138"/>
      <c r="AQ17" s="6"/>
      <c r="AR17" s="6"/>
      <c r="AS17" s="6"/>
      <c r="AT17" s="136">
        <v>45218</v>
      </c>
      <c r="AU17" s="6">
        <v>4879</v>
      </c>
      <c r="AV17" s="6">
        <v>105</v>
      </c>
      <c r="AW17" s="136" t="s">
        <v>179</v>
      </c>
      <c r="AX17" s="136"/>
      <c r="AY17" s="6"/>
      <c r="AZ17" s="6"/>
      <c r="BA17" s="6"/>
      <c r="BB17" s="136"/>
      <c r="BC17" s="6"/>
      <c r="BD17" s="6"/>
      <c r="BE17" s="6"/>
      <c r="BF17" s="144">
        <v>45213</v>
      </c>
      <c r="BG17" s="6">
        <v>4843</v>
      </c>
      <c r="BH17" s="6">
        <v>75</v>
      </c>
      <c r="BI17" s="6" t="s">
        <v>179</v>
      </c>
      <c r="BJ17" s="144"/>
      <c r="BK17" s="6"/>
      <c r="BL17" s="6"/>
      <c r="BM17" s="6"/>
      <c r="BN17" s="136">
        <v>45216</v>
      </c>
      <c r="BO17" s="6">
        <v>4866</v>
      </c>
      <c r="BP17" s="6">
        <v>90</v>
      </c>
      <c r="BQ17" s="6" t="s">
        <v>179</v>
      </c>
      <c r="BR17" s="136">
        <v>45216</v>
      </c>
      <c r="BS17" s="6">
        <v>4865</v>
      </c>
      <c r="BT17" s="6">
        <v>15</v>
      </c>
      <c r="BU17" s="6" t="s">
        <v>179</v>
      </c>
      <c r="BV17" s="136">
        <v>45216</v>
      </c>
      <c r="BW17" s="6">
        <v>4867</v>
      </c>
      <c r="BX17" s="6">
        <v>30</v>
      </c>
      <c r="BY17" s="6" t="s">
        <v>179</v>
      </c>
      <c r="BZ17" s="86"/>
      <c r="CA17" s="86"/>
      <c r="CB17" s="86"/>
      <c r="CC17" s="86"/>
      <c r="CD17" s="136">
        <v>45217</v>
      </c>
      <c r="CE17" s="6">
        <v>4868</v>
      </c>
      <c r="CF17" s="6">
        <v>30</v>
      </c>
      <c r="CG17" s="52" t="s">
        <v>179</v>
      </c>
      <c r="CH17" s="131"/>
      <c r="CI17" s="6"/>
      <c r="CJ17" s="6"/>
      <c r="CK17" s="15"/>
      <c r="CL17" s="131">
        <v>45209</v>
      </c>
      <c r="CM17" s="6">
        <v>4845</v>
      </c>
      <c r="CN17" s="6">
        <v>8400</v>
      </c>
      <c r="CO17" s="15" t="s">
        <v>386</v>
      </c>
      <c r="CP17" s="138"/>
      <c r="CQ17" s="6"/>
      <c r="CR17" s="6"/>
      <c r="CS17" s="15"/>
      <c r="CT17" s="161"/>
      <c r="CU17" s="86"/>
      <c r="CV17" s="86"/>
      <c r="CW17" s="86"/>
      <c r="CX17" s="136"/>
      <c r="CY17" s="67"/>
      <c r="CZ17" s="67"/>
      <c r="DA17" s="67"/>
      <c r="DB17" s="221"/>
      <c r="DC17" s="86"/>
      <c r="DD17" s="86"/>
      <c r="DE17" s="216"/>
    </row>
    <row r="18" spans="1:109" x14ac:dyDescent="0.3">
      <c r="B18" s="136">
        <v>45207</v>
      </c>
      <c r="C18" s="6">
        <v>4796</v>
      </c>
      <c r="D18" s="6">
        <v>45</v>
      </c>
      <c r="E18" s="6" t="s">
        <v>179</v>
      </c>
      <c r="F18" s="136">
        <v>45224</v>
      </c>
      <c r="G18" s="6">
        <v>4911</v>
      </c>
      <c r="H18" s="6">
        <v>30</v>
      </c>
      <c r="I18" s="6" t="s">
        <v>280</v>
      </c>
      <c r="J18" s="136"/>
      <c r="K18" s="6"/>
      <c r="L18" s="6"/>
      <c r="M18" s="6"/>
      <c r="N18" s="136">
        <v>45222</v>
      </c>
      <c r="O18" s="6">
        <v>4897</v>
      </c>
      <c r="P18" s="6">
        <v>15</v>
      </c>
      <c r="Q18" s="6" t="s">
        <v>280</v>
      </c>
      <c r="R18" s="136">
        <v>45214</v>
      </c>
      <c r="S18" s="6">
        <v>4858</v>
      </c>
      <c r="T18" s="6">
        <v>30</v>
      </c>
      <c r="U18" s="6" t="s">
        <v>179</v>
      </c>
      <c r="V18" s="136">
        <v>45212</v>
      </c>
      <c r="W18" s="6">
        <v>4852</v>
      </c>
      <c r="X18" s="6">
        <v>60</v>
      </c>
      <c r="Y18" s="6" t="s">
        <v>111</v>
      </c>
      <c r="Z18" s="136">
        <v>45212</v>
      </c>
      <c r="AA18" s="6">
        <v>4851</v>
      </c>
      <c r="AB18" s="6">
        <v>25</v>
      </c>
      <c r="AC18" s="6" t="s">
        <v>179</v>
      </c>
      <c r="AD18" s="136">
        <v>45220</v>
      </c>
      <c r="AE18" s="6">
        <v>4891</v>
      </c>
      <c r="AF18" s="6">
        <v>30</v>
      </c>
      <c r="AG18" s="52" t="s">
        <v>179</v>
      </c>
      <c r="AH18" s="131">
        <v>45220</v>
      </c>
      <c r="AI18" s="6">
        <v>4894</v>
      </c>
      <c r="AJ18" s="6">
        <v>105</v>
      </c>
      <c r="AK18" s="15" t="s">
        <v>179</v>
      </c>
      <c r="AL18" s="131"/>
      <c r="AM18" s="6"/>
      <c r="AN18" s="6"/>
      <c r="AO18" s="15"/>
      <c r="AP18" s="138"/>
      <c r="AQ18" s="6"/>
      <c r="AR18" s="6"/>
      <c r="AS18" s="6"/>
      <c r="AT18" s="136">
        <v>45223</v>
      </c>
      <c r="AU18" s="6">
        <v>4906</v>
      </c>
      <c r="AV18" s="6">
        <v>105</v>
      </c>
      <c r="AW18" s="136" t="s">
        <v>111</v>
      </c>
      <c r="AX18" s="136"/>
      <c r="AY18" s="6"/>
      <c r="AZ18" s="6"/>
      <c r="BA18" s="6"/>
      <c r="BB18" s="136"/>
      <c r="BC18" s="6"/>
      <c r="BD18" s="6"/>
      <c r="BE18" s="6"/>
      <c r="BF18" s="144">
        <v>45215</v>
      </c>
      <c r="BG18" s="6">
        <v>4864</v>
      </c>
      <c r="BH18" s="6">
        <v>75</v>
      </c>
      <c r="BI18" s="6" t="s">
        <v>179</v>
      </c>
      <c r="BJ18" s="144"/>
      <c r="BK18" s="6"/>
      <c r="BL18" s="6"/>
      <c r="BM18" s="6"/>
      <c r="BN18" s="136">
        <v>45219</v>
      </c>
      <c r="BO18" s="6">
        <v>4884</v>
      </c>
      <c r="BP18" s="6">
        <v>90</v>
      </c>
      <c r="BQ18" s="192" t="s">
        <v>179</v>
      </c>
      <c r="BR18" s="136">
        <v>45219</v>
      </c>
      <c r="BS18" s="6">
        <v>4883</v>
      </c>
      <c r="BT18" s="6">
        <v>15</v>
      </c>
      <c r="BU18" s="4" t="s">
        <v>179</v>
      </c>
      <c r="BV18" s="136">
        <v>45219</v>
      </c>
      <c r="BW18" s="6">
        <v>4885</v>
      </c>
      <c r="BX18" s="6">
        <v>30</v>
      </c>
      <c r="BY18" s="4" t="s">
        <v>179</v>
      </c>
      <c r="BZ18" s="86"/>
      <c r="CA18" s="86"/>
      <c r="CB18" s="86"/>
      <c r="CC18" s="86"/>
      <c r="CD18" s="136">
        <v>45220</v>
      </c>
      <c r="CE18" s="6">
        <v>4890</v>
      </c>
      <c r="CF18" s="6">
        <v>70</v>
      </c>
      <c r="CG18" s="52" t="s">
        <v>179</v>
      </c>
      <c r="CH18" s="131"/>
      <c r="CI18" s="6"/>
      <c r="CJ18" s="6"/>
      <c r="CK18" s="15"/>
      <c r="CL18" s="131">
        <v>45209</v>
      </c>
      <c r="CM18" s="6">
        <v>4880</v>
      </c>
      <c r="CN18" s="6">
        <v>8400</v>
      </c>
      <c r="CO18" s="15" t="s">
        <v>386</v>
      </c>
      <c r="CP18" s="138"/>
      <c r="CQ18" s="6"/>
      <c r="CR18" s="6"/>
      <c r="CS18" s="15"/>
      <c r="CT18" s="161"/>
      <c r="CU18" s="86"/>
      <c r="CV18" s="86"/>
      <c r="CW18" s="86"/>
      <c r="CX18" s="136"/>
      <c r="CY18" s="67"/>
      <c r="CZ18" s="67"/>
      <c r="DA18" s="67"/>
      <c r="DB18" s="221"/>
      <c r="DC18" s="86"/>
      <c r="DD18" s="86"/>
      <c r="DE18" s="216"/>
    </row>
    <row r="19" spans="1:109" x14ac:dyDescent="0.3">
      <c r="B19" s="136">
        <v>45209</v>
      </c>
      <c r="C19" s="6">
        <v>4836</v>
      </c>
      <c r="D19" s="6">
        <v>45</v>
      </c>
      <c r="E19" s="6" t="s">
        <v>179</v>
      </c>
      <c r="F19" s="136"/>
      <c r="G19" s="6"/>
      <c r="H19" s="6"/>
      <c r="I19" s="6"/>
      <c r="J19" s="136"/>
      <c r="K19" s="6"/>
      <c r="L19" s="6"/>
      <c r="M19" s="6"/>
      <c r="N19" s="136">
        <v>45224</v>
      </c>
      <c r="O19" s="6">
        <v>4908</v>
      </c>
      <c r="P19" s="6">
        <v>15</v>
      </c>
      <c r="Q19" s="6" t="s">
        <v>280</v>
      </c>
      <c r="R19" s="136">
        <v>45216</v>
      </c>
      <c r="S19" s="6">
        <v>4818</v>
      </c>
      <c r="T19" s="6">
        <v>25</v>
      </c>
      <c r="U19" s="6" t="s">
        <v>111</v>
      </c>
      <c r="V19" s="136">
        <v>45214</v>
      </c>
      <c r="W19" s="6">
        <v>4859</v>
      </c>
      <c r="X19" s="6">
        <v>60</v>
      </c>
      <c r="Y19" s="6" t="s">
        <v>179</v>
      </c>
      <c r="Z19" s="136">
        <v>45214</v>
      </c>
      <c r="AA19" s="6">
        <v>4857</v>
      </c>
      <c r="AB19" s="6">
        <v>30</v>
      </c>
      <c r="AC19" s="6" t="s">
        <v>179</v>
      </c>
      <c r="AD19" s="136">
        <v>45223</v>
      </c>
      <c r="AE19" s="6">
        <v>4823</v>
      </c>
      <c r="AF19" s="6">
        <v>20</v>
      </c>
      <c r="AG19" s="52" t="s">
        <v>179</v>
      </c>
      <c r="AH19" s="136">
        <v>45223</v>
      </c>
      <c r="AI19" s="86">
        <v>4904</v>
      </c>
      <c r="AJ19" s="86">
        <v>45</v>
      </c>
      <c r="AK19" s="86" t="s">
        <v>111</v>
      </c>
      <c r="AL19" s="138"/>
      <c r="AM19" s="140"/>
      <c r="AN19" s="6"/>
      <c r="AO19" s="15"/>
      <c r="AP19" s="138"/>
      <c r="AQ19" s="6"/>
      <c r="AR19" s="6"/>
      <c r="AS19" s="6"/>
      <c r="AT19" s="136">
        <v>45225</v>
      </c>
      <c r="AU19" s="6">
        <v>4938</v>
      </c>
      <c r="AV19" s="6">
        <v>105</v>
      </c>
      <c r="AW19" s="136" t="s">
        <v>111</v>
      </c>
      <c r="AX19" s="136"/>
      <c r="AY19" s="6"/>
      <c r="AZ19" s="6"/>
      <c r="BA19" s="192"/>
      <c r="BB19" s="136"/>
      <c r="BC19" s="6"/>
      <c r="BD19" s="6"/>
      <c r="BE19" s="192"/>
      <c r="BF19" s="144">
        <v>45217</v>
      </c>
      <c r="BG19" s="224" t="s">
        <v>367</v>
      </c>
      <c r="BH19" s="224">
        <v>75</v>
      </c>
      <c r="BI19" s="192" t="s">
        <v>179</v>
      </c>
      <c r="BJ19" s="144"/>
      <c r="BK19" s="192"/>
      <c r="BL19" s="192"/>
      <c r="BM19" s="192"/>
      <c r="BN19" s="136">
        <v>45222</v>
      </c>
      <c r="BO19" s="6">
        <v>4902</v>
      </c>
      <c r="BP19" s="6">
        <v>90</v>
      </c>
      <c r="BQ19" s="6" t="s">
        <v>280</v>
      </c>
      <c r="BR19" s="136">
        <v>45225</v>
      </c>
      <c r="BS19" s="6">
        <v>4915</v>
      </c>
      <c r="BT19" s="6">
        <v>15</v>
      </c>
      <c r="BU19" s="6" t="s">
        <v>280</v>
      </c>
      <c r="BV19" s="136">
        <v>45222</v>
      </c>
      <c r="BW19" s="6">
        <v>4900</v>
      </c>
      <c r="BX19" s="6">
        <v>30</v>
      </c>
      <c r="BY19" s="6" t="s">
        <v>280</v>
      </c>
      <c r="BZ19" s="86"/>
      <c r="CA19" s="86"/>
      <c r="CB19" s="86"/>
      <c r="CC19" s="86"/>
      <c r="CD19" s="136">
        <v>45223</v>
      </c>
      <c r="CE19" s="6">
        <v>4824</v>
      </c>
      <c r="CF19" s="6">
        <v>70</v>
      </c>
      <c r="CG19" s="52" t="s">
        <v>179</v>
      </c>
      <c r="CH19" s="131"/>
      <c r="CI19" s="6"/>
      <c r="CJ19" s="6"/>
      <c r="CK19" s="15"/>
      <c r="CL19" s="131">
        <v>45210</v>
      </c>
      <c r="CM19" s="6">
        <v>4935</v>
      </c>
      <c r="CN19" s="6">
        <v>8400</v>
      </c>
      <c r="CO19" s="15" t="s">
        <v>386</v>
      </c>
      <c r="CP19" s="138"/>
      <c r="CQ19" s="6"/>
      <c r="CR19" s="6"/>
      <c r="CS19" s="86"/>
      <c r="CT19" s="161"/>
      <c r="CU19" s="86"/>
      <c r="CV19" s="86"/>
      <c r="CW19" s="86"/>
      <c r="CX19" s="136"/>
      <c r="CY19" s="67"/>
      <c r="CZ19" s="67"/>
      <c r="DA19" s="67"/>
      <c r="DB19" s="221"/>
      <c r="DC19" s="86"/>
      <c r="DD19" s="86"/>
      <c r="DE19" s="216"/>
    </row>
    <row r="20" spans="1:109" x14ac:dyDescent="0.3">
      <c r="B20" s="136">
        <v>45211</v>
      </c>
      <c r="C20" s="6">
        <v>4812</v>
      </c>
      <c r="D20" s="6">
        <v>80</v>
      </c>
      <c r="E20" s="6" t="s">
        <v>111</v>
      </c>
      <c r="F20" s="136"/>
      <c r="G20" s="6"/>
      <c r="H20" s="6"/>
      <c r="I20" s="6"/>
      <c r="J20" s="136"/>
      <c r="K20" s="6"/>
      <c r="L20" s="6"/>
      <c r="M20" s="6"/>
      <c r="N20" s="136"/>
      <c r="O20" s="6"/>
      <c r="P20" s="6"/>
      <c r="Q20" s="6"/>
      <c r="R20" s="136">
        <v>45218</v>
      </c>
      <c r="S20" s="6">
        <v>4876</v>
      </c>
      <c r="T20" s="6">
        <v>30</v>
      </c>
      <c r="U20" s="6" t="s">
        <v>179</v>
      </c>
      <c r="V20" s="136">
        <v>45216</v>
      </c>
      <c r="W20" s="6">
        <v>4816</v>
      </c>
      <c r="X20" s="6">
        <v>40</v>
      </c>
      <c r="Y20" s="6" t="s">
        <v>111</v>
      </c>
      <c r="Z20" s="136">
        <v>45216</v>
      </c>
      <c r="AA20" s="6">
        <v>4817</v>
      </c>
      <c r="AB20" s="6">
        <v>20</v>
      </c>
      <c r="AC20" s="6" t="s">
        <v>111</v>
      </c>
      <c r="AD20" s="136"/>
      <c r="AE20" s="6"/>
      <c r="AF20" s="6"/>
      <c r="AG20" s="52"/>
      <c r="AH20" s="136">
        <v>45226</v>
      </c>
      <c r="AI20" s="86">
        <v>4920</v>
      </c>
      <c r="AJ20" s="86">
        <v>45</v>
      </c>
      <c r="AK20" s="86" t="s">
        <v>280</v>
      </c>
      <c r="AL20" s="138"/>
      <c r="AM20" s="6"/>
      <c r="AN20" s="6"/>
      <c r="AO20" s="15"/>
      <c r="AP20" s="138"/>
      <c r="AQ20" s="6"/>
      <c r="AR20" s="6"/>
      <c r="AS20" s="6"/>
      <c r="AT20" s="136">
        <v>45229</v>
      </c>
      <c r="AU20" s="6">
        <v>4934</v>
      </c>
      <c r="AV20" s="6">
        <v>45</v>
      </c>
      <c r="AW20" s="136" t="s">
        <v>280</v>
      </c>
      <c r="AX20" s="136"/>
      <c r="AY20" s="6"/>
      <c r="AZ20" s="6"/>
      <c r="BA20" s="6"/>
      <c r="BB20" s="136"/>
      <c r="BC20" s="6"/>
      <c r="BD20" s="6"/>
      <c r="BE20" s="6"/>
      <c r="BF20" s="144">
        <v>45219</v>
      </c>
      <c r="BG20" s="224" t="s">
        <v>368</v>
      </c>
      <c r="BH20" s="224" t="s">
        <v>369</v>
      </c>
      <c r="BI20" s="6" t="s">
        <v>179</v>
      </c>
      <c r="BJ20" s="144"/>
      <c r="BK20" s="6"/>
      <c r="BL20" s="6"/>
      <c r="BM20" s="6"/>
      <c r="BN20" s="136">
        <v>45225</v>
      </c>
      <c r="BO20" s="6">
        <v>4914</v>
      </c>
      <c r="BP20" s="6">
        <v>90</v>
      </c>
      <c r="BQ20" s="6" t="s">
        <v>280</v>
      </c>
      <c r="BR20" s="136">
        <v>45228</v>
      </c>
      <c r="BS20" s="6">
        <v>4929</v>
      </c>
      <c r="BT20" s="6">
        <v>15</v>
      </c>
      <c r="BU20" s="6" t="s">
        <v>280</v>
      </c>
      <c r="BV20" s="136">
        <v>45225</v>
      </c>
      <c r="BW20" s="6">
        <v>4913</v>
      </c>
      <c r="BX20" s="6">
        <v>30</v>
      </c>
      <c r="BY20" s="6" t="s">
        <v>280</v>
      </c>
      <c r="BZ20" s="86"/>
      <c r="CA20" s="86"/>
      <c r="CB20" s="86"/>
      <c r="CC20" s="86"/>
      <c r="CD20" s="136">
        <v>45226</v>
      </c>
      <c r="CE20" s="6">
        <v>4916</v>
      </c>
      <c r="CF20" s="6">
        <v>25</v>
      </c>
      <c r="CG20" s="52" t="s">
        <v>280</v>
      </c>
      <c r="CH20" s="131"/>
      <c r="CI20" s="6"/>
      <c r="CJ20" s="6"/>
      <c r="CK20" s="15"/>
      <c r="CL20" s="131">
        <v>45213</v>
      </c>
      <c r="CM20" s="6">
        <v>4942</v>
      </c>
      <c r="CN20" s="6">
        <v>8400</v>
      </c>
      <c r="CO20" s="15" t="s">
        <v>386</v>
      </c>
      <c r="CP20" s="138"/>
      <c r="CQ20" s="6"/>
      <c r="CR20" s="6"/>
      <c r="CS20" s="86"/>
      <c r="CT20" s="161"/>
      <c r="CU20" s="86"/>
      <c r="CV20" s="86"/>
      <c r="CW20" s="86"/>
      <c r="CX20" s="136"/>
      <c r="CY20" s="67"/>
      <c r="CZ20" s="67"/>
      <c r="DA20" s="67"/>
      <c r="DB20" s="221"/>
      <c r="DC20" s="86"/>
      <c r="DD20" s="86"/>
      <c r="DE20" s="216"/>
    </row>
    <row r="21" spans="1:109" x14ac:dyDescent="0.3">
      <c r="B21" s="136">
        <v>45215</v>
      </c>
      <c r="C21" s="6">
        <v>4813</v>
      </c>
      <c r="D21" s="6">
        <v>80</v>
      </c>
      <c r="E21" s="6" t="s">
        <v>111</v>
      </c>
      <c r="F21" s="136"/>
      <c r="G21" s="6"/>
      <c r="H21" s="6"/>
      <c r="I21" s="6"/>
      <c r="J21" s="136"/>
      <c r="K21" s="6"/>
      <c r="L21" s="6"/>
      <c r="M21" s="6"/>
      <c r="N21" s="136"/>
      <c r="O21" s="6"/>
      <c r="P21" s="6"/>
      <c r="Q21" s="6"/>
      <c r="R21" s="136">
        <v>45220</v>
      </c>
      <c r="S21" s="6">
        <v>4887</v>
      </c>
      <c r="T21" s="6">
        <v>20</v>
      </c>
      <c r="U21" s="6" t="s">
        <v>179</v>
      </c>
      <c r="V21" s="136">
        <v>45218</v>
      </c>
      <c r="W21" s="6">
        <v>4878</v>
      </c>
      <c r="X21" s="6">
        <v>60</v>
      </c>
      <c r="Y21" s="6" t="s">
        <v>179</v>
      </c>
      <c r="Z21" s="136">
        <v>45218</v>
      </c>
      <c r="AA21" s="6">
        <v>4875</v>
      </c>
      <c r="AB21" s="6">
        <v>20</v>
      </c>
      <c r="AC21" s="6" t="s">
        <v>179</v>
      </c>
      <c r="AD21" s="136"/>
      <c r="AE21" s="6"/>
      <c r="AF21" s="6"/>
      <c r="AG21" s="52"/>
      <c r="AH21" s="136">
        <v>45229</v>
      </c>
      <c r="AI21" s="86">
        <v>4932</v>
      </c>
      <c r="AJ21" s="86">
        <v>45</v>
      </c>
      <c r="AK21" s="86" t="s">
        <v>280</v>
      </c>
      <c r="AL21" s="138"/>
      <c r="AM21" s="140"/>
      <c r="AN21" s="6"/>
      <c r="AO21" s="15"/>
      <c r="AP21" s="138"/>
      <c r="AQ21" s="140"/>
      <c r="AR21" s="6"/>
      <c r="AS21" s="6"/>
      <c r="AT21" s="136"/>
      <c r="AU21" s="6"/>
      <c r="AV21" s="6"/>
      <c r="AW21" s="136"/>
      <c r="AX21" s="136"/>
      <c r="AY21" s="6"/>
      <c r="AZ21" s="6"/>
      <c r="BA21" s="6"/>
      <c r="BB21" s="136"/>
      <c r="BC21" s="6"/>
      <c r="BD21" s="6"/>
      <c r="BE21" s="6"/>
      <c r="BF21" s="144">
        <v>45221</v>
      </c>
      <c r="BG21" s="224" t="s">
        <v>370</v>
      </c>
      <c r="BH21" s="224" t="s">
        <v>371</v>
      </c>
      <c r="BI21" s="6" t="s">
        <v>179</v>
      </c>
      <c r="BJ21" s="144"/>
      <c r="BK21" s="6"/>
      <c r="BL21" s="6"/>
      <c r="BM21" s="6"/>
      <c r="BN21" s="136">
        <v>45228</v>
      </c>
      <c r="BO21" s="6">
        <v>4926</v>
      </c>
      <c r="BP21" s="6">
        <v>90</v>
      </c>
      <c r="BQ21" s="6" t="s">
        <v>280</v>
      </c>
      <c r="BR21" s="136"/>
      <c r="BS21" s="6"/>
      <c r="BT21" s="6"/>
      <c r="BU21" s="52"/>
      <c r="BV21" s="136">
        <v>45228</v>
      </c>
      <c r="BW21" s="6">
        <v>4925</v>
      </c>
      <c r="BX21" s="6">
        <v>30</v>
      </c>
      <c r="BY21" s="6" t="s">
        <v>280</v>
      </c>
      <c r="BZ21" s="86"/>
      <c r="CA21" s="86"/>
      <c r="CB21" s="86"/>
      <c r="CC21" s="86"/>
      <c r="CD21" s="136">
        <v>45229</v>
      </c>
      <c r="CE21" s="6">
        <v>4933</v>
      </c>
      <c r="CF21" s="6">
        <v>45</v>
      </c>
      <c r="CG21" s="52" t="s">
        <v>280</v>
      </c>
      <c r="CH21" s="131"/>
      <c r="CI21" s="6"/>
      <c r="CJ21" s="6"/>
      <c r="CK21" s="15"/>
      <c r="CL21" s="131">
        <v>45215</v>
      </c>
      <c r="CM21" s="6">
        <v>4947</v>
      </c>
      <c r="CN21" s="6">
        <v>8400</v>
      </c>
      <c r="CO21" s="15" t="s">
        <v>386</v>
      </c>
      <c r="CP21" s="138"/>
      <c r="CQ21" s="6"/>
      <c r="CR21" s="6"/>
      <c r="CS21" s="86"/>
      <c r="CT21" s="161"/>
      <c r="CU21" s="86"/>
      <c r="CV21" s="86"/>
      <c r="CW21" s="86"/>
      <c r="CX21" s="136"/>
      <c r="CY21" s="67"/>
      <c r="CZ21" s="67"/>
      <c r="DA21" s="67"/>
      <c r="DB21" s="221"/>
      <c r="DC21" s="86"/>
      <c r="DD21" s="86"/>
      <c r="DE21" s="216"/>
    </row>
    <row r="22" spans="1:109" x14ac:dyDescent="0.3">
      <c r="B22" s="136">
        <v>45217</v>
      </c>
      <c r="C22" s="6">
        <v>4871</v>
      </c>
      <c r="D22" s="6">
        <v>30</v>
      </c>
      <c r="E22" s="6" t="s">
        <v>179</v>
      </c>
      <c r="F22" s="136"/>
      <c r="G22" s="6"/>
      <c r="H22" s="6"/>
      <c r="I22" s="6"/>
      <c r="J22" s="136"/>
      <c r="K22" s="6"/>
      <c r="L22" s="6"/>
      <c r="M22" s="6"/>
      <c r="N22" s="136"/>
      <c r="O22" s="6"/>
      <c r="P22" s="6"/>
      <c r="Q22" s="6"/>
      <c r="R22" s="136">
        <v>45222</v>
      </c>
      <c r="S22" s="6">
        <v>4898</v>
      </c>
      <c r="T22" s="6">
        <v>30</v>
      </c>
      <c r="U22" s="6" t="s">
        <v>280</v>
      </c>
      <c r="V22" s="136">
        <v>45220</v>
      </c>
      <c r="W22" s="6">
        <v>4888</v>
      </c>
      <c r="X22" s="6">
        <v>40</v>
      </c>
      <c r="Y22" s="6" t="s">
        <v>179</v>
      </c>
      <c r="Z22" s="136">
        <v>45220</v>
      </c>
      <c r="AA22" s="6">
        <v>4886</v>
      </c>
      <c r="AB22" s="6">
        <v>20</v>
      </c>
      <c r="AC22" s="6" t="s">
        <v>179</v>
      </c>
      <c r="AD22" s="136"/>
      <c r="AE22" s="6"/>
      <c r="AF22" s="6"/>
      <c r="AG22" s="52"/>
      <c r="AH22" s="183"/>
      <c r="AK22" s="115"/>
      <c r="AL22" s="131"/>
      <c r="AM22" s="140"/>
      <c r="AN22" s="6"/>
      <c r="AO22" s="15"/>
      <c r="AP22" s="138"/>
      <c r="AQ22" s="6"/>
      <c r="AR22" s="6"/>
      <c r="AS22" s="6"/>
      <c r="AT22" s="136"/>
      <c r="AU22" s="6"/>
      <c r="AV22" s="6"/>
      <c r="AW22" s="136"/>
      <c r="AX22" s="136"/>
      <c r="AY22" s="6"/>
      <c r="AZ22" s="6"/>
      <c r="BA22" s="6"/>
      <c r="BB22" s="136"/>
      <c r="BC22" s="6"/>
      <c r="BD22" s="6"/>
      <c r="BE22" s="6"/>
      <c r="BF22" s="144">
        <v>45223</v>
      </c>
      <c r="BG22" s="224" t="s">
        <v>372</v>
      </c>
      <c r="BH22" s="224" t="s">
        <v>371</v>
      </c>
      <c r="BI22" s="6" t="s">
        <v>280</v>
      </c>
      <c r="BJ22" s="144"/>
      <c r="BK22" s="6"/>
      <c r="BL22" s="6"/>
      <c r="BM22" s="6"/>
      <c r="BN22" s="136"/>
      <c r="BO22" s="6"/>
      <c r="BP22" s="6"/>
      <c r="BQ22" s="6"/>
      <c r="BR22" s="136"/>
      <c r="BS22" s="6"/>
      <c r="BT22" s="6"/>
      <c r="BU22" s="52"/>
      <c r="BV22" s="136"/>
      <c r="BW22" s="6"/>
      <c r="BX22" s="6"/>
      <c r="BY22" s="6"/>
      <c r="BZ22" s="86"/>
      <c r="CA22" s="86"/>
      <c r="CB22" s="86"/>
      <c r="CC22" s="86"/>
      <c r="CH22" s="131"/>
      <c r="CI22" s="6"/>
      <c r="CJ22" s="6"/>
      <c r="CK22" s="15"/>
      <c r="CL22" s="131">
        <v>45217</v>
      </c>
      <c r="CM22" s="6">
        <v>4949</v>
      </c>
      <c r="CN22" s="6">
        <v>8400</v>
      </c>
      <c r="CO22" s="15" t="s">
        <v>386</v>
      </c>
      <c r="CP22" s="138"/>
      <c r="CQ22" s="6"/>
      <c r="CR22" s="6"/>
      <c r="CS22" s="86"/>
      <c r="CT22" s="86"/>
      <c r="CU22" s="86"/>
      <c r="CV22" s="86"/>
      <c r="CW22" s="86"/>
      <c r="CX22" s="136"/>
      <c r="CY22" s="67"/>
      <c r="CZ22" s="67"/>
      <c r="DA22" s="67"/>
      <c r="DB22" s="221"/>
      <c r="DC22" s="86"/>
      <c r="DD22" s="86"/>
      <c r="DE22" s="216"/>
    </row>
    <row r="23" spans="1:109" x14ac:dyDescent="0.3">
      <c r="B23" s="136">
        <v>45220</v>
      </c>
      <c r="C23" s="6">
        <v>4893</v>
      </c>
      <c r="D23" s="6">
        <v>30</v>
      </c>
      <c r="E23" s="6" t="s">
        <v>179</v>
      </c>
      <c r="F23" s="136"/>
      <c r="G23" s="6"/>
      <c r="H23" s="6"/>
      <c r="I23" s="6"/>
      <c r="J23" s="136"/>
      <c r="K23" s="6"/>
      <c r="L23" s="6"/>
      <c r="M23" s="6"/>
      <c r="N23" s="6"/>
      <c r="O23" s="6"/>
      <c r="P23" s="6"/>
      <c r="Q23" s="6"/>
      <c r="R23" s="136">
        <v>45224</v>
      </c>
      <c r="S23" s="6">
        <v>4909</v>
      </c>
      <c r="T23" s="6">
        <v>30</v>
      </c>
      <c r="U23" s="6" t="s">
        <v>280</v>
      </c>
      <c r="V23" s="136">
        <v>45222</v>
      </c>
      <c r="W23" s="6">
        <v>4896</v>
      </c>
      <c r="X23" s="6">
        <v>60</v>
      </c>
      <c r="Y23" s="6" t="s">
        <v>280</v>
      </c>
      <c r="Z23" s="136">
        <v>45222</v>
      </c>
      <c r="AA23" s="6">
        <v>4899</v>
      </c>
      <c r="AB23" s="6">
        <v>30</v>
      </c>
      <c r="AC23" s="6" t="s">
        <v>280</v>
      </c>
      <c r="AD23" s="136"/>
      <c r="AE23" s="6"/>
      <c r="AF23" s="6"/>
      <c r="AG23" s="52"/>
      <c r="AH23" s="131"/>
      <c r="AI23" s="6"/>
      <c r="AJ23" s="6"/>
      <c r="AK23" s="15"/>
      <c r="AL23" s="131"/>
      <c r="AM23" s="6"/>
      <c r="AN23" s="6"/>
      <c r="AO23" s="15"/>
      <c r="AP23" s="138"/>
      <c r="AQ23" s="140"/>
      <c r="AR23" s="6"/>
      <c r="AS23" s="6"/>
      <c r="AT23" s="136"/>
      <c r="AU23" s="6"/>
      <c r="AV23" s="6"/>
      <c r="AW23" s="136"/>
      <c r="AX23" s="136"/>
      <c r="AY23" s="6"/>
      <c r="AZ23" s="6"/>
      <c r="BA23" s="6"/>
      <c r="BB23" s="136"/>
      <c r="BC23" s="6"/>
      <c r="BD23" s="6"/>
      <c r="BE23" s="6"/>
      <c r="BF23" s="144">
        <v>45225</v>
      </c>
      <c r="BG23" s="224" t="s">
        <v>373</v>
      </c>
      <c r="BH23" s="224" t="s">
        <v>369</v>
      </c>
      <c r="BI23" s="6" t="s">
        <v>280</v>
      </c>
      <c r="BJ23" s="144"/>
      <c r="BK23" s="6"/>
      <c r="BL23" s="6"/>
      <c r="BM23" s="6"/>
      <c r="BN23" s="136"/>
      <c r="BO23" s="6"/>
      <c r="BP23" s="6"/>
      <c r="BQ23" s="6"/>
      <c r="BR23" s="136"/>
      <c r="BS23" s="6"/>
      <c r="BT23" s="6"/>
      <c r="BU23" s="52"/>
      <c r="BV23" s="136"/>
      <c r="BW23" s="6"/>
      <c r="BX23" s="6"/>
      <c r="BY23" s="6"/>
      <c r="BZ23" s="86"/>
      <c r="CA23" s="86"/>
      <c r="CB23" s="86"/>
      <c r="CC23" s="86"/>
      <c r="CH23" s="131"/>
      <c r="CI23" s="6"/>
      <c r="CJ23" s="6"/>
      <c r="CK23" s="15"/>
      <c r="CL23" s="131">
        <v>45219</v>
      </c>
      <c r="CM23" s="6">
        <v>4955</v>
      </c>
      <c r="CN23" s="6">
        <v>8400</v>
      </c>
      <c r="CO23" s="15" t="s">
        <v>386</v>
      </c>
      <c r="CP23" s="138"/>
      <c r="CQ23" s="86"/>
      <c r="CR23" s="86"/>
      <c r="CS23" s="86"/>
      <c r="CT23" s="86"/>
      <c r="CU23" s="86"/>
      <c r="CV23" s="86"/>
      <c r="CW23" s="86"/>
      <c r="CX23" s="136"/>
      <c r="CY23" s="67"/>
      <c r="CZ23" s="67"/>
      <c r="DA23" s="67"/>
      <c r="DB23" s="221"/>
      <c r="DC23" s="86"/>
      <c r="DD23" s="86"/>
      <c r="DE23" s="216"/>
    </row>
    <row r="24" spans="1:109" x14ac:dyDescent="0.3">
      <c r="B24" s="136">
        <v>45223</v>
      </c>
      <c r="C24" s="6">
        <v>4905</v>
      </c>
      <c r="D24" s="6">
        <v>70</v>
      </c>
      <c r="E24" s="6" t="s">
        <v>111</v>
      </c>
      <c r="F24" s="136"/>
      <c r="G24" s="6"/>
      <c r="H24" s="6"/>
      <c r="I24" s="6"/>
      <c r="J24" s="136"/>
      <c r="K24" s="6"/>
      <c r="L24" s="6"/>
      <c r="M24" s="6"/>
      <c r="N24" s="6"/>
      <c r="O24" s="6"/>
      <c r="P24" s="6"/>
      <c r="Q24" s="6"/>
      <c r="R24" s="136">
        <v>45226</v>
      </c>
      <c r="S24" s="6">
        <v>4918</v>
      </c>
      <c r="T24" s="6">
        <v>30</v>
      </c>
      <c r="U24" s="6" t="s">
        <v>280</v>
      </c>
      <c r="V24" s="136">
        <v>45224</v>
      </c>
      <c r="W24" s="6">
        <v>4907</v>
      </c>
      <c r="X24" s="6">
        <v>60</v>
      </c>
      <c r="Y24" s="6" t="s">
        <v>280</v>
      </c>
      <c r="Z24" s="136">
        <v>45224</v>
      </c>
      <c r="AA24" s="6">
        <v>4910</v>
      </c>
      <c r="AB24" s="6">
        <v>30</v>
      </c>
      <c r="AC24" s="6" t="s">
        <v>280</v>
      </c>
      <c r="AD24" s="136"/>
      <c r="AE24" s="6"/>
      <c r="AF24" s="6"/>
      <c r="AG24" s="52"/>
      <c r="AH24" s="131"/>
      <c r="AI24" s="6"/>
      <c r="AJ24" s="6"/>
      <c r="AK24" s="15"/>
      <c r="AL24" s="131"/>
      <c r="AM24" s="6"/>
      <c r="AN24" s="6"/>
      <c r="AO24" s="15"/>
      <c r="AP24" s="138"/>
      <c r="AQ24" s="140"/>
      <c r="AR24" s="6"/>
      <c r="AS24" s="6"/>
      <c r="AT24" s="136"/>
      <c r="AU24" s="6"/>
      <c r="AV24" s="6"/>
      <c r="AW24" s="136"/>
      <c r="AX24" s="136"/>
      <c r="AY24" s="6"/>
      <c r="AZ24" s="6"/>
      <c r="BA24" s="6"/>
      <c r="BB24" s="136"/>
      <c r="BC24" s="6"/>
      <c r="BD24" s="6"/>
      <c r="BE24" s="6"/>
      <c r="BF24" s="144">
        <v>45227</v>
      </c>
      <c r="BG24" s="224" t="s">
        <v>374</v>
      </c>
      <c r="BH24" s="224" t="s">
        <v>375</v>
      </c>
      <c r="BI24" s="6" t="s">
        <v>111</v>
      </c>
      <c r="BJ24" s="6"/>
      <c r="BK24" s="6"/>
      <c r="BL24" s="6"/>
      <c r="BM24" s="6"/>
      <c r="BN24" s="136"/>
      <c r="BO24" s="6"/>
      <c r="BP24" s="6"/>
      <c r="BQ24" s="6"/>
      <c r="BR24" s="136"/>
      <c r="BS24" s="6"/>
      <c r="BT24" s="6"/>
      <c r="BU24" s="52"/>
      <c r="BV24" s="136"/>
      <c r="BW24" s="6"/>
      <c r="BX24" s="6"/>
      <c r="BY24" s="6"/>
      <c r="BZ24" s="86"/>
      <c r="CA24" s="86"/>
      <c r="CB24" s="86"/>
      <c r="CC24" s="86"/>
      <c r="CD24" s="136"/>
      <c r="CE24" s="6"/>
      <c r="CF24" s="6"/>
      <c r="CG24" s="52"/>
      <c r="CH24" s="131"/>
      <c r="CI24" s="6"/>
      <c r="CJ24" s="6"/>
      <c r="CK24" s="15"/>
      <c r="CL24" s="131">
        <v>45220</v>
      </c>
      <c r="CM24" s="6">
        <v>4960</v>
      </c>
      <c r="CN24" s="6">
        <v>8400</v>
      </c>
      <c r="CO24" s="15" t="s">
        <v>387</v>
      </c>
      <c r="CP24" s="138"/>
      <c r="CQ24" s="86"/>
      <c r="CR24" s="86"/>
      <c r="CS24" s="86"/>
      <c r="CT24" s="217"/>
      <c r="CU24" s="217"/>
      <c r="CV24" s="217"/>
      <c r="CW24" s="217"/>
      <c r="CX24" s="67"/>
      <c r="CY24" s="67"/>
      <c r="CZ24" s="67"/>
      <c r="DA24" s="67"/>
      <c r="DB24" s="222"/>
      <c r="DC24" s="217"/>
      <c r="DD24" s="217"/>
      <c r="DE24" s="223"/>
    </row>
    <row r="25" spans="1:109" x14ac:dyDescent="0.3">
      <c r="B25" s="136"/>
      <c r="C25" s="6"/>
      <c r="D25" s="6"/>
      <c r="E25" s="6"/>
      <c r="F25" s="136"/>
      <c r="G25" s="6"/>
      <c r="H25" s="6"/>
      <c r="I25" s="6"/>
      <c r="J25" s="136"/>
      <c r="K25" s="6"/>
      <c r="L25" s="6"/>
      <c r="M25" s="6"/>
      <c r="N25" s="6"/>
      <c r="O25" s="6"/>
      <c r="P25" s="6"/>
      <c r="Q25" s="6"/>
      <c r="R25" s="136">
        <v>45228</v>
      </c>
      <c r="S25" s="6">
        <v>4924</v>
      </c>
      <c r="T25" s="6">
        <v>30</v>
      </c>
      <c r="U25" s="6" t="s">
        <v>280</v>
      </c>
      <c r="V25" s="136">
        <v>45226</v>
      </c>
      <c r="W25" s="6">
        <v>4917</v>
      </c>
      <c r="X25" s="6">
        <v>60</v>
      </c>
      <c r="Y25" s="6" t="s">
        <v>280</v>
      </c>
      <c r="Z25" s="136">
        <v>45226</v>
      </c>
      <c r="AA25" s="6">
        <v>4919</v>
      </c>
      <c r="AB25" s="6">
        <v>30</v>
      </c>
      <c r="AC25" s="6" t="s">
        <v>280</v>
      </c>
      <c r="AD25" s="136"/>
      <c r="AE25" s="6"/>
      <c r="AF25" s="6"/>
      <c r="AG25" s="52"/>
      <c r="AH25" s="131"/>
      <c r="AI25" s="6"/>
      <c r="AJ25" s="6"/>
      <c r="AK25" s="15"/>
      <c r="AL25" s="131"/>
      <c r="AM25" s="6"/>
      <c r="AN25" s="6"/>
      <c r="AO25" s="15"/>
      <c r="AP25" s="138"/>
      <c r="AQ25" s="6"/>
      <c r="AR25" s="6"/>
      <c r="AS25" s="6"/>
      <c r="AT25" s="136"/>
      <c r="AU25" s="6"/>
      <c r="AV25" s="6"/>
      <c r="AW25" s="136"/>
      <c r="AX25" s="136"/>
      <c r="AY25" s="6"/>
      <c r="AZ25" s="6"/>
      <c r="BA25" s="6"/>
      <c r="BB25" s="136"/>
      <c r="BC25" s="6"/>
      <c r="BD25" s="6"/>
      <c r="BE25" s="6"/>
      <c r="BF25" s="144">
        <v>45229</v>
      </c>
      <c r="BG25" s="224" t="s">
        <v>376</v>
      </c>
      <c r="BH25" s="224" t="s">
        <v>377</v>
      </c>
      <c r="BI25" s="6" t="s">
        <v>111</v>
      </c>
      <c r="BJ25" s="6"/>
      <c r="BK25" s="6"/>
      <c r="BL25" s="6"/>
      <c r="BM25" s="6"/>
      <c r="BN25" s="136"/>
      <c r="BO25" s="6"/>
      <c r="BP25" s="6"/>
      <c r="BQ25" s="6"/>
      <c r="BR25" s="136"/>
      <c r="BS25" s="6"/>
      <c r="BT25" s="6"/>
      <c r="BU25" s="52"/>
      <c r="BV25" s="136"/>
      <c r="BW25" s="6"/>
      <c r="BX25" s="6"/>
      <c r="BY25" s="6"/>
      <c r="BZ25" s="86"/>
      <c r="CA25" s="86"/>
      <c r="CB25" s="86"/>
      <c r="CC25" s="86"/>
      <c r="CD25" s="136"/>
      <c r="CE25" s="6"/>
      <c r="CF25" s="6"/>
      <c r="CG25" s="52"/>
      <c r="CH25" s="131"/>
      <c r="CI25" s="6"/>
      <c r="CJ25" s="6"/>
      <c r="CK25" s="15"/>
      <c r="CL25" s="131">
        <v>45222</v>
      </c>
      <c r="CM25" s="6">
        <v>4965</v>
      </c>
      <c r="CN25" s="6">
        <v>8400</v>
      </c>
      <c r="CO25" s="15" t="s">
        <v>388</v>
      </c>
      <c r="CP25" s="138"/>
      <c r="CQ25" s="86"/>
      <c r="CR25" s="86"/>
      <c r="CS25" s="86"/>
      <c r="CT25" s="217"/>
      <c r="CU25" s="217"/>
      <c r="CV25" s="217"/>
      <c r="CW25" s="217"/>
      <c r="CX25" s="67"/>
      <c r="CY25" s="67"/>
      <c r="CZ25" s="67"/>
      <c r="DA25" s="67"/>
      <c r="DB25" s="222"/>
      <c r="DC25" s="217"/>
      <c r="DD25" s="217"/>
      <c r="DE25" s="223"/>
    </row>
    <row r="26" spans="1:109" x14ac:dyDescent="0.3">
      <c r="B26" s="136"/>
      <c r="C26" s="6"/>
      <c r="D26" s="6"/>
      <c r="E26" s="6"/>
      <c r="F26" s="136"/>
      <c r="G26" s="6"/>
      <c r="H26" s="6"/>
      <c r="I26" s="6"/>
      <c r="J26" s="136"/>
      <c r="K26" s="6"/>
      <c r="L26" s="6"/>
      <c r="M26" s="6"/>
      <c r="N26" s="6"/>
      <c r="O26" s="6"/>
      <c r="P26" s="6"/>
      <c r="Q26" s="6"/>
      <c r="R26" s="136">
        <v>45230</v>
      </c>
      <c r="S26" s="6">
        <v>4962</v>
      </c>
      <c r="T26" s="6">
        <v>30</v>
      </c>
      <c r="U26" s="6" t="s">
        <v>280</v>
      </c>
      <c r="V26" s="136">
        <v>45228</v>
      </c>
      <c r="W26" s="6">
        <v>4923</v>
      </c>
      <c r="X26" s="6">
        <v>60</v>
      </c>
      <c r="Y26" s="6" t="s">
        <v>280</v>
      </c>
      <c r="Z26" s="136">
        <v>45228</v>
      </c>
      <c r="AA26" s="6">
        <v>4927</v>
      </c>
      <c r="AB26" s="6">
        <v>30</v>
      </c>
      <c r="AC26" s="6" t="s">
        <v>280</v>
      </c>
      <c r="AD26" s="136"/>
      <c r="AE26" s="6"/>
      <c r="AF26" s="6"/>
      <c r="AG26" s="52"/>
      <c r="AH26" s="131"/>
      <c r="AI26" s="6"/>
      <c r="AJ26" s="6"/>
      <c r="AK26" s="15"/>
      <c r="AL26" s="210"/>
      <c r="AM26" s="211"/>
      <c r="AN26" s="211"/>
      <c r="AO26" s="212"/>
      <c r="AP26" s="138"/>
      <c r="AQ26" s="6"/>
      <c r="AR26" s="6"/>
      <c r="AS26" s="6"/>
      <c r="AT26" s="136"/>
      <c r="AU26" s="6"/>
      <c r="AV26" s="6"/>
      <c r="AW26" s="6"/>
      <c r="AX26" s="6"/>
      <c r="AY26" s="6"/>
      <c r="AZ26" s="6"/>
      <c r="BA26" s="6"/>
      <c r="BB26" s="136"/>
      <c r="BC26" s="6"/>
      <c r="BD26" s="6"/>
      <c r="BE26" s="6"/>
      <c r="BF26" s="144"/>
      <c r="BG26" s="224"/>
      <c r="BH26" s="224"/>
      <c r="BI26" s="6"/>
      <c r="BJ26" s="6"/>
      <c r="BK26" s="6"/>
      <c r="BL26" s="6"/>
      <c r="BM26" s="6"/>
      <c r="BN26" s="6"/>
      <c r="BO26" s="6"/>
      <c r="BP26" s="6"/>
      <c r="BQ26" s="6"/>
      <c r="BR26" s="136"/>
      <c r="BS26" s="6"/>
      <c r="BT26" s="6"/>
      <c r="BU26" s="52"/>
      <c r="BV26" s="136"/>
      <c r="BW26" s="6"/>
      <c r="BX26" s="6"/>
      <c r="BY26" s="6"/>
      <c r="BZ26" s="86"/>
      <c r="CA26" s="86"/>
      <c r="CB26" s="86"/>
      <c r="CC26" s="86"/>
      <c r="CD26" s="136"/>
      <c r="CE26" s="6"/>
      <c r="CF26" s="6"/>
      <c r="CG26" s="52"/>
      <c r="CH26" s="131"/>
      <c r="CI26" s="6"/>
      <c r="CJ26" s="6"/>
      <c r="CK26" s="15"/>
      <c r="CL26" s="131">
        <v>45225</v>
      </c>
      <c r="CM26" s="6">
        <v>4966</v>
      </c>
      <c r="CN26" s="6">
        <v>8400</v>
      </c>
      <c r="CO26" s="15" t="s">
        <v>388</v>
      </c>
      <c r="CP26" s="138"/>
      <c r="CQ26" s="86"/>
      <c r="CR26" s="86"/>
      <c r="CS26" s="86"/>
      <c r="CT26" s="217"/>
      <c r="CU26" s="217"/>
      <c r="CV26" s="217"/>
      <c r="CW26" s="217"/>
      <c r="CX26" s="67"/>
      <c r="CY26" s="67"/>
      <c r="CZ26" s="67"/>
      <c r="DA26" s="67"/>
      <c r="DB26" s="222"/>
      <c r="DC26" s="217"/>
      <c r="DD26" s="217"/>
      <c r="DE26" s="223"/>
    </row>
    <row r="27" spans="1:109" x14ac:dyDescent="0.3">
      <c r="B27" s="136"/>
      <c r="C27" s="6"/>
      <c r="D27" s="6"/>
      <c r="E27" s="6"/>
      <c r="F27" s="13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136"/>
      <c r="S27" s="6"/>
      <c r="T27" s="6"/>
      <c r="U27" s="6"/>
      <c r="V27" s="136">
        <v>45230</v>
      </c>
      <c r="W27" s="6">
        <v>4964</v>
      </c>
      <c r="X27" s="6">
        <v>60</v>
      </c>
      <c r="Y27" s="6" t="s">
        <v>280</v>
      </c>
      <c r="Z27" s="136">
        <v>45230</v>
      </c>
      <c r="AA27" s="6">
        <v>4963</v>
      </c>
      <c r="AB27" s="6">
        <v>30</v>
      </c>
      <c r="AC27" s="6" t="s">
        <v>280</v>
      </c>
      <c r="AD27" s="136"/>
      <c r="AE27" s="6"/>
      <c r="AF27" s="6"/>
      <c r="AG27" s="52"/>
      <c r="AH27" s="131"/>
      <c r="AI27" s="6"/>
      <c r="AJ27" s="6"/>
      <c r="AK27" s="15"/>
      <c r="AL27" s="131"/>
      <c r="AM27" s="6"/>
      <c r="AN27" s="6"/>
      <c r="AO27" s="15"/>
      <c r="AP27" s="138"/>
      <c r="AQ27" s="6"/>
      <c r="AR27" s="6"/>
      <c r="AS27" s="6"/>
      <c r="AT27" s="136"/>
      <c r="AU27" s="6"/>
      <c r="AV27" s="6"/>
      <c r="AW27" s="6"/>
      <c r="AX27" s="136"/>
      <c r="AY27" s="6"/>
      <c r="AZ27" s="6"/>
      <c r="BA27" s="6"/>
      <c r="BB27" s="136"/>
      <c r="BC27" s="6"/>
      <c r="BD27" s="6"/>
      <c r="BE27" s="6"/>
      <c r="BF27" s="6"/>
      <c r="BG27" s="224"/>
      <c r="BH27" s="224"/>
      <c r="BI27" s="6"/>
      <c r="BJ27" s="6"/>
      <c r="BK27" s="6"/>
      <c r="BL27" s="6"/>
      <c r="BM27" s="6"/>
      <c r="BN27" s="136"/>
      <c r="BO27" s="6"/>
      <c r="BP27" s="6"/>
      <c r="BQ27" s="6"/>
      <c r="BR27" s="136"/>
      <c r="BS27" s="6"/>
      <c r="BT27" s="6"/>
      <c r="BU27" s="52"/>
      <c r="BV27" s="136"/>
      <c r="BW27" s="6"/>
      <c r="BX27" s="6"/>
      <c r="BY27" s="6"/>
      <c r="BZ27" s="6"/>
      <c r="CA27" s="6"/>
      <c r="CB27" s="135"/>
      <c r="CC27" s="52"/>
      <c r="CD27" s="6"/>
      <c r="CE27" s="6"/>
      <c r="CF27" s="135"/>
      <c r="CG27" s="52"/>
      <c r="CH27" s="131"/>
      <c r="CI27" s="6"/>
      <c r="CJ27" s="6"/>
      <c r="CK27" s="15"/>
      <c r="CL27" s="131">
        <v>45227</v>
      </c>
      <c r="CM27" s="6">
        <v>4968</v>
      </c>
      <c r="CN27" s="6">
        <v>8400</v>
      </c>
      <c r="CO27" s="15" t="s">
        <v>388</v>
      </c>
      <c r="CP27" s="138"/>
      <c r="CQ27" s="86"/>
      <c r="CR27" s="86"/>
      <c r="CS27" s="86"/>
      <c r="CT27" s="217"/>
      <c r="CU27" s="217"/>
      <c r="CV27" s="217"/>
      <c r="CW27" s="217"/>
      <c r="CX27" s="67"/>
      <c r="CY27" s="67"/>
      <c r="CZ27" s="67"/>
      <c r="DA27" s="67"/>
      <c r="DB27" s="222"/>
      <c r="DC27" s="217"/>
      <c r="DD27" s="217"/>
      <c r="DE27" s="223"/>
    </row>
    <row r="28" spans="1:109" x14ac:dyDescent="0.3">
      <c r="B28" s="6"/>
      <c r="C28" s="6"/>
      <c r="D28" s="6"/>
      <c r="E28" s="6"/>
      <c r="F28" s="13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36"/>
      <c r="S28" s="6"/>
      <c r="T28" s="6"/>
      <c r="U28" s="6"/>
      <c r="V28" s="136"/>
      <c r="W28" s="6"/>
      <c r="X28" s="6"/>
      <c r="Y28" s="6"/>
      <c r="Z28" s="136"/>
      <c r="AA28" s="6"/>
      <c r="AB28" s="6"/>
      <c r="AC28" s="6"/>
      <c r="AD28" s="136"/>
      <c r="AE28" s="6"/>
      <c r="AF28" s="6"/>
      <c r="AG28" s="52"/>
      <c r="AH28" s="131"/>
      <c r="AI28" s="6"/>
      <c r="AJ28" s="6"/>
      <c r="AK28" s="15"/>
      <c r="AL28" s="131"/>
      <c r="AM28" s="6"/>
      <c r="AN28" s="6"/>
      <c r="AO28" s="15"/>
      <c r="AP28" s="138"/>
      <c r="AQ28" s="6"/>
      <c r="AR28" s="6"/>
      <c r="AS28" s="6"/>
      <c r="AT28" s="6"/>
      <c r="AU28" s="6"/>
      <c r="AV28" s="6"/>
      <c r="AW28" s="6"/>
      <c r="AX28" s="136"/>
      <c r="AY28" s="6"/>
      <c r="AZ28" s="6"/>
      <c r="BA28" s="6"/>
      <c r="BB28" s="136"/>
      <c r="BC28" s="6"/>
      <c r="BD28" s="6"/>
      <c r="BE28" s="6"/>
      <c r="BF28" s="6"/>
      <c r="BG28" s="224"/>
      <c r="BH28" s="224"/>
      <c r="BI28" s="6"/>
      <c r="BJ28" s="6"/>
      <c r="BK28" s="6"/>
      <c r="BL28" s="6"/>
      <c r="BM28" s="6"/>
      <c r="BN28" s="136"/>
      <c r="BO28" s="6"/>
      <c r="BP28" s="6"/>
      <c r="BQ28" s="6"/>
      <c r="BR28" s="136"/>
      <c r="BS28" s="6"/>
      <c r="BT28" s="6"/>
      <c r="BU28" s="52"/>
      <c r="BV28" s="136"/>
      <c r="BW28" s="6"/>
      <c r="BX28" s="6"/>
      <c r="BY28" s="6"/>
      <c r="BZ28" s="6"/>
      <c r="CA28" s="6"/>
      <c r="CB28" s="6"/>
      <c r="CC28" s="52"/>
      <c r="CD28" s="6"/>
      <c r="CE28" s="6"/>
      <c r="CF28" s="6"/>
      <c r="CG28" s="52"/>
      <c r="CH28" s="21"/>
      <c r="CI28" s="6"/>
      <c r="CJ28" s="6"/>
      <c r="CK28" s="15"/>
      <c r="CL28" s="131">
        <v>45228</v>
      </c>
      <c r="CM28" s="6">
        <v>4969</v>
      </c>
      <c r="CN28" s="6">
        <v>8400</v>
      </c>
      <c r="CO28" s="15" t="s">
        <v>388</v>
      </c>
      <c r="CP28" s="138"/>
      <c r="CQ28" s="86"/>
      <c r="CR28" s="86"/>
      <c r="CS28" s="86"/>
      <c r="CT28" s="217"/>
      <c r="CU28" s="217"/>
      <c r="CV28" s="217"/>
      <c r="CW28" s="217"/>
      <c r="CX28" s="67"/>
      <c r="CY28" s="67"/>
      <c r="CZ28" s="67"/>
      <c r="DA28" s="67"/>
      <c r="DB28" s="222"/>
      <c r="DC28" s="217"/>
      <c r="DD28" s="217"/>
      <c r="DE28" s="223"/>
    </row>
    <row r="29" spans="1:109" ht="15" thickBot="1" x14ac:dyDescent="0.3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36"/>
      <c r="S29" s="6"/>
      <c r="T29" s="6"/>
      <c r="U29" s="6"/>
      <c r="V29" s="136"/>
      <c r="W29" s="6"/>
      <c r="X29" s="6"/>
      <c r="Y29" s="6"/>
      <c r="Z29" s="136"/>
      <c r="AA29" s="6"/>
      <c r="AB29" s="6"/>
      <c r="AC29" s="6"/>
      <c r="AD29" s="136"/>
      <c r="AE29" s="6"/>
      <c r="AF29" s="6"/>
      <c r="AG29" s="52"/>
      <c r="AH29" s="131"/>
      <c r="AI29" s="6"/>
      <c r="AJ29" s="6"/>
      <c r="AK29" s="15"/>
      <c r="AL29" s="131"/>
      <c r="AM29" s="6"/>
      <c r="AN29" s="6"/>
      <c r="AO29" s="15"/>
      <c r="AP29" s="138"/>
      <c r="AQ29" s="6"/>
      <c r="AR29" s="6"/>
      <c r="AS29" s="6"/>
      <c r="AT29" s="4"/>
      <c r="AU29" s="4"/>
      <c r="AV29" s="4"/>
      <c r="AW29" s="4"/>
      <c r="AX29" s="136"/>
      <c r="AY29" s="6"/>
      <c r="AZ29" s="6"/>
      <c r="BA29" s="6"/>
      <c r="BB29" s="136"/>
      <c r="BC29" s="6"/>
      <c r="BD29" s="6"/>
      <c r="BE29" s="6"/>
      <c r="BF29" s="6"/>
      <c r="BG29" s="224"/>
      <c r="BH29" s="224"/>
      <c r="BI29" s="6"/>
      <c r="BJ29" s="6"/>
      <c r="BK29" s="6"/>
      <c r="BL29" s="6"/>
      <c r="BM29" s="6"/>
      <c r="BN29" s="136"/>
      <c r="BO29" s="6"/>
      <c r="BP29" s="6"/>
      <c r="BQ29" s="6"/>
      <c r="BR29" s="136"/>
      <c r="BS29" s="6"/>
      <c r="BT29" s="6"/>
      <c r="BU29" s="52"/>
      <c r="BV29" s="4"/>
      <c r="BW29" s="4"/>
      <c r="BX29" s="4"/>
      <c r="BY29" s="4"/>
      <c r="BZ29" s="4"/>
      <c r="CA29" s="4"/>
      <c r="CB29" s="4"/>
      <c r="CC29" s="26"/>
      <c r="CD29" s="4"/>
      <c r="CE29" s="4"/>
      <c r="CF29" s="4"/>
      <c r="CG29" s="26"/>
      <c r="CH29" s="22"/>
      <c r="CI29" s="4"/>
      <c r="CJ29" s="4"/>
      <c r="CK29" s="17"/>
      <c r="CL29" s="226"/>
      <c r="CM29" s="227"/>
      <c r="CN29" s="227"/>
      <c r="CO29" s="228"/>
      <c r="CP29" s="225"/>
      <c r="CQ29" s="86"/>
      <c r="CR29" s="86"/>
      <c r="CS29" s="86"/>
      <c r="CT29" s="217"/>
      <c r="CU29" s="217"/>
      <c r="CV29" s="217"/>
      <c r="CW29" s="217"/>
      <c r="CX29" s="67"/>
      <c r="CY29" s="67"/>
      <c r="CZ29" s="67"/>
      <c r="DA29" s="67"/>
      <c r="DB29" s="222"/>
      <c r="DC29" s="217"/>
      <c r="DD29" s="217"/>
      <c r="DE29" s="223"/>
    </row>
    <row r="30" spans="1:109" s="3" customFormat="1" ht="18.600000000000001" thickBot="1" x14ac:dyDescent="0.35">
      <c r="A30" s="64" t="s">
        <v>6</v>
      </c>
      <c r="B30" s="770">
        <f>SUM(D12:D29)</f>
        <v>650</v>
      </c>
      <c r="C30" s="771"/>
      <c r="D30" s="771"/>
      <c r="E30" s="772"/>
      <c r="F30" s="810">
        <f>SUM(H12:H29)</f>
        <v>310</v>
      </c>
      <c r="G30" s="811"/>
      <c r="H30" s="811"/>
      <c r="I30" s="812"/>
      <c r="J30" s="770">
        <f>SUM(L12:L29)</f>
        <v>35</v>
      </c>
      <c r="K30" s="771"/>
      <c r="L30" s="771"/>
      <c r="M30" s="772"/>
      <c r="N30" s="770">
        <f>SUM(P12:P29)</f>
        <v>120</v>
      </c>
      <c r="O30" s="771"/>
      <c r="P30" s="771"/>
      <c r="Q30" s="772"/>
      <c r="R30" s="770">
        <f>SUM(T12:T29)</f>
        <v>430</v>
      </c>
      <c r="S30" s="771"/>
      <c r="T30" s="771"/>
      <c r="U30" s="772"/>
      <c r="V30" s="770">
        <f>SUM(X12:X29)</f>
        <v>860</v>
      </c>
      <c r="W30" s="771"/>
      <c r="X30" s="771"/>
      <c r="Y30" s="772"/>
      <c r="Z30" s="770">
        <f>SUM(AB12:AB29)</f>
        <v>445</v>
      </c>
      <c r="AA30" s="771"/>
      <c r="AB30" s="771"/>
      <c r="AC30" s="772"/>
      <c r="AD30" s="810">
        <f>SUM(AF12:AF29)</f>
        <v>320</v>
      </c>
      <c r="AE30" s="811"/>
      <c r="AF30" s="811"/>
      <c r="AG30" s="812"/>
      <c r="AH30" s="770">
        <f>SUM(AJ12:AJ29)</f>
        <v>810</v>
      </c>
      <c r="AI30" s="771"/>
      <c r="AJ30" s="771"/>
      <c r="AK30" s="772"/>
      <c r="AL30" s="770">
        <f>SUM(AN12:AN29)</f>
        <v>420</v>
      </c>
      <c r="AM30" s="771"/>
      <c r="AN30" s="771"/>
      <c r="AO30" s="772"/>
      <c r="AP30" s="771">
        <f>SUM(AR12:AR29)</f>
        <v>70</v>
      </c>
      <c r="AQ30" s="771"/>
      <c r="AR30" s="771"/>
      <c r="AS30" s="772"/>
      <c r="AT30" s="770">
        <f>SUM(AV12:AV29)</f>
        <v>860</v>
      </c>
      <c r="AU30" s="771"/>
      <c r="AV30" s="771"/>
      <c r="AW30" s="772"/>
      <c r="AX30" s="770">
        <f>SUM(AZ12:AZ29)</f>
        <v>185</v>
      </c>
      <c r="AY30" s="771"/>
      <c r="AZ30" s="771"/>
      <c r="BA30" s="771"/>
      <c r="BB30" s="770">
        <f>SUM(BD12:BD29)</f>
        <v>890</v>
      </c>
      <c r="BC30" s="771"/>
      <c r="BD30" s="771"/>
      <c r="BE30" s="771"/>
      <c r="BF30" s="770">
        <f>SUM(BH12:BH29)</f>
        <v>575</v>
      </c>
      <c r="BG30" s="771"/>
      <c r="BH30" s="771"/>
      <c r="BI30" s="771"/>
      <c r="BJ30" s="770">
        <f>SUM(BL12:BL29)</f>
        <v>100</v>
      </c>
      <c r="BK30" s="771"/>
      <c r="BL30" s="771"/>
      <c r="BM30" s="771"/>
      <c r="BN30" s="770">
        <f>SUM(BP12:BP29)</f>
        <v>880</v>
      </c>
      <c r="BO30" s="771"/>
      <c r="BP30" s="771"/>
      <c r="BQ30" s="771"/>
      <c r="BR30" s="810">
        <f>SUM(BT12:BT29)</f>
        <v>135</v>
      </c>
      <c r="BS30" s="811"/>
      <c r="BT30" s="811"/>
      <c r="BU30" s="812"/>
      <c r="BV30" s="770">
        <f>SUM(BX12:BX29)</f>
        <v>270</v>
      </c>
      <c r="BW30" s="771"/>
      <c r="BX30" s="771"/>
      <c r="BY30" s="772"/>
      <c r="BZ30" s="770">
        <f>SUM(CB12:CB29)</f>
        <v>45</v>
      </c>
      <c r="CA30" s="771"/>
      <c r="CB30" s="771"/>
      <c r="CC30" s="771"/>
      <c r="CD30" s="770">
        <f>SUM(CF12:CF29)</f>
        <v>470</v>
      </c>
      <c r="CE30" s="771"/>
      <c r="CF30" s="771"/>
      <c r="CG30" s="771"/>
      <c r="CH30" s="770">
        <f>SUM(CJ12:CJ29)</f>
        <v>265</v>
      </c>
      <c r="CI30" s="771"/>
      <c r="CJ30" s="771"/>
      <c r="CK30" s="772"/>
      <c r="CL30" s="770">
        <f>SUM(CN12:CN29)</f>
        <v>142800</v>
      </c>
      <c r="CM30" s="771"/>
      <c r="CN30" s="771"/>
      <c r="CO30" s="772"/>
      <c r="CP30" s="811">
        <f>SUM(CR12:CR29)</f>
        <v>0</v>
      </c>
      <c r="CQ30" s="811"/>
      <c r="CR30" s="811"/>
      <c r="CS30" s="812"/>
      <c r="CT30" s="810">
        <f>SUM(CV12:CV29)</f>
        <v>0</v>
      </c>
      <c r="CU30" s="811"/>
      <c r="CV30" s="811"/>
      <c r="CW30" s="812"/>
      <c r="CX30" s="722">
        <f>SUM(CZ12:CZ29)</f>
        <v>0</v>
      </c>
      <c r="CY30" s="723"/>
      <c r="CZ30" s="723"/>
      <c r="DA30" s="723"/>
      <c r="DB30" s="810">
        <f>SUM(DD12:DD29)</f>
        <v>0</v>
      </c>
      <c r="DC30" s="811"/>
      <c r="DD30" s="811"/>
      <c r="DE30" s="812"/>
    </row>
    <row r="31" spans="1:109" s="3" customFormat="1" ht="18.600000000000001" thickBot="1" x14ac:dyDescent="0.35">
      <c r="A31" s="64" t="s">
        <v>7</v>
      </c>
      <c r="B31" s="725">
        <f>+B30/42</f>
        <v>15.476190476190476</v>
      </c>
      <c r="C31" s="726"/>
      <c r="D31" s="726"/>
      <c r="E31" s="727"/>
      <c r="F31" s="725">
        <f>+F30/42</f>
        <v>7.3809523809523814</v>
      </c>
      <c r="G31" s="726"/>
      <c r="H31" s="726"/>
      <c r="I31" s="727"/>
      <c r="J31" s="725">
        <f>+J30/42</f>
        <v>0.83333333333333337</v>
      </c>
      <c r="K31" s="726"/>
      <c r="L31" s="726"/>
      <c r="M31" s="727"/>
      <c r="N31" s="725">
        <f>+N30/42</f>
        <v>2.8571428571428572</v>
      </c>
      <c r="O31" s="726"/>
      <c r="P31" s="726"/>
      <c r="Q31" s="727"/>
      <c r="R31" s="725">
        <f>+R30/42</f>
        <v>10.238095238095237</v>
      </c>
      <c r="S31" s="726"/>
      <c r="T31" s="726"/>
      <c r="U31" s="727"/>
      <c r="V31" s="725">
        <f>+V30/42</f>
        <v>20.476190476190474</v>
      </c>
      <c r="W31" s="726"/>
      <c r="X31" s="726"/>
      <c r="Y31" s="727"/>
      <c r="Z31" s="725">
        <f>+Z30/42</f>
        <v>10.595238095238095</v>
      </c>
      <c r="AA31" s="726"/>
      <c r="AB31" s="726"/>
      <c r="AC31" s="727"/>
      <c r="AD31" s="725">
        <f>+AD30/42</f>
        <v>7.6190476190476186</v>
      </c>
      <c r="AE31" s="726"/>
      <c r="AF31" s="726"/>
      <c r="AG31" s="727"/>
      <c r="AH31" s="725">
        <f>+AH30/42</f>
        <v>19.285714285714285</v>
      </c>
      <c r="AI31" s="726"/>
      <c r="AJ31" s="726"/>
      <c r="AK31" s="727"/>
      <c r="AL31" s="725">
        <f>+AL30/42</f>
        <v>10</v>
      </c>
      <c r="AM31" s="726"/>
      <c r="AN31" s="726"/>
      <c r="AO31" s="727"/>
      <c r="AP31" s="726">
        <f>+AP30/42</f>
        <v>1.6666666666666667</v>
      </c>
      <c r="AQ31" s="726"/>
      <c r="AR31" s="726"/>
      <c r="AS31" s="727"/>
      <c r="AT31" s="725">
        <f>+AT30/42</f>
        <v>20.476190476190474</v>
      </c>
      <c r="AU31" s="726"/>
      <c r="AV31" s="726"/>
      <c r="AW31" s="727"/>
      <c r="AX31" s="725">
        <f>+AX30/42</f>
        <v>4.4047619047619051</v>
      </c>
      <c r="AY31" s="726"/>
      <c r="AZ31" s="726"/>
      <c r="BA31" s="726"/>
      <c r="BB31" s="725">
        <f>+BB30/42</f>
        <v>21.19047619047619</v>
      </c>
      <c r="BC31" s="726"/>
      <c r="BD31" s="726"/>
      <c r="BE31" s="726"/>
      <c r="BF31" s="725">
        <f>+BF30/42</f>
        <v>13.69047619047619</v>
      </c>
      <c r="BG31" s="726"/>
      <c r="BH31" s="726"/>
      <c r="BI31" s="726"/>
      <c r="BJ31" s="725">
        <f>+BJ30/42</f>
        <v>2.3809523809523809</v>
      </c>
      <c r="BK31" s="726"/>
      <c r="BL31" s="726"/>
      <c r="BM31" s="726"/>
      <c r="BN31" s="725">
        <f>+BN30/42</f>
        <v>20.952380952380953</v>
      </c>
      <c r="BO31" s="726"/>
      <c r="BP31" s="726"/>
      <c r="BQ31" s="726"/>
      <c r="BR31" s="725">
        <f>+BR30/42</f>
        <v>3.2142857142857144</v>
      </c>
      <c r="BS31" s="726"/>
      <c r="BT31" s="726"/>
      <c r="BU31" s="727"/>
      <c r="BV31" s="725">
        <f>+BV30/42</f>
        <v>6.4285714285714288</v>
      </c>
      <c r="BW31" s="726"/>
      <c r="BX31" s="726"/>
      <c r="BY31" s="727"/>
      <c r="BZ31" s="725">
        <f>+BZ30/42</f>
        <v>1.0714285714285714</v>
      </c>
      <c r="CA31" s="726"/>
      <c r="CB31" s="726"/>
      <c r="CC31" s="726"/>
      <c r="CD31" s="725">
        <f>+CD30/42</f>
        <v>11.19047619047619</v>
      </c>
      <c r="CE31" s="726"/>
      <c r="CF31" s="726"/>
      <c r="CG31" s="726"/>
      <c r="CH31" s="725">
        <f>+CH30/42</f>
        <v>6.3095238095238093</v>
      </c>
      <c r="CI31" s="726"/>
      <c r="CJ31" s="726"/>
      <c r="CK31" s="727"/>
      <c r="CL31" s="725">
        <f>+CL30/42</f>
        <v>3400</v>
      </c>
      <c r="CM31" s="726"/>
      <c r="CN31" s="726"/>
      <c r="CO31" s="727"/>
      <c r="CP31" s="726">
        <f>+CP30/42</f>
        <v>0</v>
      </c>
      <c r="CQ31" s="726"/>
      <c r="CR31" s="726"/>
      <c r="CS31" s="727"/>
      <c r="CT31" s="725">
        <f>+CT30/42</f>
        <v>0</v>
      </c>
      <c r="CU31" s="726"/>
      <c r="CV31" s="726"/>
      <c r="CW31" s="727"/>
      <c r="CX31" s="725">
        <f>+CX30/42</f>
        <v>0</v>
      </c>
      <c r="CY31" s="726"/>
      <c r="CZ31" s="726"/>
      <c r="DA31" s="726"/>
      <c r="DB31" s="725">
        <f>+DB30/42</f>
        <v>0</v>
      </c>
      <c r="DC31" s="726"/>
      <c r="DD31" s="726"/>
      <c r="DE31" s="727"/>
    </row>
    <row r="32" spans="1:109" s="3" customFormat="1" ht="18.600000000000001" thickBot="1" x14ac:dyDescent="0.35">
      <c r="A32" s="64" t="s">
        <v>8</v>
      </c>
      <c r="B32" s="728">
        <f>+B31/6.2898</f>
        <v>2.4605218729038247</v>
      </c>
      <c r="C32" s="729"/>
      <c r="D32" s="729"/>
      <c r="E32" s="730"/>
      <c r="F32" s="816">
        <f>+F31/6.2898</f>
        <v>1.1734796624618242</v>
      </c>
      <c r="G32" s="817"/>
      <c r="H32" s="817"/>
      <c r="I32" s="818"/>
      <c r="J32" s="728">
        <f>+J31/6.2898</f>
        <v>0.13248963931020596</v>
      </c>
      <c r="K32" s="729"/>
      <c r="L32" s="729"/>
      <c r="M32" s="730"/>
      <c r="N32" s="728">
        <f>+N31/6.2898</f>
        <v>0.45425019192070615</v>
      </c>
      <c r="O32" s="729"/>
      <c r="P32" s="729"/>
      <c r="Q32" s="730"/>
      <c r="R32" s="728">
        <f>+R31/6.2898</f>
        <v>1.62772985438253</v>
      </c>
      <c r="S32" s="729"/>
      <c r="T32" s="729"/>
      <c r="U32" s="730"/>
      <c r="V32" s="728">
        <f>+V31/6.2898</f>
        <v>3.2554597087650601</v>
      </c>
      <c r="W32" s="729"/>
      <c r="X32" s="729"/>
      <c r="Y32" s="730"/>
      <c r="Z32" s="728">
        <f>+Z31/6.2898</f>
        <v>1.6845111283726184</v>
      </c>
      <c r="AA32" s="729"/>
      <c r="AB32" s="729"/>
      <c r="AC32" s="730"/>
      <c r="AD32" s="728">
        <f>+AD31/6.2898</f>
        <v>1.2113338451218829</v>
      </c>
      <c r="AE32" s="729"/>
      <c r="AF32" s="729"/>
      <c r="AG32" s="730"/>
      <c r="AH32" s="728">
        <f>+AH31/6.2898</f>
        <v>3.066188795464766</v>
      </c>
      <c r="AI32" s="729"/>
      <c r="AJ32" s="729"/>
      <c r="AK32" s="730"/>
      <c r="AL32" s="728">
        <f>+AL31/6.2898</f>
        <v>1.5898756717224714</v>
      </c>
      <c r="AM32" s="729"/>
      <c r="AN32" s="729"/>
      <c r="AO32" s="730"/>
      <c r="AP32" s="729">
        <f>+AP31/6.2898</f>
        <v>0.26497927862041193</v>
      </c>
      <c r="AQ32" s="729"/>
      <c r="AR32" s="729"/>
      <c r="AS32" s="730"/>
      <c r="AT32" s="728">
        <f>+AT31/6.2898</f>
        <v>3.2554597087650601</v>
      </c>
      <c r="AU32" s="729"/>
      <c r="AV32" s="729"/>
      <c r="AW32" s="730"/>
      <c r="AX32" s="728">
        <f>+AX31/6.2898</f>
        <v>0.70030237921108862</v>
      </c>
      <c r="AY32" s="729"/>
      <c r="AZ32" s="729"/>
      <c r="BA32" s="729"/>
      <c r="BB32" s="728">
        <f>+BB31/6.2898</f>
        <v>3.3690222567452368</v>
      </c>
      <c r="BC32" s="729"/>
      <c r="BD32" s="729"/>
      <c r="BE32" s="729"/>
      <c r="BF32" s="728">
        <f>+BF31/6.2898</f>
        <v>2.1766155029533834</v>
      </c>
      <c r="BG32" s="729"/>
      <c r="BH32" s="729"/>
      <c r="BI32" s="729"/>
      <c r="BJ32" s="728">
        <f>+BJ31/6.2898</f>
        <v>0.37854182660058844</v>
      </c>
      <c r="BK32" s="729"/>
      <c r="BL32" s="729"/>
      <c r="BM32" s="729"/>
      <c r="BN32" s="728">
        <f>+BN31/6.2898</f>
        <v>3.3311680740851783</v>
      </c>
      <c r="BO32" s="729"/>
      <c r="BP32" s="729"/>
      <c r="BQ32" s="729"/>
      <c r="BR32" s="728">
        <f>+BR31/6.2898</f>
        <v>0.5110314659107944</v>
      </c>
      <c r="BS32" s="729"/>
      <c r="BT32" s="729"/>
      <c r="BU32" s="730"/>
      <c r="BV32" s="728">
        <f>+BV31/6.2898</f>
        <v>1.0220629318215888</v>
      </c>
      <c r="BW32" s="729"/>
      <c r="BX32" s="729"/>
      <c r="BY32" s="730"/>
      <c r="BZ32" s="728">
        <f>+BZ31/6.2898</f>
        <v>0.17034382197026479</v>
      </c>
      <c r="CA32" s="729"/>
      <c r="CB32" s="729"/>
      <c r="CC32" s="729"/>
      <c r="CD32" s="728">
        <f>+CD31/6.2898</f>
        <v>1.7791465850227655</v>
      </c>
      <c r="CE32" s="729"/>
      <c r="CF32" s="729"/>
      <c r="CG32" s="729"/>
      <c r="CH32" s="728">
        <f>+CH31/6.2898</f>
        <v>1.0031358404915593</v>
      </c>
      <c r="CI32" s="729"/>
      <c r="CJ32" s="729"/>
      <c r="CK32" s="730"/>
      <c r="CL32" s="728">
        <f>+CL31/6.2898</f>
        <v>540.5577283856403</v>
      </c>
      <c r="CM32" s="729"/>
      <c r="CN32" s="729"/>
      <c r="CO32" s="730"/>
      <c r="CP32" s="729">
        <f>+CP31/6.2898</f>
        <v>0</v>
      </c>
      <c r="CQ32" s="729"/>
      <c r="CR32" s="729"/>
      <c r="CS32" s="730"/>
      <c r="CT32" s="728">
        <f>+CT31/6.2898</f>
        <v>0</v>
      </c>
      <c r="CU32" s="729"/>
      <c r="CV32" s="729"/>
      <c r="CW32" s="730"/>
      <c r="CX32" s="728">
        <f>+CX31/6.2898</f>
        <v>0</v>
      </c>
      <c r="CY32" s="729"/>
      <c r="CZ32" s="729"/>
      <c r="DA32" s="729"/>
      <c r="DB32" s="728">
        <f>+DB31/6.2898</f>
        <v>0</v>
      </c>
      <c r="DC32" s="729"/>
      <c r="DD32" s="729"/>
      <c r="DE32" s="730"/>
    </row>
    <row r="38" spans="94:94" x14ac:dyDescent="0.3">
      <c r="CP38" s="206">
        <f>+CL31+CP31</f>
        <v>3400</v>
      </c>
    </row>
  </sheetData>
  <mergeCells count="161">
    <mergeCell ref="DB32:DE32"/>
    <mergeCell ref="CD32:CG32"/>
    <mergeCell ref="CH32:CK32"/>
    <mergeCell ref="CL32:CO32"/>
    <mergeCell ref="CP32:CS32"/>
    <mergeCell ref="CT32:CW32"/>
    <mergeCell ref="CX32:DA32"/>
    <mergeCell ref="BF32:BI32"/>
    <mergeCell ref="BJ32:BM32"/>
    <mergeCell ref="BN32:BQ32"/>
    <mergeCell ref="BR32:BU32"/>
    <mergeCell ref="BV32:BY32"/>
    <mergeCell ref="BZ32:CC32"/>
    <mergeCell ref="AH32:AK32"/>
    <mergeCell ref="AL32:AO32"/>
    <mergeCell ref="AP32:AS32"/>
    <mergeCell ref="AT32:AW32"/>
    <mergeCell ref="AX32:BA32"/>
    <mergeCell ref="BB32:BE32"/>
    <mergeCell ref="CX31:DA31"/>
    <mergeCell ref="DB31:DE31"/>
    <mergeCell ref="B32:E32"/>
    <mergeCell ref="F32:I32"/>
    <mergeCell ref="J32:M32"/>
    <mergeCell ref="N32:Q32"/>
    <mergeCell ref="R32:U32"/>
    <mergeCell ref="V32:Y32"/>
    <mergeCell ref="Z32:AC32"/>
    <mergeCell ref="AD32:AG32"/>
    <mergeCell ref="BZ31:CC31"/>
    <mergeCell ref="CD31:CG31"/>
    <mergeCell ref="CH31:CK31"/>
    <mergeCell ref="CL31:CO31"/>
    <mergeCell ref="CP31:CS31"/>
    <mergeCell ref="CT31:CW31"/>
    <mergeCell ref="BB31:BE31"/>
    <mergeCell ref="BF31:BI31"/>
    <mergeCell ref="BJ31:BM31"/>
    <mergeCell ref="BN31:BQ31"/>
    <mergeCell ref="BR31:BU31"/>
    <mergeCell ref="BV31:BY31"/>
    <mergeCell ref="AD31:AG31"/>
    <mergeCell ref="AH31:AK31"/>
    <mergeCell ref="AL31:AO31"/>
    <mergeCell ref="AP31:AS31"/>
    <mergeCell ref="AT31:AW31"/>
    <mergeCell ref="AX31:BA31"/>
    <mergeCell ref="CT30:CW30"/>
    <mergeCell ref="CX30:DA30"/>
    <mergeCell ref="DB30:DE30"/>
    <mergeCell ref="B31:E31"/>
    <mergeCell ref="F31:I31"/>
    <mergeCell ref="J31:M31"/>
    <mergeCell ref="N31:Q31"/>
    <mergeCell ref="R31:U31"/>
    <mergeCell ref="V31:Y31"/>
    <mergeCell ref="Z31:AC31"/>
    <mergeCell ref="BV30:BY30"/>
    <mergeCell ref="BZ30:CC30"/>
    <mergeCell ref="CD30:CG30"/>
    <mergeCell ref="CH30:CK30"/>
    <mergeCell ref="CL30:CO30"/>
    <mergeCell ref="CP30:CS30"/>
    <mergeCell ref="AX30:BA30"/>
    <mergeCell ref="BB30:BE30"/>
    <mergeCell ref="BF30:BI30"/>
    <mergeCell ref="BJ30:BM30"/>
    <mergeCell ref="BN30:BQ30"/>
    <mergeCell ref="BR30:BU30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CD10:CG10"/>
    <mergeCell ref="CH10:CK10"/>
    <mergeCell ref="CL10:CO10"/>
    <mergeCell ref="CP10:CS10"/>
    <mergeCell ref="CT10:CW10"/>
    <mergeCell ref="CX10:DA10"/>
    <mergeCell ref="BF10:BI10"/>
    <mergeCell ref="BJ10:BM10"/>
    <mergeCell ref="BN10:BQ10"/>
    <mergeCell ref="BR10:BU10"/>
    <mergeCell ref="BV10:BY10"/>
    <mergeCell ref="BZ10:CC10"/>
    <mergeCell ref="AH10:AK10"/>
    <mergeCell ref="AL10:AO10"/>
    <mergeCell ref="AP10:AS10"/>
    <mergeCell ref="AT10:AW10"/>
    <mergeCell ref="AX10:BA10"/>
    <mergeCell ref="BB10:BE10"/>
    <mergeCell ref="CX9:DA9"/>
    <mergeCell ref="DB9:DE9"/>
    <mergeCell ref="B10:E10"/>
    <mergeCell ref="F10:I10"/>
    <mergeCell ref="J10:M10"/>
    <mergeCell ref="N10:Q10"/>
    <mergeCell ref="R10:U10"/>
    <mergeCell ref="V10:Y10"/>
    <mergeCell ref="Z10:AC10"/>
    <mergeCell ref="AD10:AG10"/>
    <mergeCell ref="BZ9:CC9"/>
    <mergeCell ref="CD9:CG9"/>
    <mergeCell ref="CH9:CK9"/>
    <mergeCell ref="CL9:CO9"/>
    <mergeCell ref="CP9:CS9"/>
    <mergeCell ref="CT9:CW9"/>
    <mergeCell ref="BB9:BE9"/>
    <mergeCell ref="BF9:BI9"/>
    <mergeCell ref="BJ9:BM9"/>
    <mergeCell ref="BN9:BQ9"/>
    <mergeCell ref="BR9:BU9"/>
    <mergeCell ref="BV9:BY9"/>
    <mergeCell ref="AD9:AG9"/>
    <mergeCell ref="AH9:AK9"/>
    <mergeCell ref="AL9:AO9"/>
    <mergeCell ref="AP9:AS9"/>
    <mergeCell ref="AT9:AW9"/>
    <mergeCell ref="AX9:BA9"/>
    <mergeCell ref="CT8:CW8"/>
    <mergeCell ref="CX8:DA8"/>
    <mergeCell ref="DB8:DE8"/>
    <mergeCell ref="B9:E9"/>
    <mergeCell ref="F9:I9"/>
    <mergeCell ref="J9:M9"/>
    <mergeCell ref="N9:Q9"/>
    <mergeCell ref="R9:U9"/>
    <mergeCell ref="V9:Y9"/>
    <mergeCell ref="Z9:AC9"/>
    <mergeCell ref="BV8:BY8"/>
    <mergeCell ref="BZ8:CC8"/>
    <mergeCell ref="CD8:CG8"/>
    <mergeCell ref="CH8:CK8"/>
    <mergeCell ref="CL8:CO8"/>
    <mergeCell ref="CP8:CS8"/>
    <mergeCell ref="AX8:BA8"/>
    <mergeCell ref="BB8:BE8"/>
    <mergeCell ref="BF8:BI8"/>
    <mergeCell ref="BJ8:BM8"/>
    <mergeCell ref="BN8:BQ8"/>
    <mergeCell ref="BR8:BU8"/>
    <mergeCell ref="Z8:AC8"/>
    <mergeCell ref="AD8:AG8"/>
    <mergeCell ref="AH8:AK8"/>
    <mergeCell ref="AL8:AO8"/>
    <mergeCell ref="AP8:AS8"/>
    <mergeCell ref="AT8:AW8"/>
    <mergeCell ref="B8:E8"/>
    <mergeCell ref="F8:I8"/>
    <mergeCell ref="J8:M8"/>
    <mergeCell ref="N8:Q8"/>
    <mergeCell ref="R8:U8"/>
    <mergeCell ref="V8:Y8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9"/>
  <sheetViews>
    <sheetView topLeftCell="A5" zoomScale="70" zoomScaleNormal="70" workbookViewId="0">
      <pane xSplit="1" ySplit="6" topLeftCell="DG11" activePane="bottomRight" state="frozen"/>
      <selection activeCell="A5" sqref="A5"/>
      <selection pane="topRight" activeCell="B5" sqref="B5"/>
      <selection pane="bottomLeft" activeCell="A11" sqref="A11"/>
      <selection pane="bottomRight" activeCell="DP14" sqref="DP14"/>
    </sheetView>
  </sheetViews>
  <sheetFormatPr baseColWidth="10" defaultColWidth="11.44140625" defaultRowHeight="14.4" x14ac:dyDescent="0.3"/>
  <cols>
    <col min="1" max="1" width="20.109375" style="114" customWidth="1"/>
    <col min="2" max="4" width="12.44140625" style="114" customWidth="1"/>
    <col min="5" max="5" width="13.88671875" style="114" customWidth="1"/>
    <col min="6" max="8" width="12.44140625" style="114" customWidth="1"/>
    <col min="9" max="9" width="12.5546875" style="114" customWidth="1"/>
    <col min="10" max="12" width="12.44140625" style="114" customWidth="1"/>
    <col min="13" max="13" width="15.5546875" style="114" customWidth="1"/>
    <col min="14" max="25" width="12.44140625" style="114" customWidth="1"/>
    <col min="26" max="29" width="11.5546875" style="114" customWidth="1"/>
    <col min="30" max="32" width="10.5546875" style="114" customWidth="1"/>
    <col min="33" max="33" width="15.33203125" style="114" customWidth="1"/>
    <col min="34" max="41" width="13" style="114" customWidth="1"/>
    <col min="42" max="65" width="11.88671875" style="114" customWidth="1"/>
    <col min="66" max="68" width="12" style="114" customWidth="1"/>
    <col min="69" max="69" width="16.6640625" style="114" customWidth="1"/>
    <col min="70" max="72" width="12" style="114" customWidth="1"/>
    <col min="73" max="73" width="16.109375" style="114" customWidth="1"/>
    <col min="74" max="81" width="12" style="114" customWidth="1"/>
    <col min="82" max="88" width="11.44140625" style="114"/>
    <col min="89" max="89" width="13.44140625" style="114" customWidth="1"/>
    <col min="90" max="93" width="11.33203125" style="114" customWidth="1"/>
    <col min="94" max="97" width="15.33203125" customWidth="1"/>
    <col min="98" max="100" width="11.33203125" style="114" customWidth="1"/>
    <col min="101" max="101" width="16.109375" style="114" bestFit="1" customWidth="1"/>
    <col min="102" max="16384" width="11.44140625" style="114"/>
  </cols>
  <sheetData>
    <row r="1" spans="1:129" ht="15.75" hidden="1" customHeight="1" thickBot="1" x14ac:dyDescent="0.35"/>
    <row r="2" spans="1:129" ht="15.75" hidden="1" customHeight="1" x14ac:dyDescent="0.3"/>
    <row r="3" spans="1:129" ht="15.75" hidden="1" customHeight="1" x14ac:dyDescent="0.3"/>
    <row r="4" spans="1:129" ht="15.75" hidden="1" customHeight="1" x14ac:dyDescent="0.3"/>
    <row r="5" spans="1:129" ht="23.1" customHeight="1" x14ac:dyDescent="0.3"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P5" s="89"/>
      <c r="CQ5" s="89"/>
      <c r="CR5" s="89"/>
      <c r="CS5" s="89"/>
    </row>
    <row r="6" spans="1:129" ht="9.6" customHeight="1" thickBot="1" x14ac:dyDescent="0.35"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P6" s="92"/>
      <c r="CQ6" s="92"/>
      <c r="CR6" s="92"/>
      <c r="CS6" s="92"/>
    </row>
    <row r="7" spans="1:129" ht="24.6" customHeight="1" thickBot="1" x14ac:dyDescent="0.35">
      <c r="B7" s="198"/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9"/>
      <c r="CE7" s="200"/>
      <c r="CF7" s="200"/>
      <c r="CG7" s="201"/>
      <c r="CH7" s="199"/>
      <c r="CI7" s="200"/>
      <c r="CJ7" s="200"/>
      <c r="CK7" s="201"/>
      <c r="CL7" s="200"/>
      <c r="CM7" s="200"/>
      <c r="CN7" s="200"/>
      <c r="CO7" s="200"/>
      <c r="CP7" s="95"/>
      <c r="CQ7" s="95"/>
      <c r="CR7" s="95"/>
      <c r="CS7" s="95"/>
      <c r="CT7" s="199"/>
      <c r="CU7" s="200"/>
      <c r="CV7" s="200"/>
      <c r="CW7" s="201"/>
      <c r="CX7" s="199"/>
      <c r="CY7" s="200"/>
      <c r="CZ7" s="200"/>
      <c r="DA7" s="201"/>
      <c r="DB7" s="199"/>
      <c r="DC7" s="200"/>
      <c r="DD7" s="200"/>
      <c r="DE7" s="201"/>
      <c r="DF7" s="199"/>
      <c r="DG7" s="200"/>
      <c r="DH7" s="200"/>
      <c r="DI7" s="201"/>
      <c r="DJ7" s="199"/>
      <c r="DK7" s="200"/>
      <c r="DL7" s="200"/>
      <c r="DM7" s="201"/>
      <c r="DN7" s="199"/>
      <c r="DO7" s="200"/>
      <c r="DP7" s="200"/>
      <c r="DQ7" s="201"/>
      <c r="DR7" s="199"/>
      <c r="DS7" s="200"/>
      <c r="DT7" s="200"/>
      <c r="DU7" s="201"/>
      <c r="DV7" s="199"/>
      <c r="DW7" s="200"/>
      <c r="DX7" s="200"/>
      <c r="DY7" s="201"/>
    </row>
    <row r="8" spans="1:129" s="185" customFormat="1" ht="18.75" customHeight="1" thickBot="1" x14ac:dyDescent="0.35">
      <c r="A8" s="229" t="s">
        <v>16</v>
      </c>
      <c r="B8" s="792" t="s">
        <v>378</v>
      </c>
      <c r="C8" s="793"/>
      <c r="D8" s="793"/>
      <c r="E8" s="794"/>
      <c r="F8" s="793" t="s">
        <v>189</v>
      </c>
      <c r="G8" s="793"/>
      <c r="H8" s="793"/>
      <c r="I8" s="794"/>
      <c r="J8" s="792" t="s">
        <v>189</v>
      </c>
      <c r="K8" s="793"/>
      <c r="L8" s="793"/>
      <c r="M8" s="794"/>
      <c r="N8" s="793" t="s">
        <v>274</v>
      </c>
      <c r="O8" s="793"/>
      <c r="P8" s="793"/>
      <c r="Q8" s="794"/>
      <c r="R8" s="792" t="s">
        <v>274</v>
      </c>
      <c r="S8" s="793"/>
      <c r="T8" s="793"/>
      <c r="U8" s="794"/>
      <c r="V8" s="792" t="s">
        <v>123</v>
      </c>
      <c r="W8" s="793"/>
      <c r="X8" s="793"/>
      <c r="Y8" s="794"/>
      <c r="Z8" s="792" t="s">
        <v>266</v>
      </c>
      <c r="AA8" s="793"/>
      <c r="AB8" s="793"/>
      <c r="AC8" s="793"/>
      <c r="AD8" s="792" t="s">
        <v>413</v>
      </c>
      <c r="AE8" s="793"/>
      <c r="AF8" s="793"/>
      <c r="AG8" s="794"/>
      <c r="AH8" s="793" t="s">
        <v>18</v>
      </c>
      <c r="AI8" s="793"/>
      <c r="AJ8" s="793"/>
      <c r="AK8" s="793"/>
      <c r="AL8" s="792" t="s">
        <v>18</v>
      </c>
      <c r="AM8" s="793"/>
      <c r="AN8" s="793"/>
      <c r="AO8" s="793"/>
      <c r="AP8" s="792" t="s">
        <v>18</v>
      </c>
      <c r="AQ8" s="793"/>
      <c r="AR8" s="793"/>
      <c r="AS8" s="794"/>
      <c r="AT8" s="792" t="s">
        <v>18</v>
      </c>
      <c r="AU8" s="793"/>
      <c r="AV8" s="793"/>
      <c r="AW8" s="794"/>
      <c r="AX8" s="792" t="s">
        <v>4</v>
      </c>
      <c r="AY8" s="793"/>
      <c r="AZ8" s="793"/>
      <c r="BA8" s="794"/>
      <c r="BB8" s="792" t="s">
        <v>231</v>
      </c>
      <c r="BC8" s="793"/>
      <c r="BD8" s="793"/>
      <c r="BE8" s="794"/>
      <c r="BF8" s="792" t="s">
        <v>231</v>
      </c>
      <c r="BG8" s="793"/>
      <c r="BH8" s="793"/>
      <c r="BI8" s="794"/>
      <c r="BJ8" s="792" t="s">
        <v>96</v>
      </c>
      <c r="BK8" s="793"/>
      <c r="BL8" s="793"/>
      <c r="BM8" s="794"/>
      <c r="BN8" s="792" t="s">
        <v>414</v>
      </c>
      <c r="BO8" s="793"/>
      <c r="BP8" s="793"/>
      <c r="BQ8" s="794"/>
      <c r="BR8" s="792" t="s">
        <v>96</v>
      </c>
      <c r="BS8" s="793"/>
      <c r="BT8" s="793"/>
      <c r="BU8" s="793"/>
      <c r="BV8" s="792" t="s">
        <v>325</v>
      </c>
      <c r="BW8" s="793"/>
      <c r="BX8" s="793"/>
      <c r="BY8" s="793"/>
      <c r="BZ8" s="792" t="s">
        <v>415</v>
      </c>
      <c r="CA8" s="793"/>
      <c r="CB8" s="793"/>
      <c r="CC8" s="794"/>
      <c r="CD8" s="807" t="s">
        <v>202</v>
      </c>
      <c r="CE8" s="808"/>
      <c r="CF8" s="808"/>
      <c r="CG8" s="809"/>
      <c r="CH8" s="792" t="s">
        <v>354</v>
      </c>
      <c r="CI8" s="793"/>
      <c r="CJ8" s="793"/>
      <c r="CK8" s="794"/>
      <c r="CL8" s="807" t="s">
        <v>354</v>
      </c>
      <c r="CM8" s="808"/>
      <c r="CN8" s="808"/>
      <c r="CO8" s="809"/>
      <c r="CP8" s="783" t="s">
        <v>416</v>
      </c>
      <c r="CQ8" s="784"/>
      <c r="CR8" s="784"/>
      <c r="CS8" s="784"/>
      <c r="CT8" s="807" t="s">
        <v>118</v>
      </c>
      <c r="CU8" s="808"/>
      <c r="CV8" s="808"/>
      <c r="CW8" s="809"/>
      <c r="CX8" s="807" t="s">
        <v>417</v>
      </c>
      <c r="CY8" s="808"/>
      <c r="CZ8" s="808"/>
      <c r="DA8" s="809"/>
      <c r="DB8" s="807" t="s">
        <v>349</v>
      </c>
      <c r="DC8" s="808"/>
      <c r="DD8" s="808"/>
      <c r="DE8" s="809"/>
      <c r="DF8" s="807" t="s">
        <v>435</v>
      </c>
      <c r="DG8" s="808"/>
      <c r="DH8" s="808"/>
      <c r="DI8" s="809"/>
      <c r="DJ8" s="807" t="s">
        <v>418</v>
      </c>
      <c r="DK8" s="808"/>
      <c r="DL8" s="808"/>
      <c r="DM8" s="809"/>
      <c r="DN8" s="807" t="s">
        <v>414</v>
      </c>
      <c r="DO8" s="808"/>
      <c r="DP8" s="808"/>
      <c r="DQ8" s="809"/>
      <c r="DR8" s="807"/>
      <c r="DS8" s="808"/>
      <c r="DT8" s="808"/>
      <c r="DU8" s="809"/>
      <c r="DV8" s="807"/>
      <c r="DW8" s="808"/>
      <c r="DX8" s="808"/>
      <c r="DY8" s="809"/>
    </row>
    <row r="9" spans="1:129" s="185" customFormat="1" ht="18" thickBot="1" x14ac:dyDescent="0.35">
      <c r="A9" s="229" t="s">
        <v>14</v>
      </c>
      <c r="B9" s="792" t="s">
        <v>337</v>
      </c>
      <c r="C9" s="793"/>
      <c r="D9" s="793"/>
      <c r="E9" s="794"/>
      <c r="F9" s="793" t="s">
        <v>419</v>
      </c>
      <c r="G9" s="793"/>
      <c r="H9" s="793"/>
      <c r="I9" s="794"/>
      <c r="J9" s="792" t="s">
        <v>420</v>
      </c>
      <c r="K9" s="793"/>
      <c r="L9" s="793"/>
      <c r="M9" s="794"/>
      <c r="N9" s="793" t="s">
        <v>358</v>
      </c>
      <c r="O9" s="793"/>
      <c r="P9" s="793"/>
      <c r="Q9" s="794"/>
      <c r="R9" s="792" t="s">
        <v>421</v>
      </c>
      <c r="S9" s="793"/>
      <c r="T9" s="793"/>
      <c r="U9" s="794"/>
      <c r="V9" s="792" t="s">
        <v>422</v>
      </c>
      <c r="W9" s="793"/>
      <c r="X9" s="793"/>
      <c r="Y9" s="794"/>
      <c r="Z9" s="792"/>
      <c r="AA9" s="793"/>
      <c r="AB9" s="793"/>
      <c r="AC9" s="793"/>
      <c r="AD9" s="792" t="s">
        <v>332</v>
      </c>
      <c r="AE9" s="793"/>
      <c r="AF9" s="793"/>
      <c r="AG9" s="794"/>
      <c r="AH9" s="793" t="s">
        <v>291</v>
      </c>
      <c r="AI9" s="793"/>
      <c r="AJ9" s="793"/>
      <c r="AK9" s="793"/>
      <c r="AL9" s="792" t="s">
        <v>233</v>
      </c>
      <c r="AM9" s="793"/>
      <c r="AN9" s="793"/>
      <c r="AO9" s="793"/>
      <c r="AP9" s="792" t="s">
        <v>165</v>
      </c>
      <c r="AQ9" s="793"/>
      <c r="AR9" s="793"/>
      <c r="AS9" s="794"/>
      <c r="AT9" s="792" t="s">
        <v>319</v>
      </c>
      <c r="AU9" s="793"/>
      <c r="AV9" s="793"/>
      <c r="AW9" s="794"/>
      <c r="AX9" s="792" t="s">
        <v>319</v>
      </c>
      <c r="AY9" s="793"/>
      <c r="AZ9" s="793"/>
      <c r="BA9" s="794"/>
      <c r="BB9" s="792" t="s">
        <v>323</v>
      </c>
      <c r="BC9" s="793"/>
      <c r="BD9" s="793"/>
      <c r="BE9" s="794"/>
      <c r="BF9" s="792" t="s">
        <v>116</v>
      </c>
      <c r="BG9" s="793"/>
      <c r="BH9" s="793"/>
      <c r="BI9" s="794"/>
      <c r="BJ9" s="792" t="s">
        <v>383</v>
      </c>
      <c r="BK9" s="793"/>
      <c r="BL9" s="793"/>
      <c r="BM9" s="794"/>
      <c r="BN9" s="792" t="s">
        <v>205</v>
      </c>
      <c r="BO9" s="793"/>
      <c r="BP9" s="793"/>
      <c r="BQ9" s="794"/>
      <c r="BR9" s="792" t="s">
        <v>423</v>
      </c>
      <c r="BS9" s="793"/>
      <c r="BT9" s="793"/>
      <c r="BU9" s="793"/>
      <c r="BV9" s="792" t="s">
        <v>424</v>
      </c>
      <c r="BW9" s="793"/>
      <c r="BX9" s="793"/>
      <c r="BY9" s="793"/>
      <c r="BZ9" s="792" t="s">
        <v>345</v>
      </c>
      <c r="CA9" s="793"/>
      <c r="CB9" s="793"/>
      <c r="CC9" s="794"/>
      <c r="CD9" s="792" t="s">
        <v>308</v>
      </c>
      <c r="CE9" s="793"/>
      <c r="CF9" s="793"/>
      <c r="CG9" s="794"/>
      <c r="CH9" s="792" t="s">
        <v>425</v>
      </c>
      <c r="CI9" s="793"/>
      <c r="CJ9" s="793"/>
      <c r="CK9" s="794"/>
      <c r="CL9" s="792" t="s">
        <v>426</v>
      </c>
      <c r="CM9" s="793"/>
      <c r="CN9" s="793"/>
      <c r="CO9" s="794"/>
      <c r="CP9" s="783" t="s">
        <v>323</v>
      </c>
      <c r="CQ9" s="784"/>
      <c r="CR9" s="784"/>
      <c r="CS9" s="784"/>
      <c r="CT9" s="792" t="s">
        <v>211</v>
      </c>
      <c r="CU9" s="793"/>
      <c r="CV9" s="793"/>
      <c r="CW9" s="794"/>
      <c r="CX9" s="792" t="s">
        <v>385</v>
      </c>
      <c r="CY9" s="793"/>
      <c r="CZ9" s="793"/>
      <c r="DA9" s="794"/>
      <c r="DB9" s="792" t="s">
        <v>427</v>
      </c>
      <c r="DC9" s="793"/>
      <c r="DD9" s="793"/>
      <c r="DE9" s="794"/>
      <c r="DF9" s="792" t="s">
        <v>220</v>
      </c>
      <c r="DG9" s="793"/>
      <c r="DH9" s="793"/>
      <c r="DI9" s="794"/>
      <c r="DJ9" s="792" t="s">
        <v>293</v>
      </c>
      <c r="DK9" s="793"/>
      <c r="DL9" s="793"/>
      <c r="DM9" s="794"/>
      <c r="DN9" s="792" t="s">
        <v>205</v>
      </c>
      <c r="DO9" s="793"/>
      <c r="DP9" s="793"/>
      <c r="DQ9" s="794"/>
      <c r="DR9" s="792"/>
      <c r="DS9" s="793"/>
      <c r="DT9" s="793"/>
      <c r="DU9" s="794"/>
      <c r="DV9" s="792"/>
      <c r="DW9" s="793"/>
      <c r="DX9" s="793"/>
      <c r="DY9" s="794"/>
    </row>
    <row r="10" spans="1:129" s="3" customFormat="1" ht="28.2" thickBot="1" x14ac:dyDescent="0.35">
      <c r="A10" s="230" t="s">
        <v>52</v>
      </c>
      <c r="B10" s="756">
        <v>685</v>
      </c>
      <c r="C10" s="757"/>
      <c r="D10" s="757"/>
      <c r="E10" s="758"/>
      <c r="F10" s="757">
        <v>686</v>
      </c>
      <c r="G10" s="757"/>
      <c r="H10" s="757"/>
      <c r="I10" s="758"/>
      <c r="J10" s="756">
        <v>687</v>
      </c>
      <c r="K10" s="757"/>
      <c r="L10" s="757"/>
      <c r="M10" s="758"/>
      <c r="N10" s="756">
        <v>688</v>
      </c>
      <c r="O10" s="757"/>
      <c r="P10" s="757"/>
      <c r="Q10" s="758"/>
      <c r="R10" s="756">
        <v>689</v>
      </c>
      <c r="S10" s="757"/>
      <c r="T10" s="757"/>
      <c r="U10" s="758"/>
      <c r="V10" s="756">
        <v>690</v>
      </c>
      <c r="W10" s="757"/>
      <c r="X10" s="757"/>
      <c r="Y10" s="758"/>
      <c r="Z10" s="813">
        <v>691</v>
      </c>
      <c r="AA10" s="814"/>
      <c r="AB10" s="814"/>
      <c r="AC10" s="814"/>
      <c r="AD10" s="813">
        <v>692</v>
      </c>
      <c r="AE10" s="814"/>
      <c r="AF10" s="814"/>
      <c r="AG10" s="815"/>
      <c r="AH10" s="814">
        <v>693</v>
      </c>
      <c r="AI10" s="814"/>
      <c r="AJ10" s="814"/>
      <c r="AK10" s="814"/>
      <c r="AL10" s="731">
        <v>694</v>
      </c>
      <c r="AM10" s="732"/>
      <c r="AN10" s="732"/>
      <c r="AO10" s="732"/>
      <c r="AP10" s="731">
        <v>695</v>
      </c>
      <c r="AQ10" s="732"/>
      <c r="AR10" s="732"/>
      <c r="AS10" s="733"/>
      <c r="AT10" s="731">
        <v>696</v>
      </c>
      <c r="AU10" s="732"/>
      <c r="AV10" s="732"/>
      <c r="AW10" s="733"/>
      <c r="AX10" s="731">
        <v>697</v>
      </c>
      <c r="AY10" s="732"/>
      <c r="AZ10" s="732"/>
      <c r="BA10" s="733"/>
      <c r="BB10" s="731">
        <v>698</v>
      </c>
      <c r="BC10" s="732"/>
      <c r="BD10" s="732"/>
      <c r="BE10" s="733"/>
      <c r="BF10" s="731">
        <v>699</v>
      </c>
      <c r="BG10" s="732"/>
      <c r="BH10" s="732"/>
      <c r="BI10" s="733"/>
      <c r="BJ10" s="756">
        <v>700</v>
      </c>
      <c r="BK10" s="757"/>
      <c r="BL10" s="757"/>
      <c r="BM10" s="758"/>
      <c r="BN10" s="756">
        <v>701</v>
      </c>
      <c r="BO10" s="757"/>
      <c r="BP10" s="757"/>
      <c r="BQ10" s="758"/>
      <c r="BR10" s="813">
        <v>702</v>
      </c>
      <c r="BS10" s="814"/>
      <c r="BT10" s="814"/>
      <c r="BU10" s="814"/>
      <c r="BV10" s="813">
        <v>703</v>
      </c>
      <c r="BW10" s="814"/>
      <c r="BX10" s="814"/>
      <c r="BY10" s="814"/>
      <c r="BZ10" s="813">
        <v>704</v>
      </c>
      <c r="CA10" s="814"/>
      <c r="CB10" s="814"/>
      <c r="CC10" s="815"/>
      <c r="CD10" s="756">
        <v>705</v>
      </c>
      <c r="CE10" s="757"/>
      <c r="CF10" s="757"/>
      <c r="CG10" s="758"/>
      <c r="CH10" s="814">
        <v>706</v>
      </c>
      <c r="CI10" s="814"/>
      <c r="CJ10" s="814"/>
      <c r="CK10" s="815"/>
      <c r="CL10" s="756">
        <v>707</v>
      </c>
      <c r="CM10" s="757"/>
      <c r="CN10" s="757"/>
      <c r="CO10" s="758"/>
      <c r="CP10" s="813">
        <v>708</v>
      </c>
      <c r="CQ10" s="814"/>
      <c r="CR10" s="814"/>
      <c r="CS10" s="814"/>
      <c r="CT10" s="756">
        <v>709</v>
      </c>
      <c r="CU10" s="757"/>
      <c r="CV10" s="757"/>
      <c r="CW10" s="758"/>
      <c r="CX10" s="756">
        <v>710</v>
      </c>
      <c r="CY10" s="757"/>
      <c r="CZ10" s="757"/>
      <c r="DA10" s="758"/>
      <c r="DB10" s="756">
        <v>711</v>
      </c>
      <c r="DC10" s="757"/>
      <c r="DD10" s="757"/>
      <c r="DE10" s="758"/>
      <c r="DF10" s="756">
        <v>712</v>
      </c>
      <c r="DG10" s="757"/>
      <c r="DH10" s="757"/>
      <c r="DI10" s="758"/>
      <c r="DJ10" s="756">
        <v>713</v>
      </c>
      <c r="DK10" s="757"/>
      <c r="DL10" s="757"/>
      <c r="DM10" s="758"/>
      <c r="DN10" s="756">
        <v>714</v>
      </c>
      <c r="DO10" s="757"/>
      <c r="DP10" s="757"/>
      <c r="DQ10" s="758"/>
      <c r="DR10" s="756"/>
      <c r="DS10" s="757"/>
      <c r="DT10" s="757"/>
      <c r="DU10" s="758"/>
      <c r="DV10" s="756"/>
      <c r="DW10" s="757"/>
      <c r="DX10" s="757"/>
      <c r="DY10" s="758"/>
    </row>
    <row r="11" spans="1:129" s="202" customFormat="1" ht="59.25" customHeight="1" thickBot="1" x14ac:dyDescent="0.25">
      <c r="A11" s="10"/>
      <c r="B11" s="45" t="s">
        <v>30</v>
      </c>
      <c r="C11" s="46" t="s">
        <v>31</v>
      </c>
      <c r="D11" s="46" t="s">
        <v>32</v>
      </c>
      <c r="E11" s="47" t="s">
        <v>33</v>
      </c>
      <c r="F11" s="49" t="s">
        <v>30</v>
      </c>
      <c r="G11" s="46" t="s">
        <v>31</v>
      </c>
      <c r="H11" s="46" t="s">
        <v>32</v>
      </c>
      <c r="I11" s="47" t="s">
        <v>33</v>
      </c>
      <c r="J11" s="45" t="s">
        <v>30</v>
      </c>
      <c r="K11" s="46" t="s">
        <v>31</v>
      </c>
      <c r="L11" s="46" t="s">
        <v>32</v>
      </c>
      <c r="M11" s="47" t="s">
        <v>33</v>
      </c>
      <c r="N11" s="45" t="s">
        <v>30</v>
      </c>
      <c r="O11" s="46" t="s">
        <v>31</v>
      </c>
      <c r="P11" s="46" t="s">
        <v>32</v>
      </c>
      <c r="Q11" s="47" t="s">
        <v>33</v>
      </c>
      <c r="R11" s="45" t="s">
        <v>30</v>
      </c>
      <c r="S11" s="46" t="s">
        <v>31</v>
      </c>
      <c r="T11" s="46" t="s">
        <v>32</v>
      </c>
      <c r="U11" s="47" t="s">
        <v>33</v>
      </c>
      <c r="V11" s="45" t="s">
        <v>30</v>
      </c>
      <c r="W11" s="46" t="s">
        <v>31</v>
      </c>
      <c r="X11" s="46" t="s">
        <v>32</v>
      </c>
      <c r="Y11" s="48" t="s">
        <v>33</v>
      </c>
      <c r="Z11" s="145" t="s">
        <v>30</v>
      </c>
      <c r="AA11" s="46" t="s">
        <v>31</v>
      </c>
      <c r="AB11" s="47" t="s">
        <v>32</v>
      </c>
      <c r="AC11" s="143" t="s">
        <v>33</v>
      </c>
      <c r="AD11" s="105" t="s">
        <v>30</v>
      </c>
      <c r="AE11" s="106" t="s">
        <v>31</v>
      </c>
      <c r="AF11" s="106" t="s">
        <v>32</v>
      </c>
      <c r="AG11" s="107" t="s">
        <v>33</v>
      </c>
      <c r="AH11" s="49" t="s">
        <v>30</v>
      </c>
      <c r="AI11" s="46" t="s">
        <v>31</v>
      </c>
      <c r="AJ11" s="46" t="s">
        <v>32</v>
      </c>
      <c r="AK11" s="47" t="s">
        <v>33</v>
      </c>
      <c r="AL11" s="45" t="s">
        <v>30</v>
      </c>
      <c r="AM11" s="46" t="s">
        <v>31</v>
      </c>
      <c r="AN11" s="46" t="s">
        <v>32</v>
      </c>
      <c r="AO11" s="47" t="s">
        <v>33</v>
      </c>
      <c r="AP11" s="45" t="s">
        <v>30</v>
      </c>
      <c r="AQ11" s="46" t="s">
        <v>31</v>
      </c>
      <c r="AR11" s="46" t="s">
        <v>32</v>
      </c>
      <c r="AS11" s="47" t="s">
        <v>33</v>
      </c>
      <c r="AT11" s="45" t="s">
        <v>30</v>
      </c>
      <c r="AU11" s="46" t="s">
        <v>31</v>
      </c>
      <c r="AV11" s="46" t="s">
        <v>32</v>
      </c>
      <c r="AW11" s="47" t="s">
        <v>33</v>
      </c>
      <c r="AX11" s="45" t="s">
        <v>30</v>
      </c>
      <c r="AY11" s="46" t="s">
        <v>31</v>
      </c>
      <c r="AZ11" s="46" t="s">
        <v>32</v>
      </c>
      <c r="BA11" s="47" t="s">
        <v>33</v>
      </c>
      <c r="BB11" s="45" t="s">
        <v>30</v>
      </c>
      <c r="BC11" s="46" t="s">
        <v>31</v>
      </c>
      <c r="BD11" s="46" t="s">
        <v>32</v>
      </c>
      <c r="BE11" s="47" t="s">
        <v>33</v>
      </c>
      <c r="BF11" s="45" t="s">
        <v>30</v>
      </c>
      <c r="BG11" s="46" t="s">
        <v>31</v>
      </c>
      <c r="BH11" s="46" t="s">
        <v>32</v>
      </c>
      <c r="BI11" s="47" t="s">
        <v>33</v>
      </c>
      <c r="BJ11" s="45" t="s">
        <v>30</v>
      </c>
      <c r="BK11" s="46" t="s">
        <v>31</v>
      </c>
      <c r="BL11" s="46" t="s">
        <v>32</v>
      </c>
      <c r="BM11" s="48" t="s">
        <v>33</v>
      </c>
      <c r="BN11" s="45" t="s">
        <v>30</v>
      </c>
      <c r="BO11" s="46" t="s">
        <v>31</v>
      </c>
      <c r="BP11" s="46" t="s">
        <v>32</v>
      </c>
      <c r="BQ11" s="48" t="s">
        <v>33</v>
      </c>
      <c r="BR11" s="45" t="s">
        <v>30</v>
      </c>
      <c r="BS11" s="46" t="s">
        <v>31</v>
      </c>
      <c r="BT11" s="46" t="s">
        <v>32</v>
      </c>
      <c r="BU11" s="48" t="s">
        <v>33</v>
      </c>
      <c r="BV11" s="45" t="s">
        <v>30</v>
      </c>
      <c r="BW11" s="46" t="s">
        <v>31</v>
      </c>
      <c r="BX11" s="46" t="s">
        <v>32</v>
      </c>
      <c r="BY11" s="48" t="s">
        <v>33</v>
      </c>
      <c r="BZ11" s="45" t="s">
        <v>30</v>
      </c>
      <c r="CA11" s="46" t="s">
        <v>31</v>
      </c>
      <c r="CB11" s="46" t="s">
        <v>32</v>
      </c>
      <c r="CC11" s="47" t="s">
        <v>33</v>
      </c>
      <c r="CD11" s="45" t="s">
        <v>30</v>
      </c>
      <c r="CE11" s="46" t="s">
        <v>31</v>
      </c>
      <c r="CF11" s="46" t="s">
        <v>32</v>
      </c>
      <c r="CG11" s="47" t="s">
        <v>33</v>
      </c>
      <c r="CH11" s="49" t="s">
        <v>30</v>
      </c>
      <c r="CI11" s="46" t="s">
        <v>31</v>
      </c>
      <c r="CJ11" s="46" t="s">
        <v>32</v>
      </c>
      <c r="CK11" s="47" t="s">
        <v>33</v>
      </c>
      <c r="CL11" s="45" t="s">
        <v>30</v>
      </c>
      <c r="CM11" s="46" t="s">
        <v>31</v>
      </c>
      <c r="CN11" s="46" t="s">
        <v>32</v>
      </c>
      <c r="CO11" s="47" t="s">
        <v>33</v>
      </c>
      <c r="CP11" s="45" t="s">
        <v>30</v>
      </c>
      <c r="CQ11" s="46" t="s">
        <v>31</v>
      </c>
      <c r="CR11" s="46" t="s">
        <v>32</v>
      </c>
      <c r="CS11" s="48" t="s">
        <v>33</v>
      </c>
      <c r="CT11" s="45" t="s">
        <v>30</v>
      </c>
      <c r="CU11" s="46" t="s">
        <v>31</v>
      </c>
      <c r="CV11" s="46" t="s">
        <v>32</v>
      </c>
      <c r="CW11" s="47" t="s">
        <v>33</v>
      </c>
      <c r="CX11" s="45" t="s">
        <v>30</v>
      </c>
      <c r="CY11" s="46" t="s">
        <v>31</v>
      </c>
      <c r="CZ11" s="46" t="s">
        <v>32</v>
      </c>
      <c r="DA11" s="47" t="s">
        <v>33</v>
      </c>
      <c r="DB11" s="45" t="s">
        <v>30</v>
      </c>
      <c r="DC11" s="46" t="s">
        <v>31</v>
      </c>
      <c r="DD11" s="46" t="s">
        <v>32</v>
      </c>
      <c r="DE11" s="47" t="s">
        <v>33</v>
      </c>
      <c r="DF11" s="45" t="s">
        <v>30</v>
      </c>
      <c r="DG11" s="46" t="s">
        <v>31</v>
      </c>
      <c r="DH11" s="46" t="s">
        <v>32</v>
      </c>
      <c r="DI11" s="47" t="s">
        <v>33</v>
      </c>
      <c r="DJ11" s="45" t="s">
        <v>30</v>
      </c>
      <c r="DK11" s="46" t="s">
        <v>31</v>
      </c>
      <c r="DL11" s="46" t="s">
        <v>32</v>
      </c>
      <c r="DM11" s="47" t="s">
        <v>33</v>
      </c>
      <c r="DN11" s="45" t="s">
        <v>30</v>
      </c>
      <c r="DO11" s="46" t="s">
        <v>31</v>
      </c>
      <c r="DP11" s="46" t="s">
        <v>32</v>
      </c>
      <c r="DQ11" s="47" t="s">
        <v>33</v>
      </c>
      <c r="DR11" s="45" t="s">
        <v>30</v>
      </c>
      <c r="DS11" s="46" t="s">
        <v>31</v>
      </c>
      <c r="DT11" s="46" t="s">
        <v>32</v>
      </c>
      <c r="DU11" s="47" t="s">
        <v>33</v>
      </c>
      <c r="DV11" s="45" t="s">
        <v>30</v>
      </c>
      <c r="DW11" s="46" t="s">
        <v>31</v>
      </c>
      <c r="DX11" s="46" t="s">
        <v>32</v>
      </c>
      <c r="DY11" s="47" t="s">
        <v>33</v>
      </c>
    </row>
    <row r="12" spans="1:129" ht="15" thickBot="1" x14ac:dyDescent="0.35">
      <c r="B12" s="144">
        <v>45232</v>
      </c>
      <c r="C12" s="54">
        <v>4952</v>
      </c>
      <c r="D12" s="54">
        <v>35</v>
      </c>
      <c r="E12" s="54" t="s">
        <v>179</v>
      </c>
      <c r="F12" s="161">
        <v>45225</v>
      </c>
      <c r="G12" s="54">
        <v>4936</v>
      </c>
      <c r="H12" s="54">
        <v>70</v>
      </c>
      <c r="I12" s="53" t="s">
        <v>111</v>
      </c>
      <c r="J12" s="138">
        <v>45227</v>
      </c>
      <c r="K12" s="54">
        <v>4921</v>
      </c>
      <c r="L12" s="54">
        <v>30</v>
      </c>
      <c r="M12" s="54" t="s">
        <v>280</v>
      </c>
      <c r="N12" s="138">
        <v>45235</v>
      </c>
      <c r="O12" s="54">
        <v>4957</v>
      </c>
      <c r="P12" s="54">
        <v>75</v>
      </c>
      <c r="Q12" s="54" t="s">
        <v>179</v>
      </c>
      <c r="R12" s="144">
        <v>45234</v>
      </c>
      <c r="S12" s="54">
        <v>4955</v>
      </c>
      <c r="T12" s="54">
        <v>35</v>
      </c>
      <c r="U12" s="54" t="s">
        <v>111</v>
      </c>
      <c r="V12" s="144">
        <v>45250</v>
      </c>
      <c r="W12" s="54">
        <v>5030</v>
      </c>
      <c r="X12" s="54">
        <v>90</v>
      </c>
      <c r="Y12" s="51" t="s">
        <v>111</v>
      </c>
      <c r="Z12" s="131">
        <v>45254</v>
      </c>
      <c r="AA12" s="6">
        <v>5119</v>
      </c>
      <c r="AB12" s="6">
        <v>90</v>
      </c>
      <c r="AC12" s="15"/>
      <c r="AD12" s="130">
        <v>45233</v>
      </c>
      <c r="AE12" s="126">
        <v>4827</v>
      </c>
      <c r="AF12" s="126">
        <v>60</v>
      </c>
      <c r="AG12" s="127" t="s">
        <v>398</v>
      </c>
      <c r="AH12" s="208">
        <v>45232</v>
      </c>
      <c r="AI12" s="54">
        <v>4975</v>
      </c>
      <c r="AJ12" s="54">
        <v>30</v>
      </c>
      <c r="AK12" s="54" t="s">
        <v>280</v>
      </c>
      <c r="AL12" s="144">
        <v>45232</v>
      </c>
      <c r="AM12" s="54">
        <v>4976</v>
      </c>
      <c r="AN12" s="54">
        <v>45</v>
      </c>
      <c r="AO12" s="144" t="s">
        <v>280</v>
      </c>
      <c r="AP12" s="136">
        <v>45232</v>
      </c>
      <c r="AQ12" s="6">
        <v>4971</v>
      </c>
      <c r="AR12" s="54">
        <v>60</v>
      </c>
      <c r="AS12" s="54" t="s">
        <v>280</v>
      </c>
      <c r="AT12" s="144">
        <v>45232</v>
      </c>
      <c r="AU12" s="54">
        <v>4973</v>
      </c>
      <c r="AV12" s="54">
        <v>30</v>
      </c>
      <c r="AW12" s="54" t="s">
        <v>280</v>
      </c>
      <c r="AX12" s="144">
        <v>45232</v>
      </c>
      <c r="AY12" s="54">
        <v>4972</v>
      </c>
      <c r="AZ12" s="159">
        <v>30</v>
      </c>
      <c r="BA12" s="54" t="s">
        <v>280</v>
      </c>
      <c r="BB12" s="144">
        <v>45231</v>
      </c>
      <c r="BC12" s="54">
        <v>4965</v>
      </c>
      <c r="BD12" s="54">
        <v>60</v>
      </c>
      <c r="BE12" s="54" t="s">
        <v>280</v>
      </c>
      <c r="BF12" s="144">
        <v>45231</v>
      </c>
      <c r="BG12" s="54">
        <v>4968</v>
      </c>
      <c r="BH12" s="54">
        <v>90</v>
      </c>
      <c r="BI12" s="54" t="s">
        <v>280</v>
      </c>
      <c r="BJ12" s="144">
        <v>45232</v>
      </c>
      <c r="BK12" s="54">
        <v>4974</v>
      </c>
      <c r="BL12" s="3">
        <v>45</v>
      </c>
      <c r="BM12" s="51" t="s">
        <v>280</v>
      </c>
      <c r="BN12" s="144">
        <v>45254</v>
      </c>
      <c r="BO12" s="54">
        <v>5105</v>
      </c>
      <c r="BP12" s="3">
        <v>35</v>
      </c>
      <c r="BQ12" s="51" t="s">
        <v>429</v>
      </c>
      <c r="BR12" s="144">
        <v>45257</v>
      </c>
      <c r="BS12" s="54">
        <v>5118</v>
      </c>
      <c r="BT12" s="54">
        <v>35</v>
      </c>
      <c r="BU12" s="51" t="s">
        <v>392</v>
      </c>
      <c r="BV12" s="136">
        <v>45255</v>
      </c>
      <c r="BW12" s="6">
        <v>5108</v>
      </c>
      <c r="BX12" s="6">
        <v>45</v>
      </c>
      <c r="BY12" s="52" t="s">
        <v>111</v>
      </c>
      <c r="BZ12" s="161">
        <v>45246</v>
      </c>
      <c r="CA12" s="54">
        <v>5086</v>
      </c>
      <c r="CB12" s="54">
        <v>70</v>
      </c>
      <c r="CC12" s="53" t="s">
        <v>179</v>
      </c>
      <c r="CD12" s="161">
        <v>45232</v>
      </c>
      <c r="CE12" s="54">
        <v>4953</v>
      </c>
      <c r="CF12" s="54">
        <v>105</v>
      </c>
      <c r="CG12" s="53" t="s">
        <v>179</v>
      </c>
      <c r="CH12" s="208">
        <v>45231</v>
      </c>
      <c r="CI12" s="54">
        <v>4967</v>
      </c>
      <c r="CJ12" s="54">
        <v>15</v>
      </c>
      <c r="CK12" s="53" t="s">
        <v>390</v>
      </c>
      <c r="CL12" s="161">
        <v>45231</v>
      </c>
      <c r="CM12" s="54">
        <v>4966</v>
      </c>
      <c r="CN12" s="54">
        <v>30</v>
      </c>
      <c r="CO12" s="54" t="s">
        <v>280</v>
      </c>
      <c r="CP12" s="136">
        <v>45237</v>
      </c>
      <c r="CQ12" s="66">
        <v>5003</v>
      </c>
      <c r="CR12" s="66">
        <v>35</v>
      </c>
      <c r="CS12" s="66" t="s">
        <v>111</v>
      </c>
      <c r="CT12" s="161">
        <v>45252</v>
      </c>
      <c r="CU12" s="54">
        <v>5034</v>
      </c>
      <c r="CV12" s="54">
        <v>105</v>
      </c>
      <c r="CW12" s="53" t="s">
        <v>111</v>
      </c>
      <c r="CX12" s="161">
        <v>45235</v>
      </c>
      <c r="CY12" s="54">
        <v>4956</v>
      </c>
      <c r="CZ12" s="54">
        <v>50</v>
      </c>
      <c r="DA12" s="53" t="s">
        <v>179</v>
      </c>
      <c r="DB12" s="161">
        <v>45255</v>
      </c>
      <c r="DC12" s="54">
        <v>5112</v>
      </c>
      <c r="DD12" s="54">
        <v>205</v>
      </c>
      <c r="DE12" s="53" t="s">
        <v>111</v>
      </c>
      <c r="DF12" s="161">
        <v>45245</v>
      </c>
      <c r="DG12" s="54">
        <v>5073</v>
      </c>
      <c r="DH12" s="54">
        <v>70</v>
      </c>
      <c r="DI12" s="53" t="s">
        <v>179</v>
      </c>
      <c r="DJ12" s="144">
        <v>45234</v>
      </c>
      <c r="DK12" s="54">
        <v>4961</v>
      </c>
      <c r="DL12" s="54">
        <v>8400</v>
      </c>
      <c r="DM12" s="53"/>
      <c r="DN12" s="208">
        <v>45247</v>
      </c>
      <c r="DO12" s="54">
        <v>5021</v>
      </c>
      <c r="DP12" s="239">
        <v>1890</v>
      </c>
      <c r="DQ12" s="240" t="s">
        <v>111</v>
      </c>
      <c r="DR12" s="144"/>
      <c r="DS12" s="54"/>
      <c r="DT12" s="54"/>
      <c r="DU12" s="53"/>
      <c r="DV12" s="208"/>
      <c r="DW12" s="54"/>
      <c r="DX12" s="235"/>
      <c r="DY12" s="234"/>
    </row>
    <row r="13" spans="1:129" x14ac:dyDescent="0.3">
      <c r="B13" s="136">
        <v>45239</v>
      </c>
      <c r="C13" s="6">
        <v>5011</v>
      </c>
      <c r="D13" s="6">
        <v>35</v>
      </c>
      <c r="E13" s="6" t="s">
        <v>428</v>
      </c>
      <c r="F13" s="131">
        <v>45227</v>
      </c>
      <c r="G13" s="6">
        <v>4922</v>
      </c>
      <c r="H13" s="6">
        <v>45</v>
      </c>
      <c r="I13" s="15" t="s">
        <v>280</v>
      </c>
      <c r="J13" s="138">
        <v>45229</v>
      </c>
      <c r="K13" s="6">
        <v>4930</v>
      </c>
      <c r="L13" s="6">
        <v>45</v>
      </c>
      <c r="M13" s="6" t="s">
        <v>280</v>
      </c>
      <c r="N13" s="138">
        <v>45243</v>
      </c>
      <c r="O13" s="6">
        <v>5072</v>
      </c>
      <c r="P13" s="6">
        <v>105</v>
      </c>
      <c r="Q13" s="6" t="s">
        <v>111</v>
      </c>
      <c r="R13" s="136">
        <v>45242</v>
      </c>
      <c r="S13" s="6">
        <v>5056</v>
      </c>
      <c r="T13" s="6">
        <v>35</v>
      </c>
      <c r="U13" s="6" t="s">
        <v>179</v>
      </c>
      <c r="V13" s="136"/>
      <c r="W13" s="6"/>
      <c r="X13" s="6"/>
      <c r="Y13" s="52"/>
      <c r="Z13" s="131"/>
      <c r="AA13" s="6"/>
      <c r="AB13" s="6"/>
      <c r="AC13" s="15"/>
      <c r="AD13" s="131">
        <v>45240</v>
      </c>
      <c r="AE13" s="6">
        <v>5015</v>
      </c>
      <c r="AF13" s="6">
        <v>60</v>
      </c>
      <c r="AG13" s="15" t="s">
        <v>398</v>
      </c>
      <c r="AH13" s="138">
        <v>45235</v>
      </c>
      <c r="AI13" s="6">
        <v>4987</v>
      </c>
      <c r="AJ13" s="6">
        <v>30</v>
      </c>
      <c r="AK13" s="6" t="s">
        <v>280</v>
      </c>
      <c r="AL13" s="136">
        <v>45235</v>
      </c>
      <c r="AM13" s="6">
        <v>4988</v>
      </c>
      <c r="AN13" s="6">
        <v>45</v>
      </c>
      <c r="AO13" s="136" t="s">
        <v>280</v>
      </c>
      <c r="AP13" s="136">
        <v>45234</v>
      </c>
      <c r="AQ13" s="6">
        <v>4981</v>
      </c>
      <c r="AR13" s="6">
        <v>60</v>
      </c>
      <c r="AS13" s="6" t="s">
        <v>280</v>
      </c>
      <c r="AT13" s="136">
        <v>45234</v>
      </c>
      <c r="AU13" s="6">
        <v>4979</v>
      </c>
      <c r="AV13" s="6">
        <v>30</v>
      </c>
      <c r="AW13" s="6" t="s">
        <v>280</v>
      </c>
      <c r="AX13" s="144">
        <v>45234</v>
      </c>
      <c r="AY13" s="6">
        <v>4980</v>
      </c>
      <c r="AZ13" s="6">
        <v>30</v>
      </c>
      <c r="BA13" s="6" t="s">
        <v>280</v>
      </c>
      <c r="BB13" s="144">
        <v>45233</v>
      </c>
      <c r="BC13" s="6">
        <v>4954</v>
      </c>
      <c r="BD13" s="6">
        <v>75</v>
      </c>
      <c r="BE13" s="6" t="s">
        <v>179</v>
      </c>
      <c r="BF13" s="136">
        <v>45234</v>
      </c>
      <c r="BG13" s="6">
        <v>4982</v>
      </c>
      <c r="BH13" s="6">
        <v>90</v>
      </c>
      <c r="BI13" s="6" t="s">
        <v>280</v>
      </c>
      <c r="BJ13" s="136">
        <v>45235</v>
      </c>
      <c r="BK13" s="6">
        <v>4986</v>
      </c>
      <c r="BL13" s="6">
        <v>45</v>
      </c>
      <c r="BM13" s="6" t="s">
        <v>280</v>
      </c>
      <c r="BN13" s="136">
        <v>45257</v>
      </c>
      <c r="BO13" s="6">
        <v>5129</v>
      </c>
      <c r="BP13" s="6">
        <v>15</v>
      </c>
      <c r="BQ13" s="6" t="s">
        <v>111</v>
      </c>
      <c r="BR13" s="136">
        <v>45259</v>
      </c>
      <c r="BS13" s="6">
        <v>5141</v>
      </c>
      <c r="BT13" s="6">
        <v>35</v>
      </c>
      <c r="BU13" s="52" t="s">
        <v>391</v>
      </c>
      <c r="BV13" s="136"/>
      <c r="BW13" s="6"/>
      <c r="BX13" s="6"/>
      <c r="BY13" s="52"/>
      <c r="BZ13" s="131"/>
      <c r="CA13" s="6"/>
      <c r="CB13" s="6"/>
      <c r="CC13" s="15"/>
      <c r="CD13" s="131">
        <v>45236</v>
      </c>
      <c r="CE13" s="6">
        <v>4993</v>
      </c>
      <c r="CF13" s="6">
        <v>45</v>
      </c>
      <c r="CG13" s="216" t="s">
        <v>280</v>
      </c>
      <c r="CH13" s="138">
        <v>45234</v>
      </c>
      <c r="CI13" s="6">
        <v>5002</v>
      </c>
      <c r="CJ13" s="6">
        <v>35</v>
      </c>
      <c r="CK13" s="15" t="s">
        <v>111</v>
      </c>
      <c r="CL13" s="161">
        <v>45234</v>
      </c>
      <c r="CM13" s="86">
        <v>5001</v>
      </c>
      <c r="CN13" s="86">
        <v>70</v>
      </c>
      <c r="CO13" s="86" t="s">
        <v>111</v>
      </c>
      <c r="CP13" s="136">
        <v>45243</v>
      </c>
      <c r="CQ13" s="80">
        <v>5020</v>
      </c>
      <c r="CR13" s="80">
        <v>35</v>
      </c>
      <c r="CS13" s="80" t="s">
        <v>111</v>
      </c>
      <c r="CT13" s="236">
        <v>45255</v>
      </c>
      <c r="CU13" s="86">
        <v>5107</v>
      </c>
      <c r="CV13" s="86">
        <v>105</v>
      </c>
      <c r="CW13" s="216" t="s">
        <v>179</v>
      </c>
      <c r="CX13" s="236">
        <v>45242</v>
      </c>
      <c r="CY13" s="86">
        <v>5055</v>
      </c>
      <c r="CZ13" s="86">
        <v>70</v>
      </c>
      <c r="DA13" s="216" t="s">
        <v>179</v>
      </c>
      <c r="DB13" s="236">
        <v>45259</v>
      </c>
      <c r="DC13" s="86">
        <v>5123</v>
      </c>
      <c r="DD13" s="86">
        <v>175</v>
      </c>
      <c r="DE13" s="216" t="s">
        <v>179</v>
      </c>
      <c r="DF13" s="236">
        <v>45251</v>
      </c>
      <c r="DG13" s="86">
        <v>5099</v>
      </c>
      <c r="DH13" s="86">
        <v>30</v>
      </c>
      <c r="DI13" s="216" t="s">
        <v>179</v>
      </c>
      <c r="DJ13" s="136">
        <v>45234</v>
      </c>
      <c r="DK13" s="6">
        <v>4962</v>
      </c>
      <c r="DL13" s="6">
        <v>8400</v>
      </c>
      <c r="DM13" s="216"/>
      <c r="DN13" s="208">
        <v>45247</v>
      </c>
      <c r="DO13" s="54">
        <v>5337</v>
      </c>
      <c r="DP13" s="5">
        <v>2100</v>
      </c>
      <c r="DQ13" s="225" t="s">
        <v>246</v>
      </c>
      <c r="DR13" s="136"/>
      <c r="DS13" s="6"/>
      <c r="DT13" s="54"/>
      <c r="DU13" s="216"/>
      <c r="DV13" s="208"/>
      <c r="DW13" s="54"/>
      <c r="DX13" s="235"/>
      <c r="DY13" s="234"/>
    </row>
    <row r="14" spans="1:129" ht="15" customHeight="1" x14ac:dyDescent="0.3">
      <c r="B14" s="136">
        <v>45246</v>
      </c>
      <c r="C14" s="6">
        <v>5022</v>
      </c>
      <c r="D14" s="6">
        <v>35</v>
      </c>
      <c r="E14" s="6" t="s">
        <v>428</v>
      </c>
      <c r="F14" s="131">
        <v>45229</v>
      </c>
      <c r="G14" s="6">
        <v>4931</v>
      </c>
      <c r="H14" s="6">
        <v>30</v>
      </c>
      <c r="I14" s="15" t="s">
        <v>280</v>
      </c>
      <c r="J14" s="138">
        <v>45231</v>
      </c>
      <c r="K14" s="6">
        <v>4950</v>
      </c>
      <c r="L14" s="6">
        <v>30</v>
      </c>
      <c r="M14" s="6" t="s">
        <v>392</v>
      </c>
      <c r="N14" s="138">
        <v>45249</v>
      </c>
      <c r="O14" s="6">
        <v>5089</v>
      </c>
      <c r="P14" s="6">
        <v>70</v>
      </c>
      <c r="Q14" s="6" t="s">
        <v>179</v>
      </c>
      <c r="R14" s="136">
        <v>45245</v>
      </c>
      <c r="S14" s="6">
        <v>5130</v>
      </c>
      <c r="T14" s="6">
        <v>70</v>
      </c>
      <c r="U14" s="6" t="s">
        <v>179</v>
      </c>
      <c r="V14" s="136"/>
      <c r="W14" s="6"/>
      <c r="X14" s="6"/>
      <c r="Y14" s="52"/>
      <c r="Z14" s="131"/>
      <c r="AA14" s="6"/>
      <c r="AB14" s="6"/>
      <c r="AC14" s="15"/>
      <c r="AD14" s="210">
        <v>45243</v>
      </c>
      <c r="AE14" s="211">
        <v>5019</v>
      </c>
      <c r="AF14" s="211">
        <v>60</v>
      </c>
      <c r="AG14" s="212" t="s">
        <v>398</v>
      </c>
      <c r="AH14" s="138">
        <v>45238</v>
      </c>
      <c r="AI14" s="6">
        <v>5006</v>
      </c>
      <c r="AJ14" s="6">
        <v>15</v>
      </c>
      <c r="AK14" s="6" t="s">
        <v>111</v>
      </c>
      <c r="AL14" s="136">
        <v>45238</v>
      </c>
      <c r="AM14" s="6">
        <v>5005</v>
      </c>
      <c r="AN14" s="6">
        <v>105</v>
      </c>
      <c r="AO14" s="136" t="s">
        <v>111</v>
      </c>
      <c r="AP14" s="136">
        <v>45236</v>
      </c>
      <c r="AQ14" s="6">
        <v>4991</v>
      </c>
      <c r="AR14" s="6">
        <v>60</v>
      </c>
      <c r="AS14" s="6" t="s">
        <v>280</v>
      </c>
      <c r="AT14" s="136">
        <v>45236</v>
      </c>
      <c r="AU14" s="6">
        <v>4992</v>
      </c>
      <c r="AV14" s="6">
        <v>30</v>
      </c>
      <c r="AW14" s="6" t="s">
        <v>280</v>
      </c>
      <c r="AX14" s="144">
        <v>45236</v>
      </c>
      <c r="AY14" s="6">
        <v>4994</v>
      </c>
      <c r="AZ14" s="6">
        <v>30</v>
      </c>
      <c r="BA14" s="6" t="s">
        <v>280</v>
      </c>
      <c r="BB14" s="144">
        <v>45235</v>
      </c>
      <c r="BC14" s="6">
        <v>4985</v>
      </c>
      <c r="BD14" s="6">
        <v>75</v>
      </c>
      <c r="BE14" s="6" t="s">
        <v>280</v>
      </c>
      <c r="BF14" s="136">
        <v>45237</v>
      </c>
      <c r="BG14" s="6">
        <v>4959</v>
      </c>
      <c r="BH14" s="6">
        <v>210</v>
      </c>
      <c r="BI14" s="6" t="s">
        <v>111</v>
      </c>
      <c r="BJ14" s="136">
        <v>45238</v>
      </c>
      <c r="BK14" s="6">
        <v>5007</v>
      </c>
      <c r="BL14" s="6">
        <v>105</v>
      </c>
      <c r="BM14" s="6" t="s">
        <v>111</v>
      </c>
      <c r="BN14" s="136">
        <v>45260</v>
      </c>
      <c r="BO14" s="6">
        <v>5230</v>
      </c>
      <c r="BP14" s="6">
        <v>35</v>
      </c>
      <c r="BQ14" s="6" t="s">
        <v>431</v>
      </c>
      <c r="BR14" s="136"/>
      <c r="BS14" s="6"/>
      <c r="BT14" s="6"/>
      <c r="BU14" s="52"/>
      <c r="BV14" s="136"/>
      <c r="BW14" s="6"/>
      <c r="BX14" s="6"/>
      <c r="BY14" s="52"/>
      <c r="BZ14" s="131"/>
      <c r="CA14" s="213"/>
      <c r="CB14" s="6"/>
      <c r="CC14" s="15"/>
      <c r="CD14" s="131">
        <v>45239</v>
      </c>
      <c r="CE14" s="6">
        <v>5012</v>
      </c>
      <c r="CF14" s="6">
        <v>105</v>
      </c>
      <c r="CG14" s="216" t="s">
        <v>111</v>
      </c>
      <c r="CH14" s="138">
        <v>45237</v>
      </c>
      <c r="CI14" s="213">
        <v>4960</v>
      </c>
      <c r="CJ14" s="6">
        <v>35</v>
      </c>
      <c r="CK14" s="15" t="s">
        <v>111</v>
      </c>
      <c r="CL14" s="161">
        <v>45237</v>
      </c>
      <c r="CM14" s="86">
        <v>4958</v>
      </c>
      <c r="CN14" s="86">
        <v>70</v>
      </c>
      <c r="CO14" s="86" t="s">
        <v>111</v>
      </c>
      <c r="CP14" s="136">
        <v>45253</v>
      </c>
      <c r="CQ14" s="67">
        <v>5100</v>
      </c>
      <c r="CR14" s="67">
        <v>35</v>
      </c>
      <c r="CS14" s="67" t="s">
        <v>179</v>
      </c>
      <c r="CT14" s="236">
        <v>45258</v>
      </c>
      <c r="CU14" s="86">
        <v>5122</v>
      </c>
      <c r="CV14" s="86">
        <v>105</v>
      </c>
      <c r="CW14" s="216" t="s">
        <v>179</v>
      </c>
      <c r="CX14" s="236">
        <v>45248</v>
      </c>
      <c r="CY14" s="86">
        <v>5088</v>
      </c>
      <c r="CZ14" s="86">
        <v>50</v>
      </c>
      <c r="DA14" s="216" t="s">
        <v>179</v>
      </c>
      <c r="DB14" s="236"/>
      <c r="DC14" s="86"/>
      <c r="DD14" s="86"/>
      <c r="DE14" s="216"/>
      <c r="DF14" s="236"/>
      <c r="DG14" s="86"/>
      <c r="DH14" s="86"/>
      <c r="DI14" s="216"/>
      <c r="DJ14" s="136">
        <v>45239</v>
      </c>
      <c r="DK14" s="6">
        <v>4983</v>
      </c>
      <c r="DL14" s="6">
        <v>8400</v>
      </c>
      <c r="DM14" s="216"/>
      <c r="DN14" s="136"/>
      <c r="DO14" s="6"/>
      <c r="DP14" s="6"/>
      <c r="DQ14" s="216"/>
      <c r="DR14" s="136"/>
      <c r="DS14" s="6"/>
      <c r="DT14" s="54"/>
      <c r="DU14" s="216"/>
      <c r="DV14" s="136"/>
      <c r="DW14" s="6"/>
      <c r="DX14" s="54"/>
      <c r="DY14" s="216"/>
    </row>
    <row r="15" spans="1:129" x14ac:dyDescent="0.3">
      <c r="B15" s="131"/>
      <c r="C15" s="6"/>
      <c r="D15" s="6"/>
      <c r="E15" s="15"/>
      <c r="F15" s="131">
        <v>45231</v>
      </c>
      <c r="G15" s="6">
        <v>4952</v>
      </c>
      <c r="H15" s="6">
        <v>45</v>
      </c>
      <c r="I15" s="15" t="s">
        <v>392</v>
      </c>
      <c r="J15" s="138">
        <v>45233</v>
      </c>
      <c r="K15" s="6">
        <v>4971</v>
      </c>
      <c r="L15" s="6">
        <v>45</v>
      </c>
      <c r="M15" s="6" t="s">
        <v>280</v>
      </c>
      <c r="N15" s="138">
        <v>45255</v>
      </c>
      <c r="O15" s="6">
        <v>5023</v>
      </c>
      <c r="P15" s="6">
        <v>70</v>
      </c>
      <c r="Q15" s="6" t="s">
        <v>111</v>
      </c>
      <c r="R15" s="136"/>
      <c r="S15" s="6"/>
      <c r="T15" s="6"/>
      <c r="U15" s="6"/>
      <c r="V15" s="136"/>
      <c r="W15" s="6"/>
      <c r="X15" s="6"/>
      <c r="Y15" s="52"/>
      <c r="Z15" s="131"/>
      <c r="AA15" s="6"/>
      <c r="AB15" s="6"/>
      <c r="AC15" s="15"/>
      <c r="AD15" s="131">
        <v>45246</v>
      </c>
      <c r="AE15" s="6">
        <v>4828</v>
      </c>
      <c r="AF15" s="6">
        <v>60</v>
      </c>
      <c r="AG15" s="15" t="s">
        <v>398</v>
      </c>
      <c r="AH15" s="138">
        <v>45241</v>
      </c>
      <c r="AI15" s="6">
        <v>5051</v>
      </c>
      <c r="AJ15" s="6">
        <v>30</v>
      </c>
      <c r="AK15" s="6" t="s">
        <v>179</v>
      </c>
      <c r="AL15" s="136">
        <v>45241</v>
      </c>
      <c r="AM15" s="6">
        <v>5054</v>
      </c>
      <c r="AN15" s="6">
        <v>105</v>
      </c>
      <c r="AO15" s="136" t="s">
        <v>179</v>
      </c>
      <c r="AP15" s="136">
        <v>45238</v>
      </c>
      <c r="AQ15" s="6">
        <v>5008</v>
      </c>
      <c r="AR15" s="6">
        <v>140</v>
      </c>
      <c r="AS15" s="6" t="s">
        <v>430</v>
      </c>
      <c r="AT15" s="136">
        <v>45238</v>
      </c>
      <c r="AU15" s="6">
        <v>5009</v>
      </c>
      <c r="AV15" s="6">
        <v>70</v>
      </c>
      <c r="AW15" s="6" t="s">
        <v>280</v>
      </c>
      <c r="AX15" s="144">
        <v>45238</v>
      </c>
      <c r="AY15" s="6">
        <v>5010</v>
      </c>
      <c r="AZ15" s="6">
        <v>45</v>
      </c>
      <c r="BA15" s="6" t="s">
        <v>111</v>
      </c>
      <c r="BB15" s="144">
        <v>45237</v>
      </c>
      <c r="BC15" s="6">
        <v>5004</v>
      </c>
      <c r="BD15" s="6">
        <v>205</v>
      </c>
      <c r="BE15" s="6" t="s">
        <v>111</v>
      </c>
      <c r="BF15" s="136">
        <v>45240</v>
      </c>
      <c r="BG15" s="6">
        <v>5046</v>
      </c>
      <c r="BH15" s="6">
        <v>90</v>
      </c>
      <c r="BI15" s="6" t="s">
        <v>179</v>
      </c>
      <c r="BJ15" s="136">
        <v>45241</v>
      </c>
      <c r="BK15" s="6">
        <v>5050</v>
      </c>
      <c r="BL15" s="6">
        <v>85</v>
      </c>
      <c r="BM15" s="6" t="s">
        <v>179</v>
      </c>
      <c r="BR15" s="136"/>
      <c r="BS15" s="6"/>
      <c r="BT15" s="6"/>
      <c r="BU15" s="52"/>
      <c r="BV15" s="136"/>
      <c r="BW15" s="6"/>
      <c r="BX15" s="6"/>
      <c r="BY15" s="52"/>
      <c r="BZ15" s="131"/>
      <c r="CA15" s="6"/>
      <c r="CB15" s="6"/>
      <c r="CC15" s="15"/>
      <c r="CD15" s="131">
        <v>45243</v>
      </c>
      <c r="CE15" s="6">
        <v>5064</v>
      </c>
      <c r="CF15" s="6">
        <v>45</v>
      </c>
      <c r="CG15" s="216" t="s">
        <v>179</v>
      </c>
      <c r="CH15" s="138">
        <v>45240</v>
      </c>
      <c r="CI15" s="6">
        <v>5048</v>
      </c>
      <c r="CJ15" s="6">
        <v>15</v>
      </c>
      <c r="CK15" s="15" t="s">
        <v>392</v>
      </c>
      <c r="CL15" s="161">
        <v>45240</v>
      </c>
      <c r="CM15" s="86">
        <v>5047</v>
      </c>
      <c r="CN15" s="86">
        <v>30</v>
      </c>
      <c r="CO15" s="86" t="s">
        <v>179</v>
      </c>
      <c r="CP15" s="136">
        <v>45259</v>
      </c>
      <c r="CQ15" s="66">
        <v>5124</v>
      </c>
      <c r="CR15" s="66">
        <v>15</v>
      </c>
      <c r="CS15" s="66" t="s">
        <v>179</v>
      </c>
      <c r="CT15" s="236">
        <v>45260</v>
      </c>
      <c r="CU15" s="86">
        <v>5163</v>
      </c>
      <c r="CV15" s="86">
        <v>45</v>
      </c>
      <c r="CW15" s="216" t="s">
        <v>280</v>
      </c>
      <c r="CX15" s="236">
        <v>45256</v>
      </c>
      <c r="CY15" s="86">
        <v>5114</v>
      </c>
      <c r="CZ15" s="86">
        <v>70</v>
      </c>
      <c r="DA15" s="216" t="s">
        <v>179</v>
      </c>
      <c r="DB15" s="236"/>
      <c r="DC15" s="86"/>
      <c r="DD15" s="86"/>
      <c r="DE15" s="216"/>
      <c r="DF15" s="236"/>
      <c r="DG15" s="86"/>
      <c r="DH15" s="86"/>
      <c r="DI15" s="216"/>
      <c r="DJ15" s="131">
        <v>45239</v>
      </c>
      <c r="DK15" s="6">
        <v>4984</v>
      </c>
      <c r="DL15" s="6">
        <v>8400</v>
      </c>
      <c r="DM15" s="216"/>
      <c r="DN15" s="131"/>
      <c r="DO15" s="6"/>
      <c r="DP15" s="6"/>
      <c r="DQ15" s="216"/>
      <c r="DR15" s="131"/>
      <c r="DS15" s="6"/>
      <c r="DT15" s="54"/>
      <c r="DU15" s="216"/>
      <c r="DV15" s="131"/>
      <c r="DW15" s="6"/>
      <c r="DX15" s="54"/>
      <c r="DY15" s="216"/>
    </row>
    <row r="16" spans="1:129" ht="15" thickBot="1" x14ac:dyDescent="0.35">
      <c r="B16" s="131"/>
      <c r="C16" s="6"/>
      <c r="D16" s="6"/>
      <c r="E16" s="15"/>
      <c r="F16" s="131">
        <v>45233</v>
      </c>
      <c r="G16" s="6">
        <v>4978</v>
      </c>
      <c r="H16" s="6">
        <v>30</v>
      </c>
      <c r="I16" s="15" t="s">
        <v>390</v>
      </c>
      <c r="J16" s="138">
        <v>45235</v>
      </c>
      <c r="K16" s="6">
        <v>4990</v>
      </c>
      <c r="L16" s="232">
        <v>45</v>
      </c>
      <c r="M16" s="6" t="s">
        <v>280</v>
      </c>
      <c r="N16" s="138"/>
      <c r="O16" s="6"/>
      <c r="P16" s="232"/>
      <c r="R16" s="136"/>
      <c r="S16" s="6"/>
      <c r="T16" s="6"/>
      <c r="U16" s="6"/>
      <c r="V16" s="136"/>
      <c r="W16" s="6"/>
      <c r="X16" s="6"/>
      <c r="Y16" s="52"/>
      <c r="Z16" s="131"/>
      <c r="AA16" s="86"/>
      <c r="AB16" s="86"/>
      <c r="AC16" s="216"/>
      <c r="AD16" s="210">
        <v>45252</v>
      </c>
      <c r="AE16" s="211">
        <v>4829</v>
      </c>
      <c r="AF16" s="211">
        <v>60</v>
      </c>
      <c r="AG16" s="212" t="s">
        <v>398</v>
      </c>
      <c r="AH16" s="138">
        <v>45244</v>
      </c>
      <c r="AI16" s="6">
        <v>5069</v>
      </c>
      <c r="AJ16" s="6">
        <v>20</v>
      </c>
      <c r="AK16" s="6" t="s">
        <v>179</v>
      </c>
      <c r="AL16" s="136">
        <v>45244</v>
      </c>
      <c r="AM16" s="6">
        <v>5070</v>
      </c>
      <c r="AN16" s="6">
        <v>45</v>
      </c>
      <c r="AO16" s="136" t="s">
        <v>179</v>
      </c>
      <c r="AP16" s="136">
        <v>45240</v>
      </c>
      <c r="AQ16" s="6">
        <v>4998</v>
      </c>
      <c r="AR16" s="6">
        <v>55</v>
      </c>
      <c r="AS16" s="6" t="s">
        <v>179</v>
      </c>
      <c r="AT16" s="136">
        <v>45240</v>
      </c>
      <c r="AU16" s="6">
        <v>4999</v>
      </c>
      <c r="AV16" s="6">
        <v>20</v>
      </c>
      <c r="AW16" s="6" t="s">
        <v>280</v>
      </c>
      <c r="AX16" s="144">
        <v>45240</v>
      </c>
      <c r="AY16" s="6">
        <v>5000</v>
      </c>
      <c r="AZ16" s="6">
        <v>25</v>
      </c>
      <c r="BA16" s="6" t="s">
        <v>179</v>
      </c>
      <c r="BB16" s="144">
        <v>45239</v>
      </c>
      <c r="BC16" s="6">
        <v>4997</v>
      </c>
      <c r="BD16" s="6">
        <v>75</v>
      </c>
      <c r="BE16" s="6" t="s">
        <v>179</v>
      </c>
      <c r="BF16" s="136">
        <v>45243</v>
      </c>
      <c r="BG16" s="6">
        <v>5059</v>
      </c>
      <c r="BH16" s="6">
        <v>90</v>
      </c>
      <c r="BI16" s="6" t="s">
        <v>179</v>
      </c>
      <c r="BJ16" s="136">
        <v>45244</v>
      </c>
      <c r="BK16" s="6">
        <v>5068</v>
      </c>
      <c r="BL16" s="6">
        <v>105</v>
      </c>
      <c r="BM16" s="6" t="s">
        <v>179</v>
      </c>
      <c r="BN16" s="136"/>
      <c r="BO16" s="6"/>
      <c r="BP16" s="6"/>
      <c r="BQ16" s="6"/>
      <c r="BR16" s="136"/>
      <c r="BS16" s="6"/>
      <c r="BT16" s="6"/>
      <c r="BU16" s="52"/>
      <c r="BV16" s="136"/>
      <c r="BW16" s="6"/>
      <c r="BX16" s="6"/>
      <c r="BY16" s="52"/>
      <c r="BZ16" s="131"/>
      <c r="CA16" s="6"/>
      <c r="CB16" s="6"/>
      <c r="CC16" s="15"/>
      <c r="CD16" s="131">
        <v>45246</v>
      </c>
      <c r="CE16" s="6">
        <v>5083</v>
      </c>
      <c r="CF16" s="6">
        <v>105</v>
      </c>
      <c r="CG16" s="216" t="s">
        <v>179</v>
      </c>
      <c r="CH16" s="138">
        <v>45243</v>
      </c>
      <c r="CI16" s="6">
        <v>5060</v>
      </c>
      <c r="CJ16" s="6">
        <v>15</v>
      </c>
      <c r="CK16" s="15" t="s">
        <v>392</v>
      </c>
      <c r="CL16" s="161">
        <v>45243</v>
      </c>
      <c r="CM16" s="86">
        <v>5058</v>
      </c>
      <c r="CN16" s="86">
        <v>30</v>
      </c>
      <c r="CO16" s="86" t="s">
        <v>179</v>
      </c>
      <c r="CP16" s="136"/>
      <c r="CQ16" s="67"/>
      <c r="CR16" s="67"/>
      <c r="CS16" s="67"/>
      <c r="CT16" s="221"/>
      <c r="CU16" s="86"/>
      <c r="CV16" s="86"/>
      <c r="CW16" s="216"/>
      <c r="CX16" s="221"/>
      <c r="CY16" s="86"/>
      <c r="CZ16" s="86"/>
      <c r="DA16" s="216"/>
      <c r="DB16" s="221"/>
      <c r="DC16" s="86"/>
      <c r="DD16" s="86"/>
      <c r="DE16" s="216"/>
      <c r="DF16" s="221"/>
      <c r="DG16" s="86"/>
      <c r="DH16" s="86"/>
      <c r="DI16" s="216"/>
      <c r="DJ16" s="131">
        <v>45242</v>
      </c>
      <c r="DK16" s="6">
        <v>5043</v>
      </c>
      <c r="DL16" s="6">
        <v>8400</v>
      </c>
      <c r="DM16" s="216"/>
      <c r="DN16" s="131"/>
      <c r="DO16" s="6"/>
      <c r="DP16" s="6"/>
      <c r="DQ16" s="216"/>
      <c r="DR16" s="131"/>
      <c r="DS16" s="52"/>
      <c r="DT16" s="6"/>
      <c r="DU16" s="86"/>
      <c r="DV16" s="138"/>
      <c r="DW16" s="6"/>
      <c r="DX16" s="6"/>
      <c r="DY16" s="216"/>
    </row>
    <row r="17" spans="1:129" x14ac:dyDescent="0.3">
      <c r="B17" s="131"/>
      <c r="C17" s="6"/>
      <c r="D17" s="6"/>
      <c r="E17" s="15"/>
      <c r="F17" s="131">
        <v>45235</v>
      </c>
      <c r="G17" s="6">
        <v>4989</v>
      </c>
      <c r="H17" s="6">
        <v>30</v>
      </c>
      <c r="I17" s="15" t="s">
        <v>390</v>
      </c>
      <c r="J17" s="138">
        <v>45237</v>
      </c>
      <c r="K17" s="6">
        <v>4995</v>
      </c>
      <c r="L17" s="6">
        <v>30</v>
      </c>
      <c r="M17" s="6" t="s">
        <v>392</v>
      </c>
      <c r="N17" s="138"/>
      <c r="O17" s="6"/>
      <c r="P17" s="6"/>
      <c r="Q17" s="6"/>
      <c r="R17" s="136"/>
      <c r="S17" s="6"/>
      <c r="T17" s="6"/>
      <c r="U17" s="6"/>
      <c r="V17" s="136"/>
      <c r="W17" s="6"/>
      <c r="X17" s="6"/>
      <c r="Y17" s="52"/>
      <c r="Z17" s="131"/>
      <c r="AA17" s="6"/>
      <c r="AB17" s="6"/>
      <c r="AC17" s="15"/>
      <c r="AD17" s="131">
        <v>45253</v>
      </c>
      <c r="AE17" s="6">
        <v>5039</v>
      </c>
      <c r="AF17" s="6">
        <v>60</v>
      </c>
      <c r="AG17" s="15" t="s">
        <v>398</v>
      </c>
      <c r="AH17" s="138">
        <v>45247</v>
      </c>
      <c r="AI17" s="6">
        <v>5085</v>
      </c>
      <c r="AJ17" s="6">
        <v>20</v>
      </c>
      <c r="AK17" s="6" t="s">
        <v>179</v>
      </c>
      <c r="AL17" s="136">
        <v>45247</v>
      </c>
      <c r="AM17" s="6">
        <v>5087</v>
      </c>
      <c r="AN17" s="6">
        <v>105</v>
      </c>
      <c r="AO17" s="136" t="s">
        <v>179</v>
      </c>
      <c r="AP17" s="136">
        <v>45242</v>
      </c>
      <c r="AQ17" s="6">
        <v>5016</v>
      </c>
      <c r="AR17" s="6">
        <v>140</v>
      </c>
      <c r="AS17" s="6" t="s">
        <v>430</v>
      </c>
      <c r="AT17" s="136">
        <v>45242</v>
      </c>
      <c r="AU17" s="6">
        <v>5018</v>
      </c>
      <c r="AV17" s="6">
        <v>70</v>
      </c>
      <c r="AW17" s="6" t="s">
        <v>280</v>
      </c>
      <c r="AX17" s="144">
        <v>45242</v>
      </c>
      <c r="AY17" s="6">
        <v>5017</v>
      </c>
      <c r="AZ17" s="6">
        <v>70</v>
      </c>
      <c r="BA17" s="6" t="s">
        <v>111</v>
      </c>
      <c r="BB17" s="144">
        <v>45241</v>
      </c>
      <c r="BC17" s="6">
        <v>5049</v>
      </c>
      <c r="BD17" s="6">
        <v>75</v>
      </c>
      <c r="BE17" s="6" t="s">
        <v>179</v>
      </c>
      <c r="BF17" s="136">
        <v>45246</v>
      </c>
      <c r="BG17" s="6">
        <v>5078</v>
      </c>
      <c r="BH17" s="6">
        <v>90</v>
      </c>
      <c r="BI17" s="6" t="s">
        <v>179</v>
      </c>
      <c r="BJ17" s="136">
        <v>45247</v>
      </c>
      <c r="BK17" s="6">
        <v>5084</v>
      </c>
      <c r="BL17" s="6">
        <v>105</v>
      </c>
      <c r="BM17" s="6" t="s">
        <v>179</v>
      </c>
      <c r="BN17" s="136"/>
      <c r="BO17" s="6"/>
      <c r="BP17" s="6"/>
      <c r="BQ17" s="6"/>
      <c r="BR17" s="86"/>
      <c r="BS17" s="86"/>
      <c r="BT17" s="86"/>
      <c r="BU17" s="86"/>
      <c r="BV17" s="136"/>
      <c r="BW17" s="6"/>
      <c r="BX17" s="6"/>
      <c r="BY17" s="52"/>
      <c r="BZ17" s="131"/>
      <c r="CA17" s="6"/>
      <c r="CB17" s="6"/>
      <c r="CC17" s="15"/>
      <c r="CD17" s="131">
        <v>45250</v>
      </c>
      <c r="CE17" s="6">
        <v>5093</v>
      </c>
      <c r="CF17" s="6">
        <v>105</v>
      </c>
      <c r="CG17" s="216" t="s">
        <v>179</v>
      </c>
      <c r="CH17" s="138">
        <v>45246</v>
      </c>
      <c r="CI17" s="6">
        <v>5081</v>
      </c>
      <c r="CJ17" s="6">
        <v>15</v>
      </c>
      <c r="CK17" s="15" t="s">
        <v>392</v>
      </c>
      <c r="CL17" s="161">
        <v>45246</v>
      </c>
      <c r="CM17" s="86">
        <v>5077</v>
      </c>
      <c r="CN17" s="86">
        <v>30</v>
      </c>
      <c r="CO17" s="86" t="s">
        <v>179</v>
      </c>
      <c r="CP17" s="136"/>
      <c r="CQ17" s="67"/>
      <c r="CR17" s="67"/>
      <c r="CS17" s="67"/>
      <c r="CT17" s="221"/>
      <c r="CU17" s="86"/>
      <c r="CV17" s="86"/>
      <c r="CW17" s="216"/>
      <c r="CX17" s="221"/>
      <c r="CY17" s="86"/>
      <c r="CZ17" s="86"/>
      <c r="DA17" s="216"/>
      <c r="DB17" s="221"/>
      <c r="DC17" s="86"/>
      <c r="DD17" s="86"/>
      <c r="DE17" s="216"/>
      <c r="DF17" s="221"/>
      <c r="DG17" s="86"/>
      <c r="DH17" s="86"/>
      <c r="DI17" s="216"/>
      <c r="DJ17" s="131">
        <v>45242</v>
      </c>
      <c r="DK17" s="6">
        <v>5044</v>
      </c>
      <c r="DL17" s="6">
        <v>8400</v>
      </c>
      <c r="DM17" s="216"/>
      <c r="DN17" s="131"/>
      <c r="DO17" s="6"/>
      <c r="DP17" s="6"/>
      <c r="DQ17" s="216"/>
      <c r="DR17" s="144"/>
      <c r="DS17" s="51"/>
      <c r="DT17" s="5"/>
      <c r="DU17" s="86"/>
      <c r="DV17" s="208"/>
      <c r="DW17" s="54"/>
      <c r="DX17" s="235"/>
      <c r="DY17" s="234"/>
    </row>
    <row r="18" spans="1:129" x14ac:dyDescent="0.3">
      <c r="B18" s="131"/>
      <c r="C18" s="6"/>
      <c r="D18" s="6"/>
      <c r="E18" s="15"/>
      <c r="F18" s="131">
        <v>45237</v>
      </c>
      <c r="G18" s="6">
        <v>4996</v>
      </c>
      <c r="H18" s="6">
        <v>45</v>
      </c>
      <c r="I18" s="15" t="s">
        <v>392</v>
      </c>
      <c r="J18" s="138">
        <v>45239</v>
      </c>
      <c r="K18" s="6">
        <v>5013</v>
      </c>
      <c r="L18" s="6">
        <v>105</v>
      </c>
      <c r="M18" s="6" t="s">
        <v>111</v>
      </c>
      <c r="N18" s="138"/>
      <c r="O18" s="6"/>
      <c r="P18" s="6"/>
      <c r="Q18" s="6"/>
      <c r="R18" s="136"/>
      <c r="S18" s="6"/>
      <c r="T18" s="6"/>
      <c r="U18" s="6"/>
      <c r="V18" s="136"/>
      <c r="W18" s="6"/>
      <c r="X18" s="6"/>
      <c r="Y18" s="52"/>
      <c r="Z18" s="131"/>
      <c r="AA18" s="6"/>
      <c r="AB18" s="6"/>
      <c r="AC18" s="15"/>
      <c r="AD18" s="131">
        <v>45258</v>
      </c>
      <c r="AE18" s="6">
        <v>5040</v>
      </c>
      <c r="AF18" s="6">
        <v>60</v>
      </c>
      <c r="AG18" s="15" t="s">
        <v>398</v>
      </c>
      <c r="AH18" s="138">
        <v>45250</v>
      </c>
      <c r="AI18" s="224">
        <v>5132</v>
      </c>
      <c r="AJ18" s="6">
        <v>30</v>
      </c>
      <c r="AK18" s="6" t="s">
        <v>280</v>
      </c>
      <c r="AL18" s="136" t="s">
        <v>432</v>
      </c>
      <c r="AM18" s="6">
        <v>5094</v>
      </c>
      <c r="AN18" s="6">
        <v>85</v>
      </c>
      <c r="AO18" s="136" t="s">
        <v>179</v>
      </c>
      <c r="AP18" s="136">
        <v>45244</v>
      </c>
      <c r="AQ18" s="6">
        <v>5065</v>
      </c>
      <c r="AR18" s="6">
        <v>60</v>
      </c>
      <c r="AS18" s="6" t="s">
        <v>179</v>
      </c>
      <c r="AT18" s="136">
        <v>45244</v>
      </c>
      <c r="AU18" s="6">
        <v>5066</v>
      </c>
      <c r="AV18" s="6">
        <v>20</v>
      </c>
      <c r="AW18" s="6" t="s">
        <v>280</v>
      </c>
      <c r="AX18" s="144">
        <v>45244</v>
      </c>
      <c r="AY18" s="6">
        <v>5067</v>
      </c>
      <c r="AZ18" s="6">
        <v>30</v>
      </c>
      <c r="BA18" s="6" t="s">
        <v>179</v>
      </c>
      <c r="BB18" s="144">
        <v>45243</v>
      </c>
      <c r="BC18" s="6">
        <v>5057</v>
      </c>
      <c r="BD18" s="6">
        <v>75</v>
      </c>
      <c r="BE18" s="6" t="s">
        <v>179</v>
      </c>
      <c r="BF18" s="136">
        <v>45249</v>
      </c>
      <c r="BG18" s="6">
        <v>5029</v>
      </c>
      <c r="BH18" s="6">
        <v>210</v>
      </c>
      <c r="BI18" s="192" t="s">
        <v>111</v>
      </c>
      <c r="BJ18" s="136">
        <v>45251</v>
      </c>
      <c r="BK18" s="6">
        <v>5125</v>
      </c>
      <c r="BL18" s="6">
        <v>45</v>
      </c>
      <c r="BM18" s="4" t="s">
        <v>179</v>
      </c>
      <c r="BN18" s="136"/>
      <c r="BO18" s="6"/>
      <c r="BP18" s="6"/>
      <c r="BQ18" s="4"/>
      <c r="BR18" s="86"/>
      <c r="BS18" s="86"/>
      <c r="BT18" s="86"/>
      <c r="BU18" s="86"/>
      <c r="BV18" s="136"/>
      <c r="BW18" s="6"/>
      <c r="BX18" s="6"/>
      <c r="BY18" s="52"/>
      <c r="BZ18" s="131"/>
      <c r="CA18" s="6"/>
      <c r="CB18" s="6"/>
      <c r="CC18" s="15"/>
      <c r="CD18" s="131">
        <v>45253</v>
      </c>
      <c r="CE18" s="6">
        <v>5203</v>
      </c>
      <c r="CF18" s="6">
        <v>105</v>
      </c>
      <c r="CG18" s="216" t="s">
        <v>111</v>
      </c>
      <c r="CH18" s="138">
        <v>45252</v>
      </c>
      <c r="CI18" s="6">
        <v>5036</v>
      </c>
      <c r="CJ18" s="6">
        <v>10</v>
      </c>
      <c r="CK18" s="15" t="s">
        <v>111</v>
      </c>
      <c r="CL18" s="161">
        <v>45249</v>
      </c>
      <c r="CM18" s="86">
        <v>5028</v>
      </c>
      <c r="CN18" s="86">
        <v>25</v>
      </c>
      <c r="CO18" s="86" t="s">
        <v>111</v>
      </c>
      <c r="CP18" s="136"/>
      <c r="CQ18" s="67"/>
      <c r="CR18" s="67"/>
      <c r="CS18" s="67"/>
      <c r="CT18" s="221"/>
      <c r="CU18" s="86"/>
      <c r="CV18" s="86"/>
      <c r="CW18" s="216"/>
      <c r="CX18" s="221"/>
      <c r="CY18" s="86"/>
      <c r="CZ18" s="86"/>
      <c r="DA18" s="216"/>
      <c r="DB18" s="221"/>
      <c r="DC18" s="86"/>
      <c r="DD18" s="86"/>
      <c r="DE18" s="216"/>
      <c r="DF18" s="221"/>
      <c r="DG18" s="86"/>
      <c r="DH18" s="86"/>
      <c r="DI18" s="216"/>
      <c r="DJ18" s="131">
        <v>45243</v>
      </c>
      <c r="DK18" s="6">
        <v>5045</v>
      </c>
      <c r="DL18" s="6">
        <v>8400</v>
      </c>
      <c r="DM18" s="216"/>
      <c r="DN18" s="131"/>
      <c r="DO18" s="6"/>
      <c r="DP18" s="6"/>
      <c r="DQ18" s="216"/>
      <c r="DR18" s="131"/>
      <c r="DS18" s="52"/>
      <c r="DT18" s="6"/>
      <c r="DU18" s="86"/>
      <c r="DV18" s="138"/>
      <c r="DW18" s="6"/>
      <c r="DX18" s="6"/>
      <c r="DY18" s="216"/>
    </row>
    <row r="19" spans="1:129" x14ac:dyDescent="0.3">
      <c r="B19" s="131"/>
      <c r="C19" s="6"/>
      <c r="D19" s="6"/>
      <c r="E19" s="15"/>
      <c r="F19" s="131">
        <v>45239</v>
      </c>
      <c r="G19" s="6">
        <v>5014</v>
      </c>
      <c r="H19" s="6">
        <v>70</v>
      </c>
      <c r="I19" s="15" t="s">
        <v>111</v>
      </c>
      <c r="J19" s="138">
        <v>45241</v>
      </c>
      <c r="K19" s="6">
        <v>5052</v>
      </c>
      <c r="L19" s="6">
        <v>20</v>
      </c>
      <c r="M19" s="6" t="s">
        <v>392</v>
      </c>
      <c r="N19" s="138"/>
      <c r="O19" s="6"/>
      <c r="P19" s="6"/>
      <c r="Q19" s="6"/>
      <c r="R19" s="136"/>
      <c r="S19" s="6"/>
      <c r="T19" s="6"/>
      <c r="U19" s="6"/>
      <c r="V19" s="136"/>
      <c r="W19" s="6"/>
      <c r="X19" s="6"/>
      <c r="Y19" s="52"/>
      <c r="Z19" s="136"/>
      <c r="AA19" s="86"/>
      <c r="AB19" s="86"/>
      <c r="AC19" s="86"/>
      <c r="AD19" s="138"/>
      <c r="AE19" s="140"/>
      <c r="AF19" s="6"/>
      <c r="AG19" s="15"/>
      <c r="AH19" s="138"/>
      <c r="AI19" s="6"/>
      <c r="AJ19" s="6"/>
      <c r="AK19" s="6"/>
      <c r="AL19" s="136">
        <v>45253</v>
      </c>
      <c r="AM19" s="6">
        <v>5042</v>
      </c>
      <c r="AN19" s="6">
        <v>105</v>
      </c>
      <c r="AO19" s="136" t="s">
        <v>111</v>
      </c>
      <c r="AP19" s="136">
        <v>45246</v>
      </c>
      <c r="AQ19" s="6">
        <v>5075</v>
      </c>
      <c r="AR19" s="6">
        <v>60</v>
      </c>
      <c r="AS19" s="192" t="s">
        <v>179</v>
      </c>
      <c r="AT19" s="136">
        <v>45246</v>
      </c>
      <c r="AU19" s="6">
        <v>5082</v>
      </c>
      <c r="AV19" s="6">
        <v>20</v>
      </c>
      <c r="AW19" s="192" t="s">
        <v>280</v>
      </c>
      <c r="AX19" s="144">
        <v>45246</v>
      </c>
      <c r="AY19" s="6">
        <v>5076</v>
      </c>
      <c r="AZ19" s="6">
        <v>30</v>
      </c>
      <c r="BA19" s="192" t="s">
        <v>179</v>
      </c>
      <c r="BB19" s="144">
        <v>45245</v>
      </c>
      <c r="BC19" s="6">
        <v>5074</v>
      </c>
      <c r="BD19" s="6">
        <v>75</v>
      </c>
      <c r="BE19" s="192" t="s">
        <v>179</v>
      </c>
      <c r="BF19" s="136">
        <v>45252</v>
      </c>
      <c r="BG19" s="6">
        <v>5035</v>
      </c>
      <c r="BH19" s="6">
        <v>205</v>
      </c>
      <c r="BI19" s="6" t="s">
        <v>111</v>
      </c>
      <c r="BJ19" s="136">
        <v>45253</v>
      </c>
      <c r="BK19" s="6">
        <v>5041</v>
      </c>
      <c r="BL19" s="6">
        <v>105</v>
      </c>
      <c r="BM19" s="6" t="s">
        <v>111</v>
      </c>
      <c r="BN19" s="136"/>
      <c r="BO19" s="6"/>
      <c r="BP19" s="6"/>
      <c r="BQ19" s="6"/>
      <c r="BR19" s="86"/>
      <c r="BS19" s="86"/>
      <c r="BT19" s="86"/>
      <c r="BU19" s="86"/>
      <c r="BV19" s="136"/>
      <c r="BW19" s="6"/>
      <c r="BX19" s="6"/>
      <c r="BY19" s="52"/>
      <c r="BZ19" s="131"/>
      <c r="CA19" s="6"/>
      <c r="CB19" s="6"/>
      <c r="CC19" s="15"/>
      <c r="CD19" s="131">
        <v>45257</v>
      </c>
      <c r="CE19" s="6">
        <v>5117</v>
      </c>
      <c r="CF19" s="6">
        <v>105</v>
      </c>
      <c r="CG19" s="216" t="s">
        <v>179</v>
      </c>
      <c r="CH19" s="138">
        <v>45255</v>
      </c>
      <c r="CI19" s="6">
        <v>5110</v>
      </c>
      <c r="CJ19" s="6">
        <v>10</v>
      </c>
      <c r="CK19" s="86" t="s">
        <v>111</v>
      </c>
      <c r="CL19" s="161">
        <v>45252</v>
      </c>
      <c r="CM19" s="86">
        <v>5037</v>
      </c>
      <c r="CN19" s="86">
        <v>40</v>
      </c>
      <c r="CO19" s="86" t="s">
        <v>179</v>
      </c>
      <c r="CP19" s="136"/>
      <c r="CQ19" s="67"/>
      <c r="CR19" s="67"/>
      <c r="CS19" s="67"/>
      <c r="CT19" s="221"/>
      <c r="CU19" s="86"/>
      <c r="CV19" s="86"/>
      <c r="CW19" s="216"/>
      <c r="CX19" s="221"/>
      <c r="CY19" s="86"/>
      <c r="CZ19" s="86"/>
      <c r="DA19" s="216"/>
      <c r="DB19" s="221"/>
      <c r="DC19" s="86"/>
      <c r="DD19" s="86"/>
      <c r="DE19" s="216"/>
      <c r="DF19" s="221"/>
      <c r="DG19" s="86"/>
      <c r="DH19" s="86"/>
      <c r="DI19" s="216"/>
      <c r="DJ19" s="131">
        <v>45245</v>
      </c>
      <c r="DK19" s="6">
        <v>5134</v>
      </c>
      <c r="DL19" s="6">
        <v>8400</v>
      </c>
      <c r="DM19" s="216"/>
      <c r="DN19" s="131"/>
      <c r="DO19" s="6"/>
      <c r="DP19" s="6"/>
      <c r="DQ19" s="216"/>
      <c r="DR19" s="131"/>
      <c r="DS19" s="6"/>
      <c r="DT19" s="6"/>
      <c r="DU19" s="216"/>
      <c r="DV19" s="131"/>
      <c r="DW19" s="6"/>
      <c r="DX19" s="6"/>
      <c r="DY19" s="216"/>
    </row>
    <row r="20" spans="1:129" x14ac:dyDescent="0.3">
      <c r="B20" s="131"/>
      <c r="C20" s="6"/>
      <c r="D20" s="6"/>
      <c r="E20" s="15"/>
      <c r="F20" s="131">
        <v>45241</v>
      </c>
      <c r="G20" s="6">
        <v>5053</v>
      </c>
      <c r="H20" s="6">
        <v>45</v>
      </c>
      <c r="I20" s="15" t="s">
        <v>392</v>
      </c>
      <c r="J20" s="138">
        <v>45243</v>
      </c>
      <c r="K20" s="6">
        <v>5061</v>
      </c>
      <c r="L20" s="6">
        <v>30</v>
      </c>
      <c r="M20" s="6" t="s">
        <v>392</v>
      </c>
      <c r="N20" s="138"/>
      <c r="O20" s="6"/>
      <c r="P20" s="6"/>
      <c r="Q20" s="6"/>
      <c r="R20" s="136"/>
      <c r="S20" s="6"/>
      <c r="T20" s="6"/>
      <c r="U20" s="6"/>
      <c r="V20" s="136"/>
      <c r="W20" s="6"/>
      <c r="X20" s="6"/>
      <c r="Y20" s="52"/>
      <c r="Z20" s="136"/>
      <c r="AA20" s="86"/>
      <c r="AB20" s="86"/>
      <c r="AC20" s="86"/>
      <c r="AD20" s="138"/>
      <c r="AE20" s="140"/>
      <c r="AF20" s="6"/>
      <c r="AG20" s="15"/>
      <c r="AH20" s="138"/>
      <c r="AI20" s="6"/>
      <c r="AJ20" s="6"/>
      <c r="AK20" s="6"/>
      <c r="AL20" s="136">
        <v>45256</v>
      </c>
      <c r="AM20" s="6">
        <v>5113</v>
      </c>
      <c r="AN20" s="6">
        <v>105</v>
      </c>
      <c r="AO20" s="136" t="s">
        <v>179</v>
      </c>
      <c r="AP20" s="136">
        <v>45248</v>
      </c>
      <c r="AQ20" s="6">
        <v>5025</v>
      </c>
      <c r="AR20" s="6">
        <v>140</v>
      </c>
      <c r="AS20" s="192" t="s">
        <v>430</v>
      </c>
      <c r="AT20" s="136">
        <v>45248</v>
      </c>
      <c r="AU20" s="6">
        <v>5027</v>
      </c>
      <c r="AV20" s="6">
        <v>70</v>
      </c>
      <c r="AW20" s="192" t="s">
        <v>280</v>
      </c>
      <c r="AX20" s="144">
        <v>45248</v>
      </c>
      <c r="AY20" s="6">
        <v>5026</v>
      </c>
      <c r="AZ20" s="6">
        <v>70</v>
      </c>
      <c r="BA20" s="192" t="s">
        <v>111</v>
      </c>
      <c r="BB20" s="144">
        <v>45247</v>
      </c>
      <c r="BC20" s="6">
        <v>5024</v>
      </c>
      <c r="BD20" s="6">
        <v>135</v>
      </c>
      <c r="BE20" s="192" t="s">
        <v>111</v>
      </c>
      <c r="BF20" s="136">
        <v>45255</v>
      </c>
      <c r="BG20" s="6">
        <v>5109</v>
      </c>
      <c r="BH20" s="6">
        <v>210</v>
      </c>
      <c r="BI20" s="6" t="s">
        <v>111</v>
      </c>
      <c r="BJ20" s="136">
        <v>45255</v>
      </c>
      <c r="BK20" s="6">
        <v>5229</v>
      </c>
      <c r="BL20" s="6">
        <v>135</v>
      </c>
      <c r="BM20" s="6" t="s">
        <v>184</v>
      </c>
      <c r="BN20" s="136"/>
      <c r="BO20" s="6"/>
      <c r="BP20" s="6"/>
      <c r="BQ20" s="6"/>
      <c r="BR20" s="86"/>
      <c r="BS20" s="86"/>
      <c r="BT20" s="86"/>
      <c r="BU20" s="86"/>
      <c r="BV20" s="136"/>
      <c r="BW20" s="6"/>
      <c r="BX20" s="6"/>
      <c r="BY20" s="52"/>
      <c r="BZ20" s="131"/>
      <c r="CA20" s="6"/>
      <c r="CB20" s="6"/>
      <c r="CC20" s="15"/>
      <c r="CD20" s="131">
        <v>45260</v>
      </c>
      <c r="CE20" s="6">
        <v>5124</v>
      </c>
      <c r="CF20" s="6">
        <v>105</v>
      </c>
      <c r="CG20" s="216" t="s">
        <v>111</v>
      </c>
      <c r="CH20" s="138"/>
      <c r="CI20" s="6"/>
      <c r="CJ20" s="6"/>
      <c r="CK20" s="86"/>
      <c r="CL20" s="161">
        <v>45255</v>
      </c>
      <c r="CM20" s="86">
        <v>5111</v>
      </c>
      <c r="CN20" s="86">
        <v>20</v>
      </c>
      <c r="CO20" s="86" t="s">
        <v>111</v>
      </c>
      <c r="CP20" s="136"/>
      <c r="CQ20" s="67"/>
      <c r="CR20" s="67"/>
      <c r="CS20" s="67"/>
      <c r="CT20" s="221"/>
      <c r="CU20" s="86"/>
      <c r="CV20" s="86"/>
      <c r="CW20" s="216"/>
      <c r="CX20" s="221"/>
      <c r="CY20" s="86"/>
      <c r="CZ20" s="86"/>
      <c r="DA20" s="216"/>
      <c r="DB20" s="221"/>
      <c r="DC20" s="86"/>
      <c r="DD20" s="86"/>
      <c r="DE20" s="216"/>
      <c r="DF20" s="221"/>
      <c r="DG20" s="86"/>
      <c r="DH20" s="86"/>
      <c r="DI20" s="216"/>
      <c r="DJ20" s="131">
        <v>45245</v>
      </c>
      <c r="DK20" s="6">
        <v>5133</v>
      </c>
      <c r="DL20" s="6">
        <v>8400</v>
      </c>
      <c r="DM20" s="216"/>
      <c r="DN20" s="131"/>
      <c r="DO20" s="6"/>
      <c r="DP20" s="6"/>
      <c r="DQ20" s="216"/>
      <c r="DR20" s="131"/>
      <c r="DS20" s="6"/>
      <c r="DT20" s="6"/>
      <c r="DU20" s="216"/>
      <c r="DV20" s="131"/>
      <c r="DW20" s="6"/>
      <c r="DX20" s="6"/>
      <c r="DY20" s="216"/>
    </row>
    <row r="21" spans="1:129" x14ac:dyDescent="0.3">
      <c r="B21" s="131"/>
      <c r="C21" s="6"/>
      <c r="D21" s="6"/>
      <c r="E21" s="15"/>
      <c r="F21" s="131">
        <v>45243</v>
      </c>
      <c r="G21" s="6">
        <v>5062</v>
      </c>
      <c r="H21" s="6">
        <v>30</v>
      </c>
      <c r="I21" s="15" t="s">
        <v>392</v>
      </c>
      <c r="J21" s="138">
        <v>45243</v>
      </c>
      <c r="K21" s="6">
        <v>5063</v>
      </c>
      <c r="L21" s="6">
        <v>15</v>
      </c>
      <c r="M21" s="6" t="s">
        <v>392</v>
      </c>
      <c r="N21" s="138"/>
      <c r="O21" s="6"/>
      <c r="P21" s="6"/>
      <c r="Q21" s="6"/>
      <c r="R21" s="136"/>
      <c r="S21" s="6"/>
      <c r="T21" s="6"/>
      <c r="U21" s="6"/>
      <c r="V21" s="136"/>
      <c r="W21" s="6"/>
      <c r="X21" s="6"/>
      <c r="Y21" s="52"/>
      <c r="Z21" s="136"/>
      <c r="AA21" s="86"/>
      <c r="AB21" s="86"/>
      <c r="AC21" s="86"/>
      <c r="AD21" s="138"/>
      <c r="AE21" s="6"/>
      <c r="AF21" s="6"/>
      <c r="AG21" s="15"/>
      <c r="AH21" s="138"/>
      <c r="AI21" s="6"/>
      <c r="AJ21" s="6"/>
      <c r="AK21" s="6"/>
      <c r="AL21" s="233">
        <v>45259</v>
      </c>
      <c r="AM21" s="6">
        <v>5138</v>
      </c>
      <c r="AN21" s="6">
        <v>105</v>
      </c>
      <c r="AO21" s="136" t="s">
        <v>111</v>
      </c>
      <c r="AP21" s="136">
        <v>45250</v>
      </c>
      <c r="AQ21" s="6">
        <v>5095</v>
      </c>
      <c r="AR21" s="6">
        <v>100</v>
      </c>
      <c r="AS21" s="6" t="s">
        <v>179</v>
      </c>
      <c r="AT21" s="136">
        <v>45250</v>
      </c>
      <c r="AU21" s="6">
        <v>5096</v>
      </c>
      <c r="AV21" s="6">
        <v>30</v>
      </c>
      <c r="AW21" s="6" t="s">
        <v>179</v>
      </c>
      <c r="AX21" s="144">
        <v>45250</v>
      </c>
      <c r="AY21" s="6">
        <v>5097</v>
      </c>
      <c r="AZ21" s="6">
        <v>30</v>
      </c>
      <c r="BA21" s="6" t="s">
        <v>179</v>
      </c>
      <c r="BB21" s="144">
        <v>45249</v>
      </c>
      <c r="BC21" s="6">
        <v>5090</v>
      </c>
      <c r="BD21" s="6">
        <v>75</v>
      </c>
      <c r="BE21" s="6" t="s">
        <v>179</v>
      </c>
      <c r="BF21" s="136">
        <v>45258</v>
      </c>
      <c r="BG21" s="6">
        <v>5121</v>
      </c>
      <c r="BH21" s="6">
        <v>90</v>
      </c>
      <c r="BI21" s="6" t="s">
        <v>179</v>
      </c>
      <c r="BJ21" s="136">
        <v>45257</v>
      </c>
      <c r="BK21" s="6">
        <v>3848</v>
      </c>
      <c r="BL21" s="6">
        <v>135</v>
      </c>
      <c r="BM21" s="6" t="s">
        <v>184</v>
      </c>
      <c r="BN21" s="136"/>
      <c r="BO21" s="6"/>
      <c r="BP21" s="6"/>
      <c r="BQ21" s="6"/>
      <c r="BR21" s="86"/>
      <c r="BS21" s="86"/>
      <c r="BT21" s="86"/>
      <c r="BU21" s="86"/>
      <c r="BV21" s="136"/>
      <c r="BW21" s="6"/>
      <c r="BX21" s="6"/>
      <c r="BY21" s="52"/>
      <c r="BZ21" s="131"/>
      <c r="CA21" s="6"/>
      <c r="CB21" s="6"/>
      <c r="CC21" s="15"/>
      <c r="CD21" s="131"/>
      <c r="CE21" s="6"/>
      <c r="CF21" s="6"/>
      <c r="CG21" s="216"/>
      <c r="CH21" s="138"/>
      <c r="CI21" s="6"/>
      <c r="CJ21" s="6"/>
      <c r="CK21" s="86"/>
      <c r="CL21" s="161">
        <v>45258</v>
      </c>
      <c r="CM21" s="86">
        <v>5120</v>
      </c>
      <c r="CN21" s="86">
        <v>70</v>
      </c>
      <c r="CO21" s="86" t="s">
        <v>179</v>
      </c>
      <c r="CP21" s="136"/>
      <c r="CQ21" s="67"/>
      <c r="CR21" s="67"/>
      <c r="CS21" s="67"/>
      <c r="CT21" s="221"/>
      <c r="CU21" s="86"/>
      <c r="CV21" s="86"/>
      <c r="CW21" s="216"/>
      <c r="CX21" s="221"/>
      <c r="CY21" s="86"/>
      <c r="CZ21" s="86"/>
      <c r="DA21" s="216"/>
      <c r="DB21" s="221"/>
      <c r="DC21" s="86"/>
      <c r="DD21" s="86"/>
      <c r="DE21" s="216"/>
      <c r="DF21" s="221"/>
      <c r="DG21" s="86"/>
      <c r="DH21" s="86"/>
      <c r="DI21" s="216"/>
      <c r="DJ21" s="131">
        <v>45246</v>
      </c>
      <c r="DK21" s="6">
        <v>5135</v>
      </c>
      <c r="DL21" s="6">
        <v>8400</v>
      </c>
      <c r="DM21" s="216"/>
      <c r="DN21" s="131"/>
      <c r="DO21" s="6"/>
      <c r="DP21" s="6"/>
      <c r="DQ21" s="216"/>
      <c r="DR21" s="131"/>
      <c r="DS21" s="6"/>
      <c r="DT21" s="6"/>
      <c r="DU21" s="216"/>
      <c r="DV21" s="131"/>
      <c r="DW21" s="6"/>
      <c r="DX21" s="6"/>
      <c r="DY21" s="216"/>
    </row>
    <row r="22" spans="1:129" x14ac:dyDescent="0.3">
      <c r="B22" s="131"/>
      <c r="C22" s="6"/>
      <c r="D22" s="6"/>
      <c r="E22" s="15"/>
      <c r="F22" s="131">
        <v>45246</v>
      </c>
      <c r="G22" s="6">
        <v>5079</v>
      </c>
      <c r="H22" s="6">
        <v>45</v>
      </c>
      <c r="I22" s="15" t="s">
        <v>392</v>
      </c>
      <c r="J22" s="138">
        <v>45246</v>
      </c>
      <c r="K22" s="6">
        <v>5080</v>
      </c>
      <c r="L22" s="6">
        <v>30</v>
      </c>
      <c r="M22" s="6" t="s">
        <v>392</v>
      </c>
      <c r="N22" s="138"/>
      <c r="O22" s="6"/>
      <c r="P22" s="6"/>
      <c r="Q22" s="6"/>
      <c r="R22" s="136"/>
      <c r="S22" s="6"/>
      <c r="T22" s="6"/>
      <c r="U22" s="6"/>
      <c r="V22" s="136"/>
      <c r="W22" s="6"/>
      <c r="X22" s="6"/>
      <c r="Y22" s="52"/>
      <c r="Z22" s="136"/>
      <c r="AA22" s="86"/>
      <c r="AB22" s="86"/>
      <c r="AC22" s="86"/>
      <c r="AD22" s="138"/>
      <c r="AE22" s="140"/>
      <c r="AF22" s="6"/>
      <c r="AG22" s="15"/>
      <c r="AH22" s="138"/>
      <c r="AI22" s="140"/>
      <c r="AJ22" s="6"/>
      <c r="AK22" s="6"/>
      <c r="AL22" s="136"/>
      <c r="AM22" s="6"/>
      <c r="AN22" s="6"/>
      <c r="AO22" s="136"/>
      <c r="AP22" s="136">
        <v>45252</v>
      </c>
      <c r="AQ22" s="6">
        <v>5031</v>
      </c>
      <c r="AR22" s="6">
        <v>140</v>
      </c>
      <c r="AS22" s="6" t="s">
        <v>430</v>
      </c>
      <c r="AT22" s="136">
        <v>45252</v>
      </c>
      <c r="AU22" s="6">
        <v>5033</v>
      </c>
      <c r="AV22" s="6">
        <v>25</v>
      </c>
      <c r="AW22" s="6" t="s">
        <v>111</v>
      </c>
      <c r="AX22" s="144">
        <v>45252</v>
      </c>
      <c r="AY22" s="6">
        <v>5032</v>
      </c>
      <c r="AZ22" s="6">
        <v>70</v>
      </c>
      <c r="BA22" s="6" t="s">
        <v>111</v>
      </c>
      <c r="BB22" s="144">
        <v>45251</v>
      </c>
      <c r="BC22" s="6">
        <v>5098</v>
      </c>
      <c r="BD22" s="6">
        <v>75</v>
      </c>
      <c r="BE22" s="6" t="s">
        <v>179</v>
      </c>
      <c r="BF22" s="136"/>
      <c r="BG22" s="6"/>
      <c r="BH22" s="6"/>
      <c r="BI22" s="6"/>
      <c r="BJ22" s="136"/>
      <c r="BK22" s="6">
        <v>3849</v>
      </c>
      <c r="BL22" s="6">
        <v>135</v>
      </c>
      <c r="BM22" s="52" t="s">
        <v>184</v>
      </c>
      <c r="BN22" s="136"/>
      <c r="BO22" s="6"/>
      <c r="BP22" s="6"/>
      <c r="BQ22" s="6"/>
      <c r="BR22" s="86"/>
      <c r="BS22" s="86"/>
      <c r="BT22" s="86"/>
      <c r="BU22" s="86"/>
      <c r="BV22" s="136"/>
      <c r="BW22" s="6"/>
      <c r="BX22" s="6"/>
      <c r="BY22" s="52"/>
      <c r="BZ22" s="131"/>
      <c r="CA22" s="6"/>
      <c r="CB22" s="6"/>
      <c r="CC22" s="15"/>
      <c r="CD22" s="131"/>
      <c r="CE22" s="6"/>
      <c r="CF22" s="6"/>
      <c r="CG22" s="216"/>
      <c r="CH22" s="138"/>
      <c r="CI22" s="6"/>
      <c r="CJ22" s="6"/>
      <c r="CK22" s="86"/>
      <c r="CL22" s="161"/>
      <c r="CM22" s="86"/>
      <c r="CN22" s="86"/>
      <c r="CO22" s="86"/>
      <c r="CP22" s="136"/>
      <c r="CQ22" s="67"/>
      <c r="CR22" s="67"/>
      <c r="CS22" s="67"/>
      <c r="CT22" s="221"/>
      <c r="CU22" s="86"/>
      <c r="CV22" s="86"/>
      <c r="CW22" s="216"/>
      <c r="CX22" s="221"/>
      <c r="CY22" s="86"/>
      <c r="CZ22" s="86"/>
      <c r="DA22" s="216"/>
      <c r="DB22" s="221"/>
      <c r="DC22" s="86"/>
      <c r="DD22" s="86"/>
      <c r="DE22" s="216"/>
      <c r="DF22" s="221"/>
      <c r="DG22" s="86"/>
      <c r="DH22" s="86"/>
      <c r="DI22" s="216"/>
      <c r="DJ22" s="131">
        <v>45249</v>
      </c>
      <c r="DK22" s="6">
        <v>5142</v>
      </c>
      <c r="DL22" s="6">
        <v>8400</v>
      </c>
      <c r="DM22" s="216"/>
      <c r="DN22" s="131"/>
      <c r="DO22" s="6"/>
      <c r="DP22" s="6"/>
      <c r="DQ22" s="216"/>
      <c r="DR22" s="131"/>
      <c r="DS22" s="6"/>
      <c r="DT22" s="6"/>
      <c r="DU22" s="216"/>
      <c r="DV22" s="131"/>
      <c r="DW22" s="6"/>
      <c r="DX22" s="6"/>
      <c r="DY22" s="216"/>
    </row>
    <row r="23" spans="1:129" x14ac:dyDescent="0.3">
      <c r="B23" s="131"/>
      <c r="C23" s="6"/>
      <c r="D23" s="6"/>
      <c r="E23" s="15"/>
      <c r="F23" s="131">
        <v>45249</v>
      </c>
      <c r="G23" s="6">
        <v>5091</v>
      </c>
      <c r="H23" s="6">
        <v>45</v>
      </c>
      <c r="I23" s="15" t="s">
        <v>392</v>
      </c>
      <c r="J23" s="138">
        <v>45249</v>
      </c>
      <c r="K23" s="6">
        <v>5092</v>
      </c>
      <c r="L23" s="6">
        <v>30</v>
      </c>
      <c r="M23" s="6" t="s">
        <v>392</v>
      </c>
      <c r="N23" s="138"/>
      <c r="O23" s="6"/>
      <c r="P23" s="6"/>
      <c r="Q23" s="6"/>
      <c r="R23" s="136"/>
      <c r="S23" s="6"/>
      <c r="T23" s="6"/>
      <c r="U23" s="6"/>
      <c r="V23" s="136"/>
      <c r="W23" s="6"/>
      <c r="X23" s="6"/>
      <c r="Y23" s="52"/>
      <c r="Z23" s="183"/>
      <c r="AC23" s="115"/>
      <c r="AD23" s="131"/>
      <c r="AE23" s="140"/>
      <c r="AF23" s="6"/>
      <c r="AG23" s="15"/>
      <c r="AH23" s="138"/>
      <c r="AI23" s="6"/>
      <c r="AJ23" s="6"/>
      <c r="AK23" s="6"/>
      <c r="AL23" s="136"/>
      <c r="AM23" s="6"/>
      <c r="AN23" s="6"/>
      <c r="AO23" s="136"/>
      <c r="AP23" s="136">
        <v>45254</v>
      </c>
      <c r="AQ23" s="6">
        <v>5204</v>
      </c>
      <c r="AR23" s="6">
        <v>50</v>
      </c>
      <c r="AS23" s="6" t="s">
        <v>430</v>
      </c>
      <c r="AT23" s="136">
        <v>45254</v>
      </c>
      <c r="AU23" s="6">
        <v>5206</v>
      </c>
      <c r="AV23" s="6">
        <v>20</v>
      </c>
      <c r="AW23" s="6" t="s">
        <v>111</v>
      </c>
      <c r="AX23" s="144">
        <v>45254</v>
      </c>
      <c r="AY23" s="6">
        <v>5205</v>
      </c>
      <c r="AZ23" s="6">
        <v>30</v>
      </c>
      <c r="BA23" s="6" t="s">
        <v>111</v>
      </c>
      <c r="BB23" s="144">
        <v>45253</v>
      </c>
      <c r="BC23" s="6">
        <v>5103</v>
      </c>
      <c r="BD23" s="6">
        <v>75</v>
      </c>
      <c r="BE23" s="6" t="s">
        <v>179</v>
      </c>
      <c r="BF23" s="136"/>
      <c r="BG23" s="6"/>
      <c r="BH23" s="6"/>
      <c r="BI23" s="6"/>
      <c r="BJ23" s="136"/>
      <c r="BK23" s="6"/>
      <c r="BL23" s="6"/>
      <c r="BM23" s="52"/>
      <c r="BN23" s="136"/>
      <c r="BO23" s="6"/>
      <c r="BP23" s="6"/>
      <c r="BQ23" s="6"/>
      <c r="BR23" s="86"/>
      <c r="BS23" s="86"/>
      <c r="BT23" s="86"/>
      <c r="BU23" s="86"/>
      <c r="BZ23" s="131"/>
      <c r="CA23" s="6"/>
      <c r="CB23" s="6"/>
      <c r="CC23" s="15"/>
      <c r="CD23" s="131"/>
      <c r="CE23" s="6"/>
      <c r="CF23" s="6"/>
      <c r="CG23" s="216"/>
      <c r="CH23" s="138"/>
      <c r="CI23" s="6"/>
      <c r="CJ23" s="6"/>
      <c r="CK23" s="86"/>
      <c r="CL23" s="86"/>
      <c r="CM23" s="86"/>
      <c r="CN23" s="86"/>
      <c r="CO23" s="86"/>
      <c r="CP23" s="136"/>
      <c r="CQ23" s="67"/>
      <c r="CR23" s="67"/>
      <c r="CS23" s="67"/>
      <c r="CT23" s="221"/>
      <c r="CU23" s="86"/>
      <c r="CV23" s="86"/>
      <c r="CW23" s="216"/>
      <c r="CX23" s="221"/>
      <c r="CY23" s="86"/>
      <c r="CZ23" s="86"/>
      <c r="DA23" s="216"/>
      <c r="DB23" s="221"/>
      <c r="DC23" s="86"/>
      <c r="DD23" s="86"/>
      <c r="DE23" s="216"/>
      <c r="DF23" s="221"/>
      <c r="DG23" s="86"/>
      <c r="DH23" s="86"/>
      <c r="DI23" s="216"/>
      <c r="DJ23" s="131">
        <v>45253</v>
      </c>
      <c r="DK23" s="6">
        <v>5145</v>
      </c>
      <c r="DL23" s="6">
        <v>8400</v>
      </c>
      <c r="DM23" s="216"/>
      <c r="DN23" s="131"/>
      <c r="DO23" s="6"/>
      <c r="DP23" s="6"/>
      <c r="DQ23" s="216"/>
      <c r="DR23" s="131"/>
      <c r="DS23" s="6"/>
      <c r="DT23" s="6"/>
      <c r="DU23" s="216"/>
      <c r="DV23" s="131"/>
      <c r="DW23" s="6"/>
      <c r="DX23" s="6"/>
      <c r="DY23" s="216"/>
    </row>
    <row r="24" spans="1:129" x14ac:dyDescent="0.3">
      <c r="B24" s="131"/>
      <c r="C24" s="6"/>
      <c r="D24" s="6"/>
      <c r="E24" s="15"/>
      <c r="F24" s="131">
        <v>21</v>
      </c>
      <c r="G24" s="6">
        <v>5102</v>
      </c>
      <c r="H24" s="6">
        <v>45</v>
      </c>
      <c r="I24" s="15" t="s">
        <v>392</v>
      </c>
      <c r="J24" s="138">
        <v>45251</v>
      </c>
      <c r="K24" s="6">
        <v>5101</v>
      </c>
      <c r="L24" s="6">
        <v>30</v>
      </c>
      <c r="M24" s="6" t="s">
        <v>392</v>
      </c>
      <c r="N24" s="138"/>
      <c r="O24" s="6"/>
      <c r="P24" s="6"/>
      <c r="Q24" s="6"/>
      <c r="R24" s="136"/>
      <c r="S24" s="6"/>
      <c r="T24" s="6"/>
      <c r="U24" s="6"/>
      <c r="V24" s="136"/>
      <c r="W24" s="6"/>
      <c r="X24" s="6"/>
      <c r="Y24" s="52"/>
      <c r="Z24" s="131"/>
      <c r="AA24" s="6"/>
      <c r="AB24" s="6"/>
      <c r="AC24" s="15"/>
      <c r="AD24" s="131"/>
      <c r="AE24" s="6"/>
      <c r="AF24" s="6"/>
      <c r="AG24" s="15"/>
      <c r="AH24" s="138"/>
      <c r="AI24" s="140"/>
      <c r="AJ24" s="6"/>
      <c r="AK24" s="6"/>
      <c r="AL24" s="136"/>
      <c r="AM24" s="6"/>
      <c r="AN24" s="6"/>
      <c r="AO24" s="136"/>
      <c r="AP24" s="136">
        <v>45256</v>
      </c>
      <c r="AQ24" s="6">
        <v>5126</v>
      </c>
      <c r="AR24" s="6">
        <v>50</v>
      </c>
      <c r="AS24" s="6" t="s">
        <v>430</v>
      </c>
      <c r="AT24" s="136">
        <v>45256</v>
      </c>
      <c r="AU24" s="6">
        <v>5127</v>
      </c>
      <c r="AV24" s="6">
        <v>20</v>
      </c>
      <c r="AW24" s="6" t="s">
        <v>111</v>
      </c>
      <c r="AX24" s="144">
        <v>45258</v>
      </c>
      <c r="AY24" s="6">
        <v>5214</v>
      </c>
      <c r="AZ24" s="6">
        <v>30</v>
      </c>
      <c r="BA24" s="6" t="s">
        <v>111</v>
      </c>
      <c r="BB24" s="144">
        <v>45255</v>
      </c>
      <c r="BC24" s="6">
        <v>5106</v>
      </c>
      <c r="BD24" s="6">
        <v>70</v>
      </c>
      <c r="BE24" s="6" t="s">
        <v>111</v>
      </c>
      <c r="BF24" s="136"/>
      <c r="BG24" s="6"/>
      <c r="BH24" s="6"/>
      <c r="BI24" s="6"/>
      <c r="BJ24" s="136"/>
      <c r="BK24" s="6"/>
      <c r="BL24" s="6"/>
      <c r="BM24" s="52"/>
      <c r="BN24" s="136"/>
      <c r="BO24" s="6"/>
      <c r="BP24" s="6"/>
      <c r="BQ24" s="6"/>
      <c r="BR24" s="86"/>
      <c r="BS24" s="86"/>
      <c r="BT24" s="86"/>
      <c r="BU24" s="86"/>
      <c r="BZ24" s="131"/>
      <c r="CA24" s="6"/>
      <c r="CB24" s="6"/>
      <c r="CC24" s="15"/>
      <c r="CD24" s="131"/>
      <c r="CE24" s="86"/>
      <c r="CF24" s="86"/>
      <c r="CG24" s="216"/>
      <c r="CH24" s="138"/>
      <c r="CI24" s="86"/>
      <c r="CJ24" s="86"/>
      <c r="CK24" s="86"/>
      <c r="CL24" s="86"/>
      <c r="CM24" s="86"/>
      <c r="CN24" s="86"/>
      <c r="CO24" s="86"/>
      <c r="CP24" s="136"/>
      <c r="CQ24" s="67"/>
      <c r="CR24" s="67"/>
      <c r="CS24" s="67"/>
      <c r="CT24" s="221"/>
      <c r="CU24" s="86"/>
      <c r="CV24" s="86"/>
      <c r="CW24" s="216"/>
      <c r="CX24" s="221"/>
      <c r="CY24" s="86"/>
      <c r="CZ24" s="86"/>
      <c r="DA24" s="216"/>
      <c r="DB24" s="221"/>
      <c r="DC24" s="86"/>
      <c r="DD24" s="86"/>
      <c r="DE24" s="216"/>
      <c r="DF24" s="221"/>
      <c r="DG24" s="86"/>
      <c r="DH24" s="86"/>
      <c r="DI24" s="216"/>
      <c r="DJ24" s="131">
        <v>45255</v>
      </c>
      <c r="DK24" s="6">
        <v>5154</v>
      </c>
      <c r="DL24" s="6">
        <v>8400</v>
      </c>
      <c r="DM24" s="216"/>
      <c r="DN24" s="131"/>
      <c r="DO24" s="6"/>
      <c r="DP24" s="6"/>
      <c r="DQ24" s="216"/>
      <c r="DR24" s="131"/>
      <c r="DS24" s="6"/>
      <c r="DT24" s="6"/>
      <c r="DU24" s="216"/>
      <c r="DV24" s="131"/>
      <c r="DW24" s="6"/>
      <c r="DX24" s="6"/>
      <c r="DY24" s="216"/>
    </row>
    <row r="25" spans="1:129" x14ac:dyDescent="0.3">
      <c r="B25" s="131"/>
      <c r="C25" s="6"/>
      <c r="D25" s="6"/>
      <c r="E25" s="15"/>
      <c r="F25" s="131">
        <v>45253</v>
      </c>
      <c r="G25" s="6">
        <v>5201</v>
      </c>
      <c r="H25" s="6">
        <v>70</v>
      </c>
      <c r="I25" s="15" t="s">
        <v>111</v>
      </c>
      <c r="J25" s="138">
        <v>45253</v>
      </c>
      <c r="K25" s="6">
        <v>5002</v>
      </c>
      <c r="L25" s="6">
        <v>105</v>
      </c>
      <c r="M25" s="6" t="s">
        <v>111</v>
      </c>
      <c r="N25" s="138"/>
      <c r="O25" s="6"/>
      <c r="P25" s="6"/>
      <c r="Q25" s="6"/>
      <c r="R25" s="136"/>
      <c r="S25" s="6"/>
      <c r="T25" s="6"/>
      <c r="U25" s="6"/>
      <c r="V25" s="136"/>
      <c r="W25" s="6"/>
      <c r="X25" s="6"/>
      <c r="Y25" s="52"/>
      <c r="Z25" s="131"/>
      <c r="AA25" s="6"/>
      <c r="AB25" s="6"/>
      <c r="AC25" s="15"/>
      <c r="AD25" s="131"/>
      <c r="AE25" s="6"/>
      <c r="AF25" s="6"/>
      <c r="AG25" s="15"/>
      <c r="AH25" s="138"/>
      <c r="AI25" s="140"/>
      <c r="AJ25" s="6"/>
      <c r="AK25" s="6"/>
      <c r="AL25" s="136"/>
      <c r="AM25" s="6"/>
      <c r="AN25" s="6"/>
      <c r="AO25" s="136"/>
      <c r="AP25" s="136">
        <v>45258</v>
      </c>
      <c r="AQ25" s="6">
        <v>5136</v>
      </c>
      <c r="AR25" s="6">
        <v>40</v>
      </c>
      <c r="AS25" s="6" t="s">
        <v>179</v>
      </c>
      <c r="AT25" s="136">
        <v>45258</v>
      </c>
      <c r="AU25" s="6">
        <v>5137</v>
      </c>
      <c r="AV25" s="6">
        <v>30</v>
      </c>
      <c r="AW25" s="6" t="s">
        <v>179</v>
      </c>
      <c r="AX25" s="144"/>
      <c r="AY25" s="224"/>
      <c r="AZ25" s="224"/>
      <c r="BA25" s="6"/>
      <c r="BB25" s="136">
        <v>45257</v>
      </c>
      <c r="BC25" s="6">
        <v>5128</v>
      </c>
      <c r="BD25" s="6">
        <v>60</v>
      </c>
      <c r="BE25" s="6" t="s">
        <v>111</v>
      </c>
      <c r="BF25" s="136"/>
      <c r="BG25" s="6"/>
      <c r="BH25" s="6"/>
      <c r="BI25" s="6"/>
      <c r="BJ25" s="136"/>
      <c r="BK25" s="6"/>
      <c r="BL25" s="6"/>
      <c r="BM25" s="52"/>
      <c r="BN25" s="136"/>
      <c r="BO25" s="6"/>
      <c r="BP25" s="6"/>
      <c r="BQ25" s="6"/>
      <c r="BR25" s="86"/>
      <c r="BS25" s="86"/>
      <c r="BT25" s="86"/>
      <c r="BU25" s="86"/>
      <c r="BV25" s="136"/>
      <c r="BW25" s="6"/>
      <c r="BX25" s="6"/>
      <c r="BY25" s="52"/>
      <c r="BZ25" s="131"/>
      <c r="CA25" s="6"/>
      <c r="CB25" s="6"/>
      <c r="CC25" s="15"/>
      <c r="CD25" s="131"/>
      <c r="CE25" s="86"/>
      <c r="CF25" s="86"/>
      <c r="CG25" s="216"/>
      <c r="CH25" s="138"/>
      <c r="CI25" s="86"/>
      <c r="CJ25" s="86"/>
      <c r="CK25" s="86"/>
      <c r="CL25" s="217"/>
      <c r="CM25" s="217"/>
      <c r="CN25" s="217"/>
      <c r="CO25" s="217"/>
      <c r="CP25" s="67"/>
      <c r="CQ25" s="67"/>
      <c r="CR25" s="67"/>
      <c r="CS25" s="67"/>
      <c r="CT25" s="222"/>
      <c r="CU25" s="217"/>
      <c r="CV25" s="217"/>
      <c r="CW25" s="223"/>
      <c r="CX25" s="222"/>
      <c r="CY25" s="217"/>
      <c r="CZ25" s="217"/>
      <c r="DA25" s="223"/>
      <c r="DB25" s="222"/>
      <c r="DC25" s="217"/>
      <c r="DD25" s="217"/>
      <c r="DE25" s="223"/>
      <c r="DF25" s="222"/>
      <c r="DG25" s="217"/>
      <c r="DH25" s="217"/>
      <c r="DI25" s="223"/>
      <c r="DJ25" s="131">
        <v>45257</v>
      </c>
      <c r="DK25" s="6">
        <v>5159</v>
      </c>
      <c r="DL25" s="6">
        <v>8400</v>
      </c>
      <c r="DM25" s="223"/>
      <c r="DN25" s="131"/>
      <c r="DO25" s="6"/>
      <c r="DP25" s="6"/>
      <c r="DQ25" s="223"/>
      <c r="DR25" s="131"/>
      <c r="DS25" s="6"/>
      <c r="DT25" s="6"/>
      <c r="DU25" s="223"/>
      <c r="DV25" s="131"/>
      <c r="DW25" s="6"/>
      <c r="DX25" s="6"/>
      <c r="DY25" s="223"/>
    </row>
    <row r="26" spans="1:129" x14ac:dyDescent="0.3">
      <c r="B26" s="131"/>
      <c r="C26" s="6"/>
      <c r="D26" s="6"/>
      <c r="E26" s="15"/>
      <c r="F26" s="13"/>
      <c r="G26" s="6"/>
      <c r="H26" s="6"/>
      <c r="I26" s="6"/>
      <c r="J26" s="136"/>
      <c r="K26" s="6"/>
      <c r="L26" s="6"/>
      <c r="M26" s="6"/>
      <c r="N26" s="136"/>
      <c r="O26" s="6"/>
      <c r="P26" s="6"/>
      <c r="Q26" s="6"/>
      <c r="R26" s="136"/>
      <c r="S26" s="6"/>
      <c r="T26" s="6"/>
      <c r="U26" s="6"/>
      <c r="V26" s="136"/>
      <c r="W26" s="6"/>
      <c r="X26" s="6"/>
      <c r="Y26" s="52"/>
      <c r="Z26" s="131"/>
      <c r="AA26" s="6"/>
      <c r="AB26" s="6"/>
      <c r="AC26" s="15"/>
      <c r="AD26" s="131"/>
      <c r="AE26" s="6"/>
      <c r="AF26" s="6"/>
      <c r="AG26" s="15"/>
      <c r="AH26" s="138"/>
      <c r="AI26" s="6"/>
      <c r="AJ26" s="6"/>
      <c r="AK26" s="6"/>
      <c r="AL26" s="136"/>
      <c r="AM26" s="6"/>
      <c r="AN26" s="6"/>
      <c r="AO26" s="136"/>
      <c r="AP26" s="136">
        <v>45260</v>
      </c>
      <c r="AQ26" s="6">
        <v>5161</v>
      </c>
      <c r="AR26" s="6">
        <v>60</v>
      </c>
      <c r="AS26" s="6" t="s">
        <v>280</v>
      </c>
      <c r="AT26" s="136">
        <v>45260</v>
      </c>
      <c r="AU26" s="6">
        <v>5162</v>
      </c>
      <c r="AV26" s="6">
        <v>30</v>
      </c>
      <c r="AW26" s="6" t="s">
        <v>280</v>
      </c>
      <c r="AX26" s="144"/>
      <c r="AY26" s="224"/>
      <c r="AZ26" s="224"/>
      <c r="BA26" s="6"/>
      <c r="BB26" s="136">
        <v>45259</v>
      </c>
      <c r="BC26" s="6">
        <v>5160</v>
      </c>
      <c r="BD26" s="6">
        <v>65</v>
      </c>
      <c r="BE26" s="6" t="s">
        <v>179</v>
      </c>
      <c r="BF26" s="136"/>
      <c r="BG26" s="6"/>
      <c r="BH26" s="6"/>
      <c r="BI26" s="6"/>
      <c r="BJ26" s="136"/>
      <c r="BK26" s="6"/>
      <c r="BL26" s="6"/>
      <c r="BM26" s="52"/>
      <c r="BN26" s="136"/>
      <c r="BO26" s="6"/>
      <c r="BP26" s="6"/>
      <c r="BQ26" s="6"/>
      <c r="BR26" s="86"/>
      <c r="BS26" s="86"/>
      <c r="BT26" s="86"/>
      <c r="BU26" s="86"/>
      <c r="BV26" s="136"/>
      <c r="BW26" s="6"/>
      <c r="BX26" s="6"/>
      <c r="BY26" s="52"/>
      <c r="BZ26" s="131"/>
      <c r="CA26" s="6"/>
      <c r="CB26" s="6"/>
      <c r="CC26" s="15"/>
      <c r="CD26" s="131"/>
      <c r="CE26" s="86"/>
      <c r="CF26" s="86"/>
      <c r="CG26" s="216"/>
      <c r="CH26" s="138"/>
      <c r="CI26" s="86"/>
      <c r="CJ26" s="86"/>
      <c r="CK26" s="86"/>
      <c r="CL26" s="217"/>
      <c r="CM26" s="217"/>
      <c r="CN26" s="217"/>
      <c r="CO26" s="217"/>
      <c r="CP26" s="67"/>
      <c r="CQ26" s="67"/>
      <c r="CR26" s="67"/>
      <c r="CS26" s="67"/>
      <c r="CT26" s="222"/>
      <c r="CU26" s="217"/>
      <c r="CV26" s="217"/>
      <c r="CW26" s="223"/>
      <c r="CX26" s="222"/>
      <c r="CY26" s="217"/>
      <c r="CZ26" s="217"/>
      <c r="DA26" s="223"/>
      <c r="DB26" s="222"/>
      <c r="DC26" s="217"/>
      <c r="DD26" s="217"/>
      <c r="DE26" s="223"/>
      <c r="DF26" s="222"/>
      <c r="DG26" s="217"/>
      <c r="DH26" s="217"/>
      <c r="DI26" s="223"/>
      <c r="DJ26" s="131">
        <v>45259</v>
      </c>
      <c r="DK26" s="6">
        <v>5177</v>
      </c>
      <c r="DL26" s="6">
        <v>8400</v>
      </c>
      <c r="DM26" s="223"/>
      <c r="DN26" s="131"/>
      <c r="DO26" s="6"/>
      <c r="DP26" s="6"/>
      <c r="DQ26" s="223"/>
      <c r="DR26" s="131"/>
      <c r="DS26" s="6"/>
      <c r="DT26" s="6"/>
      <c r="DU26" s="223"/>
      <c r="DV26" s="131"/>
      <c r="DW26" s="6"/>
      <c r="DX26" s="6"/>
      <c r="DY26" s="223"/>
    </row>
    <row r="27" spans="1:129" x14ac:dyDescent="0.3">
      <c r="B27" s="131"/>
      <c r="C27" s="6"/>
      <c r="D27" s="6"/>
      <c r="E27" s="15"/>
      <c r="F27" s="13"/>
      <c r="G27" s="6"/>
      <c r="H27" s="6"/>
      <c r="I27" s="6"/>
      <c r="J27" s="136"/>
      <c r="K27" s="6"/>
      <c r="L27" s="6"/>
      <c r="M27" s="6"/>
      <c r="N27" s="136"/>
      <c r="O27" s="6"/>
      <c r="P27" s="6"/>
      <c r="Q27" s="6"/>
      <c r="R27" s="136"/>
      <c r="S27" s="6"/>
      <c r="T27" s="6"/>
      <c r="U27" s="6"/>
      <c r="V27" s="136"/>
      <c r="W27" s="6"/>
      <c r="X27" s="6"/>
      <c r="Y27" s="52"/>
      <c r="Z27" s="131"/>
      <c r="AA27" s="6"/>
      <c r="AB27" s="6"/>
      <c r="AC27" s="15"/>
      <c r="AD27" s="210"/>
      <c r="AE27" s="211"/>
      <c r="AF27" s="211"/>
      <c r="AG27" s="212"/>
      <c r="AH27" s="138"/>
      <c r="AI27" s="6"/>
      <c r="AJ27" s="6"/>
      <c r="AK27" s="6"/>
      <c r="AL27" s="136"/>
      <c r="AM27" s="6"/>
      <c r="AN27" s="6"/>
      <c r="AO27" s="6"/>
      <c r="AP27" s="6"/>
      <c r="AQ27" s="6"/>
      <c r="AR27" s="6"/>
      <c r="AS27" s="6"/>
      <c r="AT27" s="136"/>
      <c r="AU27" s="6"/>
      <c r="AV27" s="6"/>
      <c r="AW27" s="6"/>
      <c r="AX27" s="144"/>
      <c r="AY27" s="224"/>
      <c r="AZ27" s="224"/>
      <c r="BA27" s="6"/>
      <c r="BB27" s="6"/>
      <c r="BC27" s="6"/>
      <c r="BD27" s="6"/>
      <c r="BE27" s="6"/>
      <c r="BF27" s="6"/>
      <c r="BG27" s="6"/>
      <c r="BH27" s="6"/>
      <c r="BI27" s="6"/>
      <c r="BJ27" s="136"/>
      <c r="BK27" s="6"/>
      <c r="BL27" s="6"/>
      <c r="BM27" s="52"/>
      <c r="BN27" s="136"/>
      <c r="BO27" s="6"/>
      <c r="BP27" s="6"/>
      <c r="BQ27" s="6"/>
      <c r="BR27" s="86"/>
      <c r="BS27" s="86"/>
      <c r="BT27" s="86"/>
      <c r="BU27" s="86"/>
      <c r="BV27" s="136"/>
      <c r="BW27" s="6"/>
      <c r="BX27" s="6"/>
      <c r="BY27" s="52"/>
      <c r="BZ27" s="131"/>
      <c r="CA27" s="6"/>
      <c r="CB27" s="6"/>
      <c r="CC27" s="15"/>
      <c r="CD27" s="131"/>
      <c r="CE27" s="86"/>
      <c r="CF27" s="86"/>
      <c r="CG27" s="216"/>
      <c r="CH27" s="138"/>
      <c r="CI27" s="86"/>
      <c r="CJ27" s="86"/>
      <c r="CK27" s="86"/>
      <c r="CL27" s="217"/>
      <c r="CM27" s="217"/>
      <c r="CN27" s="217"/>
      <c r="CO27" s="217"/>
      <c r="CP27" s="67"/>
      <c r="CQ27" s="67"/>
      <c r="CR27" s="67"/>
      <c r="CS27" s="67"/>
      <c r="CT27" s="222"/>
      <c r="CU27" s="217"/>
      <c r="CV27" s="217"/>
      <c r="CW27" s="223"/>
      <c r="CX27" s="222"/>
      <c r="CY27" s="217"/>
      <c r="CZ27" s="217"/>
      <c r="DA27" s="223"/>
      <c r="DB27" s="222"/>
      <c r="DC27" s="217"/>
      <c r="DD27" s="217"/>
      <c r="DE27" s="223"/>
      <c r="DF27" s="222"/>
      <c r="DG27" s="217"/>
      <c r="DH27" s="217"/>
      <c r="DI27" s="223"/>
      <c r="DJ27" s="222"/>
      <c r="DK27" s="217"/>
      <c r="DL27" s="217"/>
      <c r="DM27" s="223"/>
      <c r="DN27" s="222"/>
      <c r="DO27" s="217"/>
      <c r="DP27" s="217"/>
      <c r="DQ27" s="223"/>
      <c r="DR27" s="222"/>
      <c r="DS27" s="217"/>
      <c r="DT27" s="217"/>
      <c r="DU27" s="223"/>
      <c r="DV27" s="222"/>
      <c r="DW27" s="217"/>
      <c r="DX27" s="217"/>
      <c r="DY27" s="223"/>
    </row>
    <row r="28" spans="1:129" x14ac:dyDescent="0.3">
      <c r="B28" s="21"/>
      <c r="C28" s="6"/>
      <c r="D28" s="6"/>
      <c r="E28" s="15"/>
      <c r="F28" s="13"/>
      <c r="G28" s="6"/>
      <c r="H28" s="6"/>
      <c r="I28" s="6"/>
      <c r="J28" s="136"/>
      <c r="K28" s="6"/>
      <c r="L28" s="6"/>
      <c r="M28" s="6"/>
      <c r="N28" s="136"/>
      <c r="O28" s="6"/>
      <c r="P28" s="6"/>
      <c r="Q28" s="6"/>
      <c r="R28" s="136"/>
      <c r="S28" s="6"/>
      <c r="T28" s="6"/>
      <c r="U28" s="6"/>
      <c r="V28" s="136"/>
      <c r="W28" s="6"/>
      <c r="X28" s="6"/>
      <c r="Y28" s="52"/>
      <c r="Z28" s="131"/>
      <c r="AA28" s="6"/>
      <c r="AB28" s="6"/>
      <c r="AC28" s="15"/>
      <c r="AD28" s="131"/>
      <c r="AE28" s="6"/>
      <c r="AF28" s="6"/>
      <c r="AG28" s="15"/>
      <c r="AH28" s="138"/>
      <c r="AI28" s="6"/>
      <c r="AJ28" s="6"/>
      <c r="AK28" s="6"/>
      <c r="AL28" s="136"/>
      <c r="AM28" s="6"/>
      <c r="AN28" s="6"/>
      <c r="AO28" s="6"/>
      <c r="AP28" s="136"/>
      <c r="AQ28" s="6"/>
      <c r="AR28" s="6"/>
      <c r="AS28" s="6"/>
      <c r="AT28" s="136"/>
      <c r="AU28" s="6"/>
      <c r="AV28" s="6"/>
      <c r="AW28" s="6"/>
      <c r="AX28" s="6"/>
      <c r="AY28" s="224"/>
      <c r="AZ28" s="224"/>
      <c r="BA28" s="6"/>
      <c r="BB28" s="6"/>
      <c r="BC28" s="6"/>
      <c r="BD28" s="6"/>
      <c r="BE28" s="6"/>
      <c r="BF28" s="136"/>
      <c r="BG28" s="6"/>
      <c r="BH28" s="6"/>
      <c r="BI28" s="6"/>
      <c r="BJ28" s="136"/>
      <c r="BK28" s="6"/>
      <c r="BL28" s="6"/>
      <c r="BM28" s="52"/>
      <c r="BN28" s="136"/>
      <c r="BO28" s="6"/>
      <c r="BP28" s="6"/>
      <c r="BQ28" s="6"/>
      <c r="BR28" s="6"/>
      <c r="BS28" s="6"/>
      <c r="BT28" s="135"/>
      <c r="BU28" s="52"/>
      <c r="BV28" s="6"/>
      <c r="BW28" s="6"/>
      <c r="BX28" s="135"/>
      <c r="BY28" s="52"/>
      <c r="BZ28" s="131"/>
      <c r="CA28" s="6"/>
      <c r="CB28" s="6"/>
      <c r="CC28" s="15"/>
      <c r="CD28" s="131"/>
      <c r="CE28" s="86"/>
      <c r="CF28" s="86"/>
      <c r="CG28" s="216"/>
      <c r="CH28" s="138"/>
      <c r="CI28" s="86"/>
      <c r="CJ28" s="86"/>
      <c r="CK28" s="86"/>
      <c r="CL28" s="217"/>
      <c r="CM28" s="217"/>
      <c r="CN28" s="217"/>
      <c r="CO28" s="217"/>
      <c r="CP28" s="67"/>
      <c r="CQ28" s="67"/>
      <c r="CR28" s="67"/>
      <c r="CS28" s="67"/>
      <c r="CT28" s="222"/>
      <c r="CU28" s="217"/>
      <c r="CV28" s="217"/>
      <c r="CW28" s="223"/>
      <c r="CX28" s="222"/>
      <c r="CY28" s="217"/>
      <c r="CZ28" s="217"/>
      <c r="DA28" s="223"/>
      <c r="DB28" s="222"/>
      <c r="DC28" s="217"/>
      <c r="DD28" s="217"/>
      <c r="DE28" s="223"/>
      <c r="DF28" s="222"/>
      <c r="DG28" s="217"/>
      <c r="DH28" s="217"/>
      <c r="DI28" s="223"/>
      <c r="DJ28" s="222"/>
      <c r="DK28" s="217"/>
      <c r="DL28" s="217"/>
      <c r="DM28" s="223"/>
      <c r="DN28" s="222"/>
      <c r="DO28" s="217"/>
      <c r="DP28" s="217"/>
      <c r="DQ28" s="223"/>
      <c r="DR28" s="222"/>
      <c r="DS28" s="217"/>
      <c r="DT28" s="217"/>
      <c r="DU28" s="223"/>
      <c r="DV28" s="222"/>
      <c r="DW28" s="217"/>
      <c r="DX28" s="217"/>
      <c r="DY28" s="223"/>
    </row>
    <row r="29" spans="1:129" x14ac:dyDescent="0.3">
      <c r="B29" s="21"/>
      <c r="C29" s="6"/>
      <c r="D29" s="6"/>
      <c r="E29" s="15"/>
      <c r="F29" s="13"/>
      <c r="G29" s="6"/>
      <c r="H29" s="6"/>
      <c r="I29" s="6"/>
      <c r="J29" s="136"/>
      <c r="K29" s="6"/>
      <c r="L29" s="6"/>
      <c r="M29" s="6"/>
      <c r="N29" s="136"/>
      <c r="O29" s="6"/>
      <c r="P29" s="6"/>
      <c r="Q29" s="6"/>
      <c r="R29" s="136"/>
      <c r="S29" s="6"/>
      <c r="T29" s="6"/>
      <c r="U29" s="6"/>
      <c r="V29" s="136"/>
      <c r="W29" s="6"/>
      <c r="X29" s="6"/>
      <c r="Y29" s="52"/>
      <c r="Z29" s="131"/>
      <c r="AA29" s="6"/>
      <c r="AB29" s="6"/>
      <c r="AC29" s="15"/>
      <c r="AD29" s="131"/>
      <c r="AE29" s="6"/>
      <c r="AF29" s="6"/>
      <c r="AG29" s="15"/>
      <c r="AH29" s="138"/>
      <c r="AI29" s="6"/>
      <c r="AJ29" s="6"/>
      <c r="AK29" s="6"/>
      <c r="AL29" s="6"/>
      <c r="AM29" s="6"/>
      <c r="AN29" s="6"/>
      <c r="AO29" s="6"/>
      <c r="AP29" s="136"/>
      <c r="AQ29" s="6"/>
      <c r="AR29" s="6"/>
      <c r="AS29" s="6"/>
      <c r="AT29" s="136"/>
      <c r="AU29" s="6"/>
      <c r="AV29" s="6"/>
      <c r="AW29" s="6"/>
      <c r="AX29" s="6"/>
      <c r="AY29" s="224"/>
      <c r="AZ29" s="224"/>
      <c r="BA29" s="6"/>
      <c r="BB29" s="6"/>
      <c r="BC29" s="6"/>
      <c r="BD29" s="6"/>
      <c r="BE29" s="6"/>
      <c r="BF29" s="136"/>
      <c r="BG29" s="6"/>
      <c r="BH29" s="6"/>
      <c r="BI29" s="6"/>
      <c r="BJ29" s="136"/>
      <c r="BK29" s="6"/>
      <c r="BL29" s="6"/>
      <c r="BM29" s="52"/>
      <c r="BN29" s="136"/>
      <c r="BO29" s="6"/>
      <c r="BP29" s="6"/>
      <c r="BQ29" s="6"/>
      <c r="BR29" s="6"/>
      <c r="BS29" s="6"/>
      <c r="BT29" s="6"/>
      <c r="BU29" s="52"/>
      <c r="BV29" s="6"/>
      <c r="BW29" s="6"/>
      <c r="BX29" s="6"/>
      <c r="BY29" s="52"/>
      <c r="BZ29" s="21"/>
      <c r="CA29" s="6"/>
      <c r="CB29" s="6"/>
      <c r="CC29" s="15"/>
      <c r="CD29" s="131"/>
      <c r="CE29" s="86"/>
      <c r="CF29" s="86"/>
      <c r="CG29" s="216"/>
      <c r="CH29" s="138"/>
      <c r="CI29" s="86"/>
      <c r="CJ29" s="86"/>
      <c r="CK29" s="86"/>
      <c r="CL29" s="217"/>
      <c r="CM29" s="217"/>
      <c r="CN29" s="217"/>
      <c r="CO29" s="217"/>
      <c r="CP29" s="67"/>
      <c r="CQ29" s="67"/>
      <c r="CR29" s="67"/>
      <c r="CS29" s="67"/>
      <c r="CT29" s="222"/>
      <c r="CU29" s="217"/>
      <c r="CV29" s="217"/>
      <c r="CW29" s="223"/>
      <c r="CX29" s="222"/>
      <c r="CY29" s="217"/>
      <c r="CZ29" s="217"/>
      <c r="DA29" s="223"/>
      <c r="DB29" s="222"/>
      <c r="DC29" s="217"/>
      <c r="DD29" s="217"/>
      <c r="DE29" s="223"/>
      <c r="DF29" s="222"/>
      <c r="DG29" s="217"/>
      <c r="DH29" s="217"/>
      <c r="DI29" s="223"/>
      <c r="DJ29" s="222"/>
      <c r="DK29" s="217"/>
      <c r="DL29" s="217"/>
      <c r="DM29" s="223"/>
      <c r="DN29" s="222"/>
      <c r="DO29" s="217"/>
      <c r="DP29" s="217"/>
      <c r="DQ29" s="223"/>
      <c r="DR29" s="222"/>
      <c r="DS29" s="217"/>
      <c r="DT29" s="217"/>
      <c r="DU29" s="223"/>
      <c r="DV29" s="222"/>
      <c r="DW29" s="217"/>
      <c r="DX29" s="217"/>
      <c r="DY29" s="223"/>
    </row>
    <row r="30" spans="1:129" ht="15" thickBot="1" x14ac:dyDescent="0.35">
      <c r="B30" s="22"/>
      <c r="C30" s="4"/>
      <c r="D30" s="4"/>
      <c r="E30" s="17"/>
      <c r="F30" s="14"/>
      <c r="G30" s="4"/>
      <c r="H30" s="4"/>
      <c r="I30" s="4"/>
      <c r="J30" s="136"/>
      <c r="K30" s="6"/>
      <c r="L30" s="6"/>
      <c r="M30" s="6"/>
      <c r="N30" s="136"/>
      <c r="O30" s="6"/>
      <c r="P30" s="6"/>
      <c r="Q30" s="6"/>
      <c r="R30" s="136"/>
      <c r="S30" s="6"/>
      <c r="T30" s="6"/>
      <c r="U30" s="6"/>
      <c r="V30" s="136"/>
      <c r="W30" s="6"/>
      <c r="X30" s="6"/>
      <c r="Y30" s="52"/>
      <c r="Z30" s="131"/>
      <c r="AA30" s="6"/>
      <c r="AB30" s="6"/>
      <c r="AC30" s="15"/>
      <c r="AD30" s="131"/>
      <c r="AE30" s="6"/>
      <c r="AF30" s="6"/>
      <c r="AG30" s="15"/>
      <c r="AH30" s="138"/>
      <c r="AI30" s="6"/>
      <c r="AJ30" s="6"/>
      <c r="AK30" s="6"/>
      <c r="AL30" s="4"/>
      <c r="AM30" s="4"/>
      <c r="AN30" s="4"/>
      <c r="AO30" s="4"/>
      <c r="AP30" s="136"/>
      <c r="AQ30" s="6"/>
      <c r="AR30" s="6"/>
      <c r="AS30" s="6"/>
      <c r="AT30" s="136"/>
      <c r="AU30" s="6"/>
      <c r="AV30" s="6"/>
      <c r="AW30" s="6"/>
      <c r="AX30" s="6"/>
      <c r="AY30" s="224"/>
      <c r="AZ30" s="224"/>
      <c r="BA30" s="6"/>
      <c r="BB30" s="6"/>
      <c r="BC30" s="6"/>
      <c r="BD30" s="6"/>
      <c r="BE30" s="6"/>
      <c r="BF30" s="136"/>
      <c r="BG30" s="6"/>
      <c r="BH30" s="6"/>
      <c r="BI30" s="6"/>
      <c r="BJ30" s="136"/>
      <c r="BK30" s="6"/>
      <c r="BL30" s="6"/>
      <c r="BM30" s="52"/>
      <c r="BN30" s="4"/>
      <c r="BO30" s="4"/>
      <c r="BP30" s="4"/>
      <c r="BQ30" s="4"/>
      <c r="BR30" s="4"/>
      <c r="BS30" s="4"/>
      <c r="BT30" s="4"/>
      <c r="BU30" s="26"/>
      <c r="BV30" s="4"/>
      <c r="BW30" s="4"/>
      <c r="BX30" s="4"/>
      <c r="BY30" s="26"/>
      <c r="BZ30" s="22"/>
      <c r="CA30" s="4"/>
      <c r="CB30" s="4"/>
      <c r="CC30" s="17"/>
      <c r="CD30" s="226"/>
      <c r="CE30" s="227"/>
      <c r="CF30" s="227"/>
      <c r="CG30" s="228"/>
      <c r="CH30" s="225"/>
      <c r="CI30" s="86"/>
      <c r="CJ30" s="86"/>
      <c r="CK30" s="86"/>
      <c r="CL30" s="217"/>
      <c r="CM30" s="217"/>
      <c r="CN30" s="217"/>
      <c r="CO30" s="217"/>
      <c r="CP30" s="67"/>
      <c r="CQ30" s="67"/>
      <c r="CR30" s="67"/>
      <c r="CS30" s="67"/>
      <c r="CT30" s="222"/>
      <c r="CU30" s="217"/>
      <c r="CV30" s="217"/>
      <c r="CW30" s="223"/>
      <c r="CX30" s="222"/>
      <c r="CY30" s="217"/>
      <c r="CZ30" s="217"/>
      <c r="DA30" s="223"/>
      <c r="DB30" s="222"/>
      <c r="DC30" s="217"/>
      <c r="DD30" s="217"/>
      <c r="DE30" s="223"/>
      <c r="DF30" s="222"/>
      <c r="DG30" s="217"/>
      <c r="DH30" s="217"/>
      <c r="DI30" s="223"/>
      <c r="DJ30" s="222"/>
      <c r="DK30" s="217"/>
      <c r="DL30" s="217"/>
      <c r="DM30" s="223"/>
      <c r="DN30" s="222"/>
      <c r="DO30" s="217"/>
      <c r="DP30" s="217"/>
      <c r="DQ30" s="223"/>
      <c r="DR30" s="222"/>
      <c r="DS30" s="217"/>
      <c r="DT30" s="217"/>
      <c r="DU30" s="223"/>
      <c r="DV30" s="222"/>
      <c r="DW30" s="217"/>
      <c r="DX30" s="217"/>
      <c r="DY30" s="223"/>
    </row>
    <row r="31" spans="1:129" s="3" customFormat="1" ht="18.600000000000001" thickBot="1" x14ac:dyDescent="0.35">
      <c r="A31" s="231" t="s">
        <v>6</v>
      </c>
      <c r="B31" s="770">
        <f>SUM(D12:D30)</f>
        <v>105</v>
      </c>
      <c r="C31" s="771"/>
      <c r="D31" s="771"/>
      <c r="E31" s="772"/>
      <c r="F31" s="771">
        <f>SUM(H12:H30)</f>
        <v>645</v>
      </c>
      <c r="G31" s="771"/>
      <c r="H31" s="771"/>
      <c r="I31" s="772"/>
      <c r="J31" s="770">
        <f>SUM(L12:L30)</f>
        <v>590</v>
      </c>
      <c r="K31" s="771"/>
      <c r="L31" s="771"/>
      <c r="M31" s="772"/>
      <c r="N31" s="770">
        <f>SUM(P12:P30)</f>
        <v>320</v>
      </c>
      <c r="O31" s="771"/>
      <c r="P31" s="771"/>
      <c r="Q31" s="772"/>
      <c r="R31" s="770">
        <f>SUM(T12:T30)</f>
        <v>140</v>
      </c>
      <c r="S31" s="771"/>
      <c r="T31" s="771"/>
      <c r="U31" s="772"/>
      <c r="V31" s="810">
        <f>SUM(X12:X30)</f>
        <v>90</v>
      </c>
      <c r="W31" s="811"/>
      <c r="X31" s="811"/>
      <c r="Y31" s="812"/>
      <c r="Z31" s="770">
        <f>SUM(AB12:AB30)</f>
        <v>90</v>
      </c>
      <c r="AA31" s="771"/>
      <c r="AB31" s="771"/>
      <c r="AC31" s="772"/>
      <c r="AD31" s="770">
        <f>SUM(AF12:AF30)</f>
        <v>420</v>
      </c>
      <c r="AE31" s="771"/>
      <c r="AF31" s="771"/>
      <c r="AG31" s="772"/>
      <c r="AH31" s="771">
        <f>SUM(AJ12:AJ30)</f>
        <v>175</v>
      </c>
      <c r="AI31" s="771"/>
      <c r="AJ31" s="771"/>
      <c r="AK31" s="772"/>
      <c r="AL31" s="770">
        <f>SUM(AN12:AN30)</f>
        <v>850</v>
      </c>
      <c r="AM31" s="771"/>
      <c r="AN31" s="771"/>
      <c r="AO31" s="772"/>
      <c r="AP31" s="770">
        <f>SUM(AR12:AR30)</f>
        <v>1215</v>
      </c>
      <c r="AQ31" s="771"/>
      <c r="AR31" s="771"/>
      <c r="AS31" s="771"/>
      <c r="AT31" s="770">
        <f>SUM(AV12:AV30)</f>
        <v>515</v>
      </c>
      <c r="AU31" s="771"/>
      <c r="AV31" s="771"/>
      <c r="AW31" s="771"/>
      <c r="AX31" s="770">
        <f>SUM(AZ12:AZ30)</f>
        <v>520</v>
      </c>
      <c r="AY31" s="771"/>
      <c r="AZ31" s="771"/>
      <c r="BA31" s="771"/>
      <c r="BB31" s="770">
        <f>SUM(BD12:BD30)</f>
        <v>1270</v>
      </c>
      <c r="BC31" s="771"/>
      <c r="BD31" s="771"/>
      <c r="BE31" s="771"/>
      <c r="BF31" s="770">
        <f>SUM(BH12:BH30)</f>
        <v>1375</v>
      </c>
      <c r="BG31" s="771"/>
      <c r="BH31" s="771"/>
      <c r="BI31" s="771"/>
      <c r="BJ31" s="810">
        <f>SUM(BL12:BL30)</f>
        <v>1045</v>
      </c>
      <c r="BK31" s="811"/>
      <c r="BL31" s="811"/>
      <c r="BM31" s="812"/>
      <c r="BN31" s="770">
        <f>SUM(DT17,BP12:BP30)</f>
        <v>85</v>
      </c>
      <c r="BO31" s="771"/>
      <c r="BP31" s="771"/>
      <c r="BQ31" s="772"/>
      <c r="BR31" s="770">
        <f>SUM(BT12:BT30)</f>
        <v>70</v>
      </c>
      <c r="BS31" s="771"/>
      <c r="BT31" s="771"/>
      <c r="BU31" s="771"/>
      <c r="BV31" s="770">
        <f>SUM(BX12:BX30)</f>
        <v>45</v>
      </c>
      <c r="BW31" s="771"/>
      <c r="BX31" s="771"/>
      <c r="BY31" s="771"/>
      <c r="BZ31" s="770">
        <f>SUM(CB12:CB30)</f>
        <v>70</v>
      </c>
      <c r="CA31" s="771"/>
      <c r="CB31" s="771"/>
      <c r="CC31" s="772"/>
      <c r="CD31" s="770">
        <f>SUM(CF12:CF30)</f>
        <v>825</v>
      </c>
      <c r="CE31" s="771"/>
      <c r="CF31" s="771"/>
      <c r="CG31" s="772"/>
      <c r="CH31" s="810">
        <f>SUM(CJ12:CJ30)</f>
        <v>150</v>
      </c>
      <c r="CI31" s="811"/>
      <c r="CJ31" s="811"/>
      <c r="CK31" s="812"/>
      <c r="CL31" s="810">
        <f>SUM(CN12:CN30)</f>
        <v>415</v>
      </c>
      <c r="CM31" s="811"/>
      <c r="CN31" s="811"/>
      <c r="CO31" s="812"/>
      <c r="CP31" s="722">
        <f>SUM(CR12:CR30)</f>
        <v>120</v>
      </c>
      <c r="CQ31" s="723"/>
      <c r="CR31" s="723"/>
      <c r="CS31" s="723"/>
      <c r="CT31" s="810">
        <f>SUM(CV12:CV30)</f>
        <v>360</v>
      </c>
      <c r="CU31" s="811"/>
      <c r="CV31" s="811"/>
      <c r="CW31" s="812"/>
      <c r="CX31" s="810">
        <f>SUM(CZ12:CZ30)</f>
        <v>240</v>
      </c>
      <c r="CY31" s="811"/>
      <c r="CZ31" s="811"/>
      <c r="DA31" s="812"/>
      <c r="DB31" s="810">
        <f>SUM(DD12:DD30)</f>
        <v>380</v>
      </c>
      <c r="DC31" s="811"/>
      <c r="DD31" s="811"/>
      <c r="DE31" s="812"/>
      <c r="DF31" s="810">
        <f>SUM(DH12:DH30)</f>
        <v>100</v>
      </c>
      <c r="DG31" s="811"/>
      <c r="DH31" s="811"/>
      <c r="DI31" s="812"/>
      <c r="DJ31" s="810">
        <f>SUM(DL12:DL30)</f>
        <v>126000</v>
      </c>
      <c r="DK31" s="811"/>
      <c r="DL31" s="811"/>
      <c r="DM31" s="812"/>
      <c r="DN31" s="810">
        <f>SUM(DP12:DP30)</f>
        <v>3990</v>
      </c>
      <c r="DO31" s="811"/>
      <c r="DP31" s="811"/>
      <c r="DQ31" s="812"/>
      <c r="DR31" s="810">
        <f>SUM(DT12:DT30)</f>
        <v>0</v>
      </c>
      <c r="DS31" s="811"/>
      <c r="DT31" s="811"/>
      <c r="DU31" s="812"/>
      <c r="DV31" s="810">
        <f>SUM(DX12:DX30)</f>
        <v>0</v>
      </c>
      <c r="DW31" s="811"/>
      <c r="DX31" s="811"/>
      <c r="DY31" s="812"/>
    </row>
    <row r="32" spans="1:129" s="3" customFormat="1" ht="18.600000000000001" thickBot="1" x14ac:dyDescent="0.35">
      <c r="A32" s="231" t="s">
        <v>7</v>
      </c>
      <c r="B32" s="725">
        <f>+B31/42</f>
        <v>2.5</v>
      </c>
      <c r="C32" s="726"/>
      <c r="D32" s="726"/>
      <c r="E32" s="727"/>
      <c r="F32" s="726">
        <f>+F31/42</f>
        <v>15.357142857142858</v>
      </c>
      <c r="G32" s="726"/>
      <c r="H32" s="726"/>
      <c r="I32" s="727"/>
      <c r="J32" s="725">
        <f>+J31/42</f>
        <v>14.047619047619047</v>
      </c>
      <c r="K32" s="726"/>
      <c r="L32" s="726"/>
      <c r="M32" s="727"/>
      <c r="N32" s="725">
        <f>+N31/42</f>
        <v>7.6190476190476186</v>
      </c>
      <c r="O32" s="726"/>
      <c r="P32" s="726"/>
      <c r="Q32" s="727"/>
      <c r="R32" s="725">
        <f>+R31/42</f>
        <v>3.3333333333333335</v>
      </c>
      <c r="S32" s="726"/>
      <c r="T32" s="726"/>
      <c r="U32" s="727"/>
      <c r="V32" s="725">
        <f>+V31/42</f>
        <v>2.1428571428571428</v>
      </c>
      <c r="W32" s="726"/>
      <c r="X32" s="726"/>
      <c r="Y32" s="727"/>
      <c r="Z32" s="725">
        <f>+Z31/42</f>
        <v>2.1428571428571428</v>
      </c>
      <c r="AA32" s="726"/>
      <c r="AB32" s="726"/>
      <c r="AC32" s="727"/>
      <c r="AD32" s="725">
        <f>+AD31/42</f>
        <v>10</v>
      </c>
      <c r="AE32" s="726"/>
      <c r="AF32" s="726"/>
      <c r="AG32" s="727"/>
      <c r="AH32" s="726">
        <f>+AH31/42</f>
        <v>4.166666666666667</v>
      </c>
      <c r="AI32" s="726"/>
      <c r="AJ32" s="726"/>
      <c r="AK32" s="727"/>
      <c r="AL32" s="725">
        <f>+AL31/42</f>
        <v>20.238095238095237</v>
      </c>
      <c r="AM32" s="726"/>
      <c r="AN32" s="726"/>
      <c r="AO32" s="727"/>
      <c r="AP32" s="725">
        <f>+AP31/42</f>
        <v>28.928571428571427</v>
      </c>
      <c r="AQ32" s="726"/>
      <c r="AR32" s="726"/>
      <c r="AS32" s="726"/>
      <c r="AT32" s="725">
        <f>+AT31/42</f>
        <v>12.261904761904763</v>
      </c>
      <c r="AU32" s="726"/>
      <c r="AV32" s="726"/>
      <c r="AW32" s="726"/>
      <c r="AX32" s="725">
        <f>+AX31/42</f>
        <v>12.380952380952381</v>
      </c>
      <c r="AY32" s="726"/>
      <c r="AZ32" s="726"/>
      <c r="BA32" s="726"/>
      <c r="BB32" s="725">
        <f>+BB31/42</f>
        <v>30.238095238095237</v>
      </c>
      <c r="BC32" s="726"/>
      <c r="BD32" s="726"/>
      <c r="BE32" s="726"/>
      <c r="BF32" s="725">
        <f>+BF31/42</f>
        <v>32.738095238095241</v>
      </c>
      <c r="BG32" s="726"/>
      <c r="BH32" s="726"/>
      <c r="BI32" s="726"/>
      <c r="BJ32" s="725">
        <f>+BJ31/42</f>
        <v>24.88095238095238</v>
      </c>
      <c r="BK32" s="726"/>
      <c r="BL32" s="726"/>
      <c r="BM32" s="727"/>
      <c r="BN32" s="725">
        <f>+BN31/42</f>
        <v>2.0238095238095237</v>
      </c>
      <c r="BO32" s="726"/>
      <c r="BP32" s="726"/>
      <c r="BQ32" s="727"/>
      <c r="BR32" s="725">
        <f>+BR31/42</f>
        <v>1.6666666666666667</v>
      </c>
      <c r="BS32" s="726"/>
      <c r="BT32" s="726"/>
      <c r="BU32" s="726"/>
      <c r="BV32" s="725">
        <f>+BV31/42</f>
        <v>1.0714285714285714</v>
      </c>
      <c r="BW32" s="726"/>
      <c r="BX32" s="726"/>
      <c r="BY32" s="726"/>
      <c r="BZ32" s="725">
        <f>+BZ31/42</f>
        <v>1.6666666666666667</v>
      </c>
      <c r="CA32" s="726"/>
      <c r="CB32" s="726"/>
      <c r="CC32" s="727"/>
      <c r="CD32" s="725">
        <f>+CD31/42</f>
        <v>19.642857142857142</v>
      </c>
      <c r="CE32" s="726"/>
      <c r="CF32" s="726"/>
      <c r="CG32" s="727"/>
      <c r="CH32" s="725">
        <f>+CH31/42</f>
        <v>3.5714285714285716</v>
      </c>
      <c r="CI32" s="726"/>
      <c r="CJ32" s="726"/>
      <c r="CK32" s="727"/>
      <c r="CL32" s="725">
        <f>+CL31/42</f>
        <v>9.8809523809523814</v>
      </c>
      <c r="CM32" s="726"/>
      <c r="CN32" s="726"/>
      <c r="CO32" s="727"/>
      <c r="CP32" s="725">
        <f>+CP31/42</f>
        <v>2.8571428571428572</v>
      </c>
      <c r="CQ32" s="726"/>
      <c r="CR32" s="726"/>
      <c r="CS32" s="726"/>
      <c r="CT32" s="725">
        <f>+CT31/42</f>
        <v>8.5714285714285712</v>
      </c>
      <c r="CU32" s="726"/>
      <c r="CV32" s="726"/>
      <c r="CW32" s="727"/>
      <c r="CX32" s="725">
        <f>+CX31/42</f>
        <v>5.7142857142857144</v>
      </c>
      <c r="CY32" s="726"/>
      <c r="CZ32" s="726"/>
      <c r="DA32" s="727"/>
      <c r="DB32" s="725">
        <f>+DB31/42</f>
        <v>9.0476190476190474</v>
      </c>
      <c r="DC32" s="726"/>
      <c r="DD32" s="726"/>
      <c r="DE32" s="727"/>
      <c r="DF32" s="725">
        <f>+DF31/42</f>
        <v>2.3809523809523809</v>
      </c>
      <c r="DG32" s="726"/>
      <c r="DH32" s="726"/>
      <c r="DI32" s="727"/>
      <c r="DJ32" s="725">
        <f>+DJ31/42</f>
        <v>3000</v>
      </c>
      <c r="DK32" s="726"/>
      <c r="DL32" s="726"/>
      <c r="DM32" s="727"/>
      <c r="DN32" s="725">
        <f>+DN31/42</f>
        <v>95</v>
      </c>
      <c r="DO32" s="726"/>
      <c r="DP32" s="726"/>
      <c r="DQ32" s="727"/>
      <c r="DR32" s="725">
        <f>+DR31/42</f>
        <v>0</v>
      </c>
      <c r="DS32" s="726"/>
      <c r="DT32" s="726"/>
      <c r="DU32" s="727"/>
      <c r="DV32" s="725">
        <f>+DV31/42</f>
        <v>0</v>
      </c>
      <c r="DW32" s="726"/>
      <c r="DX32" s="726"/>
      <c r="DY32" s="727"/>
    </row>
    <row r="33" spans="1:129" s="3" customFormat="1" ht="18.600000000000001" thickBot="1" x14ac:dyDescent="0.35">
      <c r="A33" s="231" t="s">
        <v>8</v>
      </c>
      <c r="B33" s="728">
        <f>+B32/6.2898</f>
        <v>0.39746891793061784</v>
      </c>
      <c r="C33" s="729"/>
      <c r="D33" s="729"/>
      <c r="E33" s="730"/>
      <c r="F33" s="729">
        <f>+F32/6.2898</f>
        <v>2.4415947815737953</v>
      </c>
      <c r="G33" s="729"/>
      <c r="H33" s="729"/>
      <c r="I33" s="730"/>
      <c r="J33" s="728">
        <f>+J32/6.2898</f>
        <v>2.2333967769434717</v>
      </c>
      <c r="K33" s="729"/>
      <c r="L33" s="729"/>
      <c r="M33" s="730"/>
      <c r="N33" s="728">
        <f>+N32/6.2898</f>
        <v>1.2113338451218829</v>
      </c>
      <c r="O33" s="729"/>
      <c r="P33" s="729"/>
      <c r="Q33" s="730"/>
      <c r="R33" s="728">
        <f>+R32/6.2898</f>
        <v>0.52995855724082386</v>
      </c>
      <c r="S33" s="729"/>
      <c r="T33" s="729"/>
      <c r="U33" s="730"/>
      <c r="V33" s="728">
        <f>+V32/6.2898</f>
        <v>0.34068764394052958</v>
      </c>
      <c r="W33" s="729"/>
      <c r="X33" s="729"/>
      <c r="Y33" s="730"/>
      <c r="Z33" s="728">
        <f>+Z32/6.2898</f>
        <v>0.34068764394052958</v>
      </c>
      <c r="AA33" s="729"/>
      <c r="AB33" s="729"/>
      <c r="AC33" s="730"/>
      <c r="AD33" s="728">
        <f>+AD32/6.2898</f>
        <v>1.5898756717224714</v>
      </c>
      <c r="AE33" s="729"/>
      <c r="AF33" s="729"/>
      <c r="AG33" s="730"/>
      <c r="AH33" s="729">
        <f>+AH32/6.2898</f>
        <v>0.66244819655102982</v>
      </c>
      <c r="AI33" s="729"/>
      <c r="AJ33" s="729"/>
      <c r="AK33" s="730"/>
      <c r="AL33" s="728">
        <f>+AL32/6.2898</f>
        <v>3.2176055261050016</v>
      </c>
      <c r="AM33" s="729"/>
      <c r="AN33" s="729"/>
      <c r="AO33" s="730"/>
      <c r="AP33" s="728">
        <f>+AP32/6.2898</f>
        <v>4.5992831931971487</v>
      </c>
      <c r="AQ33" s="729"/>
      <c r="AR33" s="729"/>
      <c r="AS33" s="729"/>
      <c r="AT33" s="728">
        <f>+AT32/6.2898</f>
        <v>1.9494904069930306</v>
      </c>
      <c r="AU33" s="729"/>
      <c r="AV33" s="729"/>
      <c r="AW33" s="729"/>
      <c r="AX33" s="728">
        <f>+AX32/6.2898</f>
        <v>1.9684174983230598</v>
      </c>
      <c r="AY33" s="729"/>
      <c r="AZ33" s="729"/>
      <c r="BA33" s="729"/>
      <c r="BB33" s="728">
        <f>+BB32/6.2898</f>
        <v>4.8074811978274727</v>
      </c>
      <c r="BC33" s="729"/>
      <c r="BD33" s="729"/>
      <c r="BE33" s="729"/>
      <c r="BF33" s="728">
        <f>+BF32/6.2898</f>
        <v>5.2049501157580913</v>
      </c>
      <c r="BG33" s="729"/>
      <c r="BH33" s="729"/>
      <c r="BI33" s="729"/>
      <c r="BJ33" s="728">
        <f>+BJ32/6.2898</f>
        <v>3.955762087976149</v>
      </c>
      <c r="BK33" s="729"/>
      <c r="BL33" s="729"/>
      <c r="BM33" s="730"/>
      <c r="BN33" s="728">
        <f>+BN32/6.2898</f>
        <v>0.32176055261050013</v>
      </c>
      <c r="BO33" s="729"/>
      <c r="BP33" s="729"/>
      <c r="BQ33" s="730"/>
      <c r="BR33" s="728">
        <f>+BR32/6.2898</f>
        <v>0.26497927862041193</v>
      </c>
      <c r="BS33" s="729"/>
      <c r="BT33" s="729"/>
      <c r="BU33" s="729"/>
      <c r="BV33" s="728">
        <f>+BV32/6.2898</f>
        <v>0.17034382197026479</v>
      </c>
      <c r="BW33" s="729"/>
      <c r="BX33" s="729"/>
      <c r="BY33" s="729"/>
      <c r="BZ33" s="728">
        <f>+BZ32/6.2898</f>
        <v>0.26497927862041193</v>
      </c>
      <c r="CA33" s="729"/>
      <c r="CB33" s="729"/>
      <c r="CC33" s="730"/>
      <c r="CD33" s="728">
        <f>+CD32/6.2898</f>
        <v>3.1229700694548543</v>
      </c>
      <c r="CE33" s="729"/>
      <c r="CF33" s="729"/>
      <c r="CG33" s="730"/>
      <c r="CH33" s="728">
        <f>+CH32/6.2898</f>
        <v>0.56781273990088266</v>
      </c>
      <c r="CI33" s="729"/>
      <c r="CJ33" s="729"/>
      <c r="CK33" s="730"/>
      <c r="CL33" s="728">
        <f>+CL32/6.2898</f>
        <v>1.5709485803924421</v>
      </c>
      <c r="CM33" s="729"/>
      <c r="CN33" s="729"/>
      <c r="CO33" s="730"/>
      <c r="CP33" s="728">
        <f>+CP32/6.2898</f>
        <v>0.45425019192070615</v>
      </c>
      <c r="CQ33" s="729"/>
      <c r="CR33" s="729"/>
      <c r="CS33" s="729"/>
      <c r="CT33" s="728">
        <f>+CT32/6.2898</f>
        <v>1.3627505757621183</v>
      </c>
      <c r="CU33" s="729"/>
      <c r="CV33" s="729"/>
      <c r="CW33" s="730"/>
      <c r="CX33" s="728">
        <f>+CX32/6.2898</f>
        <v>0.9085003838414123</v>
      </c>
      <c r="CY33" s="729"/>
      <c r="CZ33" s="729"/>
      <c r="DA33" s="730"/>
      <c r="DB33" s="728">
        <f>+DB32/6.2898</f>
        <v>1.4384589410822359</v>
      </c>
      <c r="DC33" s="729"/>
      <c r="DD33" s="729"/>
      <c r="DE33" s="730"/>
      <c r="DF33" s="728">
        <f>+DF32/6.2898</f>
        <v>0.37854182660058844</v>
      </c>
      <c r="DG33" s="729"/>
      <c r="DH33" s="729"/>
      <c r="DI33" s="730"/>
      <c r="DJ33" s="728">
        <f>+DJ32/6.2898</f>
        <v>476.96270151674145</v>
      </c>
      <c r="DK33" s="729"/>
      <c r="DL33" s="729"/>
      <c r="DM33" s="730"/>
      <c r="DN33" s="728">
        <f>+DN32/6.2898</f>
        <v>15.103818881363479</v>
      </c>
      <c r="DO33" s="729"/>
      <c r="DP33" s="729"/>
      <c r="DQ33" s="730"/>
      <c r="DR33" s="728">
        <f>+DR32/6.2898</f>
        <v>0</v>
      </c>
      <c r="DS33" s="729"/>
      <c r="DT33" s="729"/>
      <c r="DU33" s="730"/>
      <c r="DV33" s="728">
        <f>+DV32/6.2898</f>
        <v>0</v>
      </c>
      <c r="DW33" s="729"/>
      <c r="DX33" s="729"/>
      <c r="DY33" s="730"/>
    </row>
    <row r="39" spans="1:129" x14ac:dyDescent="0.3">
      <c r="CH39" s="206">
        <f>+CD32+CH32</f>
        <v>23.214285714285715</v>
      </c>
    </row>
  </sheetData>
  <mergeCells count="192">
    <mergeCell ref="DR33:DU33"/>
    <mergeCell ref="DV33:DY33"/>
    <mergeCell ref="CD33:CG33"/>
    <mergeCell ref="CH33:CK33"/>
    <mergeCell ref="CL33:CO33"/>
    <mergeCell ref="CP33:CS33"/>
    <mergeCell ref="CT33:CW33"/>
    <mergeCell ref="CX33:DA33"/>
    <mergeCell ref="AL33:AO33"/>
    <mergeCell ref="AP33:AS33"/>
    <mergeCell ref="AT33:AW33"/>
    <mergeCell ref="AX33:BA33"/>
    <mergeCell ref="BB33:BE33"/>
    <mergeCell ref="DB33:DE33"/>
    <mergeCell ref="DF33:DI33"/>
    <mergeCell ref="DJ33:DM33"/>
    <mergeCell ref="DN33:DQ33"/>
    <mergeCell ref="B33:E33"/>
    <mergeCell ref="F33:I33"/>
    <mergeCell ref="J33:M33"/>
    <mergeCell ref="N33:Q33"/>
    <mergeCell ref="R33:U33"/>
    <mergeCell ref="V33:Y33"/>
    <mergeCell ref="Z33:AC33"/>
    <mergeCell ref="AD33:AG33"/>
    <mergeCell ref="CT32:CW32"/>
    <mergeCell ref="BV32:BY32"/>
    <mergeCell ref="BZ32:CC32"/>
    <mergeCell ref="CD32:CG32"/>
    <mergeCell ref="CH32:CK32"/>
    <mergeCell ref="CL32:CO32"/>
    <mergeCell ref="CP32:CS32"/>
    <mergeCell ref="AX32:BA32"/>
    <mergeCell ref="BB32:BE32"/>
    <mergeCell ref="BF33:BI33"/>
    <mergeCell ref="BJ33:BM33"/>
    <mergeCell ref="BN33:BQ33"/>
    <mergeCell ref="BR33:BU33"/>
    <mergeCell ref="BV33:BY33"/>
    <mergeCell ref="BZ33:CC33"/>
    <mergeCell ref="AH33:AK33"/>
    <mergeCell ref="BR32:BU32"/>
    <mergeCell ref="Z32:AC32"/>
    <mergeCell ref="AD32:AG32"/>
    <mergeCell ref="AH32:AK32"/>
    <mergeCell ref="AL32:AO32"/>
    <mergeCell ref="AP32:AS32"/>
    <mergeCell ref="AT32:AW32"/>
    <mergeCell ref="DR32:DU32"/>
    <mergeCell ref="DV32:DY32"/>
    <mergeCell ref="CX32:DA32"/>
    <mergeCell ref="DB32:DE32"/>
    <mergeCell ref="DF32:DI32"/>
    <mergeCell ref="DJ32:DM32"/>
    <mergeCell ref="DN32:DQ32"/>
    <mergeCell ref="B32:E32"/>
    <mergeCell ref="F32:I32"/>
    <mergeCell ref="J32:M32"/>
    <mergeCell ref="N32:Q32"/>
    <mergeCell ref="R32:U32"/>
    <mergeCell ref="V32:Y32"/>
    <mergeCell ref="DB31:DE31"/>
    <mergeCell ref="DF31:DI31"/>
    <mergeCell ref="DJ31:DM31"/>
    <mergeCell ref="BF31:BI31"/>
    <mergeCell ref="BJ31:BM31"/>
    <mergeCell ref="BN31:BQ31"/>
    <mergeCell ref="BR31:BU31"/>
    <mergeCell ref="BV31:BY31"/>
    <mergeCell ref="BZ31:CC31"/>
    <mergeCell ref="AH31:AK31"/>
    <mergeCell ref="AL31:AO31"/>
    <mergeCell ref="AP31:AS31"/>
    <mergeCell ref="AT31:AW31"/>
    <mergeCell ref="AX31:BA31"/>
    <mergeCell ref="BB31:BE31"/>
    <mergeCell ref="BF32:BI32"/>
    <mergeCell ref="BJ32:BM32"/>
    <mergeCell ref="BN32:BQ32"/>
    <mergeCell ref="DN31:DQ31"/>
    <mergeCell ref="DR31:DU31"/>
    <mergeCell ref="DV31:DY31"/>
    <mergeCell ref="CD31:CG31"/>
    <mergeCell ref="CH31:CK31"/>
    <mergeCell ref="CL31:CO31"/>
    <mergeCell ref="CP31:CS31"/>
    <mergeCell ref="CT31:CW31"/>
    <mergeCell ref="CX31:DA31"/>
    <mergeCell ref="Z31:AC31"/>
    <mergeCell ref="AD31:AG31"/>
    <mergeCell ref="CT10:CW10"/>
    <mergeCell ref="BV10:BY10"/>
    <mergeCell ref="BZ10:CC10"/>
    <mergeCell ref="CD10:CG10"/>
    <mergeCell ref="CH10:CK10"/>
    <mergeCell ref="CL10:CO10"/>
    <mergeCell ref="CP10:CS10"/>
    <mergeCell ref="AX10:BA10"/>
    <mergeCell ref="BB10:BE10"/>
    <mergeCell ref="BR10:BU10"/>
    <mergeCell ref="Z10:AC10"/>
    <mergeCell ref="AD10:AG10"/>
    <mergeCell ref="AH10:AK10"/>
    <mergeCell ref="AL10:AO10"/>
    <mergeCell ref="AP10:AS10"/>
    <mergeCell ref="AT10:AW10"/>
    <mergeCell ref="B10:E10"/>
    <mergeCell ref="F10:I10"/>
    <mergeCell ref="J10:M10"/>
    <mergeCell ref="N10:Q10"/>
    <mergeCell ref="R10:U10"/>
    <mergeCell ref="V10:Y10"/>
    <mergeCell ref="B31:E31"/>
    <mergeCell ref="F31:I31"/>
    <mergeCell ref="J31:M31"/>
    <mergeCell ref="N31:Q31"/>
    <mergeCell ref="R31:U31"/>
    <mergeCell ref="V31:Y31"/>
    <mergeCell ref="BR9:BU9"/>
    <mergeCell ref="BV9:BY9"/>
    <mergeCell ref="BZ9:CC9"/>
    <mergeCell ref="DR10:DU10"/>
    <mergeCell ref="DV10:DY10"/>
    <mergeCell ref="CX10:DA10"/>
    <mergeCell ref="DB10:DE10"/>
    <mergeCell ref="DF10:DI10"/>
    <mergeCell ref="DJ10:DM10"/>
    <mergeCell ref="DN10:DQ10"/>
    <mergeCell ref="DN9:DQ9"/>
    <mergeCell ref="DR9:DU9"/>
    <mergeCell ref="DV9:DY9"/>
    <mergeCell ref="CD9:CG9"/>
    <mergeCell ref="CH9:CK9"/>
    <mergeCell ref="CL9:CO9"/>
    <mergeCell ref="CP9:CS9"/>
    <mergeCell ref="CT9:CW9"/>
    <mergeCell ref="CX9:DA9"/>
    <mergeCell ref="DB9:DE9"/>
    <mergeCell ref="DF9:DI9"/>
    <mergeCell ref="DJ9:DM9"/>
    <mergeCell ref="AH9:AK9"/>
    <mergeCell ref="AL9:AO9"/>
    <mergeCell ref="AP9:AS9"/>
    <mergeCell ref="AT9:AW9"/>
    <mergeCell ref="AX9:BA9"/>
    <mergeCell ref="BB9:BE9"/>
    <mergeCell ref="BF10:BI10"/>
    <mergeCell ref="BJ10:BM10"/>
    <mergeCell ref="BN10:BQ10"/>
    <mergeCell ref="BF9:BI9"/>
    <mergeCell ref="BJ9:BM9"/>
    <mergeCell ref="BN9:BQ9"/>
    <mergeCell ref="B9:E9"/>
    <mergeCell ref="F9:I9"/>
    <mergeCell ref="J9:M9"/>
    <mergeCell ref="N9:Q9"/>
    <mergeCell ref="R9:U9"/>
    <mergeCell ref="V9:Y9"/>
    <mergeCell ref="Z9:AC9"/>
    <mergeCell ref="AD9:AG9"/>
    <mergeCell ref="CT8:CW8"/>
    <mergeCell ref="BV8:BY8"/>
    <mergeCell ref="BZ8:CC8"/>
    <mergeCell ref="CD8:CG8"/>
    <mergeCell ref="CH8:CK8"/>
    <mergeCell ref="CL8:CO8"/>
    <mergeCell ref="CP8:CS8"/>
    <mergeCell ref="AX8:BA8"/>
    <mergeCell ref="BB8:BE8"/>
    <mergeCell ref="BR8:BU8"/>
    <mergeCell ref="Z8:AC8"/>
    <mergeCell ref="AD8:AG8"/>
    <mergeCell ref="AH8:AK8"/>
    <mergeCell ref="AL8:AO8"/>
    <mergeCell ref="AP8:AS8"/>
    <mergeCell ref="AT8:AW8"/>
    <mergeCell ref="DR8:DU8"/>
    <mergeCell ref="DV8:DY8"/>
    <mergeCell ref="CX8:DA8"/>
    <mergeCell ref="DB8:DE8"/>
    <mergeCell ref="DF8:DI8"/>
    <mergeCell ref="DJ8:DM8"/>
    <mergeCell ref="DN8:DQ8"/>
    <mergeCell ref="B8:E8"/>
    <mergeCell ref="F8:I8"/>
    <mergeCell ref="J8:M8"/>
    <mergeCell ref="N8:Q8"/>
    <mergeCell ref="R8:U8"/>
    <mergeCell ref="V8:Y8"/>
    <mergeCell ref="BF8:BI8"/>
    <mergeCell ref="BJ8:BM8"/>
    <mergeCell ref="BN8:BQ8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H38"/>
  <sheetViews>
    <sheetView topLeftCell="A5" zoomScaleNormal="100" workbookViewId="0">
      <pane xSplit="2" ySplit="6" topLeftCell="DY11" activePane="bottomRight" state="frozen"/>
      <selection activeCell="A5" sqref="A5"/>
      <selection pane="topRight" activeCell="B5" sqref="B5"/>
      <selection pane="bottomLeft" activeCell="A11" sqref="A11"/>
      <selection pane="bottomRight" activeCell="B21" sqref="B21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20.109375" style="114" customWidth="1"/>
    <col min="7" max="9" width="12.44140625" style="114" customWidth="1"/>
    <col min="10" max="10" width="18.10937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5.33203125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38" ht="15.75" hidden="1" customHeight="1" x14ac:dyDescent="0.3"/>
    <row r="2" spans="2:138" ht="15.75" hidden="1" customHeight="1" x14ac:dyDescent="0.3"/>
    <row r="3" spans="2:138" ht="15.75" hidden="1" customHeight="1" x14ac:dyDescent="0.3"/>
    <row r="4" spans="2:138" ht="15.75" hidden="1" customHeight="1" x14ac:dyDescent="0.3"/>
    <row r="5" spans="2:138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38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38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</row>
    <row r="8" spans="2:138" s="185" customFormat="1" ht="18.75" customHeight="1" thickBot="1" x14ac:dyDescent="0.35">
      <c r="B8" s="229" t="s">
        <v>16</v>
      </c>
      <c r="C8" s="792" t="s">
        <v>18</v>
      </c>
      <c r="D8" s="793"/>
      <c r="E8" s="793"/>
      <c r="F8" s="794"/>
      <c r="G8" s="792" t="s">
        <v>395</v>
      </c>
      <c r="H8" s="793"/>
      <c r="I8" s="793"/>
      <c r="J8" s="794"/>
      <c r="K8" s="792" t="s">
        <v>396</v>
      </c>
      <c r="L8" s="793"/>
      <c r="M8" s="793"/>
      <c r="N8" s="794"/>
      <c r="O8" s="792" t="s">
        <v>202</v>
      </c>
      <c r="P8" s="793"/>
      <c r="Q8" s="793"/>
      <c r="R8" s="794"/>
      <c r="S8" s="793" t="s">
        <v>393</v>
      </c>
      <c r="T8" s="793"/>
      <c r="U8" s="793"/>
      <c r="V8" s="794"/>
      <c r="W8" s="793" t="s">
        <v>393</v>
      </c>
      <c r="X8" s="793"/>
      <c r="Y8" s="793"/>
      <c r="Z8" s="794"/>
      <c r="AA8" s="792" t="s">
        <v>402</v>
      </c>
      <c r="AB8" s="793"/>
      <c r="AC8" s="793"/>
      <c r="AD8" s="794"/>
      <c r="AE8" s="792" t="s">
        <v>402</v>
      </c>
      <c r="AF8" s="793"/>
      <c r="AG8" s="793"/>
      <c r="AH8" s="794"/>
      <c r="AI8" s="792" t="s">
        <v>18</v>
      </c>
      <c r="AJ8" s="793"/>
      <c r="AK8" s="793"/>
      <c r="AL8" s="794"/>
      <c r="AM8" s="792" t="s">
        <v>18</v>
      </c>
      <c r="AN8" s="793"/>
      <c r="AO8" s="793"/>
      <c r="AP8" s="794"/>
      <c r="AQ8" s="792" t="s">
        <v>405</v>
      </c>
      <c r="AR8" s="793"/>
      <c r="AS8" s="793"/>
      <c r="AT8" s="793"/>
      <c r="AU8" s="792" t="s">
        <v>406</v>
      </c>
      <c r="AV8" s="793"/>
      <c r="AW8" s="793"/>
      <c r="AX8" s="794"/>
      <c r="AY8" s="792" t="s">
        <v>231</v>
      </c>
      <c r="AZ8" s="793"/>
      <c r="BA8" s="793"/>
      <c r="BB8" s="794"/>
      <c r="BC8" s="792" t="s">
        <v>18</v>
      </c>
      <c r="BD8" s="793"/>
      <c r="BE8" s="793"/>
      <c r="BF8" s="794"/>
      <c r="BG8" s="792" t="s">
        <v>379</v>
      </c>
      <c r="BH8" s="793"/>
      <c r="BI8" s="793"/>
      <c r="BJ8" s="794"/>
      <c r="BK8" s="792" t="s">
        <v>18</v>
      </c>
      <c r="BL8" s="793"/>
      <c r="BM8" s="793"/>
      <c r="BN8" s="794"/>
      <c r="BO8" s="792" t="s">
        <v>363</v>
      </c>
      <c r="BP8" s="793"/>
      <c r="BQ8" s="793"/>
      <c r="BR8" s="794"/>
      <c r="BS8" s="792" t="s">
        <v>363</v>
      </c>
      <c r="BT8" s="793"/>
      <c r="BU8" s="793"/>
      <c r="BV8" s="794"/>
      <c r="BW8" s="792" t="s">
        <v>119</v>
      </c>
      <c r="BX8" s="793"/>
      <c r="BY8" s="793"/>
      <c r="BZ8" s="793"/>
      <c r="CA8" s="792" t="s">
        <v>119</v>
      </c>
      <c r="CB8" s="793"/>
      <c r="CC8" s="793"/>
      <c r="CD8" s="793"/>
      <c r="CE8" s="792" t="s">
        <v>293</v>
      </c>
      <c r="CF8" s="793"/>
      <c r="CG8" s="793"/>
      <c r="CH8" s="794"/>
      <c r="CI8" s="807" t="s">
        <v>384</v>
      </c>
      <c r="CJ8" s="808"/>
      <c r="CK8" s="808"/>
      <c r="CL8" s="809"/>
      <c r="CM8" s="792" t="s">
        <v>415</v>
      </c>
      <c r="CN8" s="793"/>
      <c r="CO8" s="793"/>
      <c r="CP8" s="794"/>
      <c r="CQ8" s="807" t="s">
        <v>349</v>
      </c>
      <c r="CR8" s="808"/>
      <c r="CS8" s="808"/>
      <c r="CT8" s="809"/>
      <c r="CU8" s="783" t="s">
        <v>414</v>
      </c>
      <c r="CV8" s="784"/>
      <c r="CW8" s="784"/>
      <c r="CX8" s="784"/>
      <c r="CY8" s="792" t="s">
        <v>438</v>
      </c>
      <c r="CZ8" s="793"/>
      <c r="DA8" s="793"/>
      <c r="DB8" s="793"/>
      <c r="DC8" s="792" t="s">
        <v>119</v>
      </c>
      <c r="DD8" s="793"/>
      <c r="DE8" s="793"/>
      <c r="DF8" s="793"/>
      <c r="DG8" s="807"/>
      <c r="DH8" s="808"/>
      <c r="DI8" s="808"/>
      <c r="DJ8" s="809"/>
      <c r="DK8" s="807" t="s">
        <v>439</v>
      </c>
      <c r="DL8" s="808"/>
      <c r="DM8" s="808"/>
      <c r="DN8" s="809"/>
      <c r="DO8" s="807" t="s">
        <v>208</v>
      </c>
      <c r="DP8" s="808"/>
      <c r="DQ8" s="808"/>
      <c r="DR8" s="809"/>
      <c r="DS8" s="807" t="s">
        <v>441</v>
      </c>
      <c r="DT8" s="808"/>
      <c r="DU8" s="808"/>
      <c r="DV8" s="809"/>
      <c r="DW8" s="807" t="s">
        <v>194</v>
      </c>
      <c r="DX8" s="808"/>
      <c r="DY8" s="808"/>
      <c r="DZ8" s="809"/>
      <c r="EA8" s="807" t="s">
        <v>443</v>
      </c>
      <c r="EB8" s="808"/>
      <c r="EC8" s="808"/>
      <c r="ED8" s="809"/>
      <c r="EE8" s="807" t="s">
        <v>416</v>
      </c>
      <c r="EF8" s="808"/>
      <c r="EG8" s="808"/>
      <c r="EH8" s="809"/>
    </row>
    <row r="9" spans="2:138" s="185" customFormat="1" ht="18" thickBot="1" x14ac:dyDescent="0.35">
      <c r="B9" s="229" t="s">
        <v>14</v>
      </c>
      <c r="C9" s="792" t="s">
        <v>332</v>
      </c>
      <c r="D9" s="793"/>
      <c r="E9" s="793"/>
      <c r="F9" s="794"/>
      <c r="G9" s="792" t="s">
        <v>401</v>
      </c>
      <c r="H9" s="793"/>
      <c r="I9" s="793"/>
      <c r="J9" s="794"/>
      <c r="K9" s="792" t="s">
        <v>400</v>
      </c>
      <c r="L9" s="793"/>
      <c r="M9" s="793"/>
      <c r="N9" s="794"/>
      <c r="O9" s="792" t="s">
        <v>308</v>
      </c>
      <c r="P9" s="793"/>
      <c r="Q9" s="793"/>
      <c r="R9" s="794"/>
      <c r="S9" s="793" t="s">
        <v>362</v>
      </c>
      <c r="T9" s="793"/>
      <c r="U9" s="793"/>
      <c r="V9" s="794"/>
      <c r="W9" s="793" t="s">
        <v>394</v>
      </c>
      <c r="X9" s="793"/>
      <c r="Y9" s="793"/>
      <c r="Z9" s="794"/>
      <c r="AA9" s="792" t="s">
        <v>403</v>
      </c>
      <c r="AB9" s="793"/>
      <c r="AC9" s="793"/>
      <c r="AD9" s="794"/>
      <c r="AE9" s="792" t="s">
        <v>404</v>
      </c>
      <c r="AF9" s="793"/>
      <c r="AG9" s="793"/>
      <c r="AH9" s="794"/>
      <c r="AI9" s="792" t="s">
        <v>319</v>
      </c>
      <c r="AJ9" s="793"/>
      <c r="AK9" s="793"/>
      <c r="AL9" s="794"/>
      <c r="AM9" s="792" t="s">
        <v>165</v>
      </c>
      <c r="AN9" s="793"/>
      <c r="AO9" s="793"/>
      <c r="AP9" s="794"/>
      <c r="AQ9" s="792" t="s">
        <v>326</v>
      </c>
      <c r="AR9" s="793"/>
      <c r="AS9" s="793"/>
      <c r="AT9" s="793"/>
      <c r="AU9" s="792" t="s">
        <v>407</v>
      </c>
      <c r="AV9" s="793"/>
      <c r="AW9" s="793"/>
      <c r="AX9" s="794"/>
      <c r="AY9" s="792" t="s">
        <v>323</v>
      </c>
      <c r="AZ9" s="793"/>
      <c r="BA9" s="793"/>
      <c r="BB9" s="794"/>
      <c r="BC9" s="792" t="s">
        <v>322</v>
      </c>
      <c r="BD9" s="793"/>
      <c r="BE9" s="793"/>
      <c r="BF9" s="794"/>
      <c r="BG9" s="792" t="s">
        <v>404</v>
      </c>
      <c r="BH9" s="793"/>
      <c r="BI9" s="793"/>
      <c r="BJ9" s="794"/>
      <c r="BK9" s="792" t="s">
        <v>408</v>
      </c>
      <c r="BL9" s="793"/>
      <c r="BM9" s="793"/>
      <c r="BN9" s="794"/>
      <c r="BO9" s="792" t="s">
        <v>319</v>
      </c>
      <c r="BP9" s="793"/>
      <c r="BQ9" s="793"/>
      <c r="BR9" s="794"/>
      <c r="BS9" s="792" t="s">
        <v>409</v>
      </c>
      <c r="BT9" s="793"/>
      <c r="BU9" s="793"/>
      <c r="BV9" s="794"/>
      <c r="BW9" s="792" t="s">
        <v>383</v>
      </c>
      <c r="BX9" s="793"/>
      <c r="BY9" s="793"/>
      <c r="BZ9" s="793"/>
      <c r="CA9" s="792" t="s">
        <v>437</v>
      </c>
      <c r="CB9" s="793"/>
      <c r="CC9" s="793"/>
      <c r="CD9" s="793"/>
      <c r="CE9" s="792" t="s">
        <v>410</v>
      </c>
      <c r="CF9" s="793"/>
      <c r="CG9" s="793"/>
      <c r="CH9" s="794"/>
      <c r="CI9" s="792" t="s">
        <v>385</v>
      </c>
      <c r="CJ9" s="793"/>
      <c r="CK9" s="793"/>
      <c r="CL9" s="794"/>
      <c r="CM9" s="792" t="s">
        <v>345</v>
      </c>
      <c r="CN9" s="793"/>
      <c r="CO9" s="793"/>
      <c r="CP9" s="794"/>
      <c r="CQ9" s="792" t="s">
        <v>433</v>
      </c>
      <c r="CR9" s="793"/>
      <c r="CS9" s="793"/>
      <c r="CT9" s="794"/>
      <c r="CU9" s="783" t="s">
        <v>285</v>
      </c>
      <c r="CV9" s="784"/>
      <c r="CW9" s="784"/>
      <c r="CX9" s="784"/>
      <c r="CY9" s="792" t="s">
        <v>251</v>
      </c>
      <c r="CZ9" s="793"/>
      <c r="DA9" s="793"/>
      <c r="DB9" s="793"/>
      <c r="DC9" s="792" t="s">
        <v>436</v>
      </c>
      <c r="DD9" s="793"/>
      <c r="DE9" s="793"/>
      <c r="DF9" s="793"/>
      <c r="DG9" s="792"/>
      <c r="DH9" s="793"/>
      <c r="DI9" s="793"/>
      <c r="DJ9" s="794"/>
      <c r="DK9" s="792" t="s">
        <v>440</v>
      </c>
      <c r="DL9" s="793"/>
      <c r="DM9" s="793"/>
      <c r="DN9" s="794"/>
      <c r="DO9" s="792" t="s">
        <v>285</v>
      </c>
      <c r="DP9" s="793"/>
      <c r="DQ9" s="793"/>
      <c r="DR9" s="794"/>
      <c r="DS9" s="792" t="s">
        <v>442</v>
      </c>
      <c r="DT9" s="793"/>
      <c r="DU9" s="793"/>
      <c r="DV9" s="794"/>
      <c r="DW9" s="792" t="s">
        <v>273</v>
      </c>
      <c r="DX9" s="793"/>
      <c r="DY9" s="793"/>
      <c r="DZ9" s="794"/>
      <c r="EA9" s="792"/>
      <c r="EB9" s="793"/>
      <c r="EC9" s="793"/>
      <c r="ED9" s="794"/>
      <c r="EE9" s="792" t="s">
        <v>323</v>
      </c>
      <c r="EF9" s="793"/>
      <c r="EG9" s="793"/>
      <c r="EH9" s="794"/>
    </row>
    <row r="10" spans="2:138" s="3" customFormat="1" ht="28.2" thickBot="1" x14ac:dyDescent="0.35">
      <c r="B10" s="230" t="s">
        <v>52</v>
      </c>
      <c r="C10" s="757">
        <v>714</v>
      </c>
      <c r="D10" s="757"/>
      <c r="E10" s="757"/>
      <c r="F10" s="758"/>
      <c r="G10" s="757">
        <v>715</v>
      </c>
      <c r="H10" s="757"/>
      <c r="I10" s="757"/>
      <c r="J10" s="758"/>
      <c r="K10" s="757">
        <v>716</v>
      </c>
      <c r="L10" s="757"/>
      <c r="M10" s="757"/>
      <c r="N10" s="758"/>
      <c r="O10" s="757">
        <v>717</v>
      </c>
      <c r="P10" s="757"/>
      <c r="Q10" s="757"/>
      <c r="R10" s="758"/>
      <c r="S10" s="757">
        <v>718</v>
      </c>
      <c r="T10" s="757"/>
      <c r="U10" s="757"/>
      <c r="V10" s="758"/>
      <c r="W10" s="757">
        <v>719</v>
      </c>
      <c r="X10" s="757"/>
      <c r="Y10" s="757"/>
      <c r="Z10" s="758"/>
      <c r="AA10" s="716">
        <v>720</v>
      </c>
      <c r="AB10" s="717"/>
      <c r="AC10" s="717"/>
      <c r="AD10" s="718"/>
      <c r="AE10" s="768">
        <v>721</v>
      </c>
      <c r="AF10" s="734"/>
      <c r="AG10" s="734"/>
      <c r="AH10" s="734"/>
      <c r="AI10" s="768">
        <v>722</v>
      </c>
      <c r="AJ10" s="734"/>
      <c r="AK10" s="734"/>
      <c r="AL10" s="769"/>
      <c r="AM10" s="734">
        <v>723</v>
      </c>
      <c r="AN10" s="734"/>
      <c r="AO10" s="734"/>
      <c r="AP10" s="734"/>
      <c r="AQ10" s="731">
        <v>724</v>
      </c>
      <c r="AR10" s="732"/>
      <c r="AS10" s="732"/>
      <c r="AT10" s="732"/>
      <c r="AU10" s="731">
        <v>725</v>
      </c>
      <c r="AV10" s="732"/>
      <c r="AW10" s="732"/>
      <c r="AX10" s="733"/>
      <c r="AY10" s="731">
        <v>726</v>
      </c>
      <c r="AZ10" s="732"/>
      <c r="BA10" s="732"/>
      <c r="BB10" s="733"/>
      <c r="BC10" s="731">
        <v>727</v>
      </c>
      <c r="BD10" s="732"/>
      <c r="BE10" s="732"/>
      <c r="BF10" s="733"/>
      <c r="BG10" s="731">
        <v>728</v>
      </c>
      <c r="BH10" s="732"/>
      <c r="BI10" s="732"/>
      <c r="BJ10" s="733"/>
      <c r="BK10" s="731">
        <v>729</v>
      </c>
      <c r="BL10" s="732"/>
      <c r="BM10" s="732"/>
      <c r="BN10" s="733"/>
      <c r="BO10" s="756">
        <v>730</v>
      </c>
      <c r="BP10" s="757"/>
      <c r="BQ10" s="757"/>
      <c r="BR10" s="758"/>
      <c r="BS10" s="756">
        <v>731</v>
      </c>
      <c r="BT10" s="757"/>
      <c r="BU10" s="757"/>
      <c r="BV10" s="758"/>
      <c r="BW10" s="813">
        <v>732</v>
      </c>
      <c r="BX10" s="814"/>
      <c r="BY10" s="814"/>
      <c r="BZ10" s="814"/>
      <c r="CA10" s="813">
        <v>733</v>
      </c>
      <c r="CB10" s="814"/>
      <c r="CC10" s="814"/>
      <c r="CD10" s="814"/>
      <c r="CE10" s="813">
        <v>734</v>
      </c>
      <c r="CF10" s="814"/>
      <c r="CG10" s="814"/>
      <c r="CH10" s="815"/>
      <c r="CI10" s="756">
        <v>735</v>
      </c>
      <c r="CJ10" s="757"/>
      <c r="CK10" s="757"/>
      <c r="CL10" s="758"/>
      <c r="CM10" s="814">
        <v>736</v>
      </c>
      <c r="CN10" s="814"/>
      <c r="CO10" s="814"/>
      <c r="CP10" s="815"/>
      <c r="CQ10" s="756">
        <v>737</v>
      </c>
      <c r="CR10" s="757"/>
      <c r="CS10" s="757"/>
      <c r="CT10" s="758"/>
      <c r="CU10" s="813">
        <v>738</v>
      </c>
      <c r="CV10" s="814"/>
      <c r="CW10" s="814"/>
      <c r="CX10" s="814"/>
      <c r="CY10" s="813">
        <v>739</v>
      </c>
      <c r="CZ10" s="814"/>
      <c r="DA10" s="814"/>
      <c r="DB10" s="814"/>
      <c r="DC10" s="813">
        <v>740</v>
      </c>
      <c r="DD10" s="814"/>
      <c r="DE10" s="814"/>
      <c r="DF10" s="814"/>
      <c r="DG10" s="756"/>
      <c r="DH10" s="757"/>
      <c r="DI10" s="757"/>
      <c r="DJ10" s="758"/>
      <c r="DK10" s="716">
        <v>742</v>
      </c>
      <c r="DL10" s="717"/>
      <c r="DM10" s="717"/>
      <c r="DN10" s="718"/>
      <c r="DO10" s="716">
        <v>743</v>
      </c>
      <c r="DP10" s="717"/>
      <c r="DQ10" s="717"/>
      <c r="DR10" s="718"/>
      <c r="DS10" s="716">
        <v>744</v>
      </c>
      <c r="DT10" s="717"/>
      <c r="DU10" s="717"/>
      <c r="DV10" s="718"/>
      <c r="DW10" s="716">
        <v>745</v>
      </c>
      <c r="DX10" s="717"/>
      <c r="DY10" s="717"/>
      <c r="DZ10" s="718"/>
      <c r="EA10" s="716">
        <v>746</v>
      </c>
      <c r="EB10" s="717"/>
      <c r="EC10" s="717"/>
      <c r="ED10" s="718"/>
      <c r="EE10" s="716">
        <v>747</v>
      </c>
      <c r="EF10" s="717"/>
      <c r="EG10" s="717"/>
      <c r="EH10" s="718"/>
    </row>
    <row r="11" spans="2:138" s="202" customFormat="1" ht="59.25" customHeight="1" thickBot="1" x14ac:dyDescent="0.25">
      <c r="B11" s="10"/>
      <c r="C11" s="238" t="s">
        <v>30</v>
      </c>
      <c r="D11" s="46" t="s">
        <v>31</v>
      </c>
      <c r="E11" s="46" t="s">
        <v>32</v>
      </c>
      <c r="F11" s="47" t="s">
        <v>33</v>
      </c>
      <c r="G11" s="238" t="s">
        <v>30</v>
      </c>
      <c r="H11" s="46" t="s">
        <v>31</v>
      </c>
      <c r="I11" s="46" t="s">
        <v>32</v>
      </c>
      <c r="J11" s="47" t="s">
        <v>33</v>
      </c>
      <c r="K11" s="238" t="s">
        <v>30</v>
      </c>
      <c r="L11" s="46" t="s">
        <v>31</v>
      </c>
      <c r="M11" s="46" t="s">
        <v>32</v>
      </c>
      <c r="N11" s="47" t="s">
        <v>33</v>
      </c>
      <c r="O11" s="238" t="s">
        <v>30</v>
      </c>
      <c r="P11" s="46" t="s">
        <v>31</v>
      </c>
      <c r="Q11" s="46" t="s">
        <v>32</v>
      </c>
      <c r="R11" s="47" t="s">
        <v>33</v>
      </c>
      <c r="S11" s="49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8" t="s">
        <v>33</v>
      </c>
      <c r="AE11" s="145" t="s">
        <v>30</v>
      </c>
      <c r="AF11" s="46" t="s">
        <v>31</v>
      </c>
      <c r="AG11" s="47" t="s">
        <v>32</v>
      </c>
      <c r="AH11" s="143" t="s">
        <v>33</v>
      </c>
      <c r="AI11" s="105" t="s">
        <v>30</v>
      </c>
      <c r="AJ11" s="106" t="s">
        <v>31</v>
      </c>
      <c r="AK11" s="106" t="s">
        <v>32</v>
      </c>
      <c r="AL11" s="107" t="s">
        <v>33</v>
      </c>
      <c r="AM11" s="49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8" t="s">
        <v>33</v>
      </c>
      <c r="BS11" s="45" t="s">
        <v>30</v>
      </c>
      <c r="BT11" s="46" t="s">
        <v>31</v>
      </c>
      <c r="BU11" s="46" t="s">
        <v>32</v>
      </c>
      <c r="BV11" s="48" t="s">
        <v>33</v>
      </c>
      <c r="BW11" s="45" t="s">
        <v>30</v>
      </c>
      <c r="BX11" s="46" t="s">
        <v>31</v>
      </c>
      <c r="BY11" s="46" t="s">
        <v>32</v>
      </c>
      <c r="BZ11" s="48" t="s">
        <v>33</v>
      </c>
      <c r="CA11" s="45" t="s">
        <v>30</v>
      </c>
      <c r="CB11" s="46" t="s">
        <v>31</v>
      </c>
      <c r="CC11" s="46" t="s">
        <v>32</v>
      </c>
      <c r="CD11" s="48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9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8" t="s">
        <v>33</v>
      </c>
      <c r="CY11" s="105" t="s">
        <v>30</v>
      </c>
      <c r="CZ11" s="106" t="s">
        <v>31</v>
      </c>
      <c r="DA11" s="106" t="s">
        <v>32</v>
      </c>
      <c r="DB11" s="139" t="s">
        <v>33</v>
      </c>
      <c r="DC11" s="105" t="s">
        <v>30</v>
      </c>
      <c r="DD11" s="106" t="s">
        <v>31</v>
      </c>
      <c r="DE11" s="106" t="s">
        <v>32</v>
      </c>
      <c r="DF11" s="139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</row>
    <row r="12" spans="2:138" x14ac:dyDescent="0.3">
      <c r="C12" s="237">
        <v>45261</v>
      </c>
      <c r="D12" s="54">
        <v>5143</v>
      </c>
      <c r="E12" s="54">
        <v>60</v>
      </c>
      <c r="F12" s="54" t="s">
        <v>398</v>
      </c>
      <c r="G12" s="237">
        <v>45267</v>
      </c>
      <c r="H12" s="54">
        <v>5216</v>
      </c>
      <c r="I12" s="54">
        <v>175</v>
      </c>
      <c r="J12" s="54" t="s">
        <v>397</v>
      </c>
      <c r="K12" s="237">
        <v>45262</v>
      </c>
      <c r="L12" s="54">
        <v>5146</v>
      </c>
      <c r="M12" s="54">
        <v>35</v>
      </c>
      <c r="N12" s="54" t="s">
        <v>391</v>
      </c>
      <c r="O12" s="237">
        <v>45234</v>
      </c>
      <c r="P12" s="54">
        <v>5180</v>
      </c>
      <c r="Q12" s="54">
        <v>85</v>
      </c>
      <c r="R12" s="54" t="s">
        <v>390</v>
      </c>
      <c r="S12" s="161">
        <v>45255</v>
      </c>
      <c r="T12" s="54">
        <v>5207</v>
      </c>
      <c r="U12" s="54">
        <v>75</v>
      </c>
      <c r="V12" s="53" t="s">
        <v>246</v>
      </c>
      <c r="W12" s="161">
        <v>45255</v>
      </c>
      <c r="X12" s="54">
        <v>5207</v>
      </c>
      <c r="Y12" s="54">
        <v>75</v>
      </c>
      <c r="Z12" s="53" t="s">
        <v>246</v>
      </c>
      <c r="AA12" s="144">
        <v>45261</v>
      </c>
      <c r="AB12" s="54">
        <v>5164</v>
      </c>
      <c r="AC12" s="54">
        <v>30</v>
      </c>
      <c r="AD12" s="51" t="s">
        <v>280</v>
      </c>
      <c r="AE12" s="131">
        <v>45261</v>
      </c>
      <c r="AF12" s="6">
        <v>5168</v>
      </c>
      <c r="AG12" s="6">
        <v>15</v>
      </c>
      <c r="AH12" s="15" t="s">
        <v>280</v>
      </c>
      <c r="AI12" s="130">
        <v>45262</v>
      </c>
      <c r="AJ12" s="126">
        <v>5147</v>
      </c>
      <c r="AK12" s="126">
        <v>20</v>
      </c>
      <c r="AL12" s="127" t="s">
        <v>111</v>
      </c>
      <c r="AM12" s="130">
        <v>45262</v>
      </c>
      <c r="AN12" s="54">
        <v>5184</v>
      </c>
      <c r="AO12" s="54">
        <v>60</v>
      </c>
      <c r="AP12" s="54" t="s">
        <v>111</v>
      </c>
      <c r="AQ12" s="144">
        <v>45270</v>
      </c>
      <c r="AR12" s="54">
        <v>5250</v>
      </c>
      <c r="AS12" s="54">
        <v>15</v>
      </c>
      <c r="AT12" s="144" t="s">
        <v>179</v>
      </c>
      <c r="AU12" s="144">
        <v>45279</v>
      </c>
      <c r="AV12" s="6">
        <v>5436</v>
      </c>
      <c r="AW12" s="54">
        <v>30</v>
      </c>
      <c r="AX12" s="54" t="s">
        <v>111</v>
      </c>
      <c r="AY12" s="144">
        <v>45261</v>
      </c>
      <c r="AZ12" s="54">
        <v>5165</v>
      </c>
      <c r="BA12" s="54">
        <v>75</v>
      </c>
      <c r="BB12" s="54" t="s">
        <v>280</v>
      </c>
      <c r="BC12" s="144">
        <v>45262</v>
      </c>
      <c r="BD12" s="54">
        <v>5169</v>
      </c>
      <c r="BE12" s="159">
        <v>45</v>
      </c>
      <c r="BF12" s="54" t="s">
        <v>280</v>
      </c>
      <c r="BG12" s="144">
        <v>45261</v>
      </c>
      <c r="BH12" s="54">
        <v>5167</v>
      </c>
      <c r="BI12" s="54">
        <v>90</v>
      </c>
      <c r="BJ12" s="54" t="s">
        <v>280</v>
      </c>
      <c r="BK12" s="144">
        <v>45268</v>
      </c>
      <c r="BL12" s="54">
        <v>5191</v>
      </c>
      <c r="BM12" s="54">
        <v>25</v>
      </c>
      <c r="BN12" s="54" t="s">
        <v>179</v>
      </c>
      <c r="BO12" s="144">
        <v>45270</v>
      </c>
      <c r="BP12" s="54">
        <v>5248</v>
      </c>
      <c r="BQ12" s="3">
        <v>10</v>
      </c>
      <c r="BR12" s="51" t="s">
        <v>179</v>
      </c>
      <c r="BS12" s="144">
        <v>45281</v>
      </c>
      <c r="BT12" s="54">
        <v>5315</v>
      </c>
      <c r="BU12" s="235">
        <v>15</v>
      </c>
      <c r="BV12" s="234" t="s">
        <v>280</v>
      </c>
      <c r="BW12" s="144">
        <v>45262</v>
      </c>
      <c r="BX12" s="54">
        <v>5131</v>
      </c>
      <c r="BY12" s="54">
        <v>105</v>
      </c>
      <c r="BZ12" s="51" t="s">
        <v>184</v>
      </c>
      <c r="CA12" s="136">
        <v>45262</v>
      </c>
      <c r="CB12" s="6">
        <v>5170</v>
      </c>
      <c r="CC12" s="6">
        <v>15</v>
      </c>
      <c r="CD12" s="52" t="s">
        <v>280</v>
      </c>
      <c r="CE12" s="161">
        <v>45265</v>
      </c>
      <c r="CF12" s="54">
        <v>5104</v>
      </c>
      <c r="CG12" s="54">
        <v>8400</v>
      </c>
      <c r="CH12" s="53" t="s">
        <v>411</v>
      </c>
      <c r="CI12" s="161">
        <v>45263</v>
      </c>
      <c r="CJ12" s="54">
        <v>5151</v>
      </c>
      <c r="CK12" s="54">
        <v>30</v>
      </c>
      <c r="CL12" s="53" t="s">
        <v>111</v>
      </c>
      <c r="CM12" s="208">
        <v>45263</v>
      </c>
      <c r="CN12" s="54">
        <v>5138</v>
      </c>
      <c r="CO12" s="54">
        <v>50</v>
      </c>
      <c r="CP12" s="53" t="s">
        <v>280</v>
      </c>
      <c r="CQ12" s="161">
        <v>45261</v>
      </c>
      <c r="CR12" s="54">
        <v>5166</v>
      </c>
      <c r="CS12" s="54">
        <v>75</v>
      </c>
      <c r="CT12" s="54" t="s">
        <v>280</v>
      </c>
      <c r="CU12" s="136">
        <v>45263</v>
      </c>
      <c r="CV12" s="66">
        <v>5178</v>
      </c>
      <c r="CW12" s="66">
        <v>15</v>
      </c>
      <c r="CX12" s="66" t="s">
        <v>280</v>
      </c>
      <c r="CY12" s="136">
        <v>45278</v>
      </c>
      <c r="CZ12" s="6">
        <v>5309</v>
      </c>
      <c r="DA12" s="6">
        <v>105</v>
      </c>
      <c r="DB12" s="6" t="s">
        <v>179</v>
      </c>
      <c r="DC12" s="136">
        <v>45277</v>
      </c>
      <c r="DD12" s="6">
        <v>5291</v>
      </c>
      <c r="DE12" s="6">
        <v>60</v>
      </c>
      <c r="DF12" s="6" t="s">
        <v>111</v>
      </c>
      <c r="DG12" s="208"/>
      <c r="DH12" s="54"/>
      <c r="DI12" s="54"/>
      <c r="DJ12" s="53"/>
      <c r="DK12" s="161">
        <v>45291</v>
      </c>
      <c r="DL12" s="54">
        <v>5410</v>
      </c>
      <c r="DM12" s="54">
        <v>20</v>
      </c>
      <c r="DN12" s="53" t="s">
        <v>111</v>
      </c>
      <c r="DO12" s="161">
        <v>45275</v>
      </c>
      <c r="DP12" s="54">
        <v>5296</v>
      </c>
      <c r="DQ12" s="54">
        <v>35</v>
      </c>
      <c r="DR12" s="53" t="s">
        <v>111</v>
      </c>
      <c r="DS12" s="236">
        <v>45280</v>
      </c>
      <c r="DT12" s="86">
        <v>5313</v>
      </c>
      <c r="DU12" s="86">
        <v>15</v>
      </c>
      <c r="DV12" s="216" t="s">
        <v>280</v>
      </c>
      <c r="DW12" s="236">
        <v>45282</v>
      </c>
      <c r="DX12" s="86">
        <v>5353</v>
      </c>
      <c r="DY12" s="86">
        <v>15</v>
      </c>
      <c r="DZ12" s="216" t="s">
        <v>392</v>
      </c>
      <c r="EA12" s="236">
        <v>45237</v>
      </c>
      <c r="EB12" s="86">
        <v>2083</v>
      </c>
      <c r="EC12" s="86">
        <v>6720</v>
      </c>
      <c r="ED12" s="216" t="s">
        <v>184</v>
      </c>
      <c r="EE12" s="236">
        <v>45265</v>
      </c>
      <c r="EF12" s="86">
        <v>5158</v>
      </c>
      <c r="EG12" s="86">
        <v>35</v>
      </c>
      <c r="EH12" s="216" t="s">
        <v>111</v>
      </c>
    </row>
    <row r="13" spans="2:138" x14ac:dyDescent="0.3">
      <c r="C13" s="136">
        <v>45265</v>
      </c>
      <c r="D13" s="6">
        <v>5144</v>
      </c>
      <c r="E13" s="6">
        <v>60</v>
      </c>
      <c r="F13" s="6" t="s">
        <v>398</v>
      </c>
      <c r="G13" s="136">
        <v>45267</v>
      </c>
      <c r="H13" s="6">
        <v>5217</v>
      </c>
      <c r="I13" s="6">
        <v>175</v>
      </c>
      <c r="J13" s="6" t="s">
        <v>397</v>
      </c>
      <c r="K13" s="136">
        <v>45264</v>
      </c>
      <c r="L13" s="6">
        <v>5155</v>
      </c>
      <c r="M13" s="6">
        <v>45</v>
      </c>
      <c r="N13" s="6" t="s">
        <v>391</v>
      </c>
      <c r="O13" s="136">
        <v>45237</v>
      </c>
      <c r="P13" s="6">
        <v>5215</v>
      </c>
      <c r="Q13" s="6">
        <v>105</v>
      </c>
      <c r="R13" s="6" t="s">
        <v>391</v>
      </c>
      <c r="S13" s="131">
        <v>45257</v>
      </c>
      <c r="T13" s="6">
        <v>5116</v>
      </c>
      <c r="U13" s="6">
        <v>30</v>
      </c>
      <c r="V13" s="15" t="s">
        <v>179</v>
      </c>
      <c r="W13" s="131">
        <v>45257</v>
      </c>
      <c r="X13" s="6">
        <v>5115</v>
      </c>
      <c r="Y13" s="6">
        <v>45</v>
      </c>
      <c r="Z13" s="15" t="s">
        <v>179</v>
      </c>
      <c r="AA13" s="136">
        <v>45264</v>
      </c>
      <c r="AB13" s="6">
        <v>5152</v>
      </c>
      <c r="AC13" s="6">
        <v>20</v>
      </c>
      <c r="AD13" s="52" t="s">
        <v>111</v>
      </c>
      <c r="AE13" s="131">
        <v>45264</v>
      </c>
      <c r="AF13" s="6">
        <v>5154</v>
      </c>
      <c r="AG13" s="6">
        <v>15</v>
      </c>
      <c r="AH13" s="15" t="s">
        <v>111</v>
      </c>
      <c r="AI13" s="131">
        <v>45264</v>
      </c>
      <c r="AJ13" s="6">
        <v>5174</v>
      </c>
      <c r="AK13" s="6">
        <v>30</v>
      </c>
      <c r="AL13" s="15" t="s">
        <v>280</v>
      </c>
      <c r="AM13" s="131">
        <v>45264</v>
      </c>
      <c r="AN13" s="6">
        <v>5175</v>
      </c>
      <c r="AO13" s="6">
        <v>60</v>
      </c>
      <c r="AP13" s="6" t="s">
        <v>280</v>
      </c>
      <c r="AQ13" s="136">
        <v>45282</v>
      </c>
      <c r="AR13" s="6">
        <v>5355</v>
      </c>
      <c r="AS13" s="6">
        <v>15</v>
      </c>
      <c r="AT13" s="136" t="s">
        <v>179</v>
      </c>
      <c r="AU13" s="136"/>
      <c r="AV13" s="6"/>
      <c r="AW13" s="6"/>
      <c r="AX13" s="6"/>
      <c r="AY13" s="136">
        <v>45263</v>
      </c>
      <c r="AZ13" s="6">
        <v>5150</v>
      </c>
      <c r="BA13" s="6">
        <v>70</v>
      </c>
      <c r="BB13" s="6" t="s">
        <v>111</v>
      </c>
      <c r="BC13" s="144">
        <v>45265</v>
      </c>
      <c r="BD13" s="6">
        <v>5177</v>
      </c>
      <c r="BE13" s="6">
        <v>45</v>
      </c>
      <c r="BF13" s="6" t="s">
        <v>280</v>
      </c>
      <c r="BG13" s="136">
        <v>45264</v>
      </c>
      <c r="BH13" s="6">
        <v>5153</v>
      </c>
      <c r="BI13" s="6">
        <v>85</v>
      </c>
      <c r="BJ13" s="6" t="s">
        <v>111</v>
      </c>
      <c r="BK13" s="136">
        <v>45270</v>
      </c>
      <c r="BL13" s="6">
        <v>5437</v>
      </c>
      <c r="BM13" s="6">
        <v>30</v>
      </c>
      <c r="BN13" s="6" t="s">
        <v>111</v>
      </c>
      <c r="BO13" s="136">
        <v>45272</v>
      </c>
      <c r="BP13" s="6">
        <v>5240</v>
      </c>
      <c r="BQ13" s="6">
        <v>15</v>
      </c>
      <c r="BR13" s="6" t="s">
        <v>111</v>
      </c>
      <c r="BS13" s="144">
        <v>45287</v>
      </c>
      <c r="BT13" s="54">
        <v>5374</v>
      </c>
      <c r="BU13" s="3">
        <v>15</v>
      </c>
      <c r="BV13" s="51" t="s">
        <v>111</v>
      </c>
      <c r="BW13" s="136">
        <v>45264</v>
      </c>
      <c r="BX13" s="6">
        <v>5208</v>
      </c>
      <c r="BY13" s="6">
        <v>135</v>
      </c>
      <c r="BZ13" s="52" t="s">
        <v>184</v>
      </c>
      <c r="CA13" s="136">
        <v>45265</v>
      </c>
      <c r="CB13" s="6">
        <v>5181</v>
      </c>
      <c r="CC13" s="6">
        <v>15</v>
      </c>
      <c r="CD13" s="52" t="s">
        <v>280</v>
      </c>
      <c r="CE13" s="131">
        <v>45268</v>
      </c>
      <c r="CF13" s="6">
        <v>5282</v>
      </c>
      <c r="CG13" s="54">
        <v>7560</v>
      </c>
      <c r="CH13" s="15" t="s">
        <v>412</v>
      </c>
      <c r="CI13" s="131">
        <v>45270</v>
      </c>
      <c r="CJ13" s="6">
        <v>5251</v>
      </c>
      <c r="CK13" s="6">
        <v>70</v>
      </c>
      <c r="CL13" s="216" t="s">
        <v>179</v>
      </c>
      <c r="CM13" s="138">
        <v>45278</v>
      </c>
      <c r="CN13" s="6">
        <v>5306</v>
      </c>
      <c r="CO13" s="6">
        <v>55</v>
      </c>
      <c r="CP13" s="15" t="s">
        <v>179</v>
      </c>
      <c r="CQ13" s="161">
        <v>45263</v>
      </c>
      <c r="CR13" s="86">
        <v>5149</v>
      </c>
      <c r="CS13" s="86">
        <v>50</v>
      </c>
      <c r="CT13" s="86" t="s">
        <v>434</v>
      </c>
      <c r="CU13" s="136">
        <v>45266</v>
      </c>
      <c r="CV13" s="80">
        <v>5182</v>
      </c>
      <c r="CW13" s="80">
        <v>16</v>
      </c>
      <c r="CX13" s="80" t="s">
        <v>280</v>
      </c>
      <c r="CY13" s="136">
        <v>45280</v>
      </c>
      <c r="CZ13" s="6">
        <v>5345</v>
      </c>
      <c r="DA13" s="6">
        <v>40</v>
      </c>
      <c r="DB13" s="6" t="s">
        <v>179</v>
      </c>
      <c r="DC13" s="136">
        <v>45280</v>
      </c>
      <c r="DD13" s="6">
        <v>5349</v>
      </c>
      <c r="DE13" s="6">
        <v>30</v>
      </c>
      <c r="DF13" s="6" t="s">
        <v>179</v>
      </c>
      <c r="DG13" s="242"/>
      <c r="DH13" s="86"/>
      <c r="DI13" s="86"/>
      <c r="DJ13" s="216"/>
      <c r="DK13" s="236"/>
      <c r="DL13" s="86"/>
      <c r="DM13" s="86"/>
      <c r="DN13" s="216"/>
      <c r="DO13" s="236">
        <v>45278</v>
      </c>
      <c r="DP13" s="86">
        <v>5295</v>
      </c>
      <c r="DQ13" s="86">
        <v>35</v>
      </c>
      <c r="DR13" s="216" t="s">
        <v>111</v>
      </c>
      <c r="DS13" s="236"/>
      <c r="DT13" s="86"/>
      <c r="DU13" s="86"/>
      <c r="DV13" s="216"/>
      <c r="DW13" s="236">
        <v>45284</v>
      </c>
      <c r="DX13" s="86">
        <v>5506</v>
      </c>
      <c r="DY13" s="86">
        <v>15</v>
      </c>
      <c r="DZ13" s="216" t="s">
        <v>111</v>
      </c>
      <c r="EA13" s="236"/>
      <c r="EB13" s="86"/>
      <c r="EC13" s="86"/>
      <c r="ED13" s="216"/>
      <c r="EE13" s="236">
        <v>45275</v>
      </c>
      <c r="EF13" s="86">
        <v>5267</v>
      </c>
      <c r="EG13" s="86">
        <v>15</v>
      </c>
      <c r="EH13" s="216" t="s">
        <v>179</v>
      </c>
    </row>
    <row r="14" spans="2:138" ht="15" customHeight="1" x14ac:dyDescent="0.3">
      <c r="C14" s="136">
        <v>45269</v>
      </c>
      <c r="D14" s="6">
        <v>5218</v>
      </c>
      <c r="E14" s="6">
        <v>60</v>
      </c>
      <c r="F14" s="6" t="s">
        <v>398</v>
      </c>
      <c r="G14" s="136">
        <v>45271</v>
      </c>
      <c r="H14" s="6">
        <v>5304</v>
      </c>
      <c r="I14" s="6">
        <v>175</v>
      </c>
      <c r="J14" s="6" t="s">
        <v>398</v>
      </c>
      <c r="K14" s="136">
        <v>45267</v>
      </c>
      <c r="L14" s="6">
        <v>5233</v>
      </c>
      <c r="M14" s="6">
        <v>105</v>
      </c>
      <c r="N14" s="6" t="s">
        <v>392</v>
      </c>
      <c r="O14" s="136">
        <v>45242</v>
      </c>
      <c r="P14" s="6">
        <v>5259</v>
      </c>
      <c r="Q14" s="6">
        <v>45</v>
      </c>
      <c r="R14" s="6" t="s">
        <v>392</v>
      </c>
      <c r="S14" s="131">
        <v>45259</v>
      </c>
      <c r="T14" s="6">
        <v>5140</v>
      </c>
      <c r="U14" s="6">
        <v>90</v>
      </c>
      <c r="V14" s="15" t="s">
        <v>111</v>
      </c>
      <c r="W14" s="131">
        <v>45259</v>
      </c>
      <c r="X14" s="6">
        <v>5139</v>
      </c>
      <c r="Y14" s="6">
        <v>30</v>
      </c>
      <c r="Z14" s="15" t="s">
        <v>111</v>
      </c>
      <c r="AA14" s="136">
        <v>45267</v>
      </c>
      <c r="AB14" s="6">
        <v>5188</v>
      </c>
      <c r="AC14" s="6">
        <v>30</v>
      </c>
      <c r="AD14" s="52" t="s">
        <v>179</v>
      </c>
      <c r="AE14" s="131">
        <v>45267</v>
      </c>
      <c r="AF14" s="6">
        <v>5231</v>
      </c>
      <c r="AG14" s="6">
        <v>15</v>
      </c>
      <c r="AH14" s="15" t="s">
        <v>179</v>
      </c>
      <c r="AI14" s="210">
        <v>45266</v>
      </c>
      <c r="AJ14" s="211">
        <v>5184</v>
      </c>
      <c r="AK14" s="211">
        <v>30</v>
      </c>
      <c r="AL14" s="212" t="s">
        <v>280</v>
      </c>
      <c r="AM14" s="210">
        <v>45266</v>
      </c>
      <c r="AN14" s="6">
        <v>5183</v>
      </c>
      <c r="AO14" s="6">
        <v>60</v>
      </c>
      <c r="AP14" s="6" t="s">
        <v>280</v>
      </c>
      <c r="AQ14" s="136"/>
      <c r="AR14" s="6"/>
      <c r="AS14" s="6"/>
      <c r="AT14" s="136"/>
      <c r="AU14" s="136"/>
      <c r="AV14" s="6"/>
      <c r="AW14" s="6"/>
      <c r="AX14" s="6"/>
      <c r="AY14" s="136">
        <v>45265</v>
      </c>
      <c r="AZ14" s="6">
        <v>5157</v>
      </c>
      <c r="BA14" s="6">
        <v>60</v>
      </c>
      <c r="BB14" s="6" t="s">
        <v>111</v>
      </c>
      <c r="BC14" s="144">
        <v>45268</v>
      </c>
      <c r="BD14" s="6">
        <v>5192</v>
      </c>
      <c r="BE14" s="6">
        <v>45</v>
      </c>
      <c r="BF14" s="6" t="s">
        <v>179</v>
      </c>
      <c r="BG14" s="136">
        <v>45267</v>
      </c>
      <c r="BH14" s="6">
        <v>5232</v>
      </c>
      <c r="BI14" s="6">
        <v>90</v>
      </c>
      <c r="BJ14" s="6" t="s">
        <v>179</v>
      </c>
      <c r="BK14" s="136"/>
      <c r="BL14" s="6"/>
      <c r="BM14" s="6"/>
      <c r="BN14" s="6"/>
      <c r="BO14" s="136">
        <v>45274</v>
      </c>
      <c r="BP14" s="6">
        <v>5438</v>
      </c>
      <c r="BQ14" s="6">
        <v>15</v>
      </c>
      <c r="BR14" s="6" t="s">
        <v>280</v>
      </c>
      <c r="BS14" s="136"/>
      <c r="BT14" s="6"/>
      <c r="BU14" s="6"/>
      <c r="BV14" s="6"/>
      <c r="BW14" s="136">
        <v>45270</v>
      </c>
      <c r="BX14" s="6">
        <v>5252</v>
      </c>
      <c r="BY14" s="6">
        <v>45</v>
      </c>
      <c r="BZ14" s="52" t="s">
        <v>179</v>
      </c>
      <c r="CA14" s="136">
        <v>45268</v>
      </c>
      <c r="CB14" s="6">
        <v>5196</v>
      </c>
      <c r="CC14" s="6">
        <v>35</v>
      </c>
      <c r="CD14" s="52" t="s">
        <v>179</v>
      </c>
      <c r="CE14" s="131">
        <v>45275</v>
      </c>
      <c r="CF14" s="213">
        <v>5302</v>
      </c>
      <c r="CG14" s="54">
        <v>8400</v>
      </c>
      <c r="CH14" s="15" t="s">
        <v>412</v>
      </c>
      <c r="CI14" s="131">
        <v>45273</v>
      </c>
      <c r="CJ14" s="6">
        <v>5262</v>
      </c>
      <c r="CK14" s="6">
        <v>30</v>
      </c>
      <c r="CL14" s="216" t="s">
        <v>179</v>
      </c>
      <c r="CM14" s="138">
        <v>45288</v>
      </c>
      <c r="CN14" s="213">
        <v>5406</v>
      </c>
      <c r="CO14" s="6">
        <v>60</v>
      </c>
      <c r="CP14" s="15" t="s">
        <v>111</v>
      </c>
      <c r="CQ14" s="161">
        <v>45265</v>
      </c>
      <c r="CR14" s="86">
        <v>5156</v>
      </c>
      <c r="CS14" s="86">
        <v>70</v>
      </c>
      <c r="CT14" s="86" t="s">
        <v>434</v>
      </c>
      <c r="CU14" s="136">
        <v>45269</v>
      </c>
      <c r="CV14" s="67">
        <v>5197</v>
      </c>
      <c r="CW14" s="67">
        <v>35</v>
      </c>
      <c r="CX14" s="67" t="s">
        <v>179</v>
      </c>
      <c r="CY14" s="136">
        <v>45280</v>
      </c>
      <c r="CZ14" s="6">
        <v>5346</v>
      </c>
      <c r="DA14" s="6">
        <v>40</v>
      </c>
      <c r="DB14" s="6" t="s">
        <v>179</v>
      </c>
      <c r="DC14" s="136">
        <v>45283</v>
      </c>
      <c r="DD14" s="6">
        <v>5364</v>
      </c>
      <c r="DE14" s="6">
        <v>60</v>
      </c>
      <c r="DF14" s="6" t="s">
        <v>179</v>
      </c>
      <c r="DG14" s="242"/>
      <c r="DH14" s="86"/>
      <c r="DI14" s="86"/>
      <c r="DJ14" s="216"/>
      <c r="DK14" s="236"/>
      <c r="DL14" s="86"/>
      <c r="DM14" s="86"/>
      <c r="DN14" s="216"/>
      <c r="DO14" s="236">
        <v>41629</v>
      </c>
      <c r="DP14" s="86">
        <v>5317</v>
      </c>
      <c r="DQ14" s="86">
        <v>15</v>
      </c>
      <c r="DR14" s="216" t="s">
        <v>280</v>
      </c>
      <c r="DS14" s="236"/>
      <c r="DT14" s="86"/>
      <c r="DU14" s="86"/>
      <c r="DV14" s="216"/>
      <c r="DW14" s="236"/>
      <c r="DX14" s="86"/>
      <c r="DY14" s="86"/>
      <c r="DZ14" s="216"/>
      <c r="EA14" s="236"/>
      <c r="EB14" s="86"/>
      <c r="EC14" s="86"/>
      <c r="ED14" s="216"/>
      <c r="EE14" s="236"/>
      <c r="EF14" s="86"/>
      <c r="EG14" s="86"/>
      <c r="EH14" s="216"/>
    </row>
    <row r="15" spans="2:138" x14ac:dyDescent="0.3">
      <c r="C15" s="136">
        <v>45274</v>
      </c>
      <c r="D15" s="6">
        <v>3851</v>
      </c>
      <c r="E15" s="6">
        <v>60</v>
      </c>
      <c r="F15" s="15" t="s">
        <v>398</v>
      </c>
      <c r="G15" s="136">
        <v>45271</v>
      </c>
      <c r="H15" s="6">
        <v>5305</v>
      </c>
      <c r="I15" s="6">
        <v>175</v>
      </c>
      <c r="J15" s="15" t="s">
        <v>399</v>
      </c>
      <c r="K15" s="136">
        <v>45269</v>
      </c>
      <c r="L15" s="6">
        <v>5253</v>
      </c>
      <c r="M15" s="6">
        <v>45</v>
      </c>
      <c r="N15" s="15" t="s">
        <v>392</v>
      </c>
      <c r="O15" s="136">
        <v>45244</v>
      </c>
      <c r="P15" s="6">
        <v>5265</v>
      </c>
      <c r="Q15" s="6">
        <v>45</v>
      </c>
      <c r="R15" s="15" t="s">
        <v>392</v>
      </c>
      <c r="S15" s="131">
        <v>45262</v>
      </c>
      <c r="T15" s="6">
        <v>5172</v>
      </c>
      <c r="U15" s="6">
        <v>30</v>
      </c>
      <c r="V15" s="15" t="s">
        <v>280</v>
      </c>
      <c r="W15" s="131">
        <v>45262</v>
      </c>
      <c r="X15" s="6">
        <v>5171</v>
      </c>
      <c r="Y15" s="6">
        <v>45</v>
      </c>
      <c r="Z15" s="15" t="s">
        <v>280</v>
      </c>
      <c r="AA15" s="136">
        <v>45270</v>
      </c>
      <c r="AB15" s="6">
        <v>5249</v>
      </c>
      <c r="AC15" s="6">
        <v>20</v>
      </c>
      <c r="AD15" s="52" t="s">
        <v>179</v>
      </c>
      <c r="AE15" s="131">
        <v>45270</v>
      </c>
      <c r="AF15" s="6">
        <v>5221</v>
      </c>
      <c r="AG15" s="6">
        <v>15</v>
      </c>
      <c r="AH15" s="15" t="s">
        <v>111</v>
      </c>
      <c r="AI15" s="131">
        <v>45268</v>
      </c>
      <c r="AJ15" s="6">
        <v>5190</v>
      </c>
      <c r="AK15" s="6">
        <v>20</v>
      </c>
      <c r="AL15" s="15" t="s">
        <v>179</v>
      </c>
      <c r="AM15" s="131">
        <v>45268</v>
      </c>
      <c r="AN15" s="6">
        <v>5189</v>
      </c>
      <c r="AO15" s="6">
        <v>40</v>
      </c>
      <c r="AP15" s="6" t="s">
        <v>179</v>
      </c>
      <c r="AQ15" s="136"/>
      <c r="AR15" s="6"/>
      <c r="AS15" s="6"/>
      <c r="AT15" s="136"/>
      <c r="AU15" s="136"/>
      <c r="AV15" s="6"/>
      <c r="AW15" s="6"/>
      <c r="AX15" s="6"/>
      <c r="AY15" s="144">
        <v>45267</v>
      </c>
      <c r="AZ15" s="6">
        <v>5234</v>
      </c>
      <c r="BA15" s="6">
        <v>65</v>
      </c>
      <c r="BB15" s="6" t="s">
        <v>179</v>
      </c>
      <c r="BC15" s="144">
        <v>45271</v>
      </c>
      <c r="BD15" s="6">
        <v>5260</v>
      </c>
      <c r="BE15" s="6">
        <v>105</v>
      </c>
      <c r="BF15" s="6" t="s">
        <v>179</v>
      </c>
      <c r="BG15" s="144">
        <v>45270</v>
      </c>
      <c r="BH15" s="6">
        <v>5220</v>
      </c>
      <c r="BI15" s="6">
        <v>80</v>
      </c>
      <c r="BJ15" s="6" t="s">
        <v>111</v>
      </c>
      <c r="BK15" s="136"/>
      <c r="BL15" s="6"/>
      <c r="BM15" s="6"/>
      <c r="BN15" s="6"/>
      <c r="BO15" s="136"/>
      <c r="BP15" s="6"/>
      <c r="BQ15" s="6"/>
      <c r="BR15" s="6"/>
      <c r="BS15" s="136"/>
      <c r="BT15" s="6"/>
      <c r="BU15" s="6"/>
      <c r="BV15" s="6"/>
      <c r="BW15" s="136">
        <v>45274</v>
      </c>
      <c r="BX15" s="6">
        <v>5286</v>
      </c>
      <c r="BY15" s="6">
        <v>135</v>
      </c>
      <c r="BZ15" s="52" t="s">
        <v>184</v>
      </c>
      <c r="CA15" s="136">
        <v>45272</v>
      </c>
      <c r="CB15" s="6">
        <v>5258</v>
      </c>
      <c r="CC15" s="6">
        <v>35</v>
      </c>
      <c r="CD15" s="6" t="s">
        <v>179</v>
      </c>
      <c r="CE15" s="138">
        <v>45279</v>
      </c>
      <c r="CF15" s="6">
        <v>5402</v>
      </c>
      <c r="CG15" s="54">
        <v>8400</v>
      </c>
      <c r="CH15" s="15" t="s">
        <v>388</v>
      </c>
      <c r="CI15" s="131">
        <v>45277</v>
      </c>
      <c r="CJ15" s="6">
        <v>5279</v>
      </c>
      <c r="CK15" s="6">
        <v>30</v>
      </c>
      <c r="CL15" s="216" t="s">
        <v>179</v>
      </c>
      <c r="CM15" s="138"/>
      <c r="CN15" s="6"/>
      <c r="CO15" s="6"/>
      <c r="CP15" s="15"/>
      <c r="CQ15" s="161">
        <v>45267</v>
      </c>
      <c r="CR15" s="86">
        <v>5235</v>
      </c>
      <c r="CS15" s="86">
        <v>70</v>
      </c>
      <c r="CT15" s="86" t="s">
        <v>179</v>
      </c>
      <c r="CU15" s="136">
        <v>45272</v>
      </c>
      <c r="CV15" s="66">
        <v>5237</v>
      </c>
      <c r="CW15" s="66">
        <v>10</v>
      </c>
      <c r="CX15" s="66" t="s">
        <v>111</v>
      </c>
      <c r="CY15" s="136">
        <v>45282</v>
      </c>
      <c r="CZ15" s="6">
        <v>5323</v>
      </c>
      <c r="DA15" s="6">
        <v>10</v>
      </c>
      <c r="DB15" s="6" t="s">
        <v>280</v>
      </c>
      <c r="DC15" s="136">
        <v>45286</v>
      </c>
      <c r="DD15" s="6">
        <v>5368</v>
      </c>
      <c r="DE15" s="6">
        <v>60</v>
      </c>
      <c r="DF15" s="6" t="s">
        <v>179</v>
      </c>
      <c r="DG15" s="242"/>
      <c r="DH15" s="86"/>
      <c r="DI15" s="86"/>
      <c r="DJ15" s="216"/>
      <c r="DK15" s="236"/>
      <c r="DL15" s="86"/>
      <c r="DM15" s="86"/>
      <c r="DN15" s="216"/>
      <c r="DO15" s="236">
        <v>45284</v>
      </c>
      <c r="DP15" s="86">
        <v>5328</v>
      </c>
      <c r="DQ15" s="86">
        <v>35</v>
      </c>
      <c r="DR15" s="216" t="s">
        <v>111</v>
      </c>
      <c r="DS15" s="236"/>
      <c r="DT15" s="86"/>
      <c r="DU15" s="86"/>
      <c r="DV15" s="216"/>
      <c r="DW15" s="236"/>
      <c r="DX15" s="86"/>
      <c r="DY15" s="86"/>
      <c r="DZ15" s="216"/>
      <c r="EA15" s="236"/>
      <c r="EB15" s="86"/>
      <c r="EC15" s="86"/>
      <c r="ED15" s="216"/>
      <c r="EE15" s="236"/>
      <c r="EF15" s="86"/>
      <c r="EG15" s="86"/>
      <c r="EH15" s="216"/>
    </row>
    <row r="16" spans="2:138" ht="15" thickBot="1" x14ac:dyDescent="0.35">
      <c r="C16" s="131">
        <v>45278</v>
      </c>
      <c r="D16" s="6">
        <v>3852</v>
      </c>
      <c r="E16" s="6">
        <v>60</v>
      </c>
      <c r="F16" s="15" t="s">
        <v>398</v>
      </c>
      <c r="G16" s="131"/>
      <c r="H16" s="6"/>
      <c r="I16" s="6"/>
      <c r="J16" s="15"/>
      <c r="K16" s="131">
        <v>45273</v>
      </c>
      <c r="L16" s="6">
        <v>5261</v>
      </c>
      <c r="M16" s="6">
        <v>45</v>
      </c>
      <c r="N16" s="15" t="s">
        <v>392</v>
      </c>
      <c r="O16" s="131">
        <v>45278</v>
      </c>
      <c r="P16" s="6">
        <v>5308</v>
      </c>
      <c r="Q16" s="6">
        <v>70</v>
      </c>
      <c r="R16" s="15" t="s">
        <v>392</v>
      </c>
      <c r="S16" s="131">
        <v>45264</v>
      </c>
      <c r="T16" s="6">
        <v>5176</v>
      </c>
      <c r="U16" s="6">
        <v>50</v>
      </c>
      <c r="V16" s="15" t="s">
        <v>280</v>
      </c>
      <c r="W16" s="131">
        <v>45264</v>
      </c>
      <c r="X16" s="6">
        <v>5179</v>
      </c>
      <c r="Y16" s="232">
        <v>45</v>
      </c>
      <c r="Z16" s="15" t="s">
        <v>280</v>
      </c>
      <c r="AA16" s="136">
        <v>45273</v>
      </c>
      <c r="AB16" s="6">
        <v>5256</v>
      </c>
      <c r="AC16" s="6">
        <v>30</v>
      </c>
      <c r="AD16" s="52" t="s">
        <v>179</v>
      </c>
      <c r="AE16" s="131">
        <v>45273</v>
      </c>
      <c r="AF16" s="86">
        <v>5242</v>
      </c>
      <c r="AG16" s="86">
        <v>10</v>
      </c>
      <c r="AH16" s="216" t="s">
        <v>111</v>
      </c>
      <c r="AI16" s="210">
        <v>45270</v>
      </c>
      <c r="AJ16" s="211">
        <v>5247</v>
      </c>
      <c r="AK16" s="211">
        <v>20</v>
      </c>
      <c r="AL16" s="212" t="s">
        <v>179</v>
      </c>
      <c r="AM16" s="210">
        <v>45270</v>
      </c>
      <c r="AN16" s="6">
        <v>5219</v>
      </c>
      <c r="AO16" s="6">
        <v>40</v>
      </c>
      <c r="AP16" s="6" t="s">
        <v>111</v>
      </c>
      <c r="AQ16" s="136"/>
      <c r="AR16" s="6"/>
      <c r="AS16" s="6"/>
      <c r="AT16" s="136"/>
      <c r="AU16" s="136"/>
      <c r="AV16" s="6"/>
      <c r="AW16" s="6"/>
      <c r="AX16" s="6"/>
      <c r="AY16" s="136">
        <v>45269</v>
      </c>
      <c r="AZ16" s="6">
        <v>5199</v>
      </c>
      <c r="BA16" s="6">
        <v>65</v>
      </c>
      <c r="BB16" s="6" t="s">
        <v>179</v>
      </c>
      <c r="BC16" s="144">
        <v>45274</v>
      </c>
      <c r="BD16" s="6">
        <v>5263</v>
      </c>
      <c r="BE16" s="6">
        <v>15</v>
      </c>
      <c r="BF16" s="6" t="s">
        <v>179</v>
      </c>
      <c r="BG16" s="144">
        <v>45273</v>
      </c>
      <c r="BH16" s="6">
        <v>5241</v>
      </c>
      <c r="BI16" s="6">
        <v>90</v>
      </c>
      <c r="BJ16" s="6" t="s">
        <v>111</v>
      </c>
      <c r="BK16" s="136"/>
      <c r="BL16" s="6"/>
      <c r="BM16" s="6"/>
      <c r="BN16" s="6"/>
      <c r="BO16" s="136"/>
      <c r="BP16" s="6"/>
      <c r="BQ16" s="6"/>
      <c r="BR16" s="6"/>
      <c r="BS16" s="136"/>
      <c r="BT16" s="6"/>
      <c r="BU16" s="6"/>
      <c r="BV16" s="6"/>
      <c r="BW16" s="136">
        <v>45279</v>
      </c>
      <c r="BX16" s="6">
        <v>5310</v>
      </c>
      <c r="BY16" s="6">
        <v>45</v>
      </c>
      <c r="BZ16" s="52" t="s">
        <v>179</v>
      </c>
      <c r="CA16" s="136">
        <v>45274</v>
      </c>
      <c r="CB16" s="6">
        <v>5292</v>
      </c>
      <c r="CC16" s="6">
        <v>20</v>
      </c>
      <c r="CD16" s="6" t="s">
        <v>111</v>
      </c>
      <c r="CE16" s="138"/>
      <c r="CF16" s="6"/>
      <c r="CG16" s="6"/>
      <c r="CH16" s="15"/>
      <c r="CI16" s="131">
        <v>45280</v>
      </c>
      <c r="CJ16" s="6">
        <v>5314</v>
      </c>
      <c r="CK16" s="6">
        <v>30</v>
      </c>
      <c r="CL16" s="216" t="s">
        <v>280</v>
      </c>
      <c r="CM16" s="138"/>
      <c r="CN16" s="6"/>
      <c r="CO16" s="6"/>
      <c r="CP16" s="15"/>
      <c r="CQ16" s="161">
        <v>45269</v>
      </c>
      <c r="CR16" s="86">
        <v>5200</v>
      </c>
      <c r="CS16" s="86">
        <v>75</v>
      </c>
      <c r="CT16" s="86" t="s">
        <v>179</v>
      </c>
      <c r="CU16" s="136">
        <v>45275</v>
      </c>
      <c r="CV16" s="67">
        <v>5297</v>
      </c>
      <c r="CW16" s="67">
        <v>10</v>
      </c>
      <c r="CX16" s="67" t="s">
        <v>111</v>
      </c>
      <c r="CY16" s="136">
        <v>45282</v>
      </c>
      <c r="CZ16" s="86">
        <v>5320</v>
      </c>
      <c r="DA16" s="86">
        <v>70</v>
      </c>
      <c r="DB16" s="86" t="s">
        <v>280</v>
      </c>
      <c r="DC16" s="136"/>
      <c r="DD16" s="86"/>
      <c r="DE16" s="86"/>
      <c r="DF16" s="86"/>
      <c r="DG16" s="225"/>
      <c r="DH16" s="86"/>
      <c r="DI16" s="86"/>
      <c r="DJ16" s="216"/>
      <c r="DK16" s="221"/>
      <c r="DL16" s="86"/>
      <c r="DM16" s="86"/>
      <c r="DN16" s="216"/>
      <c r="DO16" s="236">
        <v>45287</v>
      </c>
      <c r="DP16" s="86">
        <v>5375</v>
      </c>
      <c r="DQ16" s="86">
        <v>35</v>
      </c>
      <c r="DR16" s="216" t="s">
        <v>111</v>
      </c>
      <c r="DS16" s="236"/>
      <c r="DT16" s="86"/>
      <c r="DU16" s="86"/>
      <c r="DV16" s="216"/>
      <c r="DW16" s="236"/>
      <c r="DX16" s="86"/>
      <c r="DY16" s="86"/>
      <c r="DZ16" s="216"/>
      <c r="EA16" s="236"/>
      <c r="EB16" s="86"/>
      <c r="EC16" s="86"/>
      <c r="ED16" s="216"/>
      <c r="EE16" s="236"/>
      <c r="EF16" s="86"/>
      <c r="EG16" s="86"/>
      <c r="EH16" s="216"/>
    </row>
    <row r="17" spans="2:138" x14ac:dyDescent="0.3">
      <c r="C17" s="131">
        <v>45281</v>
      </c>
      <c r="D17" s="6">
        <v>5223</v>
      </c>
      <c r="E17" s="6">
        <v>60</v>
      </c>
      <c r="F17" s="15" t="s">
        <v>398</v>
      </c>
      <c r="G17" s="131"/>
      <c r="H17" s="6"/>
      <c r="I17" s="6"/>
      <c r="J17" s="15"/>
      <c r="K17" s="131">
        <v>45275</v>
      </c>
      <c r="L17" s="6">
        <v>5270</v>
      </c>
      <c r="M17" s="6">
        <v>45</v>
      </c>
      <c r="N17" s="15" t="s">
        <v>392</v>
      </c>
      <c r="O17" s="131">
        <v>45281</v>
      </c>
      <c r="P17" s="6">
        <v>5318</v>
      </c>
      <c r="Q17" s="6">
        <v>30</v>
      </c>
      <c r="R17" s="15" t="s">
        <v>390</v>
      </c>
      <c r="S17" s="131">
        <v>45266</v>
      </c>
      <c r="T17" s="6">
        <v>5185</v>
      </c>
      <c r="U17" s="6">
        <v>30</v>
      </c>
      <c r="V17" s="15" t="s">
        <v>280</v>
      </c>
      <c r="W17" s="131">
        <v>45266</v>
      </c>
      <c r="X17" s="6">
        <v>5186</v>
      </c>
      <c r="Y17" s="6">
        <v>35</v>
      </c>
      <c r="Z17" s="15" t="s">
        <v>280</v>
      </c>
      <c r="AA17" s="136">
        <v>45276</v>
      </c>
      <c r="AB17" s="6">
        <v>5273</v>
      </c>
      <c r="AC17" s="6">
        <v>30</v>
      </c>
      <c r="AD17" s="52" t="s">
        <v>179</v>
      </c>
      <c r="AE17" s="131">
        <v>45276</v>
      </c>
      <c r="AF17" s="6">
        <v>5275</v>
      </c>
      <c r="AG17" s="6">
        <v>15</v>
      </c>
      <c r="AH17" s="15" t="s">
        <v>179</v>
      </c>
      <c r="AI17" s="130">
        <v>45272</v>
      </c>
      <c r="AJ17" s="6">
        <v>5239</v>
      </c>
      <c r="AK17" s="6">
        <v>20</v>
      </c>
      <c r="AL17" s="15" t="s">
        <v>111</v>
      </c>
      <c r="AM17" s="130">
        <v>45272</v>
      </c>
      <c r="AN17" s="6">
        <v>5238</v>
      </c>
      <c r="AO17" s="6">
        <v>60</v>
      </c>
      <c r="AP17" s="6" t="s">
        <v>111</v>
      </c>
      <c r="AQ17" s="136"/>
      <c r="AR17" s="6"/>
      <c r="AS17" s="6"/>
      <c r="AT17" s="136"/>
      <c r="AU17" s="136"/>
      <c r="AV17" s="6"/>
      <c r="AW17" s="6"/>
      <c r="AX17" s="6"/>
      <c r="AY17" s="136">
        <v>45271</v>
      </c>
      <c r="AZ17" s="6">
        <v>5254</v>
      </c>
      <c r="BA17" s="6">
        <v>65</v>
      </c>
      <c r="BB17" s="6" t="s">
        <v>179</v>
      </c>
      <c r="BC17" s="144">
        <v>45277</v>
      </c>
      <c r="BD17" s="6">
        <v>5289</v>
      </c>
      <c r="BE17" s="6">
        <v>10</v>
      </c>
      <c r="BF17" s="6" t="s">
        <v>111</v>
      </c>
      <c r="BG17" s="136">
        <v>45276</v>
      </c>
      <c r="BH17" s="6">
        <v>5274</v>
      </c>
      <c r="BI17" s="6">
        <v>90</v>
      </c>
      <c r="BJ17" s="6" t="s">
        <v>179</v>
      </c>
      <c r="BK17" s="136"/>
      <c r="BL17" s="6"/>
      <c r="BM17" s="6"/>
      <c r="BN17" s="6"/>
      <c r="BO17" s="136"/>
      <c r="BP17" s="6"/>
      <c r="BQ17" s="6"/>
      <c r="BR17" s="6"/>
      <c r="BS17" s="136"/>
      <c r="BT17" s="6"/>
      <c r="BU17" s="6"/>
      <c r="BV17" s="6"/>
      <c r="BW17" s="136">
        <v>45280</v>
      </c>
      <c r="BX17" s="86">
        <v>5344</v>
      </c>
      <c r="BY17" s="86">
        <v>15</v>
      </c>
      <c r="BZ17" s="86" t="s">
        <v>179</v>
      </c>
      <c r="CA17" s="136">
        <v>45277</v>
      </c>
      <c r="CB17" s="6">
        <v>5291</v>
      </c>
      <c r="CC17" s="6">
        <v>60</v>
      </c>
      <c r="CD17" s="6" t="s">
        <v>111</v>
      </c>
      <c r="CE17" s="138"/>
      <c r="CF17" s="6"/>
      <c r="CG17" s="6"/>
      <c r="CH17" s="15"/>
      <c r="CI17" s="131">
        <v>45284</v>
      </c>
      <c r="CJ17" s="6">
        <v>5360</v>
      </c>
      <c r="CK17" s="6">
        <v>30</v>
      </c>
      <c r="CL17" s="216" t="s">
        <v>179</v>
      </c>
      <c r="CM17" s="138"/>
      <c r="CN17" s="6"/>
      <c r="CO17" s="6"/>
      <c r="CP17" s="15"/>
      <c r="CQ17" s="161">
        <v>45271</v>
      </c>
      <c r="CR17" s="86">
        <v>5255</v>
      </c>
      <c r="CS17" s="86">
        <v>75</v>
      </c>
      <c r="CT17" s="86" t="s">
        <v>179</v>
      </c>
      <c r="CU17" s="136">
        <v>45278</v>
      </c>
      <c r="CV17" s="67">
        <v>5298</v>
      </c>
      <c r="CW17" s="67">
        <v>10</v>
      </c>
      <c r="CX17" s="67" t="s">
        <v>111</v>
      </c>
      <c r="CY17" s="136">
        <v>45285</v>
      </c>
      <c r="CZ17" s="86">
        <v>5373</v>
      </c>
      <c r="DA17" s="86">
        <v>60</v>
      </c>
      <c r="DB17" s="86" t="s">
        <v>179</v>
      </c>
      <c r="DC17" s="136"/>
      <c r="DD17" s="86"/>
      <c r="DE17" s="86"/>
      <c r="DF17" s="86"/>
      <c r="DG17" s="225"/>
      <c r="DH17" s="86"/>
      <c r="DI17" s="86"/>
      <c r="DJ17" s="216"/>
      <c r="DK17" s="221"/>
      <c r="DL17" s="86"/>
      <c r="DM17" s="86"/>
      <c r="DN17" s="216"/>
      <c r="DO17" s="236">
        <v>45290</v>
      </c>
      <c r="DP17" s="86">
        <v>5385</v>
      </c>
      <c r="DQ17" s="86">
        <v>10</v>
      </c>
      <c r="DR17" s="216" t="s">
        <v>111</v>
      </c>
      <c r="DS17" s="236"/>
      <c r="DT17" s="86"/>
      <c r="DU17" s="86"/>
      <c r="DV17" s="216"/>
      <c r="DW17" s="236"/>
      <c r="DX17" s="86"/>
      <c r="DY17" s="86"/>
      <c r="DZ17" s="216"/>
      <c r="EA17" s="236"/>
      <c r="EB17" s="86"/>
      <c r="EC17" s="86"/>
      <c r="ED17" s="216"/>
      <c r="EE17" s="236"/>
      <c r="EF17" s="86"/>
      <c r="EG17" s="86"/>
      <c r="EH17" s="216"/>
    </row>
    <row r="18" spans="2:138" x14ac:dyDescent="0.3">
      <c r="C18" s="131">
        <v>45290</v>
      </c>
      <c r="D18" s="6">
        <v>5409</v>
      </c>
      <c r="E18" s="6">
        <v>40</v>
      </c>
      <c r="F18" s="15" t="s">
        <v>398</v>
      </c>
      <c r="G18" s="131"/>
      <c r="H18" s="6"/>
      <c r="I18" s="6"/>
      <c r="J18" s="15"/>
      <c r="K18" s="131">
        <v>45277</v>
      </c>
      <c r="L18" s="6">
        <v>5276</v>
      </c>
      <c r="M18" s="6">
        <v>45</v>
      </c>
      <c r="N18" s="15" t="s">
        <v>392</v>
      </c>
      <c r="O18" s="131">
        <v>45284</v>
      </c>
      <c r="P18" s="6">
        <v>5325</v>
      </c>
      <c r="Q18" s="6">
        <v>70</v>
      </c>
      <c r="R18" s="15" t="s">
        <v>391</v>
      </c>
      <c r="S18" s="131">
        <v>45270</v>
      </c>
      <c r="T18" s="6">
        <v>5222</v>
      </c>
      <c r="U18" s="6">
        <v>30</v>
      </c>
      <c r="V18" s="15" t="s">
        <v>111</v>
      </c>
      <c r="W18" s="131">
        <v>45270</v>
      </c>
      <c r="X18" s="6">
        <v>5236</v>
      </c>
      <c r="Y18" s="6">
        <v>30</v>
      </c>
      <c r="Z18" s="15" t="s">
        <v>111</v>
      </c>
      <c r="AA18" s="136">
        <v>45279</v>
      </c>
      <c r="AB18" s="6">
        <v>5343</v>
      </c>
      <c r="AC18" s="6">
        <v>30</v>
      </c>
      <c r="AD18" s="52" t="s">
        <v>179</v>
      </c>
      <c r="AE18" s="136">
        <v>45279</v>
      </c>
      <c r="AF18" s="86">
        <v>5342</v>
      </c>
      <c r="AG18" s="86">
        <v>15</v>
      </c>
      <c r="AH18" s="86" t="s">
        <v>179</v>
      </c>
      <c r="AI18" s="131">
        <v>45274</v>
      </c>
      <c r="AJ18" s="140">
        <v>5246</v>
      </c>
      <c r="AK18" s="6">
        <v>20</v>
      </c>
      <c r="AL18" s="15" t="s">
        <v>111</v>
      </c>
      <c r="AM18" s="131">
        <v>45274</v>
      </c>
      <c r="AN18" s="6">
        <v>5245</v>
      </c>
      <c r="AO18" s="6">
        <v>40</v>
      </c>
      <c r="AP18" s="6" t="s">
        <v>111</v>
      </c>
      <c r="AQ18" s="136"/>
      <c r="AR18" s="6"/>
      <c r="AS18" s="6"/>
      <c r="AT18" s="136"/>
      <c r="AU18" s="136"/>
      <c r="AV18" s="6"/>
      <c r="AW18" s="6"/>
      <c r="AX18" s="192"/>
      <c r="AY18" s="144">
        <v>45273</v>
      </c>
      <c r="AZ18" s="6">
        <v>5244</v>
      </c>
      <c r="BA18" s="6">
        <v>75</v>
      </c>
      <c r="BB18" s="192" t="s">
        <v>111</v>
      </c>
      <c r="BC18" s="144"/>
      <c r="BD18" s="6"/>
      <c r="BE18" s="6"/>
      <c r="BF18" s="192"/>
      <c r="BG18" s="136">
        <v>45279</v>
      </c>
      <c r="BH18" s="6">
        <v>5341</v>
      </c>
      <c r="BI18" s="6">
        <v>60</v>
      </c>
      <c r="BJ18" s="192" t="s">
        <v>179</v>
      </c>
      <c r="BK18" s="136"/>
      <c r="BL18" s="6"/>
      <c r="BM18" s="6"/>
      <c r="BN18" s="6"/>
      <c r="BO18" s="136"/>
      <c r="BP18" s="6"/>
      <c r="BQ18" s="6"/>
      <c r="BR18" s="6"/>
      <c r="BS18" s="136"/>
      <c r="BT18" s="6"/>
      <c r="BU18" s="6"/>
      <c r="BV18" s="6"/>
      <c r="BW18" s="136">
        <v>45282</v>
      </c>
      <c r="BX18" s="86">
        <v>5321</v>
      </c>
      <c r="BY18" s="86">
        <v>45</v>
      </c>
      <c r="BZ18" s="86" t="s">
        <v>280</v>
      </c>
      <c r="CA18" s="136">
        <v>45280</v>
      </c>
      <c r="CB18" s="6">
        <v>5348</v>
      </c>
      <c r="CC18" s="6">
        <v>30</v>
      </c>
      <c r="CD18" s="6" t="s">
        <v>179</v>
      </c>
      <c r="CE18" s="138"/>
      <c r="CF18" s="6"/>
      <c r="CG18" s="6"/>
      <c r="CH18" s="15"/>
      <c r="CI18" s="131">
        <v>45290</v>
      </c>
      <c r="CJ18" s="6">
        <v>5398</v>
      </c>
      <c r="CK18" s="6">
        <v>30</v>
      </c>
      <c r="CL18" s="216" t="s">
        <v>280</v>
      </c>
      <c r="CM18" s="138"/>
      <c r="CN18" s="6"/>
      <c r="CO18" s="6"/>
      <c r="CP18" s="86"/>
      <c r="CQ18" s="161">
        <v>45273</v>
      </c>
      <c r="CR18" s="86">
        <v>5243</v>
      </c>
      <c r="CS18" s="86">
        <v>60</v>
      </c>
      <c r="CT18" s="86" t="s">
        <v>434</v>
      </c>
      <c r="CU18" s="136">
        <v>45281</v>
      </c>
      <c r="CV18" s="67">
        <v>5316</v>
      </c>
      <c r="CW18" s="67">
        <v>15</v>
      </c>
      <c r="CX18" s="67" t="s">
        <v>280</v>
      </c>
      <c r="CY18" s="136">
        <v>45285</v>
      </c>
      <c r="CZ18" s="6">
        <v>5372</v>
      </c>
      <c r="DA18" s="6">
        <v>60</v>
      </c>
      <c r="DB18" s="6" t="s">
        <v>179</v>
      </c>
      <c r="DC18" s="136"/>
      <c r="DD18" s="6"/>
      <c r="DE18" s="6"/>
      <c r="DF18" s="6"/>
      <c r="DG18" s="225"/>
      <c r="DH18" s="86"/>
      <c r="DI18" s="86"/>
      <c r="DJ18" s="216"/>
      <c r="DK18" s="221"/>
      <c r="DL18" s="86"/>
      <c r="DM18" s="86"/>
      <c r="DN18" s="216"/>
      <c r="DO18" s="221"/>
      <c r="DP18" s="86"/>
      <c r="DQ18" s="86"/>
      <c r="DR18" s="216"/>
      <c r="DS18" s="221"/>
      <c r="DT18" s="86"/>
      <c r="DU18" s="86"/>
      <c r="DV18" s="216"/>
      <c r="DW18" s="221"/>
      <c r="DX18" s="86"/>
      <c r="DY18" s="86"/>
      <c r="DZ18" s="216"/>
      <c r="EA18" s="221"/>
      <c r="EB18" s="86"/>
      <c r="EC18" s="86"/>
      <c r="ED18" s="216"/>
      <c r="EE18" s="221"/>
      <c r="EF18" s="86"/>
      <c r="EG18" s="86"/>
      <c r="EH18" s="216"/>
    </row>
    <row r="19" spans="2:138" x14ac:dyDescent="0.3">
      <c r="C19" s="131"/>
      <c r="D19" s="6"/>
      <c r="E19" s="6"/>
      <c r="F19" s="15"/>
      <c r="G19" s="131"/>
      <c r="H19" s="6"/>
      <c r="I19" s="6"/>
      <c r="J19" s="15"/>
      <c r="K19" s="131">
        <v>45279</v>
      </c>
      <c r="L19" s="6">
        <v>5340</v>
      </c>
      <c r="M19" s="6">
        <v>45</v>
      </c>
      <c r="N19" s="15" t="s">
        <v>392</v>
      </c>
      <c r="O19" s="131">
        <v>45288</v>
      </c>
      <c r="P19" s="6">
        <v>5404</v>
      </c>
      <c r="Q19" s="6">
        <v>30</v>
      </c>
      <c r="R19" s="15" t="s">
        <v>391</v>
      </c>
      <c r="S19" s="131">
        <v>45272</v>
      </c>
      <c r="T19" s="6">
        <v>5257</v>
      </c>
      <c r="U19" s="6">
        <v>30</v>
      </c>
      <c r="V19" s="15" t="s">
        <v>179</v>
      </c>
      <c r="W19" s="136"/>
      <c r="X19" s="6"/>
      <c r="Y19" s="6"/>
      <c r="Z19" s="6"/>
      <c r="AA19" s="136">
        <v>45282</v>
      </c>
      <c r="AB19" s="6">
        <v>5358</v>
      </c>
      <c r="AC19" s="6">
        <v>30</v>
      </c>
      <c r="AD19" s="52" t="s">
        <v>179</v>
      </c>
      <c r="AE19" s="136">
        <v>45282</v>
      </c>
      <c r="AF19" s="86">
        <v>5352</v>
      </c>
      <c r="AG19" s="86">
        <v>15</v>
      </c>
      <c r="AH19" s="86" t="s">
        <v>179</v>
      </c>
      <c r="AI19" s="210">
        <v>45276</v>
      </c>
      <c r="AJ19" s="140">
        <v>5294</v>
      </c>
      <c r="AK19" s="6">
        <v>20</v>
      </c>
      <c r="AL19" s="15" t="s">
        <v>111</v>
      </c>
      <c r="AM19" s="210">
        <v>45276</v>
      </c>
      <c r="AN19" s="6">
        <v>5271</v>
      </c>
      <c r="AO19" s="6">
        <v>60</v>
      </c>
      <c r="AP19" s="6" t="s">
        <v>179</v>
      </c>
      <c r="AQ19" s="136"/>
      <c r="AR19" s="6"/>
      <c r="AS19" s="6"/>
      <c r="AT19" s="136"/>
      <c r="AU19" s="136"/>
      <c r="AV19" s="6"/>
      <c r="AW19" s="6"/>
      <c r="AX19" s="192"/>
      <c r="AY19" s="136">
        <v>45275</v>
      </c>
      <c r="AZ19" s="6">
        <v>5268</v>
      </c>
      <c r="BA19" s="6">
        <v>65</v>
      </c>
      <c r="BB19" s="192" t="s">
        <v>179</v>
      </c>
      <c r="BC19" s="144"/>
      <c r="BD19" s="6"/>
      <c r="BE19" s="6"/>
      <c r="BF19" s="192"/>
      <c r="BG19" s="144">
        <v>45282</v>
      </c>
      <c r="BH19" s="6">
        <v>5356</v>
      </c>
      <c r="BI19" s="6">
        <v>60</v>
      </c>
      <c r="BJ19" s="192" t="s">
        <v>179</v>
      </c>
      <c r="BK19" s="136"/>
      <c r="BL19" s="6"/>
      <c r="BM19" s="6"/>
      <c r="BN19" s="6"/>
      <c r="BO19" s="136"/>
      <c r="BP19" s="6"/>
      <c r="BQ19" s="6"/>
      <c r="BR19" s="6"/>
      <c r="BS19" s="136"/>
      <c r="BT19" s="6"/>
      <c r="BU19" s="6"/>
      <c r="BV19" s="6"/>
      <c r="BW19" s="136">
        <v>45285</v>
      </c>
      <c r="BX19" s="86">
        <v>5331</v>
      </c>
      <c r="BY19" s="86">
        <v>45</v>
      </c>
      <c r="BZ19" s="86" t="s">
        <v>179</v>
      </c>
      <c r="CA19" s="136">
        <v>45283</v>
      </c>
      <c r="CB19" s="6">
        <v>5364</v>
      </c>
      <c r="CC19" s="6">
        <v>60</v>
      </c>
      <c r="CD19" s="6" t="s">
        <v>179</v>
      </c>
      <c r="CE19" s="138"/>
      <c r="CF19" s="6"/>
      <c r="CG19" s="6"/>
      <c r="CH19" s="15"/>
      <c r="CI19" s="131"/>
      <c r="CJ19" s="6"/>
      <c r="CK19" s="6"/>
      <c r="CL19" s="216"/>
      <c r="CM19" s="138"/>
      <c r="CN19" s="6"/>
      <c r="CO19" s="6"/>
      <c r="CP19" s="86"/>
      <c r="CQ19" s="161">
        <v>45275</v>
      </c>
      <c r="CR19" s="86">
        <v>5296</v>
      </c>
      <c r="CS19" s="86">
        <v>75</v>
      </c>
      <c r="CT19" s="86" t="s">
        <v>179</v>
      </c>
      <c r="CU19" s="136">
        <v>45284</v>
      </c>
      <c r="CV19" s="67">
        <v>5329</v>
      </c>
      <c r="CW19" s="67">
        <v>15</v>
      </c>
      <c r="CX19" s="67" t="s">
        <v>111</v>
      </c>
      <c r="CY19" s="136">
        <v>45287</v>
      </c>
      <c r="CZ19" s="6">
        <v>5371</v>
      </c>
      <c r="DA19" s="6">
        <v>60</v>
      </c>
      <c r="DB19" s="6" t="s">
        <v>280</v>
      </c>
      <c r="DC19" s="136"/>
      <c r="DD19" s="6"/>
      <c r="DE19" s="6"/>
      <c r="DF19" s="6"/>
      <c r="DG19" s="225"/>
      <c r="DH19" s="86"/>
      <c r="DI19" s="86"/>
      <c r="DJ19" s="216"/>
      <c r="DK19" s="221"/>
      <c r="DL19" s="86"/>
      <c r="DM19" s="86"/>
      <c r="DN19" s="216"/>
      <c r="DO19" s="221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</row>
    <row r="20" spans="2:138" x14ac:dyDescent="0.3">
      <c r="C20" s="131"/>
      <c r="D20" s="6"/>
      <c r="E20" s="6"/>
      <c r="F20" s="15"/>
      <c r="G20" s="131"/>
      <c r="H20" s="6"/>
      <c r="I20" s="6"/>
      <c r="J20" s="15"/>
      <c r="K20" s="131">
        <v>45281</v>
      </c>
      <c r="L20" s="6">
        <v>5354</v>
      </c>
      <c r="M20" s="6">
        <v>60</v>
      </c>
      <c r="N20" s="15" t="s">
        <v>392</v>
      </c>
      <c r="O20" s="131"/>
      <c r="P20" s="6"/>
      <c r="Q20" s="6"/>
      <c r="R20" s="15"/>
      <c r="S20" s="131">
        <v>45274</v>
      </c>
      <c r="T20" s="6">
        <v>5264</v>
      </c>
      <c r="U20" s="6">
        <v>30</v>
      </c>
      <c r="V20" s="15" t="s">
        <v>179</v>
      </c>
      <c r="W20" s="136"/>
      <c r="X20" s="6"/>
      <c r="Y20" s="6"/>
      <c r="Z20" s="6"/>
      <c r="AA20" s="136">
        <v>45286</v>
      </c>
      <c r="AB20" s="6">
        <v>5366</v>
      </c>
      <c r="AC20" s="6">
        <v>20</v>
      </c>
      <c r="AD20" s="52" t="s">
        <v>111</v>
      </c>
      <c r="AE20" s="136">
        <v>45286</v>
      </c>
      <c r="AF20" s="86">
        <v>5334</v>
      </c>
      <c r="AG20" s="86">
        <v>5</v>
      </c>
      <c r="AH20" s="86" t="s">
        <v>111</v>
      </c>
      <c r="AI20" s="131">
        <v>45278</v>
      </c>
      <c r="AJ20" s="6">
        <v>5300</v>
      </c>
      <c r="AK20" s="6">
        <v>30</v>
      </c>
      <c r="AL20" s="15" t="s">
        <v>111</v>
      </c>
      <c r="AM20" s="131">
        <v>45278</v>
      </c>
      <c r="AN20" s="6">
        <v>5299</v>
      </c>
      <c r="AO20" s="6">
        <v>60</v>
      </c>
      <c r="AP20" s="6" t="s">
        <v>111</v>
      </c>
      <c r="AQ20" s="233"/>
      <c r="AR20" s="6"/>
      <c r="AS20" s="6"/>
      <c r="AT20" s="136"/>
      <c r="AU20" s="136"/>
      <c r="AV20" s="6"/>
      <c r="AW20" s="6"/>
      <c r="AX20" s="6"/>
      <c r="AY20" s="136">
        <v>45277</v>
      </c>
      <c r="AZ20" s="6">
        <v>5278</v>
      </c>
      <c r="BA20" s="6">
        <v>70</v>
      </c>
      <c r="BB20" s="6" t="s">
        <v>179</v>
      </c>
      <c r="BC20" s="144"/>
      <c r="BD20" s="6"/>
      <c r="BE20" s="6"/>
      <c r="BF20" s="6"/>
      <c r="BG20" s="144">
        <v>45286</v>
      </c>
      <c r="BH20" s="6">
        <v>5335</v>
      </c>
      <c r="BI20" s="6">
        <v>65</v>
      </c>
      <c r="BJ20" s="6" t="s">
        <v>111</v>
      </c>
      <c r="BK20" s="136"/>
      <c r="BL20" s="6"/>
      <c r="BM20" s="6"/>
      <c r="BN20" s="6"/>
      <c r="BO20" s="136"/>
      <c r="BP20" s="6"/>
      <c r="BQ20" s="6"/>
      <c r="BR20" s="6"/>
      <c r="BS20" s="136"/>
      <c r="BT20" s="6"/>
      <c r="BU20" s="6"/>
      <c r="BV20" s="6"/>
      <c r="BW20" s="136">
        <v>45288</v>
      </c>
      <c r="BX20" s="86">
        <v>5403</v>
      </c>
      <c r="BY20" s="86">
        <v>45</v>
      </c>
      <c r="BZ20" s="86" t="s">
        <v>111</v>
      </c>
      <c r="CA20" s="136">
        <v>45286</v>
      </c>
      <c r="CB20" s="6">
        <v>5368</v>
      </c>
      <c r="CC20" s="6">
        <v>60</v>
      </c>
      <c r="CD20" s="6" t="s">
        <v>179</v>
      </c>
      <c r="CE20" s="138"/>
      <c r="CF20" s="6"/>
      <c r="CG20" s="6"/>
      <c r="CH20" s="15"/>
      <c r="CI20" s="131"/>
      <c r="CJ20" s="6"/>
      <c r="CK20" s="6"/>
      <c r="CL20" s="216"/>
      <c r="CM20" s="138"/>
      <c r="CN20" s="6"/>
      <c r="CO20" s="6"/>
      <c r="CP20" s="86"/>
      <c r="CQ20" s="161">
        <v>45277</v>
      </c>
      <c r="CR20" s="86">
        <v>5277</v>
      </c>
      <c r="CS20" s="86">
        <v>75</v>
      </c>
      <c r="CT20" s="86" t="s">
        <v>179</v>
      </c>
      <c r="CU20" s="136">
        <v>45287</v>
      </c>
      <c r="CV20" s="67">
        <v>5376</v>
      </c>
      <c r="CW20" s="67">
        <v>10</v>
      </c>
      <c r="CX20" s="67" t="s">
        <v>111</v>
      </c>
      <c r="CY20" s="136">
        <v>45287</v>
      </c>
      <c r="CZ20" s="6">
        <v>5370</v>
      </c>
      <c r="DA20" s="6">
        <v>60</v>
      </c>
      <c r="DB20" s="6" t="s">
        <v>179</v>
      </c>
      <c r="DC20" s="136"/>
      <c r="DD20" s="6"/>
      <c r="DE20" s="6"/>
      <c r="DF20" s="6"/>
      <c r="DG20" s="225"/>
      <c r="DH20" s="86"/>
      <c r="DI20" s="86"/>
      <c r="DJ20" s="216"/>
      <c r="DK20" s="221"/>
      <c r="DL20" s="86"/>
      <c r="DM20" s="86"/>
      <c r="DN20" s="216"/>
      <c r="DO20" s="221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</row>
    <row r="21" spans="2:138" ht="15" thickBot="1" x14ac:dyDescent="0.35">
      <c r="C21" s="131"/>
      <c r="D21" s="6"/>
      <c r="E21" s="6"/>
      <c r="F21" s="15"/>
      <c r="G21" s="131"/>
      <c r="H21" s="6"/>
      <c r="I21" s="6"/>
      <c r="J21" s="15"/>
      <c r="K21" s="131">
        <v>45283</v>
      </c>
      <c r="L21" s="6">
        <v>5365</v>
      </c>
      <c r="M21" s="6">
        <v>60</v>
      </c>
      <c r="N21" s="15" t="s">
        <v>392</v>
      </c>
      <c r="O21" s="131"/>
      <c r="P21" s="6"/>
      <c r="Q21" s="6"/>
      <c r="R21" s="15"/>
      <c r="S21" s="131">
        <v>45276</v>
      </c>
      <c r="T21" s="6">
        <v>5290</v>
      </c>
      <c r="U21" s="6">
        <v>30</v>
      </c>
      <c r="V21" s="15" t="s">
        <v>111</v>
      </c>
      <c r="W21" s="136"/>
      <c r="X21" s="6"/>
      <c r="Y21" s="6"/>
      <c r="Z21" s="6"/>
      <c r="AA21" s="136">
        <v>45288</v>
      </c>
      <c r="AB21" s="6">
        <v>5380</v>
      </c>
      <c r="AC21" s="6">
        <v>30</v>
      </c>
      <c r="AD21" s="52" t="s">
        <v>280</v>
      </c>
      <c r="AE21" s="136">
        <v>45288</v>
      </c>
      <c r="AF21" s="86">
        <v>5379</v>
      </c>
      <c r="AG21" s="86">
        <v>15</v>
      </c>
      <c r="AH21" s="86" t="s">
        <v>280</v>
      </c>
      <c r="AI21" s="210">
        <v>45280</v>
      </c>
      <c r="AJ21" s="140">
        <v>5312</v>
      </c>
      <c r="AK21" s="6">
        <v>30</v>
      </c>
      <c r="AL21" s="15" t="s">
        <v>280</v>
      </c>
      <c r="AM21" s="210">
        <v>45280</v>
      </c>
      <c r="AN21" s="140">
        <v>5311</v>
      </c>
      <c r="AO21" s="6">
        <v>60</v>
      </c>
      <c r="AP21" s="6" t="s">
        <v>280</v>
      </c>
      <c r="AQ21" s="136"/>
      <c r="AR21" s="6"/>
      <c r="AS21" s="6"/>
      <c r="AT21" s="136"/>
      <c r="AU21" s="136"/>
      <c r="AV21" s="6"/>
      <c r="AW21" s="6"/>
      <c r="AX21" s="6"/>
      <c r="AY21" s="144">
        <v>45279</v>
      </c>
      <c r="AZ21" s="6">
        <v>5338</v>
      </c>
      <c r="BA21" s="6">
        <v>60</v>
      </c>
      <c r="BB21" s="6" t="s">
        <v>179</v>
      </c>
      <c r="BC21" s="144"/>
      <c r="BD21" s="6"/>
      <c r="BE21" s="6"/>
      <c r="BF21" s="6"/>
      <c r="BG21" s="136"/>
      <c r="BH21" s="6"/>
      <c r="BI21" s="6"/>
      <c r="BJ21" s="6"/>
      <c r="BK21" s="136"/>
      <c r="BL21" s="6"/>
      <c r="BM21" s="6"/>
      <c r="BN21" s="6"/>
      <c r="BO21" s="136"/>
      <c r="BP21" s="6"/>
      <c r="BQ21" s="6"/>
      <c r="BR21" s="52"/>
      <c r="BS21" s="136"/>
      <c r="BT21" s="6"/>
      <c r="BU21" s="6"/>
      <c r="BV21" s="6"/>
      <c r="BW21" s="136">
        <v>45291</v>
      </c>
      <c r="BX21" s="86">
        <v>5383</v>
      </c>
      <c r="BY21" s="86">
        <v>45</v>
      </c>
      <c r="BZ21" s="86" t="s">
        <v>280</v>
      </c>
      <c r="CA21" s="136">
        <v>45289</v>
      </c>
      <c r="CB21" s="241">
        <v>5408</v>
      </c>
      <c r="CC21" s="241">
        <v>70</v>
      </c>
      <c r="CD21" s="241" t="s">
        <v>111</v>
      </c>
      <c r="CE21" s="138"/>
      <c r="CF21" s="6"/>
      <c r="CG21" s="6"/>
      <c r="CH21" s="15"/>
      <c r="CI21" s="131"/>
      <c r="CJ21" s="6"/>
      <c r="CK21" s="6"/>
      <c r="CL21" s="216"/>
      <c r="CM21" s="138"/>
      <c r="CN21" s="6"/>
      <c r="CO21" s="6"/>
      <c r="CP21" s="86"/>
      <c r="CQ21" s="161">
        <v>45279</v>
      </c>
      <c r="CR21" s="86">
        <v>5339</v>
      </c>
      <c r="CS21" s="86">
        <v>75</v>
      </c>
      <c r="CT21" s="86" t="s">
        <v>179</v>
      </c>
      <c r="CU21" s="136">
        <v>45290</v>
      </c>
      <c r="CV21" s="67">
        <v>5384</v>
      </c>
      <c r="CW21" s="67">
        <v>15</v>
      </c>
      <c r="CX21" s="67" t="s">
        <v>111</v>
      </c>
      <c r="CY21" s="136">
        <v>45289</v>
      </c>
      <c r="CZ21" s="6">
        <v>5407</v>
      </c>
      <c r="DA21" s="6">
        <v>60</v>
      </c>
      <c r="DB21" s="6" t="s">
        <v>111</v>
      </c>
      <c r="DC21" s="136"/>
      <c r="DD21" s="6"/>
      <c r="DE21" s="6"/>
      <c r="DF21" s="6"/>
      <c r="DG21" s="225"/>
      <c r="DH21" s="86"/>
      <c r="DI21" s="86"/>
      <c r="DJ21" s="216"/>
      <c r="DK21" s="221"/>
      <c r="DL21" s="86"/>
      <c r="DM21" s="86"/>
      <c r="DN21" s="216"/>
      <c r="DO21" s="221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</row>
    <row r="22" spans="2:138" x14ac:dyDescent="0.3">
      <c r="C22" s="131"/>
      <c r="D22" s="6"/>
      <c r="E22" s="6"/>
      <c r="F22" s="15"/>
      <c r="G22" s="131"/>
      <c r="H22" s="6"/>
      <c r="I22" s="6"/>
      <c r="J22" s="15"/>
      <c r="K22" s="131">
        <v>45285</v>
      </c>
      <c r="L22" s="6">
        <v>5333</v>
      </c>
      <c r="M22" s="6">
        <v>60</v>
      </c>
      <c r="N22" s="15" t="s">
        <v>391</v>
      </c>
      <c r="O22" s="131"/>
      <c r="P22" s="6"/>
      <c r="Q22" s="6"/>
      <c r="R22" s="15"/>
      <c r="S22" s="131">
        <v>45278</v>
      </c>
      <c r="T22" s="6">
        <v>5307</v>
      </c>
      <c r="U22" s="6">
        <v>30</v>
      </c>
      <c r="V22" s="15" t="s">
        <v>179</v>
      </c>
      <c r="W22" s="136"/>
      <c r="X22" s="6"/>
      <c r="Y22" s="6"/>
      <c r="Z22" s="6"/>
      <c r="AA22" s="136"/>
      <c r="AB22" s="6"/>
      <c r="AC22" s="6"/>
      <c r="AD22" s="52"/>
      <c r="AE22" s="183"/>
      <c r="AH22" s="115"/>
      <c r="AI22" s="130">
        <v>45282</v>
      </c>
      <c r="AJ22" s="140">
        <v>5351</v>
      </c>
      <c r="AK22" s="6">
        <v>20</v>
      </c>
      <c r="AL22" s="15" t="s">
        <v>179</v>
      </c>
      <c r="AM22" s="130">
        <v>45282</v>
      </c>
      <c r="AN22" s="6">
        <v>5322</v>
      </c>
      <c r="AO22" s="6">
        <v>60</v>
      </c>
      <c r="AP22" s="6" t="s">
        <v>280</v>
      </c>
      <c r="AQ22" s="136"/>
      <c r="AR22" s="6"/>
      <c r="AS22" s="6"/>
      <c r="AT22" s="136"/>
      <c r="AU22" s="136"/>
      <c r="AV22" s="6"/>
      <c r="AW22" s="6"/>
      <c r="AX22" s="6"/>
      <c r="AY22" s="136">
        <v>45281</v>
      </c>
      <c r="AZ22" s="6">
        <v>5350</v>
      </c>
      <c r="BA22" s="6">
        <v>60</v>
      </c>
      <c r="BB22" s="6" t="s">
        <v>179</v>
      </c>
      <c r="BC22" s="144"/>
      <c r="BD22" s="6"/>
      <c r="BE22" s="6"/>
      <c r="BF22" s="6"/>
      <c r="BG22" s="136"/>
      <c r="BH22" s="6"/>
      <c r="BI22" s="6"/>
      <c r="BJ22" s="6"/>
      <c r="BK22" s="136"/>
      <c r="BL22" s="6"/>
      <c r="BM22" s="6"/>
      <c r="BN22" s="6"/>
      <c r="BO22" s="136"/>
      <c r="BP22" s="6"/>
      <c r="BQ22" s="6"/>
      <c r="BR22" s="52"/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8"/>
      <c r="CF22" s="6"/>
      <c r="CG22" s="6"/>
      <c r="CH22" s="15"/>
      <c r="CI22" s="131"/>
      <c r="CJ22" s="6"/>
      <c r="CK22" s="6"/>
      <c r="CL22" s="216"/>
      <c r="CM22" s="138"/>
      <c r="CN22" s="6"/>
      <c r="CO22" s="6"/>
      <c r="CP22" s="86"/>
      <c r="CQ22" s="161">
        <v>45281</v>
      </c>
      <c r="CR22" s="86">
        <v>5352</v>
      </c>
      <c r="CS22" s="86">
        <v>75</v>
      </c>
      <c r="CT22" s="86" t="s">
        <v>179</v>
      </c>
      <c r="CU22" s="136"/>
      <c r="CV22" s="67"/>
      <c r="CW22" s="67"/>
      <c r="CX22" s="67"/>
      <c r="CY22" s="136"/>
      <c r="CZ22" s="86"/>
      <c r="DA22" s="86"/>
      <c r="DB22" s="86"/>
      <c r="DC22" s="136"/>
      <c r="DD22" s="86"/>
      <c r="DE22" s="86"/>
      <c r="DF22" s="86"/>
      <c r="DG22" s="225"/>
      <c r="DH22" s="86"/>
      <c r="DI22" s="86"/>
      <c r="DJ22" s="216"/>
      <c r="DK22" s="221"/>
      <c r="DL22" s="86"/>
      <c r="DM22" s="86"/>
      <c r="DN22" s="216"/>
      <c r="DO22" s="221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</row>
    <row r="23" spans="2:138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15"/>
      <c r="O23" s="131"/>
      <c r="P23" s="6"/>
      <c r="Q23" s="6"/>
      <c r="R23" s="15"/>
      <c r="S23" s="131">
        <v>45280</v>
      </c>
      <c r="T23" s="6">
        <v>5347</v>
      </c>
      <c r="U23" s="6">
        <v>30</v>
      </c>
      <c r="V23" s="15" t="s">
        <v>179</v>
      </c>
      <c r="W23" s="136"/>
      <c r="X23" s="6"/>
      <c r="Y23" s="6"/>
      <c r="Z23" s="6"/>
      <c r="AA23" s="136"/>
      <c r="AB23" s="6"/>
      <c r="AC23" s="6"/>
      <c r="AD23" s="52"/>
      <c r="AE23" s="131"/>
      <c r="AF23" s="6"/>
      <c r="AG23" s="6"/>
      <c r="AH23" s="15"/>
      <c r="AI23" s="131">
        <v>45284</v>
      </c>
      <c r="AJ23" s="6">
        <v>5359</v>
      </c>
      <c r="AK23" s="6">
        <v>20</v>
      </c>
      <c r="AL23" s="15" t="s">
        <v>179</v>
      </c>
      <c r="AM23" s="131">
        <v>45284</v>
      </c>
      <c r="AN23" s="140">
        <v>5327</v>
      </c>
      <c r="AO23" s="6">
        <v>40</v>
      </c>
      <c r="AP23" s="6" t="s">
        <v>111</v>
      </c>
      <c r="AQ23" s="136"/>
      <c r="AR23" s="6"/>
      <c r="AS23" s="6"/>
      <c r="AT23" s="136"/>
      <c r="AU23" s="136"/>
      <c r="AV23" s="6"/>
      <c r="AW23" s="6"/>
      <c r="AX23" s="6"/>
      <c r="AY23" s="136">
        <v>45283</v>
      </c>
      <c r="AZ23" s="6">
        <v>5362</v>
      </c>
      <c r="BA23" s="6">
        <v>40</v>
      </c>
      <c r="BB23" s="6" t="s">
        <v>179</v>
      </c>
      <c r="BC23" s="144"/>
      <c r="BD23" s="6"/>
      <c r="BE23" s="6"/>
      <c r="BF23" s="6"/>
      <c r="BG23" s="144"/>
      <c r="BH23" s="6"/>
      <c r="BI23" s="6"/>
      <c r="BJ23" s="6"/>
      <c r="BK23" s="136"/>
      <c r="BL23" s="6"/>
      <c r="BM23" s="6"/>
      <c r="BN23" s="6"/>
      <c r="BO23" s="136"/>
      <c r="BP23" s="6"/>
      <c r="BQ23" s="6"/>
      <c r="BR23" s="52"/>
      <c r="BS23" s="136"/>
      <c r="BT23" s="6"/>
      <c r="BU23" s="6"/>
      <c r="BV23" s="6"/>
      <c r="BW23" s="136"/>
      <c r="BX23" s="86"/>
      <c r="BY23" s="86"/>
      <c r="BZ23" s="86"/>
      <c r="CA23" s="241"/>
      <c r="CB23" s="241"/>
      <c r="CC23" s="241"/>
      <c r="CD23" s="241"/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>
        <v>45283</v>
      </c>
      <c r="CR23" s="86">
        <v>5363</v>
      </c>
      <c r="CS23" s="86">
        <v>50</v>
      </c>
      <c r="CT23" s="86" t="s">
        <v>179</v>
      </c>
      <c r="CU23" s="136"/>
      <c r="CV23" s="67"/>
      <c r="CW23" s="67"/>
      <c r="CX23" s="67"/>
      <c r="CY23" s="86"/>
      <c r="CZ23" s="86"/>
      <c r="DA23" s="86"/>
      <c r="DB23" s="86"/>
      <c r="DC23" s="86"/>
      <c r="DD23" s="86"/>
      <c r="DE23" s="86"/>
      <c r="DF23" s="86"/>
      <c r="DG23" s="225"/>
      <c r="DH23" s="86"/>
      <c r="DI23" s="86"/>
      <c r="DJ23" s="216"/>
      <c r="DK23" s="221"/>
      <c r="DL23" s="86"/>
      <c r="DM23" s="86"/>
      <c r="DN23" s="216"/>
      <c r="DO23" s="221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</row>
    <row r="24" spans="2:138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15"/>
      <c r="O24" s="131"/>
      <c r="P24" s="6"/>
      <c r="Q24" s="6"/>
      <c r="R24" s="15"/>
      <c r="S24" s="131">
        <v>45282</v>
      </c>
      <c r="T24" s="6">
        <v>5319</v>
      </c>
      <c r="U24" s="6">
        <v>30</v>
      </c>
      <c r="V24" s="15" t="s">
        <v>280</v>
      </c>
      <c r="W24" s="136"/>
      <c r="X24" s="6"/>
      <c r="Y24" s="6"/>
      <c r="Z24" s="6"/>
      <c r="AA24" s="136"/>
      <c r="AB24" s="6"/>
      <c r="AC24" s="6"/>
      <c r="AD24" s="52"/>
      <c r="AE24" s="131"/>
      <c r="AF24" s="6"/>
      <c r="AG24" s="6"/>
      <c r="AH24" s="15"/>
      <c r="AI24" s="210">
        <v>45286</v>
      </c>
      <c r="AJ24" s="6">
        <v>5367</v>
      </c>
      <c r="AK24" s="6">
        <v>20</v>
      </c>
      <c r="AL24" s="15" t="s">
        <v>111</v>
      </c>
      <c r="AM24" s="210">
        <v>45286</v>
      </c>
      <c r="AN24" s="140">
        <v>5369</v>
      </c>
      <c r="AO24" s="6">
        <v>60</v>
      </c>
      <c r="AP24" s="6" t="s">
        <v>179</v>
      </c>
      <c r="AQ24" s="136"/>
      <c r="AR24" s="6"/>
      <c r="AS24" s="6"/>
      <c r="AT24" s="136"/>
      <c r="AU24" s="136"/>
      <c r="AV24" s="6"/>
      <c r="AW24" s="6"/>
      <c r="AX24" s="6"/>
      <c r="AY24" s="136"/>
      <c r="AZ24" s="6"/>
      <c r="BA24" s="6"/>
      <c r="BB24" s="6"/>
      <c r="BC24" s="144"/>
      <c r="BD24" s="224"/>
      <c r="BE24" s="224"/>
      <c r="BF24" s="6"/>
      <c r="BG24" s="136"/>
      <c r="BH24" s="6"/>
      <c r="BI24" s="6"/>
      <c r="BJ24" s="6"/>
      <c r="BK24" s="136"/>
      <c r="BL24" s="6"/>
      <c r="BM24" s="6"/>
      <c r="BN24" s="6"/>
      <c r="BO24" s="136"/>
      <c r="BP24" s="6"/>
      <c r="BQ24" s="6"/>
      <c r="BR24" s="52"/>
      <c r="BS24" s="136"/>
      <c r="BT24" s="6"/>
      <c r="BU24" s="6"/>
      <c r="BV24" s="6"/>
      <c r="BW24" s="136"/>
      <c r="BX24" s="86"/>
      <c r="BY24" s="86"/>
      <c r="BZ24" s="86"/>
      <c r="CA24" s="136"/>
      <c r="CB24" s="6"/>
      <c r="CC24" s="6"/>
      <c r="CD24" s="6"/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>
        <v>45285</v>
      </c>
      <c r="CR24" s="217">
        <v>5332</v>
      </c>
      <c r="CS24" s="217">
        <v>50</v>
      </c>
      <c r="CT24" s="217" t="s">
        <v>434</v>
      </c>
      <c r="CU24" s="67"/>
      <c r="CV24" s="67"/>
      <c r="CW24" s="67"/>
      <c r="CX24" s="67"/>
      <c r="CY24" s="86"/>
      <c r="CZ24" s="86"/>
      <c r="DA24" s="86"/>
      <c r="DB24" s="86"/>
      <c r="DC24" s="86"/>
      <c r="DD24" s="86"/>
      <c r="DE24" s="86"/>
      <c r="DF24" s="86"/>
      <c r="DG24" s="217"/>
      <c r="DH24" s="217"/>
      <c r="DI24" s="217"/>
      <c r="DJ24" s="223"/>
      <c r="DK24" s="222"/>
      <c r="DL24" s="217"/>
      <c r="DM24" s="217"/>
      <c r="DN24" s="223"/>
      <c r="DO24" s="222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</row>
    <row r="25" spans="2:138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6"/>
      <c r="O25" s="136"/>
      <c r="P25" s="6"/>
      <c r="Q25" s="6"/>
      <c r="R25" s="6"/>
      <c r="S25" s="136"/>
      <c r="T25" s="6"/>
      <c r="U25" s="6"/>
      <c r="V25" s="6"/>
      <c r="W25" s="136"/>
      <c r="X25" s="6"/>
      <c r="Y25" s="6"/>
      <c r="Z25" s="6"/>
      <c r="AA25" s="136"/>
      <c r="AB25" s="6"/>
      <c r="AC25" s="6"/>
      <c r="AD25" s="52"/>
      <c r="AE25" s="131"/>
      <c r="AF25" s="6"/>
      <c r="AG25" s="6"/>
      <c r="AH25" s="15"/>
      <c r="AI25" s="131">
        <v>45288</v>
      </c>
      <c r="AJ25" s="6">
        <v>5378</v>
      </c>
      <c r="AK25" s="6">
        <v>30</v>
      </c>
      <c r="AL25" s="15" t="s">
        <v>280</v>
      </c>
      <c r="AM25" s="131">
        <v>45288</v>
      </c>
      <c r="AN25" s="6">
        <v>5377</v>
      </c>
      <c r="AO25" s="6">
        <v>60</v>
      </c>
      <c r="AP25" s="6" t="s">
        <v>280</v>
      </c>
      <c r="AQ25" s="136"/>
      <c r="AR25" s="6"/>
      <c r="AS25" s="6"/>
      <c r="AT25" s="136"/>
      <c r="AU25" s="136"/>
      <c r="AV25" s="6"/>
      <c r="AW25" s="6"/>
      <c r="AX25" s="6"/>
      <c r="AY25" s="136"/>
      <c r="AZ25" s="6"/>
      <c r="BA25" s="6"/>
      <c r="BB25" s="6"/>
      <c r="BC25" s="144"/>
      <c r="BD25" s="224"/>
      <c r="BE25" s="224"/>
      <c r="BF25" s="6"/>
      <c r="BG25" s="136"/>
      <c r="BH25" s="6"/>
      <c r="BI25" s="6"/>
      <c r="BJ25" s="6"/>
      <c r="BK25" s="136"/>
      <c r="BL25" s="6"/>
      <c r="BM25" s="6"/>
      <c r="BN25" s="6"/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/>
      <c r="CB25" s="6"/>
      <c r="CC25" s="6"/>
      <c r="CD25" s="6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>
        <v>45288</v>
      </c>
      <c r="CR25" s="217">
        <v>5381</v>
      </c>
      <c r="CS25" s="217">
        <v>75</v>
      </c>
      <c r="CT25" s="217" t="s">
        <v>280</v>
      </c>
      <c r="CU25" s="67"/>
      <c r="CV25" s="67"/>
      <c r="CW25" s="67"/>
      <c r="CX25" s="67"/>
      <c r="CY25" s="222"/>
      <c r="CZ25" s="217"/>
      <c r="DA25" s="217"/>
      <c r="DB25" s="223"/>
      <c r="DC25" s="222"/>
      <c r="DD25" s="217"/>
      <c r="DE25" s="217"/>
      <c r="DF25" s="223"/>
      <c r="DG25" s="222"/>
      <c r="DH25" s="217"/>
      <c r="DI25" s="217"/>
      <c r="DJ25" s="223"/>
      <c r="DK25" s="222"/>
      <c r="DL25" s="217"/>
      <c r="DM25" s="217"/>
      <c r="DN25" s="223"/>
      <c r="DO25" s="222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</row>
    <row r="26" spans="2:138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6"/>
      <c r="O26" s="136"/>
      <c r="P26" s="6"/>
      <c r="Q26" s="6"/>
      <c r="R26" s="6"/>
      <c r="S26" s="136"/>
      <c r="T26" s="6"/>
      <c r="U26" s="6"/>
      <c r="V26" s="6"/>
      <c r="W26" s="136"/>
      <c r="X26" s="6"/>
      <c r="Y26" s="6"/>
      <c r="Z26" s="6"/>
      <c r="AA26" s="136"/>
      <c r="AB26" s="6"/>
      <c r="AC26" s="6"/>
      <c r="AD26" s="52"/>
      <c r="AE26" s="131"/>
      <c r="AF26" s="6"/>
      <c r="AG26" s="6"/>
      <c r="AH26" s="15"/>
      <c r="AI26" s="210"/>
      <c r="AJ26" s="211"/>
      <c r="AK26" s="211"/>
      <c r="AL26" s="212"/>
      <c r="AM26" s="138"/>
      <c r="AN26" s="6"/>
      <c r="AO26" s="6"/>
      <c r="AP26" s="6"/>
      <c r="AQ26" s="136"/>
      <c r="AR26" s="6"/>
      <c r="AS26" s="6"/>
      <c r="AT26" s="6"/>
      <c r="AU26" s="6"/>
      <c r="AV26" s="6"/>
      <c r="AW26" s="6"/>
      <c r="AX26" s="6"/>
      <c r="AY26" s="136"/>
      <c r="AZ26" s="6"/>
      <c r="BA26" s="6"/>
      <c r="BB26" s="6"/>
      <c r="BC26" s="144"/>
      <c r="BD26" s="224"/>
      <c r="BE26" s="224"/>
      <c r="BF26" s="6"/>
      <c r="BG26" s="6"/>
      <c r="BH26" s="6"/>
      <c r="BI26" s="6"/>
      <c r="BJ26" s="6"/>
      <c r="BK26" s="6"/>
      <c r="BL26" s="6"/>
      <c r="BM26" s="6"/>
      <c r="BN26" s="6"/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/>
      <c r="CB26" s="6"/>
      <c r="CC26" s="6"/>
      <c r="CD26" s="6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222"/>
      <c r="CZ26" s="217"/>
      <c r="DA26" s="217"/>
      <c r="DB26" s="223"/>
      <c r="DC26" s="222"/>
      <c r="DD26" s="217"/>
      <c r="DE26" s="217"/>
      <c r="DF26" s="223"/>
      <c r="DG26" s="222"/>
      <c r="DH26" s="217"/>
      <c r="DI26" s="217"/>
      <c r="DJ26" s="223"/>
      <c r="DK26" s="222"/>
      <c r="DL26" s="217"/>
      <c r="DM26" s="217"/>
      <c r="DN26" s="223"/>
      <c r="DO26" s="222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</row>
    <row r="27" spans="2:138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6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/>
      <c r="AR27" s="6"/>
      <c r="AS27" s="6"/>
      <c r="AT27" s="6"/>
      <c r="AU27" s="136"/>
      <c r="AV27" s="6"/>
      <c r="AW27" s="6"/>
      <c r="AX27" s="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222"/>
      <c r="CZ27" s="217"/>
      <c r="DA27" s="217"/>
      <c r="DB27" s="223"/>
      <c r="DC27" s="222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22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</row>
    <row r="28" spans="2:138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6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222"/>
      <c r="CZ28" s="217"/>
      <c r="DA28" s="217"/>
      <c r="DB28" s="223"/>
      <c r="DC28" s="222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</row>
    <row r="29" spans="2:138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6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222"/>
      <c r="CZ29" s="217"/>
      <c r="DA29" s="217"/>
      <c r="DB29" s="223"/>
      <c r="DC29" s="222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</row>
    <row r="30" spans="2:138" s="3" customFormat="1" ht="18.600000000000001" thickBot="1" x14ac:dyDescent="0.35">
      <c r="B30" s="231" t="s">
        <v>6</v>
      </c>
      <c r="C30" s="770">
        <f>SUM(E12:E29)</f>
        <v>400</v>
      </c>
      <c r="D30" s="771"/>
      <c r="E30" s="771"/>
      <c r="F30" s="772"/>
      <c r="G30" s="770">
        <f>SUM(I12:I29)</f>
        <v>700</v>
      </c>
      <c r="H30" s="771"/>
      <c r="I30" s="771"/>
      <c r="J30" s="772"/>
      <c r="K30" s="771">
        <f>SUM(M12:M29)</f>
        <v>590</v>
      </c>
      <c r="L30" s="771"/>
      <c r="M30" s="771"/>
      <c r="N30" s="772"/>
      <c r="O30" s="770">
        <f>SUM(Q12:Q29)</f>
        <v>480</v>
      </c>
      <c r="P30" s="771"/>
      <c r="Q30" s="771"/>
      <c r="R30" s="772"/>
      <c r="S30" s="770">
        <f>SUM(U12:U29)</f>
        <v>515</v>
      </c>
      <c r="T30" s="771"/>
      <c r="U30" s="771"/>
      <c r="V30" s="772"/>
      <c r="W30" s="770">
        <f>SUM(Y12:Y29)</f>
        <v>305</v>
      </c>
      <c r="X30" s="771"/>
      <c r="Y30" s="771"/>
      <c r="Z30" s="772"/>
      <c r="AA30" s="810">
        <f>SUM(AC12:AC29)</f>
        <v>270</v>
      </c>
      <c r="AB30" s="811"/>
      <c r="AC30" s="811"/>
      <c r="AD30" s="812"/>
      <c r="AE30" s="770">
        <f>SUM(AG12:AG29)</f>
        <v>135</v>
      </c>
      <c r="AF30" s="771"/>
      <c r="AG30" s="771"/>
      <c r="AH30" s="772"/>
      <c r="AI30" s="770">
        <f>SUM(AK12:AK29)</f>
        <v>330</v>
      </c>
      <c r="AJ30" s="771"/>
      <c r="AK30" s="771"/>
      <c r="AL30" s="772"/>
      <c r="AM30" s="771">
        <f>SUM(AO12:AO29)</f>
        <v>760</v>
      </c>
      <c r="AN30" s="771"/>
      <c r="AO30" s="771"/>
      <c r="AP30" s="772"/>
      <c r="AQ30" s="770">
        <f>SUM(AS12:AS29)</f>
        <v>30</v>
      </c>
      <c r="AR30" s="771"/>
      <c r="AS30" s="771"/>
      <c r="AT30" s="772"/>
      <c r="AU30" s="770">
        <f>SUM(AW12:AW29)</f>
        <v>30</v>
      </c>
      <c r="AV30" s="771"/>
      <c r="AW30" s="771"/>
      <c r="AX30" s="771"/>
      <c r="AY30" s="770">
        <f>SUM(BA12:BA29)</f>
        <v>770</v>
      </c>
      <c r="AZ30" s="771"/>
      <c r="BA30" s="771"/>
      <c r="BB30" s="771"/>
      <c r="BC30" s="770">
        <f>SUM(BE12:BE29)</f>
        <v>265</v>
      </c>
      <c r="BD30" s="771"/>
      <c r="BE30" s="771"/>
      <c r="BF30" s="771"/>
      <c r="BG30" s="770">
        <f>SUM(BI12:BI29)</f>
        <v>710</v>
      </c>
      <c r="BH30" s="771"/>
      <c r="BI30" s="771"/>
      <c r="BJ30" s="771"/>
      <c r="BK30" s="770">
        <f>SUM(BM12:BM29)</f>
        <v>55</v>
      </c>
      <c r="BL30" s="771"/>
      <c r="BM30" s="771"/>
      <c r="BN30" s="771"/>
      <c r="BO30" s="810">
        <f>SUM(BQ12:BQ29)</f>
        <v>40</v>
      </c>
      <c r="BP30" s="811"/>
      <c r="BQ30" s="811"/>
      <c r="BR30" s="812"/>
      <c r="BS30" s="770">
        <f>SUM(BU12,BU13:BU29)</f>
        <v>30</v>
      </c>
      <c r="BT30" s="771"/>
      <c r="BU30" s="771"/>
      <c r="BV30" s="772"/>
      <c r="BW30" s="770">
        <f>SUM(BY12:BY29)</f>
        <v>660</v>
      </c>
      <c r="BX30" s="771"/>
      <c r="BY30" s="771"/>
      <c r="BZ30" s="771"/>
      <c r="CA30" s="770">
        <f>SUM(CC12:CC29)</f>
        <v>400</v>
      </c>
      <c r="CB30" s="771"/>
      <c r="CC30" s="771"/>
      <c r="CD30" s="771"/>
      <c r="CE30" s="770">
        <f>SUM(CG12:CG29)</f>
        <v>32760</v>
      </c>
      <c r="CF30" s="771"/>
      <c r="CG30" s="771"/>
      <c r="CH30" s="772"/>
      <c r="CI30" s="770">
        <f>SUM(CK12:CK29)</f>
        <v>250</v>
      </c>
      <c r="CJ30" s="771"/>
      <c r="CK30" s="771"/>
      <c r="CL30" s="772"/>
      <c r="CM30" s="810">
        <f>SUM(CO12:CO29)</f>
        <v>165</v>
      </c>
      <c r="CN30" s="811"/>
      <c r="CO30" s="811"/>
      <c r="CP30" s="812"/>
      <c r="CQ30" s="810">
        <f>SUM(CS12:CS29)</f>
        <v>950</v>
      </c>
      <c r="CR30" s="811"/>
      <c r="CS30" s="811"/>
      <c r="CT30" s="812"/>
      <c r="CU30" s="722">
        <f>SUM(CW12:CW29)</f>
        <v>151</v>
      </c>
      <c r="CV30" s="723"/>
      <c r="CW30" s="723"/>
      <c r="CX30" s="723"/>
      <c r="CY30" s="810">
        <f>SUM(DA12:DA29)</f>
        <v>565</v>
      </c>
      <c r="CZ30" s="811"/>
      <c r="DA30" s="811"/>
      <c r="DB30" s="812"/>
      <c r="DC30" s="810">
        <f>SUM(DE12:DE29)</f>
        <v>210</v>
      </c>
      <c r="DD30" s="811"/>
      <c r="DE30" s="811"/>
      <c r="DF30" s="812"/>
      <c r="DG30" s="810">
        <f>SUM(DI12:DI29)</f>
        <v>0</v>
      </c>
      <c r="DH30" s="811"/>
      <c r="DI30" s="811"/>
      <c r="DJ30" s="812"/>
      <c r="DK30" s="810">
        <f>SUM(DM12:DM29)</f>
        <v>20</v>
      </c>
      <c r="DL30" s="811"/>
      <c r="DM30" s="811"/>
      <c r="DN30" s="812"/>
      <c r="DO30" s="810">
        <f>SUM(DQ12:DQ29)</f>
        <v>165</v>
      </c>
      <c r="DP30" s="811"/>
      <c r="DQ30" s="811"/>
      <c r="DR30" s="812"/>
      <c r="DS30" s="810">
        <f>SUM(DU12:DU29)</f>
        <v>15</v>
      </c>
      <c r="DT30" s="811"/>
      <c r="DU30" s="811"/>
      <c r="DV30" s="812"/>
      <c r="DW30" s="810">
        <f>SUM(DY12:DY29)</f>
        <v>30</v>
      </c>
      <c r="DX30" s="811"/>
      <c r="DY30" s="811"/>
      <c r="DZ30" s="812"/>
      <c r="EA30" s="810">
        <f>SUM(EC12:EC29)</f>
        <v>6720</v>
      </c>
      <c r="EB30" s="811"/>
      <c r="EC30" s="811"/>
      <c r="ED30" s="812"/>
      <c r="EE30" s="810">
        <f>SUM(EG12:EG29)</f>
        <v>50</v>
      </c>
      <c r="EF30" s="811"/>
      <c r="EG30" s="811"/>
      <c r="EH30" s="812"/>
    </row>
    <row r="31" spans="2:138" s="3" customFormat="1" ht="18.600000000000001" thickBot="1" x14ac:dyDescent="0.35">
      <c r="B31" s="231" t="s">
        <v>7</v>
      </c>
      <c r="C31" s="725">
        <f>+C30/42</f>
        <v>9.5238095238095237</v>
      </c>
      <c r="D31" s="726"/>
      <c r="E31" s="726"/>
      <c r="F31" s="727"/>
      <c r="G31" s="725">
        <f>+G30/42</f>
        <v>16.666666666666668</v>
      </c>
      <c r="H31" s="726"/>
      <c r="I31" s="726"/>
      <c r="J31" s="727"/>
      <c r="K31" s="726">
        <f>+K30/42</f>
        <v>14.047619047619047</v>
      </c>
      <c r="L31" s="726"/>
      <c r="M31" s="726"/>
      <c r="N31" s="727"/>
      <c r="O31" s="725">
        <f>+O30/42</f>
        <v>11.428571428571429</v>
      </c>
      <c r="P31" s="726"/>
      <c r="Q31" s="726"/>
      <c r="R31" s="727"/>
      <c r="S31" s="725">
        <f>+S30/42</f>
        <v>12.261904761904763</v>
      </c>
      <c r="T31" s="726"/>
      <c r="U31" s="726"/>
      <c r="V31" s="727"/>
      <c r="W31" s="725">
        <f>+W30/42</f>
        <v>7.2619047619047619</v>
      </c>
      <c r="X31" s="726"/>
      <c r="Y31" s="726"/>
      <c r="Z31" s="727"/>
      <c r="AA31" s="725">
        <f>+AA30/42</f>
        <v>6.4285714285714288</v>
      </c>
      <c r="AB31" s="726"/>
      <c r="AC31" s="726"/>
      <c r="AD31" s="727"/>
      <c r="AE31" s="725">
        <f>+AE30/42</f>
        <v>3.2142857142857144</v>
      </c>
      <c r="AF31" s="726"/>
      <c r="AG31" s="726"/>
      <c r="AH31" s="727"/>
      <c r="AI31" s="725">
        <f>+AI30/42</f>
        <v>7.8571428571428568</v>
      </c>
      <c r="AJ31" s="726"/>
      <c r="AK31" s="726"/>
      <c r="AL31" s="727"/>
      <c r="AM31" s="726">
        <f>+AM30/42</f>
        <v>18.095238095238095</v>
      </c>
      <c r="AN31" s="726"/>
      <c r="AO31" s="726"/>
      <c r="AP31" s="727"/>
      <c r="AQ31" s="725">
        <f>+AQ30/42</f>
        <v>0.7142857142857143</v>
      </c>
      <c r="AR31" s="726"/>
      <c r="AS31" s="726"/>
      <c r="AT31" s="727"/>
      <c r="AU31" s="725">
        <f>+AU30/42</f>
        <v>0.7142857142857143</v>
      </c>
      <c r="AV31" s="726"/>
      <c r="AW31" s="726"/>
      <c r="AX31" s="726"/>
      <c r="AY31" s="725">
        <f>+AY30/42</f>
        <v>18.333333333333332</v>
      </c>
      <c r="AZ31" s="726"/>
      <c r="BA31" s="726"/>
      <c r="BB31" s="726"/>
      <c r="BC31" s="725">
        <f>+BC30/42</f>
        <v>6.3095238095238093</v>
      </c>
      <c r="BD31" s="726"/>
      <c r="BE31" s="726"/>
      <c r="BF31" s="726"/>
      <c r="BG31" s="725">
        <f>+BG30/42</f>
        <v>16.904761904761905</v>
      </c>
      <c r="BH31" s="726"/>
      <c r="BI31" s="726"/>
      <c r="BJ31" s="726"/>
      <c r="BK31" s="725">
        <f>+BK30/42</f>
        <v>1.3095238095238095</v>
      </c>
      <c r="BL31" s="726"/>
      <c r="BM31" s="726"/>
      <c r="BN31" s="726"/>
      <c r="BO31" s="725">
        <f>+BO30/42</f>
        <v>0.95238095238095233</v>
      </c>
      <c r="BP31" s="726"/>
      <c r="BQ31" s="726"/>
      <c r="BR31" s="727"/>
      <c r="BS31" s="725">
        <f>+BS30/42</f>
        <v>0.7142857142857143</v>
      </c>
      <c r="BT31" s="726"/>
      <c r="BU31" s="726"/>
      <c r="BV31" s="727"/>
      <c r="BW31" s="725">
        <f>+BW30/42</f>
        <v>15.714285714285714</v>
      </c>
      <c r="BX31" s="726"/>
      <c r="BY31" s="726"/>
      <c r="BZ31" s="726"/>
      <c r="CA31" s="725">
        <f>+CA30/42</f>
        <v>9.5238095238095237</v>
      </c>
      <c r="CB31" s="726"/>
      <c r="CC31" s="726"/>
      <c r="CD31" s="726"/>
      <c r="CE31" s="725">
        <f>+CE30/42</f>
        <v>780</v>
      </c>
      <c r="CF31" s="726"/>
      <c r="CG31" s="726"/>
      <c r="CH31" s="727"/>
      <c r="CI31" s="725">
        <f>+CI30/42</f>
        <v>5.9523809523809526</v>
      </c>
      <c r="CJ31" s="726"/>
      <c r="CK31" s="726"/>
      <c r="CL31" s="727"/>
      <c r="CM31" s="725">
        <f>+CM30/42</f>
        <v>3.9285714285714284</v>
      </c>
      <c r="CN31" s="726"/>
      <c r="CO31" s="726"/>
      <c r="CP31" s="727"/>
      <c r="CQ31" s="725">
        <f>+CQ30/42</f>
        <v>22.61904761904762</v>
      </c>
      <c r="CR31" s="726"/>
      <c r="CS31" s="726"/>
      <c r="CT31" s="727"/>
      <c r="CU31" s="725">
        <f>+CU30/42</f>
        <v>3.5952380952380953</v>
      </c>
      <c r="CV31" s="726"/>
      <c r="CW31" s="726"/>
      <c r="CX31" s="726"/>
      <c r="CY31" s="725">
        <f>+CY30/42</f>
        <v>13.452380952380953</v>
      </c>
      <c r="CZ31" s="726"/>
      <c r="DA31" s="726"/>
      <c r="DB31" s="727"/>
      <c r="DC31" s="725">
        <f>+DC30/42</f>
        <v>5</v>
      </c>
      <c r="DD31" s="726"/>
      <c r="DE31" s="726"/>
      <c r="DF31" s="727"/>
      <c r="DG31" s="725">
        <f>+DG30/42</f>
        <v>0</v>
      </c>
      <c r="DH31" s="726"/>
      <c r="DI31" s="726"/>
      <c r="DJ31" s="727"/>
      <c r="DK31" s="725">
        <f>+DK30/42</f>
        <v>0.47619047619047616</v>
      </c>
      <c r="DL31" s="726"/>
      <c r="DM31" s="726"/>
      <c r="DN31" s="727"/>
      <c r="DO31" s="725">
        <f>+DO30/42</f>
        <v>3.9285714285714284</v>
      </c>
      <c r="DP31" s="726"/>
      <c r="DQ31" s="726"/>
      <c r="DR31" s="727"/>
      <c r="DS31" s="725">
        <f>+DS30/42</f>
        <v>0.35714285714285715</v>
      </c>
      <c r="DT31" s="726"/>
      <c r="DU31" s="726"/>
      <c r="DV31" s="727"/>
      <c r="DW31" s="725">
        <f>+DW30/42</f>
        <v>0.7142857142857143</v>
      </c>
      <c r="DX31" s="726"/>
      <c r="DY31" s="726"/>
      <c r="DZ31" s="727"/>
      <c r="EA31" s="725">
        <f>+EA30/42</f>
        <v>160</v>
      </c>
      <c r="EB31" s="726"/>
      <c r="EC31" s="726"/>
      <c r="ED31" s="727"/>
      <c r="EE31" s="725">
        <f>+EE30/42</f>
        <v>1.1904761904761905</v>
      </c>
      <c r="EF31" s="726"/>
      <c r="EG31" s="726"/>
      <c r="EH31" s="727"/>
    </row>
    <row r="32" spans="2:138" s="3" customFormat="1" ht="18.600000000000001" thickBot="1" x14ac:dyDescent="0.35">
      <c r="B32" s="231" t="s">
        <v>8</v>
      </c>
      <c r="C32" s="728">
        <f>+C31/6.2898</f>
        <v>1.5141673064023538</v>
      </c>
      <c r="D32" s="729"/>
      <c r="E32" s="729"/>
      <c r="F32" s="730"/>
      <c r="G32" s="728">
        <f>+G31/6.2898</f>
        <v>2.6497927862041193</v>
      </c>
      <c r="H32" s="729"/>
      <c r="I32" s="729"/>
      <c r="J32" s="730"/>
      <c r="K32" s="729">
        <f>+K31/6.2898</f>
        <v>2.2333967769434717</v>
      </c>
      <c r="L32" s="729"/>
      <c r="M32" s="729"/>
      <c r="N32" s="730"/>
      <c r="O32" s="728">
        <f>+O31/6.2898</f>
        <v>1.8170007676828246</v>
      </c>
      <c r="P32" s="729"/>
      <c r="Q32" s="729"/>
      <c r="R32" s="730"/>
      <c r="S32" s="728">
        <f>+S31/6.2898</f>
        <v>1.9494904069930306</v>
      </c>
      <c r="T32" s="729"/>
      <c r="U32" s="729"/>
      <c r="V32" s="730"/>
      <c r="W32" s="728">
        <f>+W31/6.2898</f>
        <v>1.1545525711317948</v>
      </c>
      <c r="X32" s="729"/>
      <c r="Y32" s="729"/>
      <c r="Z32" s="730"/>
      <c r="AA32" s="728">
        <f>+AA31/6.2898</f>
        <v>1.0220629318215888</v>
      </c>
      <c r="AB32" s="729"/>
      <c r="AC32" s="729"/>
      <c r="AD32" s="730"/>
      <c r="AE32" s="728">
        <f>+AE31/6.2898</f>
        <v>0.5110314659107944</v>
      </c>
      <c r="AF32" s="729"/>
      <c r="AG32" s="729"/>
      <c r="AH32" s="730"/>
      <c r="AI32" s="728">
        <f>+AI31/6.2898</f>
        <v>1.2491880277819418</v>
      </c>
      <c r="AJ32" s="729"/>
      <c r="AK32" s="729"/>
      <c r="AL32" s="730"/>
      <c r="AM32" s="729">
        <f>+AM31/6.2898</f>
        <v>2.8769178821644719</v>
      </c>
      <c r="AN32" s="729"/>
      <c r="AO32" s="729"/>
      <c r="AP32" s="730"/>
      <c r="AQ32" s="728">
        <f>+AQ31/6.2898</f>
        <v>0.11356254798017654</v>
      </c>
      <c r="AR32" s="729"/>
      <c r="AS32" s="729"/>
      <c r="AT32" s="730"/>
      <c r="AU32" s="728">
        <f>+AU31/6.2898</f>
        <v>0.11356254798017654</v>
      </c>
      <c r="AV32" s="729"/>
      <c r="AW32" s="729"/>
      <c r="AX32" s="729"/>
      <c r="AY32" s="728">
        <f>+AY31/6.2898</f>
        <v>2.9147720648245308</v>
      </c>
      <c r="AZ32" s="729"/>
      <c r="BA32" s="729"/>
      <c r="BB32" s="729"/>
      <c r="BC32" s="728">
        <f>+BC31/6.2898</f>
        <v>1.0031358404915593</v>
      </c>
      <c r="BD32" s="729"/>
      <c r="BE32" s="729"/>
      <c r="BF32" s="729"/>
      <c r="BG32" s="728">
        <f>+BG31/6.2898</f>
        <v>2.6876469688641778</v>
      </c>
      <c r="BH32" s="729"/>
      <c r="BI32" s="729"/>
      <c r="BJ32" s="729"/>
      <c r="BK32" s="728">
        <f>+BK31/6.2898</f>
        <v>0.20819800463032365</v>
      </c>
      <c r="BL32" s="729"/>
      <c r="BM32" s="729"/>
      <c r="BN32" s="729"/>
      <c r="BO32" s="728">
        <f>+BO31/6.2898</f>
        <v>0.15141673064023536</v>
      </c>
      <c r="BP32" s="729"/>
      <c r="BQ32" s="729"/>
      <c r="BR32" s="730"/>
      <c r="BS32" s="728">
        <f>+BS31/6.2898</f>
        <v>0.11356254798017654</v>
      </c>
      <c r="BT32" s="729"/>
      <c r="BU32" s="729"/>
      <c r="BV32" s="730"/>
      <c r="BW32" s="728">
        <f>+BW31/6.2898</f>
        <v>2.4983760555638836</v>
      </c>
      <c r="BX32" s="729"/>
      <c r="BY32" s="729"/>
      <c r="BZ32" s="729"/>
      <c r="CA32" s="728">
        <f>+CA31/6.2898</f>
        <v>1.5141673064023538</v>
      </c>
      <c r="CB32" s="729"/>
      <c r="CC32" s="729"/>
      <c r="CD32" s="729"/>
      <c r="CE32" s="728">
        <f>+CE31/6.2898</f>
        <v>124.01030239435276</v>
      </c>
      <c r="CF32" s="729"/>
      <c r="CG32" s="729"/>
      <c r="CH32" s="730"/>
      <c r="CI32" s="728">
        <f>+CI31/6.2898</f>
        <v>0.9463545665014711</v>
      </c>
      <c r="CJ32" s="729"/>
      <c r="CK32" s="729"/>
      <c r="CL32" s="730"/>
      <c r="CM32" s="728">
        <f>+CM31/6.2898</f>
        <v>0.62459401389097091</v>
      </c>
      <c r="CN32" s="729"/>
      <c r="CO32" s="729"/>
      <c r="CP32" s="730"/>
      <c r="CQ32" s="728">
        <f>+CQ31/6.2898</f>
        <v>3.5961473527055903</v>
      </c>
      <c r="CR32" s="729"/>
      <c r="CS32" s="729"/>
      <c r="CT32" s="730"/>
      <c r="CU32" s="728">
        <f>+CU31/6.2898</f>
        <v>0.57159815816688853</v>
      </c>
      <c r="CV32" s="729"/>
      <c r="CW32" s="729"/>
      <c r="CX32" s="729"/>
      <c r="CY32" s="728">
        <f>+CY31/6.2898</f>
        <v>2.1387613202933244</v>
      </c>
      <c r="CZ32" s="729"/>
      <c r="DA32" s="729"/>
      <c r="DB32" s="730"/>
      <c r="DC32" s="728">
        <f>+DC31/6.2898</f>
        <v>0.79493783586123568</v>
      </c>
      <c r="DD32" s="729"/>
      <c r="DE32" s="729"/>
      <c r="DF32" s="730"/>
      <c r="DG32" s="728">
        <f>+DG31/6.2898</f>
        <v>0</v>
      </c>
      <c r="DH32" s="729"/>
      <c r="DI32" s="729"/>
      <c r="DJ32" s="730"/>
      <c r="DK32" s="728">
        <f>+DK31/6.2898</f>
        <v>7.5708365320117682E-2</v>
      </c>
      <c r="DL32" s="729"/>
      <c r="DM32" s="729"/>
      <c r="DN32" s="730"/>
      <c r="DO32" s="728">
        <f>+DO31/6.2898</f>
        <v>0.62459401389097091</v>
      </c>
      <c r="DP32" s="729"/>
      <c r="DQ32" s="729"/>
      <c r="DR32" s="730"/>
      <c r="DS32" s="728">
        <f>+DS31/6.2898</f>
        <v>5.6781273990088268E-2</v>
      </c>
      <c r="DT32" s="729"/>
      <c r="DU32" s="729"/>
      <c r="DV32" s="730"/>
      <c r="DW32" s="728">
        <f>+DW31/6.2898</f>
        <v>0.11356254798017654</v>
      </c>
      <c r="DX32" s="729"/>
      <c r="DY32" s="729"/>
      <c r="DZ32" s="730"/>
      <c r="EA32" s="728">
        <f>+EA31/6.2898</f>
        <v>25.438010747559542</v>
      </c>
      <c r="EB32" s="729"/>
      <c r="EC32" s="729"/>
      <c r="ED32" s="730"/>
      <c r="EE32" s="728">
        <f>+EE31/6.2898</f>
        <v>0.18927091330029422</v>
      </c>
      <c r="EF32" s="729"/>
      <c r="EG32" s="729"/>
      <c r="EH32" s="730"/>
    </row>
    <row r="38" spans="91:91" x14ac:dyDescent="0.3">
      <c r="CM38" s="206">
        <f>+CI31+CM31</f>
        <v>9.8809523809523814</v>
      </c>
    </row>
  </sheetData>
  <mergeCells count="204">
    <mergeCell ref="BW31:BZ31"/>
    <mergeCell ref="CA31:CD31"/>
    <mergeCell ref="CE31:CH31"/>
    <mergeCell ref="CA32:CD32"/>
    <mergeCell ref="CE32:CH32"/>
    <mergeCell ref="DG10:DJ10"/>
    <mergeCell ref="CU10:CX10"/>
    <mergeCell ref="CQ30:CT30"/>
    <mergeCell ref="EA8:ED8"/>
    <mergeCell ref="EA9:ED9"/>
    <mergeCell ref="EA10:ED10"/>
    <mergeCell ref="EA30:ED30"/>
    <mergeCell ref="EA31:ED31"/>
    <mergeCell ref="EA32:ED32"/>
    <mergeCell ref="DW8:DZ8"/>
    <mergeCell ref="DW9:DZ9"/>
    <mergeCell ref="DW10:DZ10"/>
    <mergeCell ref="DW30:DZ30"/>
    <mergeCell ref="DW31:DZ31"/>
    <mergeCell ref="DW32:DZ32"/>
    <mergeCell ref="BW9:BZ9"/>
    <mergeCell ref="CA9:CD9"/>
    <mergeCell ref="CE9:CH9"/>
    <mergeCell ref="CI9:CL9"/>
    <mergeCell ref="C8:F8"/>
    <mergeCell ref="C9:F9"/>
    <mergeCell ref="C10:F10"/>
    <mergeCell ref="C30:F30"/>
    <mergeCell ref="C31:F31"/>
    <mergeCell ref="C32:F32"/>
    <mergeCell ref="K10:N10"/>
    <mergeCell ref="BW32:BZ32"/>
    <mergeCell ref="CU31:CX31"/>
    <mergeCell ref="BS31:BV31"/>
    <mergeCell ref="AA31:AD31"/>
    <mergeCell ref="AE31:AH31"/>
    <mergeCell ref="AI31:AL31"/>
    <mergeCell ref="AM31:AP31"/>
    <mergeCell ref="AQ31:AT31"/>
    <mergeCell ref="AU31:AX31"/>
    <mergeCell ref="AE32:AH32"/>
    <mergeCell ref="AI32:AL32"/>
    <mergeCell ref="BC32:BF32"/>
    <mergeCell ref="BK32:BN32"/>
    <mergeCell ref="CI31:CL31"/>
    <mergeCell ref="CM31:CP31"/>
    <mergeCell ref="CQ31:CT31"/>
    <mergeCell ref="CI32:CL32"/>
    <mergeCell ref="AM32:AP32"/>
    <mergeCell ref="AQ32:AT32"/>
    <mergeCell ref="AU32:AX32"/>
    <mergeCell ref="AY32:BB32"/>
    <mergeCell ref="W30:Z30"/>
    <mergeCell ref="BG31:BJ31"/>
    <mergeCell ref="G32:J32"/>
    <mergeCell ref="K32:N32"/>
    <mergeCell ref="O32:R32"/>
    <mergeCell ref="S32:V32"/>
    <mergeCell ref="W32:Z32"/>
    <mergeCell ref="AA32:AD32"/>
    <mergeCell ref="AY31:BB31"/>
    <mergeCell ref="BC31:BF31"/>
    <mergeCell ref="BG32:BJ32"/>
    <mergeCell ref="AA30:AD30"/>
    <mergeCell ref="AE30:AH30"/>
    <mergeCell ref="AI30:AL30"/>
    <mergeCell ref="AM30:AP30"/>
    <mergeCell ref="AQ30:AT30"/>
    <mergeCell ref="G30:J30"/>
    <mergeCell ref="K30:N30"/>
    <mergeCell ref="O30:R30"/>
    <mergeCell ref="S30:V30"/>
    <mergeCell ref="BO31:BR31"/>
    <mergeCell ref="G31:J31"/>
    <mergeCell ref="K31:N31"/>
    <mergeCell ref="O31:R31"/>
    <mergeCell ref="S31:V31"/>
    <mergeCell ref="W31:Z31"/>
    <mergeCell ref="AU30:AX30"/>
    <mergeCell ref="O10:R10"/>
    <mergeCell ref="S10:V10"/>
    <mergeCell ref="W10:Z10"/>
    <mergeCell ref="AA10:AD10"/>
    <mergeCell ref="BC10:BF10"/>
    <mergeCell ref="BG10:BJ10"/>
    <mergeCell ref="G10:J10"/>
    <mergeCell ref="AA9:AD9"/>
    <mergeCell ref="AE9:AH9"/>
    <mergeCell ref="AI9:AL9"/>
    <mergeCell ref="AM9:AP9"/>
    <mergeCell ref="AQ9:AT9"/>
    <mergeCell ref="AU9:AX9"/>
    <mergeCell ref="AE10:AH10"/>
    <mergeCell ref="AI10:AL10"/>
    <mergeCell ref="AM10:AP10"/>
    <mergeCell ref="AQ10:AT10"/>
    <mergeCell ref="AU10:AX10"/>
    <mergeCell ref="W8:Z8"/>
    <mergeCell ref="AA8:AD8"/>
    <mergeCell ref="BG9:BJ9"/>
    <mergeCell ref="BK9:BN9"/>
    <mergeCell ref="BO9:BR9"/>
    <mergeCell ref="CQ9:CT9"/>
    <mergeCell ref="AY9:BB9"/>
    <mergeCell ref="BC9:BF9"/>
    <mergeCell ref="CA10:CD10"/>
    <mergeCell ref="CE10:CH10"/>
    <mergeCell ref="CI10:CL10"/>
    <mergeCell ref="CM10:CP10"/>
    <mergeCell ref="CQ10:CT10"/>
    <mergeCell ref="AY10:BB10"/>
    <mergeCell ref="BK10:BN10"/>
    <mergeCell ref="BO10:BR10"/>
    <mergeCell ref="BS10:BV10"/>
    <mergeCell ref="AE8:AH8"/>
    <mergeCell ref="AI8:AL8"/>
    <mergeCell ref="AM8:AP8"/>
    <mergeCell ref="AQ8:AT8"/>
    <mergeCell ref="CM9:CP9"/>
    <mergeCell ref="BW10:BZ10"/>
    <mergeCell ref="BS9:BV9"/>
    <mergeCell ref="G8:J8"/>
    <mergeCell ref="K8:N8"/>
    <mergeCell ref="O8:R8"/>
    <mergeCell ref="S8:V8"/>
    <mergeCell ref="CQ8:CT8"/>
    <mergeCell ref="CU8:CX8"/>
    <mergeCell ref="DC8:DF8"/>
    <mergeCell ref="G9:J9"/>
    <mergeCell ref="K9:N9"/>
    <mergeCell ref="O9:R9"/>
    <mergeCell ref="S9:V9"/>
    <mergeCell ref="W9:Z9"/>
    <mergeCell ref="BS8:BV8"/>
    <mergeCell ref="BW8:BZ8"/>
    <mergeCell ref="CA8:CD8"/>
    <mergeCell ref="CE8:CH8"/>
    <mergeCell ref="CI8:CL8"/>
    <mergeCell ref="CM8:CP8"/>
    <mergeCell ref="AU8:AX8"/>
    <mergeCell ref="AY8:BB8"/>
    <mergeCell ref="BC8:BF8"/>
    <mergeCell ref="BG8:BJ8"/>
    <mergeCell ref="BK8:BN8"/>
    <mergeCell ref="BO8:BR8"/>
    <mergeCell ref="CU9:CX9"/>
    <mergeCell ref="BO32:BR32"/>
    <mergeCell ref="BS32:BV32"/>
    <mergeCell ref="CU30:CX30"/>
    <mergeCell ref="DC30:DF30"/>
    <mergeCell ref="AY30:BB30"/>
    <mergeCell ref="BC30:BF30"/>
    <mergeCell ref="BG30:BJ30"/>
    <mergeCell ref="BK30:BN30"/>
    <mergeCell ref="BO30:BR30"/>
    <mergeCell ref="CU32:CX32"/>
    <mergeCell ref="BK31:BN31"/>
    <mergeCell ref="BS30:BV30"/>
    <mergeCell ref="BW30:BZ30"/>
    <mergeCell ref="CA30:CD30"/>
    <mergeCell ref="CE30:CH30"/>
    <mergeCell ref="CI30:CL30"/>
    <mergeCell ref="CM30:CP30"/>
    <mergeCell ref="DC9:DF9"/>
    <mergeCell ref="DC10:DF10"/>
    <mergeCell ref="DC31:DF31"/>
    <mergeCell ref="DC32:DF32"/>
    <mergeCell ref="CM32:CP32"/>
    <mergeCell ref="CQ32:CT32"/>
    <mergeCell ref="CY8:DB8"/>
    <mergeCell ref="CY9:DB9"/>
    <mergeCell ref="CY10:DB10"/>
    <mergeCell ref="CY30:DB30"/>
    <mergeCell ref="CY31:DB31"/>
    <mergeCell ref="CY32:DB32"/>
    <mergeCell ref="DO8:DR8"/>
    <mergeCell ref="DO9:DR9"/>
    <mergeCell ref="DO30:DR30"/>
    <mergeCell ref="DO31:DR31"/>
    <mergeCell ref="DO32:DR32"/>
    <mergeCell ref="DG8:DJ8"/>
    <mergeCell ref="DG9:DJ9"/>
    <mergeCell ref="DG30:DJ30"/>
    <mergeCell ref="DG31:DJ31"/>
    <mergeCell ref="DG32:DJ32"/>
    <mergeCell ref="DK8:DN8"/>
    <mergeCell ref="DK9:DN9"/>
    <mergeCell ref="DK30:DN30"/>
    <mergeCell ref="DK31:DN31"/>
    <mergeCell ref="DK32:DN32"/>
    <mergeCell ref="DK10:DN10"/>
    <mergeCell ref="EE8:EH8"/>
    <mergeCell ref="EE9:EH9"/>
    <mergeCell ref="EE10:EH10"/>
    <mergeCell ref="EE30:EH30"/>
    <mergeCell ref="EE31:EH31"/>
    <mergeCell ref="EE32:EH32"/>
    <mergeCell ref="DO10:DR10"/>
    <mergeCell ref="DS8:DV8"/>
    <mergeCell ref="DS9:DV9"/>
    <mergeCell ref="DS10:DV10"/>
    <mergeCell ref="DS30:DV30"/>
    <mergeCell ref="DS31:DV31"/>
    <mergeCell ref="DS32:DV32"/>
  </mergeCells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X38"/>
  <sheetViews>
    <sheetView topLeftCell="A5" zoomScaleNormal="100" workbookViewId="0">
      <pane xSplit="2" ySplit="6" topLeftCell="EA11" activePane="bottomRight" state="frozen"/>
      <selection activeCell="A5" sqref="A5"/>
      <selection pane="topRight" activeCell="B5" sqref="B5"/>
      <selection pane="bottomLeft" activeCell="A11" sqref="A11"/>
      <selection pane="bottomRight" activeCell="EA8" sqref="EA8:ED8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20.109375" style="114" customWidth="1"/>
    <col min="7" max="9" width="12.44140625" style="114" customWidth="1"/>
    <col min="10" max="10" width="18.10937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5.33203125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54" ht="15.75" hidden="1" customHeight="1" x14ac:dyDescent="0.3"/>
    <row r="2" spans="2:154" ht="15.75" hidden="1" customHeight="1" x14ac:dyDescent="0.3"/>
    <row r="3" spans="2:154" ht="15.75" hidden="1" customHeight="1" x14ac:dyDescent="0.3"/>
    <row r="4" spans="2:154" ht="15.75" hidden="1" customHeight="1" x14ac:dyDescent="0.3"/>
    <row r="5" spans="2:154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54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54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</row>
    <row r="8" spans="2:154" s="185" customFormat="1" ht="18.75" customHeight="1" thickBot="1" x14ac:dyDescent="0.35">
      <c r="B8" s="229" t="s">
        <v>16</v>
      </c>
      <c r="C8" s="792" t="s">
        <v>439</v>
      </c>
      <c r="D8" s="793"/>
      <c r="E8" s="793"/>
      <c r="F8" s="794"/>
      <c r="G8" s="792" t="s">
        <v>393</v>
      </c>
      <c r="H8" s="793"/>
      <c r="I8" s="793"/>
      <c r="J8" s="794"/>
      <c r="K8" s="792" t="s">
        <v>444</v>
      </c>
      <c r="L8" s="793"/>
      <c r="M8" s="793"/>
      <c r="N8" s="794"/>
      <c r="O8" s="793" t="s">
        <v>231</v>
      </c>
      <c r="P8" s="793"/>
      <c r="Q8" s="793"/>
      <c r="R8" s="794"/>
      <c r="S8" s="792" t="s">
        <v>379</v>
      </c>
      <c r="T8" s="793"/>
      <c r="U8" s="793"/>
      <c r="V8" s="794"/>
      <c r="W8" s="792" t="s">
        <v>118</v>
      </c>
      <c r="X8" s="793"/>
      <c r="Y8" s="793"/>
      <c r="Z8" s="794"/>
      <c r="AA8" s="792" t="s">
        <v>266</v>
      </c>
      <c r="AB8" s="793"/>
      <c r="AC8" s="793"/>
      <c r="AD8" s="794"/>
      <c r="AE8" s="792" t="s">
        <v>118</v>
      </c>
      <c r="AF8" s="793"/>
      <c r="AG8" s="793"/>
      <c r="AH8" s="794"/>
      <c r="AI8" s="792" t="s">
        <v>450</v>
      </c>
      <c r="AJ8" s="793"/>
      <c r="AK8" s="793"/>
      <c r="AL8" s="794"/>
      <c r="AM8" s="792" t="s">
        <v>414</v>
      </c>
      <c r="AN8" s="793"/>
      <c r="AO8" s="793"/>
      <c r="AP8" s="794"/>
      <c r="AQ8" s="792" t="s">
        <v>18</v>
      </c>
      <c r="AR8" s="793"/>
      <c r="AS8" s="793"/>
      <c r="AT8" s="793"/>
      <c r="AU8" s="792" t="s">
        <v>18</v>
      </c>
      <c r="AV8" s="793"/>
      <c r="AW8" s="793"/>
      <c r="AX8" s="794"/>
      <c r="AY8" s="792" t="s">
        <v>452</v>
      </c>
      <c r="AZ8" s="793"/>
      <c r="BA8" s="793"/>
      <c r="BB8" s="794"/>
      <c r="BC8" s="792" t="s">
        <v>453</v>
      </c>
      <c r="BD8" s="793"/>
      <c r="BE8" s="793"/>
      <c r="BF8" s="794"/>
      <c r="BG8" s="792" t="s">
        <v>123</v>
      </c>
      <c r="BH8" s="793"/>
      <c r="BI8" s="793"/>
      <c r="BJ8" s="794"/>
      <c r="BK8" s="792" t="s">
        <v>406</v>
      </c>
      <c r="BL8" s="793"/>
      <c r="BM8" s="793"/>
      <c r="BN8" s="794"/>
      <c r="BO8" s="792" t="s">
        <v>456</v>
      </c>
      <c r="BP8" s="793"/>
      <c r="BQ8" s="793"/>
      <c r="BR8" s="794"/>
      <c r="BS8" s="792" t="s">
        <v>363</v>
      </c>
      <c r="BT8" s="793"/>
      <c r="BU8" s="793"/>
      <c r="BV8" s="794"/>
      <c r="BW8" s="792" t="s">
        <v>202</v>
      </c>
      <c r="BX8" s="793"/>
      <c r="BY8" s="793"/>
      <c r="BZ8" s="793"/>
      <c r="CA8" s="792" t="s">
        <v>363</v>
      </c>
      <c r="CB8" s="793"/>
      <c r="CC8" s="793"/>
      <c r="CD8" s="793"/>
      <c r="CE8" s="792" t="s">
        <v>363</v>
      </c>
      <c r="CF8" s="793"/>
      <c r="CG8" s="793"/>
      <c r="CH8" s="793"/>
      <c r="CI8" s="807" t="s">
        <v>363</v>
      </c>
      <c r="CJ8" s="808"/>
      <c r="CK8" s="808"/>
      <c r="CL8" s="809"/>
      <c r="CM8" s="792" t="s">
        <v>18</v>
      </c>
      <c r="CN8" s="793"/>
      <c r="CO8" s="793"/>
      <c r="CP8" s="794"/>
      <c r="CQ8" s="807" t="s">
        <v>18</v>
      </c>
      <c r="CR8" s="808"/>
      <c r="CS8" s="808"/>
      <c r="CT8" s="809"/>
      <c r="CU8" s="783" t="s">
        <v>96</v>
      </c>
      <c r="CV8" s="784"/>
      <c r="CW8" s="784"/>
      <c r="CX8" s="784"/>
      <c r="CY8" s="792" t="s">
        <v>96</v>
      </c>
      <c r="CZ8" s="793"/>
      <c r="DA8" s="793"/>
      <c r="DB8" s="793"/>
      <c r="DC8" s="792" t="s">
        <v>96</v>
      </c>
      <c r="DD8" s="793"/>
      <c r="DE8" s="793"/>
      <c r="DF8" s="793"/>
      <c r="DG8" s="807" t="s">
        <v>349</v>
      </c>
      <c r="DH8" s="808"/>
      <c r="DI8" s="808"/>
      <c r="DJ8" s="809"/>
      <c r="DK8" s="807" t="s">
        <v>462</v>
      </c>
      <c r="DL8" s="808"/>
      <c r="DM8" s="808"/>
      <c r="DN8" s="809"/>
      <c r="DO8" s="807" t="s">
        <v>325</v>
      </c>
      <c r="DP8" s="808"/>
      <c r="DQ8" s="808"/>
      <c r="DR8" s="809"/>
      <c r="DS8" s="807" t="s">
        <v>416</v>
      </c>
      <c r="DT8" s="808"/>
      <c r="DU8" s="808"/>
      <c r="DV8" s="809"/>
      <c r="DW8" s="807" t="s">
        <v>464</v>
      </c>
      <c r="DX8" s="808"/>
      <c r="DY8" s="808"/>
      <c r="DZ8" s="809"/>
      <c r="EA8" s="807" t="s">
        <v>208</v>
      </c>
      <c r="EB8" s="808"/>
      <c r="EC8" s="808"/>
      <c r="ED8" s="809"/>
      <c r="EE8" s="807" t="s">
        <v>415</v>
      </c>
      <c r="EF8" s="808"/>
      <c r="EG8" s="808"/>
      <c r="EH8" s="809"/>
      <c r="EI8" s="807" t="s">
        <v>96</v>
      </c>
      <c r="EJ8" s="808"/>
      <c r="EK8" s="808"/>
      <c r="EL8" s="809"/>
      <c r="EM8" s="807" t="s">
        <v>96</v>
      </c>
      <c r="EN8" s="808"/>
      <c r="EO8" s="808"/>
      <c r="EP8" s="809"/>
      <c r="EQ8" s="807" t="s">
        <v>237</v>
      </c>
      <c r="ER8" s="808"/>
      <c r="ES8" s="808"/>
      <c r="ET8" s="809"/>
      <c r="EU8" s="807" t="s">
        <v>293</v>
      </c>
      <c r="EV8" s="808"/>
      <c r="EW8" s="808"/>
      <c r="EX8" s="809"/>
    </row>
    <row r="9" spans="2:154" s="185" customFormat="1" ht="18" thickBot="1" x14ac:dyDescent="0.35">
      <c r="B9" s="229" t="s">
        <v>14</v>
      </c>
      <c r="C9" s="792" t="s">
        <v>440</v>
      </c>
      <c r="D9" s="793"/>
      <c r="E9" s="793"/>
      <c r="F9" s="794"/>
      <c r="G9" s="792" t="s">
        <v>362</v>
      </c>
      <c r="H9" s="793"/>
      <c r="I9" s="793"/>
      <c r="J9" s="794"/>
      <c r="K9" s="792" t="s">
        <v>445</v>
      </c>
      <c r="L9" s="793"/>
      <c r="M9" s="793"/>
      <c r="N9" s="794"/>
      <c r="O9" s="793" t="s">
        <v>323</v>
      </c>
      <c r="P9" s="793"/>
      <c r="Q9" s="793"/>
      <c r="R9" s="794"/>
      <c r="S9" s="792" t="s">
        <v>404</v>
      </c>
      <c r="T9" s="793"/>
      <c r="U9" s="793"/>
      <c r="V9" s="794"/>
      <c r="W9" s="792" t="s">
        <v>211</v>
      </c>
      <c r="X9" s="793"/>
      <c r="Y9" s="793"/>
      <c r="Z9" s="794"/>
      <c r="AA9" s="792" t="s">
        <v>447</v>
      </c>
      <c r="AB9" s="793"/>
      <c r="AC9" s="793"/>
      <c r="AD9" s="794"/>
      <c r="AE9" s="792" t="s">
        <v>448</v>
      </c>
      <c r="AF9" s="793"/>
      <c r="AG9" s="793"/>
      <c r="AH9" s="794"/>
      <c r="AI9" s="792" t="s">
        <v>451</v>
      </c>
      <c r="AJ9" s="793"/>
      <c r="AK9" s="793"/>
      <c r="AL9" s="794"/>
      <c r="AM9" s="792" t="s">
        <v>205</v>
      </c>
      <c r="AN9" s="793"/>
      <c r="AO9" s="793"/>
      <c r="AP9" s="794"/>
      <c r="AQ9" s="792" t="s">
        <v>165</v>
      </c>
      <c r="AR9" s="793"/>
      <c r="AS9" s="793"/>
      <c r="AT9" s="793"/>
      <c r="AU9" s="792" t="s">
        <v>319</v>
      </c>
      <c r="AV9" s="793"/>
      <c r="AW9" s="793"/>
      <c r="AX9" s="794"/>
      <c r="AY9" s="792" t="s">
        <v>11</v>
      </c>
      <c r="AZ9" s="793"/>
      <c r="BA9" s="793"/>
      <c r="BB9" s="794"/>
      <c r="BC9" s="792" t="s">
        <v>116</v>
      </c>
      <c r="BD9" s="793"/>
      <c r="BE9" s="793"/>
      <c r="BF9" s="794"/>
      <c r="BG9" s="792" t="s">
        <v>454</v>
      </c>
      <c r="BH9" s="793"/>
      <c r="BI9" s="793"/>
      <c r="BJ9" s="794"/>
      <c r="BK9" s="792" t="s">
        <v>407</v>
      </c>
      <c r="BL9" s="793"/>
      <c r="BM9" s="793"/>
      <c r="BN9" s="794"/>
      <c r="BO9" s="792" t="s">
        <v>457</v>
      </c>
      <c r="BP9" s="793"/>
      <c r="BQ9" s="793"/>
      <c r="BR9" s="794"/>
      <c r="BS9" s="792" t="s">
        <v>409</v>
      </c>
      <c r="BT9" s="793"/>
      <c r="BU9" s="793"/>
      <c r="BV9" s="794"/>
      <c r="BW9" s="792" t="s">
        <v>308</v>
      </c>
      <c r="BX9" s="793"/>
      <c r="BY9" s="793"/>
      <c r="BZ9" s="793"/>
      <c r="CA9" s="792" t="s">
        <v>306</v>
      </c>
      <c r="CB9" s="793"/>
      <c r="CC9" s="793"/>
      <c r="CD9" s="793"/>
      <c r="CE9" s="792" t="s">
        <v>459</v>
      </c>
      <c r="CF9" s="793"/>
      <c r="CG9" s="793"/>
      <c r="CH9" s="794"/>
      <c r="CI9" s="792" t="s">
        <v>165</v>
      </c>
      <c r="CJ9" s="793"/>
      <c r="CK9" s="793"/>
      <c r="CL9" s="794"/>
      <c r="CM9" s="792" t="s">
        <v>332</v>
      </c>
      <c r="CN9" s="793"/>
      <c r="CO9" s="793"/>
      <c r="CP9" s="794"/>
      <c r="CQ9" s="792" t="s">
        <v>460</v>
      </c>
      <c r="CR9" s="793"/>
      <c r="CS9" s="793"/>
      <c r="CT9" s="794"/>
      <c r="CU9" s="783" t="s">
        <v>437</v>
      </c>
      <c r="CV9" s="784"/>
      <c r="CW9" s="784"/>
      <c r="CX9" s="784"/>
      <c r="CY9" s="792" t="s">
        <v>436</v>
      </c>
      <c r="CZ9" s="793"/>
      <c r="DA9" s="793"/>
      <c r="DB9" s="793"/>
      <c r="DC9" s="792" t="s">
        <v>461</v>
      </c>
      <c r="DD9" s="793"/>
      <c r="DE9" s="793"/>
      <c r="DF9" s="793"/>
      <c r="DG9" s="792" t="s">
        <v>433</v>
      </c>
      <c r="DH9" s="793"/>
      <c r="DI9" s="793"/>
      <c r="DJ9" s="794"/>
      <c r="DK9" s="792" t="s">
        <v>463</v>
      </c>
      <c r="DL9" s="793"/>
      <c r="DM9" s="793"/>
      <c r="DN9" s="794"/>
      <c r="DO9" s="792" t="s">
        <v>326</v>
      </c>
      <c r="DP9" s="793"/>
      <c r="DQ9" s="793"/>
      <c r="DR9" s="794"/>
      <c r="DS9" s="792" t="s">
        <v>366</v>
      </c>
      <c r="DT9" s="793"/>
      <c r="DU9" s="793"/>
      <c r="DV9" s="794"/>
      <c r="DW9" s="792" t="s">
        <v>465</v>
      </c>
      <c r="DX9" s="793"/>
      <c r="DY9" s="793"/>
      <c r="DZ9" s="794"/>
      <c r="EA9" s="792" t="s">
        <v>466</v>
      </c>
      <c r="EB9" s="793"/>
      <c r="EC9" s="793"/>
      <c r="ED9" s="794"/>
      <c r="EE9" s="792" t="s">
        <v>345</v>
      </c>
      <c r="EF9" s="793"/>
      <c r="EG9" s="793"/>
      <c r="EH9" s="794"/>
      <c r="EI9" s="792" t="s">
        <v>361</v>
      </c>
      <c r="EJ9" s="793"/>
      <c r="EK9" s="793"/>
      <c r="EL9" s="794"/>
      <c r="EM9" s="792" t="s">
        <v>467</v>
      </c>
      <c r="EN9" s="793"/>
      <c r="EO9" s="793"/>
      <c r="EP9" s="794"/>
      <c r="EQ9" s="792" t="s">
        <v>468</v>
      </c>
      <c r="ER9" s="793"/>
      <c r="ES9" s="793"/>
      <c r="ET9" s="794"/>
      <c r="EU9" s="792"/>
      <c r="EV9" s="793"/>
      <c r="EW9" s="793"/>
      <c r="EX9" s="794"/>
    </row>
    <row r="10" spans="2:154" s="3" customFormat="1" ht="28.2" thickBot="1" x14ac:dyDescent="0.35">
      <c r="B10" s="230" t="s">
        <v>52</v>
      </c>
      <c r="C10" s="757">
        <v>748</v>
      </c>
      <c r="D10" s="757"/>
      <c r="E10" s="757"/>
      <c r="F10" s="758"/>
      <c r="G10" s="756">
        <v>749</v>
      </c>
      <c r="H10" s="757"/>
      <c r="I10" s="757"/>
      <c r="J10" s="758"/>
      <c r="K10" s="757">
        <v>750</v>
      </c>
      <c r="L10" s="757"/>
      <c r="M10" s="757"/>
      <c r="N10" s="758"/>
      <c r="O10" s="757">
        <v>751</v>
      </c>
      <c r="P10" s="757"/>
      <c r="Q10" s="757"/>
      <c r="R10" s="758"/>
      <c r="S10" s="757">
        <v>752</v>
      </c>
      <c r="T10" s="757"/>
      <c r="U10" s="757"/>
      <c r="V10" s="758"/>
      <c r="W10" s="757">
        <v>753</v>
      </c>
      <c r="X10" s="757"/>
      <c r="Y10" s="757"/>
      <c r="Z10" s="758"/>
      <c r="AA10" s="756">
        <v>754</v>
      </c>
      <c r="AB10" s="757"/>
      <c r="AC10" s="757"/>
      <c r="AD10" s="758"/>
      <c r="AE10" s="768">
        <v>755</v>
      </c>
      <c r="AF10" s="734"/>
      <c r="AG10" s="734"/>
      <c r="AH10" s="734"/>
      <c r="AI10" s="768">
        <v>756</v>
      </c>
      <c r="AJ10" s="734"/>
      <c r="AK10" s="734"/>
      <c r="AL10" s="769"/>
      <c r="AM10" s="814">
        <v>757</v>
      </c>
      <c r="AN10" s="814"/>
      <c r="AO10" s="814"/>
      <c r="AP10" s="814"/>
      <c r="AQ10" s="731">
        <v>758</v>
      </c>
      <c r="AR10" s="732"/>
      <c r="AS10" s="732"/>
      <c r="AT10" s="732"/>
      <c r="AU10" s="731">
        <v>759</v>
      </c>
      <c r="AV10" s="732"/>
      <c r="AW10" s="732"/>
      <c r="AX10" s="733"/>
      <c r="AY10" s="731">
        <v>760</v>
      </c>
      <c r="AZ10" s="732"/>
      <c r="BA10" s="732"/>
      <c r="BB10" s="733"/>
      <c r="BC10" s="731">
        <v>761</v>
      </c>
      <c r="BD10" s="732"/>
      <c r="BE10" s="732"/>
      <c r="BF10" s="733"/>
      <c r="BG10" s="731">
        <v>762</v>
      </c>
      <c r="BH10" s="732"/>
      <c r="BI10" s="732"/>
      <c r="BJ10" s="733"/>
      <c r="BK10" s="731">
        <v>763</v>
      </c>
      <c r="BL10" s="732"/>
      <c r="BM10" s="732"/>
      <c r="BN10" s="733"/>
      <c r="BO10" s="756">
        <v>764</v>
      </c>
      <c r="BP10" s="757"/>
      <c r="BQ10" s="757"/>
      <c r="BR10" s="758"/>
      <c r="BS10" s="756">
        <v>765</v>
      </c>
      <c r="BT10" s="757"/>
      <c r="BU10" s="757"/>
      <c r="BV10" s="758"/>
      <c r="BW10" s="813">
        <v>766</v>
      </c>
      <c r="BX10" s="814"/>
      <c r="BY10" s="814"/>
      <c r="BZ10" s="814"/>
      <c r="CA10" s="813">
        <v>767</v>
      </c>
      <c r="CB10" s="814"/>
      <c r="CC10" s="814"/>
      <c r="CD10" s="814"/>
      <c r="CE10" s="813">
        <v>768</v>
      </c>
      <c r="CF10" s="814"/>
      <c r="CG10" s="814"/>
      <c r="CH10" s="815"/>
      <c r="CI10" s="756">
        <v>769</v>
      </c>
      <c r="CJ10" s="757"/>
      <c r="CK10" s="757"/>
      <c r="CL10" s="758"/>
      <c r="CM10" s="814">
        <v>770</v>
      </c>
      <c r="CN10" s="814"/>
      <c r="CO10" s="814"/>
      <c r="CP10" s="815"/>
      <c r="CQ10" s="756">
        <v>771</v>
      </c>
      <c r="CR10" s="757"/>
      <c r="CS10" s="757"/>
      <c r="CT10" s="758"/>
      <c r="CU10" s="813">
        <v>772</v>
      </c>
      <c r="CV10" s="814"/>
      <c r="CW10" s="814"/>
      <c r="CX10" s="814"/>
      <c r="CY10" s="813">
        <v>773</v>
      </c>
      <c r="CZ10" s="814"/>
      <c r="DA10" s="814"/>
      <c r="DB10" s="814"/>
      <c r="DC10" s="813">
        <v>774</v>
      </c>
      <c r="DD10" s="814"/>
      <c r="DE10" s="814"/>
      <c r="DF10" s="814"/>
      <c r="DG10" s="756">
        <v>775</v>
      </c>
      <c r="DH10" s="757"/>
      <c r="DI10" s="757"/>
      <c r="DJ10" s="758"/>
      <c r="DK10" s="756">
        <v>776</v>
      </c>
      <c r="DL10" s="757"/>
      <c r="DM10" s="757"/>
      <c r="DN10" s="758"/>
      <c r="DO10" s="756">
        <v>777</v>
      </c>
      <c r="DP10" s="757"/>
      <c r="DQ10" s="757"/>
      <c r="DR10" s="758"/>
      <c r="DS10" s="756">
        <v>778</v>
      </c>
      <c r="DT10" s="757"/>
      <c r="DU10" s="757"/>
      <c r="DV10" s="758"/>
      <c r="DW10" s="716">
        <v>779</v>
      </c>
      <c r="DX10" s="717"/>
      <c r="DY10" s="717"/>
      <c r="DZ10" s="718"/>
      <c r="EA10" s="716">
        <v>780</v>
      </c>
      <c r="EB10" s="717"/>
      <c r="EC10" s="717"/>
      <c r="ED10" s="718"/>
      <c r="EE10" s="716">
        <v>781</v>
      </c>
      <c r="EF10" s="717"/>
      <c r="EG10" s="717"/>
      <c r="EH10" s="718"/>
      <c r="EI10" s="716">
        <v>782</v>
      </c>
      <c r="EJ10" s="717"/>
      <c r="EK10" s="717"/>
      <c r="EL10" s="718"/>
      <c r="EM10" s="716">
        <v>783</v>
      </c>
      <c r="EN10" s="717"/>
      <c r="EO10" s="717"/>
      <c r="EP10" s="718"/>
      <c r="EQ10" s="716">
        <v>784</v>
      </c>
      <c r="ER10" s="717"/>
      <c r="ES10" s="717"/>
      <c r="ET10" s="718"/>
      <c r="EU10" s="716">
        <v>785</v>
      </c>
      <c r="EV10" s="717"/>
      <c r="EW10" s="717"/>
      <c r="EX10" s="718"/>
    </row>
    <row r="11" spans="2:154" s="202" customFormat="1" ht="59.25" customHeight="1" thickBot="1" x14ac:dyDescent="0.25">
      <c r="B11" s="10"/>
      <c r="C11" s="238" t="s">
        <v>30</v>
      </c>
      <c r="D11" s="46" t="s">
        <v>31</v>
      </c>
      <c r="E11" s="46" t="s">
        <v>32</v>
      </c>
      <c r="F11" s="47" t="s">
        <v>33</v>
      </c>
      <c r="G11" s="238" t="s">
        <v>30</v>
      </c>
      <c r="H11" s="46" t="s">
        <v>31</v>
      </c>
      <c r="I11" s="46" t="s">
        <v>32</v>
      </c>
      <c r="J11" s="47" t="s">
        <v>33</v>
      </c>
      <c r="K11" s="238" t="s">
        <v>30</v>
      </c>
      <c r="L11" s="46" t="s">
        <v>31</v>
      </c>
      <c r="M11" s="46" t="s">
        <v>32</v>
      </c>
      <c r="N11" s="47" t="s">
        <v>33</v>
      </c>
      <c r="O11" s="243" t="s">
        <v>30</v>
      </c>
      <c r="P11" s="46" t="s">
        <v>31</v>
      </c>
      <c r="Q11" s="46" t="s">
        <v>32</v>
      </c>
      <c r="R11" s="47" t="s">
        <v>33</v>
      </c>
      <c r="S11" s="49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8" t="s">
        <v>33</v>
      </c>
      <c r="AE11" s="145" t="s">
        <v>30</v>
      </c>
      <c r="AF11" s="46" t="s">
        <v>31</v>
      </c>
      <c r="AG11" s="47" t="s">
        <v>32</v>
      </c>
      <c r="AH11" s="143" t="s">
        <v>33</v>
      </c>
      <c r="AI11" s="105" t="s">
        <v>30</v>
      </c>
      <c r="AJ11" s="106" t="s">
        <v>31</v>
      </c>
      <c r="AK11" s="106" t="s">
        <v>32</v>
      </c>
      <c r="AL11" s="107" t="s">
        <v>33</v>
      </c>
      <c r="AM11" s="49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8" t="s">
        <v>33</v>
      </c>
      <c r="BS11" s="45" t="s">
        <v>30</v>
      </c>
      <c r="BT11" s="46" t="s">
        <v>31</v>
      </c>
      <c r="BU11" s="46" t="s">
        <v>32</v>
      </c>
      <c r="BV11" s="48" t="s">
        <v>33</v>
      </c>
      <c r="BW11" s="45" t="s">
        <v>30</v>
      </c>
      <c r="BX11" s="46" t="s">
        <v>31</v>
      </c>
      <c r="BY11" s="46" t="s">
        <v>32</v>
      </c>
      <c r="BZ11" s="48" t="s">
        <v>33</v>
      </c>
      <c r="CA11" s="45" t="s">
        <v>30</v>
      </c>
      <c r="CB11" s="46" t="s">
        <v>31</v>
      </c>
      <c r="CC11" s="46" t="s">
        <v>32</v>
      </c>
      <c r="CD11" s="48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9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8" t="s">
        <v>33</v>
      </c>
      <c r="CY11" s="105" t="s">
        <v>30</v>
      </c>
      <c r="CZ11" s="106" t="s">
        <v>31</v>
      </c>
      <c r="DA11" s="106" t="s">
        <v>32</v>
      </c>
      <c r="DB11" s="139" t="s">
        <v>33</v>
      </c>
      <c r="DC11" s="105" t="s">
        <v>30</v>
      </c>
      <c r="DD11" s="106" t="s">
        <v>31</v>
      </c>
      <c r="DE11" s="106" t="s">
        <v>32</v>
      </c>
      <c r="DF11" s="139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  <c r="EI11" s="45" t="s">
        <v>30</v>
      </c>
      <c r="EJ11" s="46" t="s">
        <v>31</v>
      </c>
      <c r="EK11" s="46" t="s">
        <v>32</v>
      </c>
      <c r="EL11" s="47" t="s">
        <v>33</v>
      </c>
      <c r="EM11" s="45" t="s">
        <v>30</v>
      </c>
      <c r="EN11" s="46" t="s">
        <v>31</v>
      </c>
      <c r="EO11" s="46" t="s">
        <v>32</v>
      </c>
      <c r="EP11" s="47" t="s">
        <v>33</v>
      </c>
      <c r="EQ11" s="45" t="s">
        <v>30</v>
      </c>
      <c r="ER11" s="46" t="s">
        <v>31</v>
      </c>
      <c r="ES11" s="46" t="s">
        <v>32</v>
      </c>
      <c r="ET11" s="47" t="s">
        <v>33</v>
      </c>
      <c r="EU11" s="45" t="s">
        <v>30</v>
      </c>
      <c r="EV11" s="46" t="s">
        <v>31</v>
      </c>
      <c r="EW11" s="46" t="s">
        <v>32</v>
      </c>
      <c r="EX11" s="47" t="s">
        <v>33</v>
      </c>
    </row>
    <row r="12" spans="2:154" ht="15" thickBot="1" x14ac:dyDescent="0.35">
      <c r="C12" s="237">
        <v>45297</v>
      </c>
      <c r="D12" s="54">
        <v>5424</v>
      </c>
      <c r="E12" s="54">
        <v>20</v>
      </c>
      <c r="F12" s="54" t="s">
        <v>111</v>
      </c>
      <c r="G12" s="237">
        <v>45284</v>
      </c>
      <c r="H12" s="54">
        <v>5326</v>
      </c>
      <c r="I12" s="54">
        <v>30</v>
      </c>
      <c r="J12" s="54" t="s">
        <v>111</v>
      </c>
      <c r="K12" s="237">
        <v>45294</v>
      </c>
      <c r="L12" s="54">
        <v>5414</v>
      </c>
      <c r="M12" s="54">
        <v>60</v>
      </c>
      <c r="N12" s="51" t="s">
        <v>111</v>
      </c>
      <c r="O12" s="136">
        <v>45293</v>
      </c>
      <c r="P12" s="54">
        <v>5392</v>
      </c>
      <c r="Q12" s="54">
        <v>75</v>
      </c>
      <c r="R12" s="54" t="s">
        <v>280</v>
      </c>
      <c r="S12" s="161">
        <v>45293</v>
      </c>
      <c r="T12" s="54">
        <v>5394</v>
      </c>
      <c r="U12" s="54">
        <v>60</v>
      </c>
      <c r="V12" s="53" t="s">
        <v>280</v>
      </c>
      <c r="W12" s="161">
        <v>45287</v>
      </c>
      <c r="X12" s="54">
        <v>5401</v>
      </c>
      <c r="Y12" s="54">
        <v>40</v>
      </c>
      <c r="Z12" s="53" t="s">
        <v>111</v>
      </c>
      <c r="AA12" s="144">
        <v>45318</v>
      </c>
      <c r="AB12" s="54">
        <v>5680</v>
      </c>
      <c r="AC12" s="54">
        <v>3780</v>
      </c>
      <c r="AD12" s="51" t="s">
        <v>111</v>
      </c>
      <c r="AE12" s="131">
        <v>45301</v>
      </c>
      <c r="AF12" s="6">
        <v>5462</v>
      </c>
      <c r="AG12" s="6">
        <v>95</v>
      </c>
      <c r="AH12" s="15" t="s">
        <v>111</v>
      </c>
      <c r="AI12" s="130">
        <v>45308</v>
      </c>
      <c r="AJ12" s="126">
        <v>5525</v>
      </c>
      <c r="AK12" s="126">
        <v>70</v>
      </c>
      <c r="AL12" s="127" t="s">
        <v>111</v>
      </c>
      <c r="AM12" s="130">
        <v>45293</v>
      </c>
      <c r="AN12" s="54">
        <v>5412</v>
      </c>
      <c r="AO12" s="54">
        <v>15</v>
      </c>
      <c r="AP12" s="54" t="s">
        <v>111</v>
      </c>
      <c r="AQ12" s="144">
        <v>45290</v>
      </c>
      <c r="AR12" s="54">
        <v>5386</v>
      </c>
      <c r="AS12" s="54">
        <v>60</v>
      </c>
      <c r="AT12" s="144" t="s">
        <v>111</v>
      </c>
      <c r="AU12" s="144">
        <v>45290</v>
      </c>
      <c r="AV12" s="6">
        <v>5387</v>
      </c>
      <c r="AW12" s="54">
        <v>20</v>
      </c>
      <c r="AX12" s="54" t="s">
        <v>111</v>
      </c>
      <c r="AY12" s="144">
        <v>45297</v>
      </c>
      <c r="AZ12" s="54">
        <v>5426</v>
      </c>
      <c r="BA12" s="54">
        <v>15</v>
      </c>
      <c r="BB12" s="54" t="s">
        <v>111</v>
      </c>
      <c r="BC12" s="144">
        <v>45296</v>
      </c>
      <c r="BD12" s="54">
        <v>5421</v>
      </c>
      <c r="BE12" s="159">
        <v>10</v>
      </c>
      <c r="BF12" s="54" t="s">
        <v>111</v>
      </c>
      <c r="BG12" s="144">
        <v>45296</v>
      </c>
      <c r="BH12" s="54">
        <v>5502</v>
      </c>
      <c r="BI12" s="54">
        <v>70</v>
      </c>
      <c r="BJ12" s="54" t="s">
        <v>179</v>
      </c>
      <c r="BK12" s="144">
        <v>45294</v>
      </c>
      <c r="BL12" s="54">
        <v>5501</v>
      </c>
      <c r="BM12" s="54">
        <v>45</v>
      </c>
      <c r="BN12" s="54" t="s">
        <v>179</v>
      </c>
      <c r="BO12" s="144">
        <v>45317</v>
      </c>
      <c r="BP12" s="54">
        <v>5519</v>
      </c>
      <c r="BQ12" s="3">
        <v>30</v>
      </c>
      <c r="BR12" s="51" t="s">
        <v>446</v>
      </c>
      <c r="BS12" s="144">
        <v>45296</v>
      </c>
      <c r="BT12" s="54">
        <v>5443</v>
      </c>
      <c r="BU12" s="235">
        <v>15</v>
      </c>
      <c r="BV12" s="234" t="s">
        <v>280</v>
      </c>
      <c r="BW12" s="144">
        <v>45293</v>
      </c>
      <c r="BX12" s="54">
        <v>5419</v>
      </c>
      <c r="BY12" s="54">
        <v>30</v>
      </c>
      <c r="BZ12" s="51" t="s">
        <v>280</v>
      </c>
      <c r="CA12" s="136">
        <v>45308</v>
      </c>
      <c r="CB12" s="6">
        <v>5553</v>
      </c>
      <c r="CC12" s="6">
        <v>15</v>
      </c>
      <c r="CD12" s="52" t="s">
        <v>280</v>
      </c>
      <c r="CE12" s="136">
        <v>45317</v>
      </c>
      <c r="CF12" s="54">
        <v>5592</v>
      </c>
      <c r="CG12" s="54">
        <v>30</v>
      </c>
      <c r="CH12" s="53" t="s">
        <v>111</v>
      </c>
      <c r="CI12" s="161">
        <v>45298</v>
      </c>
      <c r="CJ12" s="54">
        <v>5503</v>
      </c>
      <c r="CK12" s="54">
        <v>30</v>
      </c>
      <c r="CL12" s="53" t="s">
        <v>179</v>
      </c>
      <c r="CM12" s="208">
        <v>45297</v>
      </c>
      <c r="CN12" s="54">
        <v>5425</v>
      </c>
      <c r="CO12" s="54">
        <v>40</v>
      </c>
      <c r="CP12" s="53" t="s">
        <v>246</v>
      </c>
      <c r="CQ12" s="161">
        <v>45318</v>
      </c>
      <c r="CR12" s="54">
        <v>5648</v>
      </c>
      <c r="CS12" s="54">
        <v>20</v>
      </c>
      <c r="CT12" s="54" t="s">
        <v>179</v>
      </c>
      <c r="CU12" s="136">
        <v>45292</v>
      </c>
      <c r="CV12" s="66">
        <v>5390</v>
      </c>
      <c r="CW12" s="66">
        <v>30</v>
      </c>
      <c r="CX12" s="66" t="s">
        <v>280</v>
      </c>
      <c r="CY12" s="136">
        <v>45301</v>
      </c>
      <c r="CZ12" s="6">
        <v>5475</v>
      </c>
      <c r="DA12" s="6">
        <v>30</v>
      </c>
      <c r="DB12" s="6" t="s">
        <v>280</v>
      </c>
      <c r="DC12" s="136">
        <v>45300</v>
      </c>
      <c r="DD12" s="6">
        <v>5434</v>
      </c>
      <c r="DE12" s="6">
        <v>336</v>
      </c>
      <c r="DF12" s="6" t="s">
        <v>111</v>
      </c>
      <c r="DG12" s="208">
        <v>45293</v>
      </c>
      <c r="DH12" s="54">
        <v>5391</v>
      </c>
      <c r="DI12" s="54">
        <v>75</v>
      </c>
      <c r="DJ12" s="53" t="s">
        <v>280</v>
      </c>
      <c r="DK12" s="161">
        <v>45294</v>
      </c>
      <c r="DL12" s="54">
        <v>5399</v>
      </c>
      <c r="DM12" s="54">
        <v>15</v>
      </c>
      <c r="DN12" s="53" t="s">
        <v>280</v>
      </c>
      <c r="DO12" s="161">
        <v>45296</v>
      </c>
      <c r="DP12" s="54">
        <v>5422</v>
      </c>
      <c r="DQ12" s="54">
        <v>35</v>
      </c>
      <c r="DR12" s="53" t="s">
        <v>111</v>
      </c>
      <c r="DS12" s="236">
        <v>45293</v>
      </c>
      <c r="DT12" s="86">
        <v>5393</v>
      </c>
      <c r="DU12" s="86">
        <v>15</v>
      </c>
      <c r="DV12" s="216" t="s">
        <v>280</v>
      </c>
      <c r="DW12" s="236">
        <v>45308</v>
      </c>
      <c r="DX12" s="86">
        <v>5551</v>
      </c>
      <c r="DY12" s="86">
        <v>15</v>
      </c>
      <c r="DZ12" s="216" t="s">
        <v>280</v>
      </c>
      <c r="EA12" s="236">
        <v>45299</v>
      </c>
      <c r="EB12" s="86">
        <v>5450</v>
      </c>
      <c r="EC12" s="86">
        <v>15</v>
      </c>
      <c r="ED12" s="216" t="s">
        <v>179</v>
      </c>
      <c r="EE12" s="236">
        <v>45294</v>
      </c>
      <c r="EF12" s="86">
        <v>5416</v>
      </c>
      <c r="EG12" s="86">
        <v>45</v>
      </c>
      <c r="EH12" s="216" t="s">
        <v>111</v>
      </c>
      <c r="EI12" s="236">
        <v>45294</v>
      </c>
      <c r="EJ12" s="86">
        <v>5417</v>
      </c>
      <c r="EK12" s="86">
        <v>70</v>
      </c>
      <c r="EL12" s="216" t="s">
        <v>111</v>
      </c>
      <c r="EM12" s="236">
        <v>45321</v>
      </c>
      <c r="EN12" s="86">
        <v>5607</v>
      </c>
      <c r="EO12" s="86">
        <v>35</v>
      </c>
      <c r="EP12" s="216" t="s">
        <v>446</v>
      </c>
      <c r="EQ12" s="236">
        <v>45322</v>
      </c>
      <c r="ER12" s="86">
        <v>5608</v>
      </c>
      <c r="ES12" s="86">
        <v>35</v>
      </c>
      <c r="ET12" s="216" t="s">
        <v>446</v>
      </c>
      <c r="EU12" s="236">
        <v>45322</v>
      </c>
      <c r="EV12" s="86">
        <v>5608</v>
      </c>
      <c r="EW12" s="86">
        <v>35</v>
      </c>
      <c r="EX12" s="216" t="s">
        <v>446</v>
      </c>
    </row>
    <row r="13" spans="2:154" ht="15" thickBot="1" x14ac:dyDescent="0.35">
      <c r="C13" s="136"/>
      <c r="D13" s="6"/>
      <c r="E13" s="6"/>
      <c r="F13" s="6"/>
      <c r="G13" s="237">
        <v>45286</v>
      </c>
      <c r="H13" s="6">
        <v>5330</v>
      </c>
      <c r="I13" s="6">
        <v>30</v>
      </c>
      <c r="J13" s="6" t="s">
        <v>179</v>
      </c>
      <c r="K13" s="237">
        <v>45294</v>
      </c>
      <c r="L13" s="6">
        <v>5415</v>
      </c>
      <c r="M13" s="6">
        <v>60</v>
      </c>
      <c r="N13" s="52" t="s">
        <v>111</v>
      </c>
      <c r="O13" s="136">
        <v>45295</v>
      </c>
      <c r="P13" s="6">
        <v>5440</v>
      </c>
      <c r="Q13" s="6">
        <v>60</v>
      </c>
      <c r="R13" s="54" t="s">
        <v>280</v>
      </c>
      <c r="S13" s="131">
        <v>45296</v>
      </c>
      <c r="T13" s="6">
        <v>5420</v>
      </c>
      <c r="U13" s="6">
        <v>140</v>
      </c>
      <c r="V13" s="15" t="s">
        <v>111</v>
      </c>
      <c r="W13" s="131">
        <v>45289</v>
      </c>
      <c r="X13" s="6">
        <v>5382</v>
      </c>
      <c r="Y13" s="6">
        <v>60</v>
      </c>
      <c r="Z13" s="15" t="s">
        <v>280</v>
      </c>
      <c r="AA13" s="136"/>
      <c r="AB13" s="6"/>
      <c r="AC13" s="6"/>
      <c r="AD13" s="52"/>
      <c r="AE13" s="131">
        <v>45303</v>
      </c>
      <c r="AF13" s="6">
        <v>5485</v>
      </c>
      <c r="AG13" s="6">
        <v>45</v>
      </c>
      <c r="AH13" s="15" t="s">
        <v>280</v>
      </c>
      <c r="AI13" s="131">
        <v>45312</v>
      </c>
      <c r="AJ13" s="6">
        <v>5536</v>
      </c>
      <c r="AK13" s="6">
        <v>70</v>
      </c>
      <c r="AL13" s="15" t="s">
        <v>111</v>
      </c>
      <c r="AM13" s="131">
        <v>45296</v>
      </c>
      <c r="AN13" s="6">
        <v>5505</v>
      </c>
      <c r="AO13" s="6">
        <v>10</v>
      </c>
      <c r="AP13" s="6" t="s">
        <v>184</v>
      </c>
      <c r="AQ13" s="136">
        <v>45292</v>
      </c>
      <c r="AR13" s="6">
        <v>5389</v>
      </c>
      <c r="AS13" s="6">
        <v>60</v>
      </c>
      <c r="AT13" s="136" t="s">
        <v>280</v>
      </c>
      <c r="AU13" s="136">
        <v>45292</v>
      </c>
      <c r="AV13" s="6">
        <v>5388</v>
      </c>
      <c r="AW13" s="6">
        <v>30</v>
      </c>
      <c r="AX13" s="6" t="s">
        <v>280</v>
      </c>
      <c r="AY13" s="136">
        <v>45300</v>
      </c>
      <c r="AZ13" s="6">
        <v>5433</v>
      </c>
      <c r="BA13" s="6">
        <v>10</v>
      </c>
      <c r="BB13" s="6" t="s">
        <v>111</v>
      </c>
      <c r="BC13" s="144">
        <v>45299</v>
      </c>
      <c r="BD13" s="6">
        <v>5482</v>
      </c>
      <c r="BE13" s="6">
        <v>15</v>
      </c>
      <c r="BF13" s="6" t="s">
        <v>179</v>
      </c>
      <c r="BG13" s="136">
        <v>45317</v>
      </c>
      <c r="BH13" s="6">
        <v>5518</v>
      </c>
      <c r="BI13" s="6">
        <v>180</v>
      </c>
      <c r="BJ13" s="6" t="s">
        <v>455</v>
      </c>
      <c r="BK13" s="136">
        <v>45302</v>
      </c>
      <c r="BL13" s="6">
        <v>5510</v>
      </c>
      <c r="BM13" s="6">
        <v>60</v>
      </c>
      <c r="BN13" s="6" t="s">
        <v>179</v>
      </c>
      <c r="BO13" s="136"/>
      <c r="BP13" s="6"/>
      <c r="BQ13" s="6"/>
      <c r="BR13" s="6"/>
      <c r="BS13" s="144">
        <v>45299</v>
      </c>
      <c r="BT13" s="54">
        <v>5429</v>
      </c>
      <c r="BU13" s="3">
        <v>15</v>
      </c>
      <c r="BV13" s="51" t="s">
        <v>111</v>
      </c>
      <c r="BW13" s="136">
        <v>45296</v>
      </c>
      <c r="BX13" s="6">
        <v>5444</v>
      </c>
      <c r="BY13" s="6">
        <v>30</v>
      </c>
      <c r="BZ13" s="52" t="s">
        <v>458</v>
      </c>
      <c r="CA13" s="136">
        <v>45311</v>
      </c>
      <c r="CB13" s="6">
        <v>5570</v>
      </c>
      <c r="CC13" s="6">
        <v>15</v>
      </c>
      <c r="CD13" s="52" t="s">
        <v>280</v>
      </c>
      <c r="CE13" s="136">
        <v>45320</v>
      </c>
      <c r="CF13" s="6">
        <v>5654</v>
      </c>
      <c r="CG13" s="54">
        <v>30</v>
      </c>
      <c r="CH13" s="15" t="s">
        <v>179</v>
      </c>
      <c r="CI13" s="131">
        <v>45300</v>
      </c>
      <c r="CJ13" s="6">
        <v>5460</v>
      </c>
      <c r="CK13" s="6">
        <v>30</v>
      </c>
      <c r="CL13" s="216" t="s">
        <v>179</v>
      </c>
      <c r="CM13" s="138">
        <v>45300</v>
      </c>
      <c r="CN13" s="6">
        <v>5431</v>
      </c>
      <c r="CO13" s="6">
        <v>40</v>
      </c>
      <c r="CP13" s="15" t="s">
        <v>246</v>
      </c>
      <c r="CQ13" s="161">
        <v>45321</v>
      </c>
      <c r="CR13" s="86">
        <v>5674</v>
      </c>
      <c r="CS13" s="86">
        <v>30</v>
      </c>
      <c r="CT13" s="86" t="s">
        <v>179</v>
      </c>
      <c r="CU13" s="136">
        <v>45296</v>
      </c>
      <c r="CV13" s="80">
        <v>5445</v>
      </c>
      <c r="CW13" s="80">
        <v>30</v>
      </c>
      <c r="CX13" s="80" t="s">
        <v>280</v>
      </c>
      <c r="CY13" s="136">
        <v>45304</v>
      </c>
      <c r="CZ13" s="6">
        <v>5472</v>
      </c>
      <c r="DA13" s="6">
        <v>60</v>
      </c>
      <c r="DB13" s="6" t="s">
        <v>179</v>
      </c>
      <c r="DC13" s="136"/>
      <c r="DD13" s="6"/>
      <c r="DE13" s="6"/>
      <c r="DF13" s="6"/>
      <c r="DG13" s="242">
        <v>45295</v>
      </c>
      <c r="DH13" s="86">
        <v>5439</v>
      </c>
      <c r="DI13" s="86">
        <v>75</v>
      </c>
      <c r="DJ13" s="216" t="s">
        <v>280</v>
      </c>
      <c r="DK13" s="236">
        <v>45309</v>
      </c>
      <c r="DL13" s="86">
        <v>5528</v>
      </c>
      <c r="DM13" s="86">
        <v>45</v>
      </c>
      <c r="DN13" s="216" t="s">
        <v>111</v>
      </c>
      <c r="DO13" s="236">
        <v>45311</v>
      </c>
      <c r="DP13" s="86">
        <v>5569</v>
      </c>
      <c r="DQ13" s="86">
        <v>15</v>
      </c>
      <c r="DR13" s="216" t="s">
        <v>280</v>
      </c>
      <c r="DS13" s="236">
        <v>45299</v>
      </c>
      <c r="DT13" s="86">
        <v>5454</v>
      </c>
      <c r="DU13" s="86">
        <v>15</v>
      </c>
      <c r="DV13" s="216" t="s">
        <v>179</v>
      </c>
      <c r="DW13" s="236"/>
      <c r="DX13" s="86"/>
      <c r="DY13" s="86"/>
      <c r="DZ13" s="216"/>
      <c r="EA13" s="236">
        <v>45306</v>
      </c>
      <c r="EB13" s="86">
        <v>5511</v>
      </c>
      <c r="EC13" s="86">
        <v>15</v>
      </c>
      <c r="ED13" s="216" t="s">
        <v>179</v>
      </c>
      <c r="EE13" s="236">
        <v>45301</v>
      </c>
      <c r="EF13" s="86">
        <v>5461</v>
      </c>
      <c r="EG13" s="86">
        <v>45</v>
      </c>
      <c r="EH13" s="216" t="s">
        <v>280</v>
      </c>
      <c r="EI13" s="236">
        <v>45297</v>
      </c>
      <c r="EJ13" s="86">
        <v>5447</v>
      </c>
      <c r="EK13" s="86">
        <v>45</v>
      </c>
      <c r="EL13" s="216" t="s">
        <v>280</v>
      </c>
      <c r="EM13" s="236"/>
      <c r="EN13" s="86"/>
      <c r="EO13" s="86"/>
      <c r="EP13" s="216"/>
      <c r="EQ13" s="236"/>
      <c r="ER13" s="86"/>
      <c r="ES13" s="86"/>
      <c r="ET13" s="216"/>
      <c r="EU13" s="236"/>
      <c r="EV13" s="86"/>
      <c r="EW13" s="86"/>
      <c r="EX13" s="216"/>
    </row>
    <row r="14" spans="2:154" ht="15" customHeight="1" thickBot="1" x14ac:dyDescent="0.35">
      <c r="C14" s="136"/>
      <c r="D14" s="6"/>
      <c r="E14" s="6"/>
      <c r="F14" s="6"/>
      <c r="G14" s="237">
        <v>45288</v>
      </c>
      <c r="H14" s="6">
        <v>5405</v>
      </c>
      <c r="I14" s="6">
        <v>30</v>
      </c>
      <c r="J14" s="6" t="s">
        <v>111</v>
      </c>
      <c r="K14" s="136">
        <v>45296</v>
      </c>
      <c r="L14" s="6">
        <v>5441</v>
      </c>
      <c r="M14" s="6">
        <v>60</v>
      </c>
      <c r="N14" s="52" t="s">
        <v>280</v>
      </c>
      <c r="O14" s="136">
        <v>45297</v>
      </c>
      <c r="P14" s="6">
        <v>5448</v>
      </c>
      <c r="Q14" s="6">
        <v>75</v>
      </c>
      <c r="R14" s="6" t="s">
        <v>280</v>
      </c>
      <c r="S14" s="131">
        <v>45299</v>
      </c>
      <c r="T14" s="6">
        <v>5452</v>
      </c>
      <c r="U14" s="6">
        <v>60</v>
      </c>
      <c r="V14" s="15" t="s">
        <v>179</v>
      </c>
      <c r="W14" s="131">
        <v>45291</v>
      </c>
      <c r="X14" s="6">
        <v>5411</v>
      </c>
      <c r="Y14" s="6">
        <v>60</v>
      </c>
      <c r="Z14" s="15" t="s">
        <v>111</v>
      </c>
      <c r="AA14" s="136"/>
      <c r="AB14" s="6"/>
      <c r="AC14" s="6"/>
      <c r="AD14" s="52"/>
      <c r="AE14" s="131">
        <v>45305</v>
      </c>
      <c r="AF14" s="6">
        <v>5491</v>
      </c>
      <c r="AG14" s="6">
        <v>45</v>
      </c>
      <c r="AH14" s="15" t="s">
        <v>280</v>
      </c>
      <c r="AI14" s="210">
        <v>45314</v>
      </c>
      <c r="AJ14" s="211">
        <v>5584</v>
      </c>
      <c r="AK14" s="211">
        <v>30</v>
      </c>
      <c r="AL14" s="212" t="s">
        <v>280</v>
      </c>
      <c r="AM14" s="210">
        <v>45299</v>
      </c>
      <c r="AN14" s="6">
        <v>5451</v>
      </c>
      <c r="AO14" s="6">
        <v>15</v>
      </c>
      <c r="AP14" s="6" t="s">
        <v>179</v>
      </c>
      <c r="AQ14" s="136">
        <v>45294</v>
      </c>
      <c r="AR14" s="6">
        <v>5397</v>
      </c>
      <c r="AS14" s="6">
        <v>60</v>
      </c>
      <c r="AT14" s="136" t="s">
        <v>280</v>
      </c>
      <c r="AU14" s="136">
        <v>45294</v>
      </c>
      <c r="AV14" s="6">
        <v>5396</v>
      </c>
      <c r="AW14" s="6">
        <v>30</v>
      </c>
      <c r="AX14" s="6" t="s">
        <v>280</v>
      </c>
      <c r="AY14" s="136">
        <v>45303</v>
      </c>
      <c r="AZ14" s="6">
        <v>5469</v>
      </c>
      <c r="BA14" s="6">
        <v>15</v>
      </c>
      <c r="BB14" s="6" t="s">
        <v>111</v>
      </c>
      <c r="BC14" s="144">
        <v>45302</v>
      </c>
      <c r="BD14" s="6">
        <v>5481</v>
      </c>
      <c r="BE14" s="6">
        <v>15</v>
      </c>
      <c r="BF14" s="6" t="s">
        <v>280</v>
      </c>
      <c r="BG14" s="136"/>
      <c r="BH14" s="6"/>
      <c r="BI14" s="6"/>
      <c r="BJ14" s="6"/>
      <c r="BK14" s="136">
        <v>45310</v>
      </c>
      <c r="BL14" s="6">
        <v>5507</v>
      </c>
      <c r="BM14" s="6">
        <v>45</v>
      </c>
      <c r="BN14" s="6" t="s">
        <v>179</v>
      </c>
      <c r="BO14" s="136"/>
      <c r="BP14" s="6"/>
      <c r="BQ14" s="6"/>
      <c r="BR14" s="6"/>
      <c r="BS14" s="136">
        <v>45302</v>
      </c>
      <c r="BT14" s="6">
        <v>5466</v>
      </c>
      <c r="BU14" s="6">
        <v>35</v>
      </c>
      <c r="BV14" s="6" t="s">
        <v>111</v>
      </c>
      <c r="BW14" s="136">
        <v>45299</v>
      </c>
      <c r="BX14" s="6">
        <v>5430</v>
      </c>
      <c r="BY14" s="6">
        <v>30</v>
      </c>
      <c r="BZ14" s="52" t="s">
        <v>111</v>
      </c>
      <c r="CA14" s="136">
        <v>45314</v>
      </c>
      <c r="CB14" s="6">
        <v>5585</v>
      </c>
      <c r="CC14" s="6">
        <v>15</v>
      </c>
      <c r="CD14" s="52" t="s">
        <v>280</v>
      </c>
      <c r="CE14" s="131"/>
      <c r="CF14" s="213"/>
      <c r="CG14" s="54"/>
      <c r="CH14" s="15"/>
      <c r="CI14" s="131">
        <v>45302</v>
      </c>
      <c r="CJ14" s="6">
        <v>5478</v>
      </c>
      <c r="CK14" s="6">
        <v>45</v>
      </c>
      <c r="CL14" s="216" t="s">
        <v>280</v>
      </c>
      <c r="CM14" s="208">
        <v>45303</v>
      </c>
      <c r="CN14" s="54">
        <v>5656</v>
      </c>
      <c r="CO14" s="54">
        <v>40</v>
      </c>
      <c r="CP14" s="15" t="s">
        <v>111</v>
      </c>
      <c r="CQ14" s="161"/>
      <c r="CR14" s="86"/>
      <c r="CS14" s="86"/>
      <c r="CT14" s="86"/>
      <c r="CU14" s="136">
        <v>45298</v>
      </c>
      <c r="CV14" s="67">
        <v>5427</v>
      </c>
      <c r="CW14" s="67">
        <v>70</v>
      </c>
      <c r="CX14" s="67" t="s">
        <v>111</v>
      </c>
      <c r="CY14" s="136">
        <v>45307</v>
      </c>
      <c r="CZ14" s="6">
        <v>5517</v>
      </c>
      <c r="DA14" s="6">
        <v>60</v>
      </c>
      <c r="DB14" s="6" t="s">
        <v>179</v>
      </c>
      <c r="DC14" s="136"/>
      <c r="DD14" s="6"/>
      <c r="DE14" s="6"/>
      <c r="DF14" s="6"/>
      <c r="DG14" s="242">
        <v>45297</v>
      </c>
      <c r="DH14" s="86">
        <v>5423</v>
      </c>
      <c r="DI14" s="86">
        <v>50</v>
      </c>
      <c r="DJ14" s="216" t="s">
        <v>111</v>
      </c>
      <c r="DK14" s="236"/>
      <c r="DL14" s="86"/>
      <c r="DM14" s="86"/>
      <c r="DN14" s="216"/>
      <c r="DO14" s="236"/>
      <c r="DP14" s="86"/>
      <c r="DQ14" s="86"/>
      <c r="DR14" s="216"/>
      <c r="DS14" s="236">
        <v>45307</v>
      </c>
      <c r="DT14" s="86">
        <v>5548</v>
      </c>
      <c r="DU14" s="86">
        <v>15</v>
      </c>
      <c r="DV14" s="216" t="s">
        <v>280</v>
      </c>
      <c r="DW14" s="236"/>
      <c r="DX14" s="86"/>
      <c r="DY14" s="86"/>
      <c r="DZ14" s="216"/>
      <c r="EA14" s="236">
        <v>45309</v>
      </c>
      <c r="EB14" s="86">
        <v>5558</v>
      </c>
      <c r="EC14" s="86">
        <v>15</v>
      </c>
      <c r="ED14" s="216" t="s">
        <v>280</v>
      </c>
      <c r="EE14" s="236">
        <v>45304</v>
      </c>
      <c r="EF14" s="86">
        <v>5471</v>
      </c>
      <c r="EG14" s="86">
        <v>45</v>
      </c>
      <c r="EH14" s="216" t="s">
        <v>179</v>
      </c>
      <c r="EI14" s="236">
        <v>45300</v>
      </c>
      <c r="EJ14" s="86">
        <v>5457</v>
      </c>
      <c r="EK14" s="86">
        <v>30</v>
      </c>
      <c r="EL14" s="216" t="s">
        <v>179</v>
      </c>
      <c r="EM14" s="236"/>
      <c r="EN14" s="86"/>
      <c r="EO14" s="86"/>
      <c r="EP14" s="216"/>
      <c r="EQ14" s="236"/>
      <c r="ER14" s="86"/>
      <c r="ES14" s="86"/>
      <c r="ET14" s="216"/>
      <c r="EU14" s="236"/>
      <c r="EV14" s="86"/>
      <c r="EW14" s="86"/>
      <c r="EX14" s="216"/>
    </row>
    <row r="15" spans="2:154" x14ac:dyDescent="0.3">
      <c r="C15" s="136"/>
      <c r="D15" s="6"/>
      <c r="E15" s="6"/>
      <c r="F15" s="15"/>
      <c r="G15" s="237">
        <v>45290</v>
      </c>
      <c r="H15" s="6">
        <v>5658</v>
      </c>
      <c r="I15" s="6">
        <v>15</v>
      </c>
      <c r="J15" s="6" t="s">
        <v>111</v>
      </c>
      <c r="K15" s="136">
        <v>45296</v>
      </c>
      <c r="L15" s="6">
        <v>5442</v>
      </c>
      <c r="M15" s="6">
        <v>60</v>
      </c>
      <c r="N15" s="52" t="s">
        <v>280</v>
      </c>
      <c r="O15" s="136">
        <v>45299</v>
      </c>
      <c r="P15" s="6">
        <v>5456</v>
      </c>
      <c r="Q15" s="6">
        <v>75</v>
      </c>
      <c r="R15" s="15" t="s">
        <v>179</v>
      </c>
      <c r="S15" s="131">
        <v>45302</v>
      </c>
      <c r="T15" s="6">
        <v>5480</v>
      </c>
      <c r="U15" s="6">
        <v>60</v>
      </c>
      <c r="V15" s="15" t="s">
        <v>280</v>
      </c>
      <c r="W15" s="131">
        <v>45293</v>
      </c>
      <c r="X15" s="6">
        <v>5395</v>
      </c>
      <c r="Y15" s="6">
        <v>60</v>
      </c>
      <c r="Z15" s="15" t="s">
        <v>280</v>
      </c>
      <c r="AA15" s="136"/>
      <c r="AB15" s="6"/>
      <c r="AC15" s="6"/>
      <c r="AD15" s="52"/>
      <c r="AE15" s="131">
        <v>45307</v>
      </c>
      <c r="AF15" s="6">
        <v>5499</v>
      </c>
      <c r="AG15" s="6">
        <v>45</v>
      </c>
      <c r="AH15" s="15" t="s">
        <v>280</v>
      </c>
      <c r="AI15" s="131">
        <v>45318</v>
      </c>
      <c r="AJ15" s="6">
        <v>5509</v>
      </c>
      <c r="AK15" s="6">
        <v>35</v>
      </c>
      <c r="AL15" s="15" t="s">
        <v>446</v>
      </c>
      <c r="AM15" s="131">
        <v>45302</v>
      </c>
      <c r="AN15" s="6">
        <v>5465</v>
      </c>
      <c r="AO15" s="6">
        <v>15</v>
      </c>
      <c r="AP15" s="6" t="s">
        <v>111</v>
      </c>
      <c r="AQ15" s="136">
        <v>45296</v>
      </c>
      <c r="AR15" s="6">
        <v>5418</v>
      </c>
      <c r="AS15" s="6">
        <v>40</v>
      </c>
      <c r="AT15" s="136" t="s">
        <v>111</v>
      </c>
      <c r="AU15" s="136">
        <v>45296</v>
      </c>
      <c r="AV15" s="6">
        <v>5419</v>
      </c>
      <c r="AW15" s="6">
        <v>10</v>
      </c>
      <c r="AX15" s="6" t="s">
        <v>111</v>
      </c>
      <c r="AY15" s="144">
        <v>45306</v>
      </c>
      <c r="AZ15" s="6">
        <v>5516</v>
      </c>
      <c r="BA15" s="6">
        <v>15</v>
      </c>
      <c r="BB15" s="6" t="s">
        <v>179</v>
      </c>
      <c r="BC15" s="144">
        <v>45305</v>
      </c>
      <c r="BD15" s="6">
        <v>5495</v>
      </c>
      <c r="BE15" s="6">
        <v>15</v>
      </c>
      <c r="BF15" s="6" t="s">
        <v>280</v>
      </c>
      <c r="BG15" s="144"/>
      <c r="BH15" s="6"/>
      <c r="BI15" s="6"/>
      <c r="BJ15" s="6"/>
      <c r="BK15" s="136"/>
      <c r="BL15" s="6"/>
      <c r="BM15" s="6"/>
      <c r="BN15" s="6"/>
      <c r="BO15" s="136"/>
      <c r="BP15" s="6"/>
      <c r="BQ15" s="6"/>
      <c r="BR15" s="6"/>
      <c r="BS15" s="136">
        <v>45305</v>
      </c>
      <c r="BT15" s="6">
        <v>5473</v>
      </c>
      <c r="BU15" s="6">
        <v>35</v>
      </c>
      <c r="BV15" s="6" t="s">
        <v>179</v>
      </c>
      <c r="BW15" s="136">
        <v>45302</v>
      </c>
      <c r="BX15" s="6">
        <v>5467</v>
      </c>
      <c r="BY15" s="6">
        <v>30</v>
      </c>
      <c r="BZ15" s="52" t="s">
        <v>111</v>
      </c>
      <c r="CA15" s="136">
        <v>45317</v>
      </c>
      <c r="CB15" s="6">
        <v>5591</v>
      </c>
      <c r="CC15" s="6">
        <v>30</v>
      </c>
      <c r="CD15" s="6" t="s">
        <v>111</v>
      </c>
      <c r="CE15" s="138"/>
      <c r="CF15" s="6"/>
      <c r="CG15" s="54"/>
      <c r="CH15" s="15"/>
      <c r="CI15" s="131">
        <v>45304</v>
      </c>
      <c r="CJ15" s="6">
        <v>5489</v>
      </c>
      <c r="CK15" s="6">
        <v>45</v>
      </c>
      <c r="CL15" s="216" t="s">
        <v>280</v>
      </c>
      <c r="CM15" s="138"/>
      <c r="CN15" s="6"/>
      <c r="CO15" s="6"/>
      <c r="CP15" s="15"/>
      <c r="CQ15" s="161"/>
      <c r="CR15" s="86"/>
      <c r="CS15" s="86"/>
      <c r="CT15" s="86"/>
      <c r="CU15" s="136">
        <v>45301</v>
      </c>
      <c r="CV15" s="66">
        <v>5476</v>
      </c>
      <c r="CW15" s="66">
        <v>30</v>
      </c>
      <c r="CX15" s="66" t="s">
        <v>280</v>
      </c>
      <c r="CY15" s="136">
        <v>45310</v>
      </c>
      <c r="CZ15" s="6">
        <v>5560</v>
      </c>
      <c r="DA15" s="6">
        <v>30</v>
      </c>
      <c r="DB15" s="6" t="s">
        <v>280</v>
      </c>
      <c r="DC15" s="136"/>
      <c r="DD15" s="6"/>
      <c r="DE15" s="6"/>
      <c r="DF15" s="6"/>
      <c r="DG15" s="242">
        <v>45299</v>
      </c>
      <c r="DH15" s="86">
        <v>5455</v>
      </c>
      <c r="DI15" s="86">
        <v>75</v>
      </c>
      <c r="DJ15" s="216" t="s">
        <v>179</v>
      </c>
      <c r="DK15" s="236"/>
      <c r="DL15" s="86"/>
      <c r="DM15" s="86"/>
      <c r="DN15" s="216"/>
      <c r="DO15" s="236"/>
      <c r="DP15" s="86"/>
      <c r="DQ15" s="86"/>
      <c r="DR15" s="216"/>
      <c r="DS15" s="236">
        <v>45313</v>
      </c>
      <c r="DT15" s="86">
        <v>5580</v>
      </c>
      <c r="DU15" s="86">
        <v>15</v>
      </c>
      <c r="DV15" s="216" t="s">
        <v>280</v>
      </c>
      <c r="DW15" s="236"/>
      <c r="DX15" s="86"/>
      <c r="DY15" s="86"/>
      <c r="DZ15" s="216"/>
      <c r="EA15" s="236">
        <v>45312</v>
      </c>
      <c r="EB15" s="86">
        <v>5574</v>
      </c>
      <c r="EC15" s="86">
        <v>15</v>
      </c>
      <c r="ED15" s="216" t="s">
        <v>280</v>
      </c>
      <c r="EE15" s="236">
        <v>45314</v>
      </c>
      <c r="EF15" s="86">
        <v>5583</v>
      </c>
      <c r="EG15" s="86">
        <v>45</v>
      </c>
      <c r="EH15" s="216" t="s">
        <v>280</v>
      </c>
      <c r="EI15" s="236">
        <v>45303</v>
      </c>
      <c r="EJ15" s="86">
        <v>5483</v>
      </c>
      <c r="EK15" s="86">
        <v>30</v>
      </c>
      <c r="EL15" s="216" t="s">
        <v>280</v>
      </c>
      <c r="EM15" s="236"/>
      <c r="EN15" s="86"/>
      <c r="EO15" s="86"/>
      <c r="EP15" s="216"/>
      <c r="EQ15" s="236"/>
      <c r="ER15" s="86"/>
      <c r="ES15" s="86"/>
      <c r="ET15" s="216"/>
      <c r="EU15" s="236"/>
      <c r="EV15" s="86"/>
      <c r="EW15" s="86"/>
      <c r="EX15" s="216"/>
    </row>
    <row r="16" spans="2:154" ht="15" thickBot="1" x14ac:dyDescent="0.35">
      <c r="C16" s="131"/>
      <c r="D16" s="6"/>
      <c r="E16" s="6"/>
      <c r="F16" s="15"/>
      <c r="G16" s="131"/>
      <c r="H16" s="6"/>
      <c r="I16" s="6"/>
      <c r="J16" s="15"/>
      <c r="K16" s="136">
        <v>45299</v>
      </c>
      <c r="L16" s="6">
        <v>5428</v>
      </c>
      <c r="M16" s="6">
        <v>60</v>
      </c>
      <c r="N16" s="52" t="s">
        <v>111</v>
      </c>
      <c r="O16" s="136">
        <v>45301</v>
      </c>
      <c r="P16" s="6">
        <v>5464</v>
      </c>
      <c r="Q16" s="6">
        <v>75</v>
      </c>
      <c r="R16" s="15" t="s">
        <v>111</v>
      </c>
      <c r="S16" s="131">
        <v>45305</v>
      </c>
      <c r="T16" s="6">
        <v>5496</v>
      </c>
      <c r="U16" s="6">
        <v>60</v>
      </c>
      <c r="V16" s="15" t="s">
        <v>280</v>
      </c>
      <c r="W16" s="131">
        <v>45295</v>
      </c>
      <c r="X16" s="6">
        <v>5400</v>
      </c>
      <c r="Y16" s="232">
        <v>60</v>
      </c>
      <c r="Z16" s="15" t="s">
        <v>280</v>
      </c>
      <c r="AA16" s="136"/>
      <c r="AB16" s="6"/>
      <c r="AC16" s="6"/>
      <c r="AD16" s="52"/>
      <c r="AE16" s="131">
        <v>45309</v>
      </c>
      <c r="AF16" s="86">
        <v>5526</v>
      </c>
      <c r="AG16" s="86">
        <v>140</v>
      </c>
      <c r="AH16" s="216" t="s">
        <v>111</v>
      </c>
      <c r="AI16" s="210">
        <v>45320</v>
      </c>
      <c r="AJ16" s="211">
        <v>5659</v>
      </c>
      <c r="AK16" s="211">
        <v>15</v>
      </c>
      <c r="AL16" s="212" t="s">
        <v>446</v>
      </c>
      <c r="AM16" s="210">
        <v>45306</v>
      </c>
      <c r="AN16" s="6">
        <v>5512</v>
      </c>
      <c r="AO16" s="6">
        <v>15</v>
      </c>
      <c r="AP16" s="6" t="s">
        <v>179</v>
      </c>
      <c r="AQ16" s="136">
        <v>45298</v>
      </c>
      <c r="AR16" s="6">
        <v>5504</v>
      </c>
      <c r="AS16" s="6">
        <v>55</v>
      </c>
      <c r="AT16" s="136" t="s">
        <v>179</v>
      </c>
      <c r="AU16" s="136">
        <v>45298</v>
      </c>
      <c r="AV16" s="6">
        <v>5449</v>
      </c>
      <c r="AW16" s="6">
        <v>20</v>
      </c>
      <c r="AX16" s="6" t="s">
        <v>179</v>
      </c>
      <c r="AY16" s="136">
        <v>45309</v>
      </c>
      <c r="AZ16" s="6">
        <v>5530</v>
      </c>
      <c r="BA16" s="6">
        <v>35</v>
      </c>
      <c r="BB16" s="6" t="s">
        <v>111</v>
      </c>
      <c r="BC16" s="144">
        <v>45308</v>
      </c>
      <c r="BD16" s="6">
        <v>5550</v>
      </c>
      <c r="BE16" s="6">
        <v>15</v>
      </c>
      <c r="BF16" s="6" t="s">
        <v>280</v>
      </c>
      <c r="BG16" s="144"/>
      <c r="BH16" s="6"/>
      <c r="BI16" s="6"/>
      <c r="BJ16" s="6"/>
      <c r="BK16" s="136"/>
      <c r="BL16" s="6"/>
      <c r="BM16" s="6"/>
      <c r="BN16" s="6"/>
      <c r="BO16" s="136"/>
      <c r="BP16" s="6"/>
      <c r="BQ16" s="6"/>
      <c r="BR16" s="6"/>
      <c r="BS16" s="136">
        <v>45308</v>
      </c>
      <c r="BT16" s="6">
        <v>5552</v>
      </c>
      <c r="BU16" s="6">
        <v>15</v>
      </c>
      <c r="BV16" s="6" t="s">
        <v>280</v>
      </c>
      <c r="BW16" s="136">
        <v>45306</v>
      </c>
      <c r="BX16" s="6">
        <v>5490</v>
      </c>
      <c r="BY16" s="6">
        <v>30</v>
      </c>
      <c r="BZ16" s="52" t="s">
        <v>280</v>
      </c>
      <c r="CA16" s="136">
        <v>45320</v>
      </c>
      <c r="CB16" s="6">
        <v>5653</v>
      </c>
      <c r="CC16" s="6">
        <v>30</v>
      </c>
      <c r="CD16" s="6" t="s">
        <v>179</v>
      </c>
      <c r="CE16" s="138"/>
      <c r="CF16" s="6"/>
      <c r="CG16" s="6"/>
      <c r="CH16" s="15"/>
      <c r="CI16" s="131">
        <v>45306</v>
      </c>
      <c r="CJ16" s="6">
        <v>5523</v>
      </c>
      <c r="CK16" s="6">
        <v>70</v>
      </c>
      <c r="CL16" s="216" t="s">
        <v>111</v>
      </c>
      <c r="CM16" s="138"/>
      <c r="CN16" s="6"/>
      <c r="CO16" s="6"/>
      <c r="CP16" s="15"/>
      <c r="CQ16" s="161"/>
      <c r="CR16" s="86"/>
      <c r="CS16" s="86"/>
      <c r="CT16" s="86"/>
      <c r="CU16" s="136">
        <v>45304</v>
      </c>
      <c r="CV16" s="67">
        <v>5472</v>
      </c>
      <c r="CW16" s="67">
        <v>60</v>
      </c>
      <c r="CX16" s="67" t="s">
        <v>179</v>
      </c>
      <c r="CY16" s="136">
        <v>45313</v>
      </c>
      <c r="CZ16" s="86">
        <v>5538</v>
      </c>
      <c r="DA16" s="86">
        <v>60</v>
      </c>
      <c r="DB16" s="86" t="s">
        <v>179</v>
      </c>
      <c r="DC16" s="136"/>
      <c r="DD16" s="86"/>
      <c r="DE16" s="86"/>
      <c r="DF16" s="86"/>
      <c r="DG16" s="208">
        <v>45301</v>
      </c>
      <c r="DH16" s="86">
        <v>5463</v>
      </c>
      <c r="DI16" s="86">
        <v>175</v>
      </c>
      <c r="DJ16" s="216" t="s">
        <v>111</v>
      </c>
      <c r="DK16" s="221"/>
      <c r="DL16" s="86"/>
      <c r="DM16" s="86"/>
      <c r="DN16" s="216"/>
      <c r="DO16" s="236"/>
      <c r="DP16" s="86"/>
      <c r="DQ16" s="86"/>
      <c r="DR16" s="216"/>
      <c r="DS16" s="236">
        <v>45321</v>
      </c>
      <c r="DT16" s="86">
        <v>5675</v>
      </c>
      <c r="DU16" s="86">
        <v>10</v>
      </c>
      <c r="DV16" s="216" t="s">
        <v>179</v>
      </c>
      <c r="DW16" s="236"/>
      <c r="DX16" s="86"/>
      <c r="DY16" s="86"/>
      <c r="DZ16" s="216"/>
      <c r="EA16" s="236">
        <v>45315</v>
      </c>
      <c r="EB16" s="86">
        <v>5589</v>
      </c>
      <c r="EC16" s="86">
        <v>15</v>
      </c>
      <c r="ED16" s="216" t="s">
        <v>280</v>
      </c>
      <c r="EE16" s="236">
        <v>45319</v>
      </c>
      <c r="EF16" s="86">
        <v>5600</v>
      </c>
      <c r="EG16" s="86">
        <v>105</v>
      </c>
      <c r="EH16" s="216" t="s">
        <v>455</v>
      </c>
      <c r="EI16" s="236">
        <v>45306</v>
      </c>
      <c r="EJ16" s="86">
        <v>5497</v>
      </c>
      <c r="EK16" s="86">
        <v>30</v>
      </c>
      <c r="EL16" s="216" t="s">
        <v>280</v>
      </c>
      <c r="EM16" s="236"/>
      <c r="EN16" s="86"/>
      <c r="EO16" s="86"/>
      <c r="EP16" s="216"/>
      <c r="EQ16" s="236"/>
      <c r="ER16" s="86"/>
      <c r="ES16" s="86"/>
      <c r="ET16" s="216"/>
      <c r="EU16" s="236"/>
      <c r="EV16" s="86"/>
      <c r="EW16" s="86"/>
      <c r="EX16" s="216"/>
    </row>
    <row r="17" spans="2:154" x14ac:dyDescent="0.3">
      <c r="C17" s="131"/>
      <c r="D17" s="6"/>
      <c r="E17" s="6"/>
      <c r="F17" s="15"/>
      <c r="G17" s="131"/>
      <c r="H17" s="6"/>
      <c r="I17" s="6"/>
      <c r="J17" s="15"/>
      <c r="K17" s="131">
        <v>45301</v>
      </c>
      <c r="L17" s="6">
        <v>5474</v>
      </c>
      <c r="M17" s="6">
        <v>90</v>
      </c>
      <c r="N17" s="52" t="s">
        <v>280</v>
      </c>
      <c r="O17" s="136">
        <v>45303</v>
      </c>
      <c r="P17" s="6">
        <v>5468</v>
      </c>
      <c r="Q17" s="6">
        <v>140</v>
      </c>
      <c r="R17" s="15" t="s">
        <v>111</v>
      </c>
      <c r="S17" s="131">
        <v>45308</v>
      </c>
      <c r="T17" s="6">
        <v>5555</v>
      </c>
      <c r="U17" s="6">
        <v>60</v>
      </c>
      <c r="V17" s="15" t="s">
        <v>280</v>
      </c>
      <c r="W17" s="131">
        <v>45297</v>
      </c>
      <c r="X17" s="6">
        <v>5446</v>
      </c>
      <c r="Y17" s="6">
        <v>60</v>
      </c>
      <c r="Z17" s="15" t="s">
        <v>280</v>
      </c>
      <c r="AA17" s="136"/>
      <c r="AB17" s="6"/>
      <c r="AC17" s="6"/>
      <c r="AD17" s="52"/>
      <c r="AE17" s="131">
        <v>45311</v>
      </c>
      <c r="AF17" s="6">
        <v>5561</v>
      </c>
      <c r="AG17" s="6">
        <v>60</v>
      </c>
      <c r="AH17" s="15" t="s">
        <v>280</v>
      </c>
      <c r="AI17" s="130"/>
      <c r="AJ17" s="6"/>
      <c r="AK17" s="6"/>
      <c r="AL17" s="15"/>
      <c r="AM17" s="161">
        <v>45309</v>
      </c>
      <c r="AN17" s="6">
        <v>5554</v>
      </c>
      <c r="AO17" s="6">
        <v>15</v>
      </c>
      <c r="AP17" s="6" t="s">
        <v>280</v>
      </c>
      <c r="AQ17" s="136">
        <v>45300</v>
      </c>
      <c r="AR17" s="6">
        <v>5459</v>
      </c>
      <c r="AS17" s="6">
        <v>50</v>
      </c>
      <c r="AT17" s="136" t="s">
        <v>179</v>
      </c>
      <c r="AU17" s="136">
        <v>45300</v>
      </c>
      <c r="AV17" s="6">
        <v>5458</v>
      </c>
      <c r="AW17" s="6">
        <v>20</v>
      </c>
      <c r="AX17" s="192" t="s">
        <v>179</v>
      </c>
      <c r="AY17" s="136">
        <v>45312</v>
      </c>
      <c r="AZ17" s="6">
        <v>5535</v>
      </c>
      <c r="BA17" s="6">
        <v>15</v>
      </c>
      <c r="BB17" s="6" t="s">
        <v>111</v>
      </c>
      <c r="BC17" s="144">
        <v>45311</v>
      </c>
      <c r="BD17" s="6">
        <v>5567</v>
      </c>
      <c r="BE17" s="6">
        <v>15</v>
      </c>
      <c r="BF17" s="6" t="s">
        <v>280</v>
      </c>
      <c r="BG17" s="136"/>
      <c r="BH17" s="6"/>
      <c r="BI17" s="6"/>
      <c r="BJ17" s="6"/>
      <c r="BK17" s="136"/>
      <c r="BL17" s="6"/>
      <c r="BM17" s="6"/>
      <c r="BN17" s="6"/>
      <c r="BO17" s="136"/>
      <c r="BP17" s="6"/>
      <c r="BQ17" s="6"/>
      <c r="BR17" s="6"/>
      <c r="BS17" s="136">
        <v>45311</v>
      </c>
      <c r="BT17" s="6">
        <v>5566</v>
      </c>
      <c r="BU17" s="6">
        <v>15</v>
      </c>
      <c r="BV17" s="6" t="s">
        <v>280</v>
      </c>
      <c r="BW17" s="136">
        <v>45309</v>
      </c>
      <c r="BX17" s="86">
        <v>5556</v>
      </c>
      <c r="BY17" s="86">
        <v>30</v>
      </c>
      <c r="BZ17" s="52" t="s">
        <v>280</v>
      </c>
      <c r="CA17" s="136"/>
      <c r="CB17" s="6"/>
      <c r="CC17" s="6"/>
      <c r="CD17" s="6"/>
      <c r="CE17" s="138"/>
      <c r="CF17" s="6"/>
      <c r="CG17" s="6"/>
      <c r="CH17" s="15"/>
      <c r="CI17" s="131">
        <v>45308</v>
      </c>
      <c r="CJ17" s="6">
        <v>5522</v>
      </c>
      <c r="CK17" s="6">
        <v>105</v>
      </c>
      <c r="CL17" s="216" t="s">
        <v>111</v>
      </c>
      <c r="CM17" s="138"/>
      <c r="CN17" s="6"/>
      <c r="CO17" s="6"/>
      <c r="CP17" s="15"/>
      <c r="CQ17" s="161"/>
      <c r="CR17" s="86"/>
      <c r="CS17" s="86"/>
      <c r="CT17" s="86"/>
      <c r="CU17" s="136">
        <v>45307</v>
      </c>
      <c r="CV17" s="67">
        <v>5517</v>
      </c>
      <c r="CW17" s="67">
        <v>60</v>
      </c>
      <c r="CX17" s="67" t="s">
        <v>179</v>
      </c>
      <c r="CY17" s="136">
        <v>45316</v>
      </c>
      <c r="CZ17" s="86">
        <v>5642</v>
      </c>
      <c r="DA17" s="86">
        <v>60</v>
      </c>
      <c r="DB17" s="86" t="s">
        <v>179</v>
      </c>
      <c r="DC17" s="136"/>
      <c r="DD17" s="86"/>
      <c r="DE17" s="86"/>
      <c r="DF17" s="86"/>
      <c r="DG17" s="242">
        <v>45303</v>
      </c>
      <c r="DH17" s="86">
        <v>5470</v>
      </c>
      <c r="DI17" s="86">
        <v>75</v>
      </c>
      <c r="DJ17" s="216" t="s">
        <v>111</v>
      </c>
      <c r="DK17" s="221"/>
      <c r="DL17" s="86"/>
      <c r="DM17" s="86"/>
      <c r="DN17" s="216"/>
      <c r="DO17" s="236"/>
      <c r="DP17" s="86"/>
      <c r="DQ17" s="86"/>
      <c r="DR17" s="216"/>
      <c r="DS17" s="236"/>
      <c r="DT17" s="86"/>
      <c r="DU17" s="86"/>
      <c r="DV17" s="216"/>
      <c r="DW17" s="236"/>
      <c r="DX17" s="86"/>
      <c r="DY17" s="86"/>
      <c r="DZ17" s="216"/>
      <c r="EA17" s="236">
        <v>45318</v>
      </c>
      <c r="EB17" s="86">
        <v>5597</v>
      </c>
      <c r="EC17" s="86">
        <v>35</v>
      </c>
      <c r="ED17" s="216" t="s">
        <v>111</v>
      </c>
      <c r="EE17" s="236"/>
      <c r="EF17" s="86"/>
      <c r="EG17" s="86"/>
      <c r="EH17" s="216"/>
      <c r="EI17" s="236">
        <v>45309</v>
      </c>
      <c r="EJ17" s="86">
        <v>5557</v>
      </c>
      <c r="EK17" s="86">
        <v>30</v>
      </c>
      <c r="EL17" s="216" t="s">
        <v>280</v>
      </c>
      <c r="EM17" s="236"/>
      <c r="EN17" s="86"/>
      <c r="EO17" s="86"/>
      <c r="EP17" s="216"/>
      <c r="EQ17" s="236"/>
      <c r="ER17" s="86"/>
      <c r="ES17" s="86"/>
      <c r="ET17" s="216"/>
      <c r="EU17" s="236"/>
      <c r="EV17" s="86"/>
      <c r="EW17" s="86"/>
      <c r="EX17" s="216"/>
    </row>
    <row r="18" spans="2:154" x14ac:dyDescent="0.3">
      <c r="C18" s="131"/>
      <c r="D18" s="6"/>
      <c r="E18" s="6"/>
      <c r="F18" s="15"/>
      <c r="G18" s="131"/>
      <c r="H18" s="6"/>
      <c r="I18" s="6"/>
      <c r="J18" s="15"/>
      <c r="K18" s="131">
        <v>45303</v>
      </c>
      <c r="L18" s="6">
        <v>5484</v>
      </c>
      <c r="M18" s="6">
        <v>60</v>
      </c>
      <c r="N18" s="52" t="s">
        <v>280</v>
      </c>
      <c r="O18" s="136">
        <v>45305</v>
      </c>
      <c r="P18" s="6">
        <v>5493</v>
      </c>
      <c r="Q18" s="6">
        <v>60</v>
      </c>
      <c r="R18" s="15" t="s">
        <v>280</v>
      </c>
      <c r="S18" s="131">
        <v>45311</v>
      </c>
      <c r="T18" s="6">
        <v>5568</v>
      </c>
      <c r="U18" s="6">
        <v>60</v>
      </c>
      <c r="V18" s="15" t="s">
        <v>280</v>
      </c>
      <c r="W18" s="131">
        <v>45299</v>
      </c>
      <c r="X18" s="6">
        <v>5453</v>
      </c>
      <c r="Y18" s="6">
        <v>60</v>
      </c>
      <c r="Z18" s="15" t="s">
        <v>179</v>
      </c>
      <c r="AA18" s="136"/>
      <c r="AB18" s="6"/>
      <c r="AC18" s="6"/>
      <c r="AD18" s="52"/>
      <c r="AE18" s="131">
        <v>45313</v>
      </c>
      <c r="AF18" s="86">
        <v>5577</v>
      </c>
      <c r="AG18" s="86">
        <v>75</v>
      </c>
      <c r="AH18" s="86" t="s">
        <v>280</v>
      </c>
      <c r="AI18" s="131"/>
      <c r="AJ18" s="140"/>
      <c r="AK18" s="6"/>
      <c r="AL18" s="15"/>
      <c r="AM18" s="131">
        <v>45312</v>
      </c>
      <c r="AN18" s="6">
        <v>5572</v>
      </c>
      <c r="AO18" s="6">
        <v>15</v>
      </c>
      <c r="AP18" s="6" t="s">
        <v>280</v>
      </c>
      <c r="AQ18" s="136">
        <v>45302</v>
      </c>
      <c r="AR18" s="6">
        <v>5477</v>
      </c>
      <c r="AS18" s="6">
        <v>60</v>
      </c>
      <c r="AT18" s="136" t="s">
        <v>280</v>
      </c>
      <c r="AU18" s="136">
        <v>45302</v>
      </c>
      <c r="AV18" s="6">
        <v>5479</v>
      </c>
      <c r="AW18" s="6">
        <v>30</v>
      </c>
      <c r="AX18" s="192" t="s">
        <v>280</v>
      </c>
      <c r="AY18" s="144">
        <v>45315</v>
      </c>
      <c r="AZ18" s="6">
        <v>5637</v>
      </c>
      <c r="BA18" s="6">
        <v>15</v>
      </c>
      <c r="BB18" s="192" t="s">
        <v>179</v>
      </c>
      <c r="BC18" s="144">
        <v>45314</v>
      </c>
      <c r="BD18" s="6">
        <v>5539</v>
      </c>
      <c r="BE18" s="6">
        <v>15</v>
      </c>
      <c r="BF18" s="192" t="s">
        <v>179</v>
      </c>
      <c r="BG18" s="136"/>
      <c r="BH18" s="6"/>
      <c r="BI18" s="6"/>
      <c r="BJ18" s="192"/>
      <c r="BK18" s="136"/>
      <c r="BL18" s="6"/>
      <c r="BM18" s="6"/>
      <c r="BN18" s="6"/>
      <c r="BO18" s="136"/>
      <c r="BP18" s="6"/>
      <c r="BQ18" s="6"/>
      <c r="BR18" s="6"/>
      <c r="BS18" s="136">
        <v>45314</v>
      </c>
      <c r="BT18" s="6">
        <v>5582</v>
      </c>
      <c r="BU18" s="6">
        <v>30</v>
      </c>
      <c r="BV18" s="6" t="s">
        <v>280</v>
      </c>
      <c r="BW18" s="136">
        <v>45313</v>
      </c>
      <c r="BX18" s="86">
        <v>5537</v>
      </c>
      <c r="BY18" s="86">
        <v>30</v>
      </c>
      <c r="BZ18" s="86" t="s">
        <v>179</v>
      </c>
      <c r="CA18" s="136"/>
      <c r="CB18" s="6"/>
      <c r="CC18" s="6"/>
      <c r="CD18" s="6"/>
      <c r="CE18" s="138"/>
      <c r="CF18" s="6"/>
      <c r="CG18" s="6"/>
      <c r="CH18" s="15"/>
      <c r="CI18" s="131">
        <v>45310</v>
      </c>
      <c r="CJ18" s="6">
        <v>5534</v>
      </c>
      <c r="CK18" s="6">
        <v>105</v>
      </c>
      <c r="CL18" s="216" t="s">
        <v>111</v>
      </c>
      <c r="CM18" s="138"/>
      <c r="CN18" s="6"/>
      <c r="CO18" s="6"/>
      <c r="CP18" s="86"/>
      <c r="CQ18" s="161"/>
      <c r="CR18" s="86"/>
      <c r="CS18" s="86"/>
      <c r="CT18" s="86"/>
      <c r="CU18" s="136">
        <v>45310</v>
      </c>
      <c r="CV18" s="67">
        <v>5562</v>
      </c>
      <c r="CW18" s="67">
        <v>30</v>
      </c>
      <c r="CX18" s="67" t="s">
        <v>280</v>
      </c>
      <c r="CY18" s="136">
        <v>45319</v>
      </c>
      <c r="CZ18" s="6">
        <v>5520</v>
      </c>
      <c r="DA18" s="6">
        <v>60</v>
      </c>
      <c r="DB18" s="6" t="s">
        <v>179</v>
      </c>
      <c r="DC18" s="136"/>
      <c r="DD18" s="6"/>
      <c r="DE18" s="6"/>
      <c r="DF18" s="6"/>
      <c r="DG18" s="242">
        <v>45305</v>
      </c>
      <c r="DH18" s="86">
        <v>5492</v>
      </c>
      <c r="DI18" s="86">
        <v>75</v>
      </c>
      <c r="DJ18" s="216" t="s">
        <v>280</v>
      </c>
      <c r="DK18" s="221"/>
      <c r="DL18" s="86"/>
      <c r="DM18" s="86"/>
      <c r="DN18" s="216"/>
      <c r="DO18" s="221"/>
      <c r="DP18" s="86"/>
      <c r="DQ18" s="86"/>
      <c r="DR18" s="216"/>
      <c r="DS18" s="221"/>
      <c r="DT18" s="86"/>
      <c r="DU18" s="86"/>
      <c r="DV18" s="216"/>
      <c r="DW18" s="221"/>
      <c r="DX18" s="86"/>
      <c r="DY18" s="86"/>
      <c r="DZ18" s="216"/>
      <c r="EA18" s="236">
        <v>45321</v>
      </c>
      <c r="EB18" s="86">
        <v>5801</v>
      </c>
      <c r="EC18" s="86">
        <v>15</v>
      </c>
      <c r="ED18" s="216" t="s">
        <v>179</v>
      </c>
      <c r="EE18" s="221"/>
      <c r="EF18" s="86"/>
      <c r="EG18" s="86"/>
      <c r="EH18" s="216"/>
      <c r="EI18" s="236">
        <v>45312</v>
      </c>
      <c r="EJ18" s="86">
        <v>5571</v>
      </c>
      <c r="EK18" s="86">
        <v>30</v>
      </c>
      <c r="EL18" s="216" t="s">
        <v>280</v>
      </c>
      <c r="EM18" s="221"/>
      <c r="EN18" s="86"/>
      <c r="EO18" s="86"/>
      <c r="EP18" s="216"/>
      <c r="EQ18" s="221"/>
      <c r="ER18" s="86"/>
      <c r="ES18" s="86"/>
      <c r="ET18" s="216"/>
      <c r="EU18" s="221"/>
      <c r="EV18" s="86"/>
      <c r="EW18" s="86"/>
      <c r="EX18" s="216"/>
    </row>
    <row r="19" spans="2:154" x14ac:dyDescent="0.3">
      <c r="C19" s="131"/>
      <c r="D19" s="6"/>
      <c r="E19" s="6"/>
      <c r="F19" s="15"/>
      <c r="G19" s="131"/>
      <c r="H19" s="6"/>
      <c r="I19" s="6"/>
      <c r="J19" s="15"/>
      <c r="K19" s="131">
        <v>45306</v>
      </c>
      <c r="L19" s="6">
        <v>5498</v>
      </c>
      <c r="M19" s="6">
        <v>30</v>
      </c>
      <c r="N19" s="52" t="s">
        <v>280</v>
      </c>
      <c r="O19" s="136">
        <v>45307</v>
      </c>
      <c r="P19" s="6">
        <v>5547</v>
      </c>
      <c r="Q19" s="6">
        <v>60</v>
      </c>
      <c r="R19" s="15" t="s">
        <v>280</v>
      </c>
      <c r="S19" s="131">
        <v>45314</v>
      </c>
      <c r="T19" s="6">
        <v>5540</v>
      </c>
      <c r="U19" s="6">
        <v>60</v>
      </c>
      <c r="V19" s="15" t="s">
        <v>179</v>
      </c>
      <c r="W19" s="131">
        <v>45301</v>
      </c>
      <c r="X19" s="6">
        <v>5435</v>
      </c>
      <c r="Y19" s="6">
        <v>140</v>
      </c>
      <c r="Z19" s="6" t="s">
        <v>111</v>
      </c>
      <c r="AA19" s="136"/>
      <c r="AB19" s="6"/>
      <c r="AC19" s="6"/>
      <c r="AD19" s="52"/>
      <c r="AE19" s="131">
        <v>45315</v>
      </c>
      <c r="AF19" s="86">
        <v>5543</v>
      </c>
      <c r="AG19" s="86">
        <v>75</v>
      </c>
      <c r="AH19" s="86" t="s">
        <v>179</v>
      </c>
      <c r="AI19" s="210"/>
      <c r="AJ19" s="140"/>
      <c r="AK19" s="6"/>
      <c r="AL19" s="15"/>
      <c r="AM19" s="210">
        <v>45315</v>
      </c>
      <c r="AN19" s="6">
        <v>5588</v>
      </c>
      <c r="AO19" s="6">
        <v>15</v>
      </c>
      <c r="AP19" s="6" t="s">
        <v>280</v>
      </c>
      <c r="AQ19" s="136">
        <v>45304</v>
      </c>
      <c r="AR19" s="6">
        <v>5487</v>
      </c>
      <c r="AS19" s="6">
        <v>60</v>
      </c>
      <c r="AT19" s="136" t="s">
        <v>280</v>
      </c>
      <c r="AU19" s="136">
        <v>45304</v>
      </c>
      <c r="AV19" s="6">
        <v>5489</v>
      </c>
      <c r="AW19" s="6">
        <v>30</v>
      </c>
      <c r="AX19" s="6" t="s">
        <v>280</v>
      </c>
      <c r="AY19" s="136">
        <v>45322</v>
      </c>
      <c r="AZ19" s="6">
        <v>5679</v>
      </c>
      <c r="BA19" s="6">
        <v>30</v>
      </c>
      <c r="BB19" s="192" t="s">
        <v>179</v>
      </c>
      <c r="BC19" s="144">
        <v>45320</v>
      </c>
      <c r="BD19" s="6">
        <v>5604</v>
      </c>
      <c r="BE19" s="6">
        <v>10</v>
      </c>
      <c r="BF19" s="192" t="s">
        <v>111</v>
      </c>
      <c r="BG19" s="144"/>
      <c r="BH19" s="6"/>
      <c r="BI19" s="6"/>
      <c r="BJ19" s="192"/>
      <c r="BK19" s="136"/>
      <c r="BL19" s="6"/>
      <c r="BM19" s="6"/>
      <c r="BN19" s="6"/>
      <c r="BO19" s="136"/>
      <c r="BP19" s="6"/>
      <c r="BQ19" s="6"/>
      <c r="BR19" s="6"/>
      <c r="BS19" s="136">
        <v>45317</v>
      </c>
      <c r="BT19" s="6">
        <v>5590</v>
      </c>
      <c r="BU19" s="6">
        <v>20</v>
      </c>
      <c r="BV19" s="6" t="s">
        <v>111</v>
      </c>
      <c r="BW19" s="136">
        <v>45316</v>
      </c>
      <c r="BX19" s="86">
        <v>5641</v>
      </c>
      <c r="BY19" s="86">
        <v>45</v>
      </c>
      <c r="BZ19" s="86" t="s">
        <v>179</v>
      </c>
      <c r="CA19" s="136"/>
      <c r="CB19" s="6"/>
      <c r="CC19" s="6"/>
      <c r="CD19" s="6"/>
      <c r="CE19" s="138"/>
      <c r="CF19" s="6"/>
      <c r="CG19" s="6"/>
      <c r="CH19" s="15"/>
      <c r="CI19" s="131">
        <v>45312</v>
      </c>
      <c r="CJ19" s="6">
        <v>5573</v>
      </c>
      <c r="CK19" s="6">
        <v>45</v>
      </c>
      <c r="CL19" s="216" t="s">
        <v>280</v>
      </c>
      <c r="CM19" s="138"/>
      <c r="CN19" s="6"/>
      <c r="CO19" s="6"/>
      <c r="CP19" s="86"/>
      <c r="CQ19" s="161"/>
      <c r="CR19" s="86"/>
      <c r="CS19" s="86"/>
      <c r="CT19" s="86"/>
      <c r="CU19" s="136">
        <v>45313</v>
      </c>
      <c r="CV19" s="67">
        <v>5538</v>
      </c>
      <c r="CW19" s="67">
        <v>60</v>
      </c>
      <c r="CX19" s="67" t="s">
        <v>179</v>
      </c>
      <c r="CY19" s="136">
        <v>45322</v>
      </c>
      <c r="CZ19" s="6">
        <v>5610</v>
      </c>
      <c r="DA19" s="6">
        <v>70</v>
      </c>
      <c r="DB19" s="6" t="s">
        <v>446</v>
      </c>
      <c r="DC19" s="136"/>
      <c r="DD19" s="6"/>
      <c r="DE19" s="6"/>
      <c r="DF19" s="6"/>
      <c r="DG19" s="242">
        <v>45307</v>
      </c>
      <c r="DH19" s="86">
        <v>5549</v>
      </c>
      <c r="DI19" s="86">
        <v>75</v>
      </c>
      <c r="DJ19" s="216" t="s">
        <v>280</v>
      </c>
      <c r="DK19" s="221"/>
      <c r="DL19" s="86"/>
      <c r="DM19" s="86"/>
      <c r="DN19" s="216"/>
      <c r="DO19" s="221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  <c r="EI19" s="236">
        <v>45312</v>
      </c>
      <c r="EJ19" s="86">
        <v>3853</v>
      </c>
      <c r="EK19" s="86">
        <v>90</v>
      </c>
      <c r="EL19" s="216" t="s">
        <v>184</v>
      </c>
      <c r="EM19" s="221"/>
      <c r="EN19" s="86"/>
      <c r="EO19" s="86"/>
      <c r="EP19" s="216"/>
      <c r="EQ19" s="221"/>
      <c r="ER19" s="86"/>
      <c r="ES19" s="86"/>
      <c r="ET19" s="216"/>
      <c r="EU19" s="221"/>
      <c r="EV19" s="86"/>
      <c r="EW19" s="86"/>
      <c r="EX19" s="216"/>
    </row>
    <row r="20" spans="2:154" x14ac:dyDescent="0.3">
      <c r="C20" s="131"/>
      <c r="D20" s="6"/>
      <c r="E20" s="6"/>
      <c r="F20" s="15"/>
      <c r="G20" s="131"/>
      <c r="H20" s="6"/>
      <c r="I20" s="6"/>
      <c r="J20" s="15"/>
      <c r="K20" s="131">
        <v>45308</v>
      </c>
      <c r="L20" s="6">
        <v>5554</v>
      </c>
      <c r="M20" s="6">
        <v>30</v>
      </c>
      <c r="N20" s="52" t="s">
        <v>280</v>
      </c>
      <c r="O20" s="136">
        <v>45309</v>
      </c>
      <c r="P20" s="6">
        <v>5531</v>
      </c>
      <c r="Q20" s="6">
        <v>140</v>
      </c>
      <c r="R20" s="15" t="s">
        <v>111</v>
      </c>
      <c r="S20" s="131">
        <v>45317</v>
      </c>
      <c r="T20" s="6">
        <v>5595</v>
      </c>
      <c r="U20" s="6">
        <v>60</v>
      </c>
      <c r="V20" s="15" t="s">
        <v>111</v>
      </c>
      <c r="W20" s="131">
        <v>45303</v>
      </c>
      <c r="X20" s="6">
        <v>5486</v>
      </c>
      <c r="Y20" s="6">
        <v>60</v>
      </c>
      <c r="Z20" s="6" t="s">
        <v>280</v>
      </c>
      <c r="AA20" s="136"/>
      <c r="AB20" s="6"/>
      <c r="AC20" s="6"/>
      <c r="AD20" s="52"/>
      <c r="AE20" s="131">
        <v>45317</v>
      </c>
      <c r="AF20" s="86">
        <v>5646</v>
      </c>
      <c r="AG20" s="86">
        <v>75</v>
      </c>
      <c r="AH20" s="86" t="s">
        <v>179</v>
      </c>
      <c r="AI20" s="131"/>
      <c r="AJ20" s="6"/>
      <c r="AK20" s="6"/>
      <c r="AL20" s="15"/>
      <c r="AM20" s="131">
        <v>45318</v>
      </c>
      <c r="AN20" s="6">
        <v>5596</v>
      </c>
      <c r="AO20" s="6">
        <v>35</v>
      </c>
      <c r="AP20" s="6" t="s">
        <v>111</v>
      </c>
      <c r="AQ20" s="136">
        <v>45306</v>
      </c>
      <c r="AR20" s="6">
        <v>5514</v>
      </c>
      <c r="AS20" s="6">
        <v>60</v>
      </c>
      <c r="AT20" s="136" t="s">
        <v>179</v>
      </c>
      <c r="AU20" s="136">
        <v>45306</v>
      </c>
      <c r="AV20" s="6">
        <v>5515</v>
      </c>
      <c r="AW20" s="6">
        <v>15</v>
      </c>
      <c r="AX20" s="6" t="s">
        <v>179</v>
      </c>
      <c r="AY20" s="136"/>
      <c r="AZ20" s="6"/>
      <c r="BA20" s="6"/>
      <c r="BB20" s="6"/>
      <c r="BC20" s="144"/>
      <c r="BD20" s="6"/>
      <c r="BE20" s="6"/>
      <c r="BF20" s="6"/>
      <c r="BG20" s="144"/>
      <c r="BH20" s="6"/>
      <c r="BI20" s="6"/>
      <c r="BJ20" s="6"/>
      <c r="BK20" s="136"/>
      <c r="BL20" s="6"/>
      <c r="BM20" s="6"/>
      <c r="BN20" s="6"/>
      <c r="BO20" s="136"/>
      <c r="BP20" s="6"/>
      <c r="BQ20" s="6"/>
      <c r="BR20" s="6"/>
      <c r="BS20" s="136">
        <v>45320</v>
      </c>
      <c r="BT20" s="6">
        <v>5652</v>
      </c>
      <c r="BU20" s="6">
        <v>70</v>
      </c>
      <c r="BV20" s="6" t="s">
        <v>179</v>
      </c>
      <c r="BW20" s="136">
        <v>45320</v>
      </c>
      <c r="BX20" s="86">
        <v>5655</v>
      </c>
      <c r="BY20" s="86">
        <v>45</v>
      </c>
      <c r="BZ20" s="86" t="s">
        <v>179</v>
      </c>
      <c r="CA20" s="136"/>
      <c r="CB20" s="6"/>
      <c r="CC20" s="6"/>
      <c r="CD20" s="6"/>
      <c r="CE20" s="138"/>
      <c r="CF20" s="6"/>
      <c r="CG20" s="6"/>
      <c r="CH20" s="15"/>
      <c r="CI20" s="131">
        <v>45314</v>
      </c>
      <c r="CJ20" s="6">
        <v>5643</v>
      </c>
      <c r="CK20" s="6">
        <v>45</v>
      </c>
      <c r="CL20" s="216" t="s">
        <v>179</v>
      </c>
      <c r="CM20" s="138"/>
      <c r="CN20" s="6"/>
      <c r="CO20" s="6"/>
      <c r="CP20" s="86"/>
      <c r="CQ20" s="161"/>
      <c r="CR20" s="86"/>
      <c r="CS20" s="86"/>
      <c r="CT20" s="86"/>
      <c r="CU20" s="136">
        <v>45316</v>
      </c>
      <c r="CV20" s="67">
        <v>5642</v>
      </c>
      <c r="CW20" s="67">
        <v>60</v>
      </c>
      <c r="CX20" s="67" t="s">
        <v>179</v>
      </c>
      <c r="CY20" s="136"/>
      <c r="CZ20" s="6"/>
      <c r="DA20" s="6"/>
      <c r="DB20" s="6"/>
      <c r="DC20" s="136"/>
      <c r="DD20" s="6"/>
      <c r="DE20" s="6"/>
      <c r="DF20" s="6"/>
      <c r="DG20" s="208">
        <v>45309</v>
      </c>
      <c r="DH20" s="86">
        <v>5526</v>
      </c>
      <c r="DI20" s="86">
        <v>60</v>
      </c>
      <c r="DJ20" s="216" t="s">
        <v>111</v>
      </c>
      <c r="DK20" s="221"/>
      <c r="DL20" s="86"/>
      <c r="DM20" s="86"/>
      <c r="DN20" s="216"/>
      <c r="DO20" s="221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  <c r="EI20" s="236">
        <v>45318</v>
      </c>
      <c r="EJ20" s="86">
        <v>5508</v>
      </c>
      <c r="EK20" s="86">
        <v>45</v>
      </c>
      <c r="EL20" s="216" t="s">
        <v>446</v>
      </c>
      <c r="EM20" s="221"/>
      <c r="EN20" s="86"/>
      <c r="EO20" s="86"/>
      <c r="EP20" s="216"/>
      <c r="EQ20" s="221"/>
      <c r="ER20" s="86"/>
      <c r="ES20" s="86"/>
      <c r="ET20" s="216"/>
      <c r="EU20" s="221"/>
      <c r="EV20" s="86"/>
      <c r="EW20" s="86"/>
      <c r="EX20" s="216"/>
    </row>
    <row r="21" spans="2:154" x14ac:dyDescent="0.3">
      <c r="C21" s="131"/>
      <c r="D21" s="6"/>
      <c r="E21" s="6"/>
      <c r="F21" s="15"/>
      <c r="G21" s="131"/>
      <c r="H21" s="6"/>
      <c r="I21" s="6"/>
      <c r="J21" s="15"/>
      <c r="K21" s="131">
        <v>45314</v>
      </c>
      <c r="L21" s="6">
        <v>5587</v>
      </c>
      <c r="M21" s="6">
        <v>30</v>
      </c>
      <c r="N21" s="52" t="s">
        <v>280</v>
      </c>
      <c r="O21" s="136">
        <v>45311</v>
      </c>
      <c r="P21" s="6">
        <v>5563</v>
      </c>
      <c r="Q21" s="6">
        <v>60</v>
      </c>
      <c r="R21" s="15" t="s">
        <v>280</v>
      </c>
      <c r="S21" s="131">
        <v>45320</v>
      </c>
      <c r="T21" s="6">
        <v>5603</v>
      </c>
      <c r="U21" s="6">
        <v>45</v>
      </c>
      <c r="V21" s="15" t="s">
        <v>111</v>
      </c>
      <c r="W21" s="131">
        <v>45305</v>
      </c>
      <c r="X21" s="6">
        <v>5494</v>
      </c>
      <c r="Y21" s="6">
        <v>45</v>
      </c>
      <c r="Z21" s="6" t="s">
        <v>280</v>
      </c>
      <c r="AA21" s="136"/>
      <c r="AB21" s="6"/>
      <c r="AC21" s="6"/>
      <c r="AD21" s="52"/>
      <c r="AE21" s="131">
        <v>45319</v>
      </c>
      <c r="AF21" s="86">
        <v>5598</v>
      </c>
      <c r="AG21" s="86">
        <v>175</v>
      </c>
      <c r="AH21" s="86" t="s">
        <v>449</v>
      </c>
      <c r="AI21" s="210"/>
      <c r="AJ21" s="140"/>
      <c r="AK21" s="6"/>
      <c r="AL21" s="15"/>
      <c r="AM21" s="210">
        <v>45321</v>
      </c>
      <c r="AN21" s="140">
        <v>5605</v>
      </c>
      <c r="AO21" s="6">
        <v>70</v>
      </c>
      <c r="AP21" s="6" t="s">
        <v>446</v>
      </c>
      <c r="AQ21" s="136">
        <v>45308</v>
      </c>
      <c r="AR21" s="6">
        <v>5521</v>
      </c>
      <c r="AS21" s="6">
        <v>50</v>
      </c>
      <c r="AT21" s="136" t="s">
        <v>111</v>
      </c>
      <c r="AU21" s="136">
        <v>45308</v>
      </c>
      <c r="AV21" s="6">
        <v>5524</v>
      </c>
      <c r="AW21" s="6">
        <v>20</v>
      </c>
      <c r="AX21" s="6" t="s">
        <v>111</v>
      </c>
      <c r="AY21" s="144"/>
      <c r="AZ21" s="6"/>
      <c r="BA21" s="6"/>
      <c r="BB21" s="6"/>
      <c r="BC21" s="144"/>
      <c r="BD21" s="6"/>
      <c r="BE21" s="6"/>
      <c r="BF21" s="6"/>
      <c r="BG21" s="136"/>
      <c r="BH21" s="6"/>
      <c r="BI21" s="6"/>
      <c r="BJ21" s="6"/>
      <c r="BK21" s="136"/>
      <c r="BL21" s="6"/>
      <c r="BM21" s="6"/>
      <c r="BN21" s="6"/>
      <c r="BO21" s="136"/>
      <c r="BP21" s="6"/>
      <c r="BQ21" s="6"/>
      <c r="BR21" s="52"/>
      <c r="BS21" s="136"/>
      <c r="BT21" s="6"/>
      <c r="BU21" s="6"/>
      <c r="BV21" s="6"/>
      <c r="BW21" s="136"/>
      <c r="BX21" s="86"/>
      <c r="BY21" s="86"/>
      <c r="BZ21" s="86"/>
      <c r="CA21" s="136"/>
      <c r="CB21" s="241"/>
      <c r="CC21" s="241"/>
      <c r="CD21" s="241"/>
      <c r="CE21" s="138"/>
      <c r="CF21" s="6"/>
      <c r="CG21" s="6"/>
      <c r="CH21" s="15"/>
      <c r="CI21" s="131">
        <v>45316</v>
      </c>
      <c r="CJ21" s="6">
        <v>5638</v>
      </c>
      <c r="CK21" s="6">
        <v>45</v>
      </c>
      <c r="CL21" s="216" t="s">
        <v>179</v>
      </c>
      <c r="CM21" s="138"/>
      <c r="CN21" s="6"/>
      <c r="CO21" s="6"/>
      <c r="CP21" s="86"/>
      <c r="CQ21" s="161"/>
      <c r="CR21" s="86"/>
      <c r="CS21" s="86"/>
      <c r="CT21" s="86"/>
      <c r="CU21" s="136">
        <v>45319</v>
      </c>
      <c r="CV21" s="67">
        <v>5520</v>
      </c>
      <c r="CW21" s="67">
        <v>60</v>
      </c>
      <c r="CX21" s="67" t="s">
        <v>179</v>
      </c>
      <c r="CY21" s="136"/>
      <c r="CZ21" s="6"/>
      <c r="DA21" s="6"/>
      <c r="DB21" s="6"/>
      <c r="DC21" s="136"/>
      <c r="DD21" s="6"/>
      <c r="DE21" s="6"/>
      <c r="DF21" s="6"/>
      <c r="DG21" s="242">
        <v>45311</v>
      </c>
      <c r="DH21" s="86">
        <v>5564</v>
      </c>
      <c r="DI21" s="86">
        <v>75</v>
      </c>
      <c r="DJ21" s="216" t="s">
        <v>280</v>
      </c>
      <c r="DK21" s="221"/>
      <c r="DL21" s="86"/>
      <c r="DM21" s="86"/>
      <c r="DN21" s="216"/>
      <c r="DO21" s="221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>
        <v>45321</v>
      </c>
      <c r="EJ21" s="86">
        <v>5606</v>
      </c>
      <c r="EK21" s="86">
        <v>105</v>
      </c>
      <c r="EL21" s="216" t="s">
        <v>446</v>
      </c>
      <c r="EM21" s="221"/>
      <c r="EN21" s="86"/>
      <c r="EO21" s="86"/>
      <c r="EP21" s="216"/>
      <c r="EQ21" s="221"/>
      <c r="ER21" s="86"/>
      <c r="ES21" s="86"/>
      <c r="ET21" s="216"/>
      <c r="EU21" s="221"/>
      <c r="EV21" s="86"/>
      <c r="EW21" s="86"/>
      <c r="EX21" s="216"/>
    </row>
    <row r="22" spans="2:154" x14ac:dyDescent="0.3">
      <c r="C22" s="131"/>
      <c r="D22" s="6"/>
      <c r="E22" s="6"/>
      <c r="F22" s="15"/>
      <c r="G22" s="131"/>
      <c r="H22" s="6"/>
      <c r="I22" s="6"/>
      <c r="J22" s="15"/>
      <c r="K22" s="131"/>
      <c r="L22" s="6"/>
      <c r="M22" s="6"/>
      <c r="N22" s="52"/>
      <c r="O22" s="136">
        <v>45313</v>
      </c>
      <c r="P22" s="6">
        <v>5579</v>
      </c>
      <c r="Q22" s="6">
        <v>60</v>
      </c>
      <c r="R22" s="15" t="s">
        <v>280</v>
      </c>
      <c r="S22" s="131"/>
      <c r="T22" s="6"/>
      <c r="U22" s="6"/>
      <c r="V22" s="15"/>
      <c r="W22" s="131">
        <v>45307</v>
      </c>
      <c r="X22" s="6">
        <v>5500</v>
      </c>
      <c r="Y22" s="6">
        <v>60</v>
      </c>
      <c r="Z22" s="6" t="s">
        <v>280</v>
      </c>
      <c r="AA22" s="136"/>
      <c r="AB22" s="6"/>
      <c r="AC22" s="6"/>
      <c r="AD22" s="52"/>
      <c r="AE22" s="131">
        <v>45321</v>
      </c>
      <c r="AF22" s="114">
        <v>5070</v>
      </c>
      <c r="AG22" s="114">
        <v>75</v>
      </c>
      <c r="AH22" s="115" t="s">
        <v>179</v>
      </c>
      <c r="AI22" s="161"/>
      <c r="AJ22" s="140"/>
      <c r="AK22" s="6"/>
      <c r="AL22" s="15"/>
      <c r="AM22" s="161"/>
      <c r="AN22" s="6"/>
      <c r="AO22" s="6"/>
      <c r="AP22" s="6"/>
      <c r="AQ22" s="136">
        <v>45310</v>
      </c>
      <c r="AR22" s="6">
        <v>5533</v>
      </c>
      <c r="AS22" s="6">
        <v>60</v>
      </c>
      <c r="AT22" s="136" t="s">
        <v>111</v>
      </c>
      <c r="AU22" s="136">
        <v>45310</v>
      </c>
      <c r="AV22" s="6">
        <v>5532</v>
      </c>
      <c r="AW22" s="6">
        <v>30</v>
      </c>
      <c r="AX22" s="6" t="s">
        <v>111</v>
      </c>
      <c r="AY22" s="136"/>
      <c r="AZ22" s="6"/>
      <c r="BA22" s="6"/>
      <c r="BB22" s="6"/>
      <c r="BC22" s="144"/>
      <c r="BD22" s="6"/>
      <c r="BE22" s="6"/>
      <c r="BF22" s="6"/>
      <c r="BG22" s="136"/>
      <c r="BH22" s="6"/>
      <c r="BI22" s="6"/>
      <c r="BJ22" s="6"/>
      <c r="BK22" s="136"/>
      <c r="BL22" s="6"/>
      <c r="BM22" s="6"/>
      <c r="BN22" s="6"/>
      <c r="BO22" s="136"/>
      <c r="BP22" s="6"/>
      <c r="BQ22" s="6"/>
      <c r="BR22" s="52"/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8"/>
      <c r="CF22" s="6"/>
      <c r="CG22" s="6"/>
      <c r="CH22" s="15"/>
      <c r="CI22" s="131"/>
      <c r="CJ22" s="6"/>
      <c r="CK22" s="6"/>
      <c r="CL22" s="216"/>
      <c r="CM22" s="138"/>
      <c r="CN22" s="6"/>
      <c r="CO22" s="6"/>
      <c r="CP22" s="86"/>
      <c r="CQ22" s="161"/>
      <c r="CR22" s="86"/>
      <c r="CS22" s="86"/>
      <c r="CT22" s="86"/>
      <c r="CU22" s="136">
        <v>45322</v>
      </c>
      <c r="CV22" s="67">
        <v>5609</v>
      </c>
      <c r="CW22" s="67">
        <v>70</v>
      </c>
      <c r="CX22" s="67" t="s">
        <v>446</v>
      </c>
      <c r="CY22" s="136"/>
      <c r="CZ22" s="86"/>
      <c r="DA22" s="86"/>
      <c r="DB22" s="86"/>
      <c r="DC22" s="136"/>
      <c r="DD22" s="86"/>
      <c r="DE22" s="86"/>
      <c r="DF22" s="86"/>
      <c r="DG22" s="242">
        <v>45313</v>
      </c>
      <c r="DH22" s="86">
        <v>5581</v>
      </c>
      <c r="DI22" s="86">
        <v>75</v>
      </c>
      <c r="DJ22" s="216" t="s">
        <v>280</v>
      </c>
      <c r="DK22" s="221"/>
      <c r="DL22" s="86"/>
      <c r="DM22" s="86"/>
      <c r="DN22" s="216"/>
      <c r="DO22" s="221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21"/>
      <c r="EN22" s="86"/>
      <c r="EO22" s="86"/>
      <c r="EP22" s="216"/>
      <c r="EQ22" s="221"/>
      <c r="ER22" s="86"/>
      <c r="ES22" s="86"/>
      <c r="ET22" s="216"/>
      <c r="EU22" s="221"/>
      <c r="EV22" s="86"/>
      <c r="EW22" s="86"/>
      <c r="EX22" s="216"/>
    </row>
    <row r="23" spans="2:154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52"/>
      <c r="O23" s="136">
        <v>45315</v>
      </c>
      <c r="P23" s="6">
        <v>5635</v>
      </c>
      <c r="Q23" s="6">
        <v>60</v>
      </c>
      <c r="R23" s="15" t="s">
        <v>179</v>
      </c>
      <c r="S23" s="131"/>
      <c r="T23" s="6"/>
      <c r="U23" s="6"/>
      <c r="V23" s="15"/>
      <c r="W23" s="131">
        <v>45309</v>
      </c>
      <c r="X23" s="6">
        <v>5527</v>
      </c>
      <c r="Y23" s="6">
        <v>140</v>
      </c>
      <c r="Z23" s="6" t="s">
        <v>111</v>
      </c>
      <c r="AA23" s="136"/>
      <c r="AB23" s="6"/>
      <c r="AC23" s="6"/>
      <c r="AD23" s="52"/>
      <c r="AE23" s="131"/>
      <c r="AF23" s="6"/>
      <c r="AG23" s="6"/>
      <c r="AH23" s="15"/>
      <c r="AI23" s="131"/>
      <c r="AJ23" s="6"/>
      <c r="AK23" s="6"/>
      <c r="AL23" s="15"/>
      <c r="AM23" s="131"/>
      <c r="AN23" s="140"/>
      <c r="AO23" s="6"/>
      <c r="AP23" s="6"/>
      <c r="AQ23" s="136">
        <v>45312</v>
      </c>
      <c r="AR23" s="6">
        <v>5575</v>
      </c>
      <c r="AS23" s="6">
        <v>60</v>
      </c>
      <c r="AT23" s="136" t="s">
        <v>280</v>
      </c>
      <c r="AU23" s="136">
        <v>45312</v>
      </c>
      <c r="AV23" s="6">
        <v>5576</v>
      </c>
      <c r="AW23" s="6">
        <v>30</v>
      </c>
      <c r="AX23" s="6" t="s">
        <v>280</v>
      </c>
      <c r="AY23" s="136"/>
      <c r="AZ23" s="6"/>
      <c r="BA23" s="6"/>
      <c r="BB23" s="6"/>
      <c r="BC23" s="144"/>
      <c r="BD23" s="6"/>
      <c r="BE23" s="6"/>
      <c r="BF23" s="6"/>
      <c r="BG23" s="144"/>
      <c r="BH23" s="6"/>
      <c r="BI23" s="6"/>
      <c r="BJ23" s="6"/>
      <c r="BK23" s="136"/>
      <c r="BL23" s="6"/>
      <c r="BM23" s="6"/>
      <c r="BN23" s="6"/>
      <c r="BO23" s="136"/>
      <c r="BP23" s="6"/>
      <c r="BQ23" s="6"/>
      <c r="BR23" s="52"/>
      <c r="BS23" s="136"/>
      <c r="BT23" s="6"/>
      <c r="BU23" s="6"/>
      <c r="BV23" s="6"/>
      <c r="BW23" s="136"/>
      <c r="BX23" s="86"/>
      <c r="BY23" s="86"/>
      <c r="BZ23" s="86"/>
      <c r="CA23" s="241"/>
      <c r="CB23" s="241"/>
      <c r="CC23" s="241"/>
      <c r="CD23" s="241"/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/>
      <c r="CR23" s="86"/>
      <c r="CS23" s="86"/>
      <c r="CT23" s="86"/>
      <c r="CU23" s="136"/>
      <c r="CV23" s="67"/>
      <c r="CW23" s="67"/>
      <c r="CX23" s="67"/>
      <c r="CY23" s="86"/>
      <c r="CZ23" s="86"/>
      <c r="DA23" s="86"/>
      <c r="DB23" s="86"/>
      <c r="DC23" s="86"/>
      <c r="DD23" s="86"/>
      <c r="DE23" s="86"/>
      <c r="DF23" s="86"/>
      <c r="DG23" s="242">
        <v>45315</v>
      </c>
      <c r="DH23" s="86">
        <v>5634</v>
      </c>
      <c r="DI23" s="86">
        <v>75</v>
      </c>
      <c r="DJ23" s="216" t="s">
        <v>179</v>
      </c>
      <c r="DK23" s="221"/>
      <c r="DL23" s="86"/>
      <c r="DM23" s="86"/>
      <c r="DN23" s="216"/>
      <c r="DO23" s="221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21"/>
      <c r="EN23" s="86"/>
      <c r="EO23" s="86"/>
      <c r="EP23" s="216"/>
      <c r="EQ23" s="221"/>
      <c r="ER23" s="86"/>
      <c r="ES23" s="86"/>
      <c r="ET23" s="216"/>
      <c r="EU23" s="221"/>
      <c r="EV23" s="86"/>
      <c r="EW23" s="86"/>
      <c r="EX23" s="216"/>
    </row>
    <row r="24" spans="2:154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>
        <v>45317</v>
      </c>
      <c r="P24" s="6">
        <v>5594</v>
      </c>
      <c r="Q24" s="6">
        <v>60</v>
      </c>
      <c r="R24" s="15" t="s">
        <v>111</v>
      </c>
      <c r="S24" s="131"/>
      <c r="T24" s="6"/>
      <c r="U24" s="6"/>
      <c r="V24" s="15"/>
      <c r="W24" s="131">
        <v>45311</v>
      </c>
      <c r="X24" s="6">
        <v>5565</v>
      </c>
      <c r="Y24" s="6">
        <v>60</v>
      </c>
      <c r="Z24" s="6" t="s">
        <v>280</v>
      </c>
      <c r="AA24" s="136"/>
      <c r="AB24" s="6"/>
      <c r="AC24" s="6"/>
      <c r="AD24" s="52"/>
      <c r="AE24" s="131"/>
      <c r="AF24" s="6"/>
      <c r="AG24" s="6"/>
      <c r="AH24" s="15"/>
      <c r="AI24" s="210"/>
      <c r="AJ24" s="6"/>
      <c r="AK24" s="6"/>
      <c r="AL24" s="15"/>
      <c r="AM24" s="210"/>
      <c r="AN24" s="140"/>
      <c r="AO24" s="6"/>
      <c r="AP24" s="6"/>
      <c r="AQ24" s="136">
        <v>45314</v>
      </c>
      <c r="AR24" s="6">
        <v>5542</v>
      </c>
      <c r="AS24" s="6">
        <v>60</v>
      </c>
      <c r="AT24" s="136" t="s">
        <v>179</v>
      </c>
      <c r="AU24" s="136">
        <v>45314</v>
      </c>
      <c r="AV24" s="6">
        <v>5541</v>
      </c>
      <c r="AW24" s="6">
        <v>20</v>
      </c>
      <c r="AX24" s="6" t="s">
        <v>179</v>
      </c>
      <c r="AY24" s="136"/>
      <c r="AZ24" s="6"/>
      <c r="BA24" s="6"/>
      <c r="BB24" s="6"/>
      <c r="BC24" s="144"/>
      <c r="BD24" s="224"/>
      <c r="BE24" s="224"/>
      <c r="BF24" s="6"/>
      <c r="BG24" s="136"/>
      <c r="BH24" s="6"/>
      <c r="BI24" s="6"/>
      <c r="BJ24" s="6"/>
      <c r="BK24" s="136"/>
      <c r="BL24" s="6"/>
      <c r="BM24" s="6"/>
      <c r="BN24" s="6"/>
      <c r="BO24" s="136"/>
      <c r="BP24" s="6"/>
      <c r="BQ24" s="6"/>
      <c r="BR24" s="52"/>
      <c r="BS24" s="136"/>
      <c r="BT24" s="6"/>
      <c r="BU24" s="6"/>
      <c r="BV24" s="6"/>
      <c r="BW24" s="136"/>
      <c r="BX24" s="86"/>
      <c r="BY24" s="86"/>
      <c r="BZ24" s="86"/>
      <c r="CA24" s="136"/>
      <c r="CB24" s="6"/>
      <c r="CC24" s="6"/>
      <c r="CD24" s="6"/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/>
      <c r="CR24" s="217"/>
      <c r="CS24" s="217"/>
      <c r="CT24" s="217"/>
      <c r="CU24" s="67"/>
      <c r="CV24" s="67"/>
      <c r="CW24" s="67"/>
      <c r="CX24" s="67"/>
      <c r="CY24" s="86"/>
      <c r="CZ24" s="86"/>
      <c r="DA24" s="86"/>
      <c r="DB24" s="86"/>
      <c r="DC24" s="86"/>
      <c r="DD24" s="86"/>
      <c r="DE24" s="86"/>
      <c r="DF24" s="86"/>
      <c r="DG24" s="208">
        <v>45317</v>
      </c>
      <c r="DH24" s="217">
        <v>5593</v>
      </c>
      <c r="DI24" s="217">
        <v>75</v>
      </c>
      <c r="DJ24" s="223" t="s">
        <v>111</v>
      </c>
      <c r="DK24" s="222"/>
      <c r="DL24" s="217"/>
      <c r="DM24" s="217"/>
      <c r="DN24" s="223"/>
      <c r="DO24" s="222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</row>
    <row r="25" spans="2:154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>
        <v>45319</v>
      </c>
      <c r="P25" s="6">
        <v>5650</v>
      </c>
      <c r="Q25" s="6">
        <v>30</v>
      </c>
      <c r="R25" s="6" t="s">
        <v>179</v>
      </c>
      <c r="S25" s="136"/>
      <c r="T25" s="6"/>
      <c r="U25" s="6"/>
      <c r="V25" s="6"/>
      <c r="W25" s="131">
        <v>45313</v>
      </c>
      <c r="X25" s="6">
        <v>5578</v>
      </c>
      <c r="Y25" s="6">
        <v>60</v>
      </c>
      <c r="Z25" s="6" t="s">
        <v>280</v>
      </c>
      <c r="AA25" s="136"/>
      <c r="AB25" s="6"/>
      <c r="AC25" s="6"/>
      <c r="AD25" s="52"/>
      <c r="AE25" s="131"/>
      <c r="AF25" s="6"/>
      <c r="AG25" s="6"/>
      <c r="AH25" s="15"/>
      <c r="AI25" s="131"/>
      <c r="AJ25" s="6"/>
      <c r="AK25" s="6"/>
      <c r="AL25" s="15"/>
      <c r="AM25" s="131"/>
      <c r="AN25" s="6"/>
      <c r="AO25" s="6"/>
      <c r="AP25" s="6"/>
      <c r="AQ25" s="136">
        <v>45316</v>
      </c>
      <c r="AR25" s="6">
        <v>5639</v>
      </c>
      <c r="AS25" s="6">
        <v>60</v>
      </c>
      <c r="AT25" s="136" t="s">
        <v>179</v>
      </c>
      <c r="AU25" s="136">
        <v>45316</v>
      </c>
      <c r="AV25" s="6">
        <v>5640</v>
      </c>
      <c r="AW25" s="6">
        <v>20</v>
      </c>
      <c r="AX25" s="6" t="s">
        <v>179</v>
      </c>
      <c r="AY25" s="136"/>
      <c r="AZ25" s="6"/>
      <c r="BA25" s="6"/>
      <c r="BB25" s="6"/>
      <c r="BC25" s="144"/>
      <c r="BD25" s="224"/>
      <c r="BE25" s="224"/>
      <c r="BF25" s="6"/>
      <c r="BG25" s="136"/>
      <c r="BH25" s="6"/>
      <c r="BI25" s="6"/>
      <c r="BJ25" s="6"/>
      <c r="BK25" s="136"/>
      <c r="BL25" s="6"/>
      <c r="BM25" s="6"/>
      <c r="BN25" s="6"/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/>
      <c r="CB25" s="6"/>
      <c r="CC25" s="6"/>
      <c r="CD25" s="6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222"/>
      <c r="CZ25" s="217"/>
      <c r="DA25" s="217"/>
      <c r="DB25" s="223"/>
      <c r="DC25" s="222"/>
      <c r="DD25" s="217"/>
      <c r="DE25" s="217"/>
      <c r="DF25" s="223"/>
      <c r="DG25" s="242">
        <v>45319</v>
      </c>
      <c r="DH25" s="217">
        <v>5649</v>
      </c>
      <c r="DI25" s="217">
        <v>75</v>
      </c>
      <c r="DJ25" s="223" t="s">
        <v>179</v>
      </c>
      <c r="DK25" s="222"/>
      <c r="DL25" s="217"/>
      <c r="DM25" s="217"/>
      <c r="DN25" s="223"/>
      <c r="DO25" s="222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</row>
    <row r="26" spans="2:154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>
        <v>45321</v>
      </c>
      <c r="P26" s="6">
        <v>5673</v>
      </c>
      <c r="Q26" s="6">
        <v>20</v>
      </c>
      <c r="R26" s="6" t="s">
        <v>179</v>
      </c>
      <c r="S26" s="136"/>
      <c r="T26" s="6"/>
      <c r="U26" s="6"/>
      <c r="V26" s="6"/>
      <c r="W26" s="131">
        <v>45315</v>
      </c>
      <c r="X26" s="6">
        <v>5544</v>
      </c>
      <c r="Y26" s="6">
        <v>45</v>
      </c>
      <c r="Z26" s="6" t="s">
        <v>179</v>
      </c>
      <c r="AA26" s="136"/>
      <c r="AB26" s="6"/>
      <c r="AC26" s="6"/>
      <c r="AD26" s="52"/>
      <c r="AE26" s="131"/>
      <c r="AF26" s="6"/>
      <c r="AG26" s="6"/>
      <c r="AH26" s="15"/>
      <c r="AI26" s="210"/>
      <c r="AJ26" s="211"/>
      <c r="AK26" s="211"/>
      <c r="AL26" s="212"/>
      <c r="AM26" s="138"/>
      <c r="AN26" s="6"/>
      <c r="AO26" s="6"/>
      <c r="AP26" s="6"/>
      <c r="AQ26" s="136">
        <v>45318</v>
      </c>
      <c r="AR26" s="6">
        <v>5644</v>
      </c>
      <c r="AS26" s="6">
        <v>45</v>
      </c>
      <c r="AT26" s="6" t="s">
        <v>179</v>
      </c>
      <c r="AU26" s="136">
        <v>45318</v>
      </c>
      <c r="AV26" s="6">
        <v>5645</v>
      </c>
      <c r="AW26" s="6">
        <v>30</v>
      </c>
      <c r="AX26" s="6" t="s">
        <v>179</v>
      </c>
      <c r="AY26" s="136"/>
      <c r="AZ26" s="6"/>
      <c r="BA26" s="6"/>
      <c r="BB26" s="6"/>
      <c r="BC26" s="144"/>
      <c r="BD26" s="224"/>
      <c r="BE26" s="224"/>
      <c r="BF26" s="6"/>
      <c r="BG26" s="6"/>
      <c r="BH26" s="6"/>
      <c r="BI26" s="6"/>
      <c r="BJ26" s="6"/>
      <c r="BK26" s="6"/>
      <c r="BL26" s="6"/>
      <c r="BM26" s="6"/>
      <c r="BN26" s="6"/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/>
      <c r="CB26" s="6"/>
      <c r="CC26" s="6"/>
      <c r="CD26" s="6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222"/>
      <c r="CZ26" s="217"/>
      <c r="DA26" s="217"/>
      <c r="DB26" s="223"/>
      <c r="DC26" s="222"/>
      <c r="DD26" s="217"/>
      <c r="DE26" s="217"/>
      <c r="DF26" s="223"/>
      <c r="DG26" s="242">
        <v>45321</v>
      </c>
      <c r="DH26" s="217">
        <v>5672</v>
      </c>
      <c r="DI26" s="217">
        <v>75</v>
      </c>
      <c r="DJ26" s="223" t="s">
        <v>179</v>
      </c>
      <c r="DK26" s="222"/>
      <c r="DL26" s="217"/>
      <c r="DM26" s="217"/>
      <c r="DN26" s="223"/>
      <c r="DO26" s="222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</row>
    <row r="27" spans="2:154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>
        <v>45317</v>
      </c>
      <c r="X27" s="6">
        <v>5647</v>
      </c>
      <c r="Y27" s="6">
        <v>60</v>
      </c>
      <c r="Z27" s="6" t="s">
        <v>179</v>
      </c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>
        <v>45320</v>
      </c>
      <c r="AR27" s="6">
        <v>5602</v>
      </c>
      <c r="AS27" s="6">
        <v>15</v>
      </c>
      <c r="AT27" s="6" t="s">
        <v>111</v>
      </c>
      <c r="AU27" s="136">
        <v>45320</v>
      </c>
      <c r="AV27" s="114">
        <v>5651</v>
      </c>
      <c r="AW27" s="114">
        <v>30</v>
      </c>
      <c r="AX27" s="114" t="s">
        <v>179</v>
      </c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222"/>
      <c r="CZ27" s="217"/>
      <c r="DA27" s="217"/>
      <c r="DB27" s="223"/>
      <c r="DC27" s="222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22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</row>
    <row r="28" spans="2:154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>
        <v>45319</v>
      </c>
      <c r="X28" s="6">
        <v>5599</v>
      </c>
      <c r="Y28" s="6">
        <v>140</v>
      </c>
      <c r="Z28" s="6" t="s">
        <v>446</v>
      </c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>
        <v>45322</v>
      </c>
      <c r="AR28" s="6">
        <v>5676</v>
      </c>
      <c r="AS28" s="6">
        <v>45</v>
      </c>
      <c r="AT28" s="6" t="s">
        <v>179</v>
      </c>
      <c r="AU28" s="136">
        <v>45322</v>
      </c>
      <c r="AV28" s="6">
        <v>5677</v>
      </c>
      <c r="AW28" s="6">
        <v>45</v>
      </c>
      <c r="AX28" s="6" t="s">
        <v>179</v>
      </c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222"/>
      <c r="CZ28" s="217"/>
      <c r="DA28" s="217"/>
      <c r="DB28" s="223"/>
      <c r="DC28" s="222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</row>
    <row r="29" spans="2:154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>
        <v>45321</v>
      </c>
      <c r="X29" s="6">
        <v>5671</v>
      </c>
      <c r="Y29" s="6">
        <v>60</v>
      </c>
      <c r="Z29" s="6" t="s">
        <v>179</v>
      </c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222"/>
      <c r="CZ29" s="217"/>
      <c r="DA29" s="217"/>
      <c r="DB29" s="223"/>
      <c r="DC29" s="222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</row>
    <row r="30" spans="2:154" s="3" customFormat="1" ht="18.600000000000001" thickBot="1" x14ac:dyDescent="0.35">
      <c r="B30" s="231" t="s">
        <v>6</v>
      </c>
      <c r="C30" s="770">
        <f>SUM(E12:E29)</f>
        <v>20</v>
      </c>
      <c r="D30" s="771"/>
      <c r="E30" s="771"/>
      <c r="F30" s="772"/>
      <c r="G30" s="770">
        <f>SUM(I12:I29)</f>
        <v>105</v>
      </c>
      <c r="H30" s="771"/>
      <c r="I30" s="771"/>
      <c r="J30" s="772"/>
      <c r="K30" s="771">
        <f>SUM(M12:M29)</f>
        <v>540</v>
      </c>
      <c r="L30" s="771"/>
      <c r="M30" s="771"/>
      <c r="N30" s="772"/>
      <c r="O30" s="770">
        <f>SUM(Q12:Q29)</f>
        <v>1050</v>
      </c>
      <c r="P30" s="771"/>
      <c r="Q30" s="771"/>
      <c r="R30" s="772"/>
      <c r="S30" s="770">
        <f>SUM(U12:U29)</f>
        <v>665</v>
      </c>
      <c r="T30" s="771"/>
      <c r="U30" s="771"/>
      <c r="V30" s="772"/>
      <c r="W30" s="770">
        <f>SUM(Y12:Y29)</f>
        <v>1270</v>
      </c>
      <c r="X30" s="771"/>
      <c r="Y30" s="771"/>
      <c r="Z30" s="772"/>
      <c r="AA30" s="810">
        <f>SUM(AC12:AC29)</f>
        <v>3780</v>
      </c>
      <c r="AB30" s="811"/>
      <c r="AC30" s="811"/>
      <c r="AD30" s="812"/>
      <c r="AE30" s="770">
        <f>SUM(AG12:AG29)</f>
        <v>905</v>
      </c>
      <c r="AF30" s="771"/>
      <c r="AG30" s="771"/>
      <c r="AH30" s="772"/>
      <c r="AI30" s="770">
        <f>SUM(AK12:AK29)</f>
        <v>220</v>
      </c>
      <c r="AJ30" s="771"/>
      <c r="AK30" s="771"/>
      <c r="AL30" s="772"/>
      <c r="AM30" s="771">
        <f>SUM(AO12:AO29)</f>
        <v>220</v>
      </c>
      <c r="AN30" s="771"/>
      <c r="AO30" s="771"/>
      <c r="AP30" s="772"/>
      <c r="AQ30" s="770">
        <f>SUM(AS12:AS29)</f>
        <v>900</v>
      </c>
      <c r="AR30" s="771"/>
      <c r="AS30" s="771"/>
      <c r="AT30" s="772"/>
      <c r="AU30" s="770">
        <f>SUM(AW12:AW29)</f>
        <v>430</v>
      </c>
      <c r="AV30" s="771"/>
      <c r="AW30" s="771"/>
      <c r="AX30" s="771"/>
      <c r="AY30" s="770">
        <f>SUM(BA12:BA29)</f>
        <v>150</v>
      </c>
      <c r="AZ30" s="771"/>
      <c r="BA30" s="771"/>
      <c r="BB30" s="771"/>
      <c r="BC30" s="770">
        <f>SUM(BE12:BE29)</f>
        <v>110</v>
      </c>
      <c r="BD30" s="771"/>
      <c r="BE30" s="771"/>
      <c r="BF30" s="771"/>
      <c r="BG30" s="770">
        <f>SUM(BI12:BI29)</f>
        <v>250</v>
      </c>
      <c r="BH30" s="771"/>
      <c r="BI30" s="771"/>
      <c r="BJ30" s="771"/>
      <c r="BK30" s="770">
        <f>SUM(BM12:BM29)</f>
        <v>150</v>
      </c>
      <c r="BL30" s="771"/>
      <c r="BM30" s="771"/>
      <c r="BN30" s="771"/>
      <c r="BO30" s="810">
        <f>SUM(BQ12:BQ29)</f>
        <v>30</v>
      </c>
      <c r="BP30" s="811"/>
      <c r="BQ30" s="811"/>
      <c r="BR30" s="812"/>
      <c r="BS30" s="770">
        <f>SUM(BU12,BU13:BU29)</f>
        <v>250</v>
      </c>
      <c r="BT30" s="771"/>
      <c r="BU30" s="771"/>
      <c r="BV30" s="772"/>
      <c r="BW30" s="770">
        <f>SUM(BY12:BY29)</f>
        <v>300</v>
      </c>
      <c r="BX30" s="771"/>
      <c r="BY30" s="771"/>
      <c r="BZ30" s="771"/>
      <c r="CA30" s="770">
        <f>SUM(CC12:CC29)</f>
        <v>105</v>
      </c>
      <c r="CB30" s="771"/>
      <c r="CC30" s="771"/>
      <c r="CD30" s="771"/>
      <c r="CE30" s="770">
        <f>SUM(CG12:CG29)</f>
        <v>60</v>
      </c>
      <c r="CF30" s="771"/>
      <c r="CG30" s="771"/>
      <c r="CH30" s="772"/>
      <c r="CI30" s="770">
        <f>SUM(CK12:CK29)</f>
        <v>565</v>
      </c>
      <c r="CJ30" s="771"/>
      <c r="CK30" s="771"/>
      <c r="CL30" s="772"/>
      <c r="CM30" s="810">
        <f>SUM(CO12:CO29)</f>
        <v>120</v>
      </c>
      <c r="CN30" s="811"/>
      <c r="CO30" s="811"/>
      <c r="CP30" s="812"/>
      <c r="CQ30" s="810">
        <f>SUM(CS12:CS29)</f>
        <v>50</v>
      </c>
      <c r="CR30" s="811"/>
      <c r="CS30" s="811"/>
      <c r="CT30" s="812"/>
      <c r="CU30" s="722">
        <f>SUM(CW12:CW29)</f>
        <v>560</v>
      </c>
      <c r="CV30" s="723"/>
      <c r="CW30" s="723"/>
      <c r="CX30" s="723"/>
      <c r="CY30" s="810">
        <f>SUM(DA12:DA29)</f>
        <v>430</v>
      </c>
      <c r="CZ30" s="811"/>
      <c r="DA30" s="811"/>
      <c r="DB30" s="812"/>
      <c r="DC30" s="810">
        <f>SUM(DE12:DE29)</f>
        <v>336</v>
      </c>
      <c r="DD30" s="811"/>
      <c r="DE30" s="811"/>
      <c r="DF30" s="812"/>
      <c r="DG30" s="810">
        <f>SUM(DI12:DI29)</f>
        <v>1185</v>
      </c>
      <c r="DH30" s="811"/>
      <c r="DI30" s="811"/>
      <c r="DJ30" s="812"/>
      <c r="DK30" s="810">
        <f>SUM(DM12:DM29)</f>
        <v>60</v>
      </c>
      <c r="DL30" s="811"/>
      <c r="DM30" s="811"/>
      <c r="DN30" s="812"/>
      <c r="DO30" s="810">
        <f>SUM(DQ12:DQ29)</f>
        <v>50</v>
      </c>
      <c r="DP30" s="811"/>
      <c r="DQ30" s="811"/>
      <c r="DR30" s="812"/>
      <c r="DS30" s="810">
        <f>SUM(DU12:DU29)</f>
        <v>70</v>
      </c>
      <c r="DT30" s="811"/>
      <c r="DU30" s="811"/>
      <c r="DV30" s="812"/>
      <c r="DW30" s="810">
        <f>SUM(DY12:DY29)</f>
        <v>15</v>
      </c>
      <c r="DX30" s="811"/>
      <c r="DY30" s="811"/>
      <c r="DZ30" s="812"/>
      <c r="EA30" s="810">
        <f>SUM(EC12:EC29)</f>
        <v>125</v>
      </c>
      <c r="EB30" s="811"/>
      <c r="EC30" s="811"/>
      <c r="ED30" s="812"/>
      <c r="EE30" s="810">
        <f>SUM(EG12:EG29)</f>
        <v>285</v>
      </c>
      <c r="EF30" s="811"/>
      <c r="EG30" s="811"/>
      <c r="EH30" s="812"/>
      <c r="EI30" s="810">
        <f>SUM(EK12:EK29)</f>
        <v>505</v>
      </c>
      <c r="EJ30" s="811"/>
      <c r="EK30" s="811"/>
      <c r="EL30" s="812"/>
      <c r="EM30" s="810">
        <f>SUM(EO12:EO29)</f>
        <v>35</v>
      </c>
      <c r="EN30" s="811"/>
      <c r="EO30" s="811"/>
      <c r="EP30" s="812"/>
      <c r="EQ30" s="810">
        <f>SUM(ES12:ES29)</f>
        <v>35</v>
      </c>
      <c r="ER30" s="811"/>
      <c r="ES30" s="811"/>
      <c r="ET30" s="812"/>
      <c r="EU30" s="810">
        <f>SUM(EW12:EW29)</f>
        <v>35</v>
      </c>
      <c r="EV30" s="811"/>
      <c r="EW30" s="811"/>
      <c r="EX30" s="812"/>
    </row>
    <row r="31" spans="2:154" s="3" customFormat="1" ht="18.600000000000001" thickBot="1" x14ac:dyDescent="0.35">
      <c r="B31" s="231" t="s">
        <v>7</v>
      </c>
      <c r="C31" s="725">
        <f>+C30/42</f>
        <v>0.47619047619047616</v>
      </c>
      <c r="D31" s="726"/>
      <c r="E31" s="726"/>
      <c r="F31" s="727"/>
      <c r="G31" s="725">
        <f>+G30/42</f>
        <v>2.5</v>
      </c>
      <c r="H31" s="726"/>
      <c r="I31" s="726"/>
      <c r="J31" s="727"/>
      <c r="K31" s="726">
        <f>+K30/42</f>
        <v>12.857142857142858</v>
      </c>
      <c r="L31" s="726"/>
      <c r="M31" s="726"/>
      <c r="N31" s="727"/>
      <c r="O31" s="725">
        <f>+O30/42</f>
        <v>25</v>
      </c>
      <c r="P31" s="726"/>
      <c r="Q31" s="726"/>
      <c r="R31" s="727"/>
      <c r="S31" s="725">
        <f>+S30/42</f>
        <v>15.833333333333334</v>
      </c>
      <c r="T31" s="726"/>
      <c r="U31" s="726"/>
      <c r="V31" s="727"/>
      <c r="W31" s="725">
        <f>+W30/42</f>
        <v>30.238095238095237</v>
      </c>
      <c r="X31" s="726"/>
      <c r="Y31" s="726"/>
      <c r="Z31" s="727"/>
      <c r="AA31" s="725">
        <f>+AA30/42</f>
        <v>90</v>
      </c>
      <c r="AB31" s="726"/>
      <c r="AC31" s="726"/>
      <c r="AD31" s="727"/>
      <c r="AE31" s="725">
        <f>+AE30/42</f>
        <v>21.547619047619047</v>
      </c>
      <c r="AF31" s="726"/>
      <c r="AG31" s="726"/>
      <c r="AH31" s="727"/>
      <c r="AI31" s="725">
        <f>+AI30/42</f>
        <v>5.2380952380952381</v>
      </c>
      <c r="AJ31" s="726"/>
      <c r="AK31" s="726"/>
      <c r="AL31" s="727"/>
      <c r="AM31" s="726">
        <f>+AM30/42</f>
        <v>5.2380952380952381</v>
      </c>
      <c r="AN31" s="726"/>
      <c r="AO31" s="726"/>
      <c r="AP31" s="727"/>
      <c r="AQ31" s="725">
        <f>+AQ30/42</f>
        <v>21.428571428571427</v>
      </c>
      <c r="AR31" s="726"/>
      <c r="AS31" s="726"/>
      <c r="AT31" s="727"/>
      <c r="AU31" s="725">
        <f>+AU30/42</f>
        <v>10.238095238095237</v>
      </c>
      <c r="AV31" s="726"/>
      <c r="AW31" s="726"/>
      <c r="AX31" s="726"/>
      <c r="AY31" s="725">
        <f>+AY30/42</f>
        <v>3.5714285714285716</v>
      </c>
      <c r="AZ31" s="726"/>
      <c r="BA31" s="726"/>
      <c r="BB31" s="726"/>
      <c r="BC31" s="725">
        <f>+BC30/42</f>
        <v>2.6190476190476191</v>
      </c>
      <c r="BD31" s="726"/>
      <c r="BE31" s="726"/>
      <c r="BF31" s="726"/>
      <c r="BG31" s="725">
        <f>+BG30/42</f>
        <v>5.9523809523809526</v>
      </c>
      <c r="BH31" s="726"/>
      <c r="BI31" s="726"/>
      <c r="BJ31" s="726"/>
      <c r="BK31" s="725">
        <f>+BK30/42</f>
        <v>3.5714285714285716</v>
      </c>
      <c r="BL31" s="726"/>
      <c r="BM31" s="726"/>
      <c r="BN31" s="726"/>
      <c r="BO31" s="725">
        <f>+BO30/42</f>
        <v>0.7142857142857143</v>
      </c>
      <c r="BP31" s="726"/>
      <c r="BQ31" s="726"/>
      <c r="BR31" s="727"/>
      <c r="BS31" s="725">
        <f>+BS30/42</f>
        <v>5.9523809523809526</v>
      </c>
      <c r="BT31" s="726"/>
      <c r="BU31" s="726"/>
      <c r="BV31" s="727"/>
      <c r="BW31" s="725">
        <f>+BW30/42</f>
        <v>7.1428571428571432</v>
      </c>
      <c r="BX31" s="726"/>
      <c r="BY31" s="726"/>
      <c r="BZ31" s="726"/>
      <c r="CA31" s="725">
        <f>+CA30/42</f>
        <v>2.5</v>
      </c>
      <c r="CB31" s="726"/>
      <c r="CC31" s="726"/>
      <c r="CD31" s="726"/>
      <c r="CE31" s="725">
        <f>+CE30/42</f>
        <v>1.4285714285714286</v>
      </c>
      <c r="CF31" s="726"/>
      <c r="CG31" s="726"/>
      <c r="CH31" s="727"/>
      <c r="CI31" s="725">
        <f>+CI30/42</f>
        <v>13.452380952380953</v>
      </c>
      <c r="CJ31" s="726"/>
      <c r="CK31" s="726"/>
      <c r="CL31" s="727"/>
      <c r="CM31" s="725">
        <f>+CM30/42</f>
        <v>2.8571428571428572</v>
      </c>
      <c r="CN31" s="726"/>
      <c r="CO31" s="726"/>
      <c r="CP31" s="727"/>
      <c r="CQ31" s="725">
        <f>+CQ30/42</f>
        <v>1.1904761904761905</v>
      </c>
      <c r="CR31" s="726"/>
      <c r="CS31" s="726"/>
      <c r="CT31" s="727"/>
      <c r="CU31" s="725">
        <f>+CU30/42</f>
        <v>13.333333333333334</v>
      </c>
      <c r="CV31" s="726"/>
      <c r="CW31" s="726"/>
      <c r="CX31" s="726"/>
      <c r="CY31" s="725">
        <f>+CY30/42</f>
        <v>10.238095238095237</v>
      </c>
      <c r="CZ31" s="726"/>
      <c r="DA31" s="726"/>
      <c r="DB31" s="727"/>
      <c r="DC31" s="725">
        <f>+DC30/42</f>
        <v>8</v>
      </c>
      <c r="DD31" s="726"/>
      <c r="DE31" s="726"/>
      <c r="DF31" s="727"/>
      <c r="DG31" s="725">
        <f>+DG30/42</f>
        <v>28.214285714285715</v>
      </c>
      <c r="DH31" s="726"/>
      <c r="DI31" s="726"/>
      <c r="DJ31" s="727"/>
      <c r="DK31" s="725">
        <f>+DK30/42</f>
        <v>1.4285714285714286</v>
      </c>
      <c r="DL31" s="726"/>
      <c r="DM31" s="726"/>
      <c r="DN31" s="727"/>
      <c r="DO31" s="725">
        <f>+DO30/42</f>
        <v>1.1904761904761905</v>
      </c>
      <c r="DP31" s="726"/>
      <c r="DQ31" s="726"/>
      <c r="DR31" s="727"/>
      <c r="DS31" s="725">
        <f>+DS30/42</f>
        <v>1.6666666666666667</v>
      </c>
      <c r="DT31" s="726"/>
      <c r="DU31" s="726"/>
      <c r="DV31" s="727"/>
      <c r="DW31" s="725">
        <f>+DW30/42</f>
        <v>0.35714285714285715</v>
      </c>
      <c r="DX31" s="726"/>
      <c r="DY31" s="726"/>
      <c r="DZ31" s="727"/>
      <c r="EA31" s="725">
        <f>+EA30/42</f>
        <v>2.9761904761904763</v>
      </c>
      <c r="EB31" s="726"/>
      <c r="EC31" s="726"/>
      <c r="ED31" s="727"/>
      <c r="EE31" s="725">
        <f>+EE30/42</f>
        <v>6.7857142857142856</v>
      </c>
      <c r="EF31" s="726"/>
      <c r="EG31" s="726"/>
      <c r="EH31" s="727"/>
      <c r="EI31" s="725">
        <f>+EI30/42</f>
        <v>12.023809523809524</v>
      </c>
      <c r="EJ31" s="726"/>
      <c r="EK31" s="726"/>
      <c r="EL31" s="727"/>
      <c r="EM31" s="725">
        <f>+EM30/42</f>
        <v>0.83333333333333337</v>
      </c>
      <c r="EN31" s="726"/>
      <c r="EO31" s="726"/>
      <c r="EP31" s="727"/>
      <c r="EQ31" s="725">
        <f>+EQ30/42</f>
        <v>0.83333333333333337</v>
      </c>
      <c r="ER31" s="726"/>
      <c r="ES31" s="726"/>
      <c r="ET31" s="727"/>
      <c r="EU31" s="725">
        <f>+EU30/42</f>
        <v>0.83333333333333337</v>
      </c>
      <c r="EV31" s="726"/>
      <c r="EW31" s="726"/>
      <c r="EX31" s="727"/>
    </row>
    <row r="32" spans="2:154" s="3" customFormat="1" ht="18.600000000000001" thickBot="1" x14ac:dyDescent="0.35">
      <c r="B32" s="231" t="s">
        <v>8</v>
      </c>
      <c r="C32" s="728">
        <f>+C31/6.2898</f>
        <v>7.5708365320117682E-2</v>
      </c>
      <c r="D32" s="729"/>
      <c r="E32" s="729"/>
      <c r="F32" s="730"/>
      <c r="G32" s="819">
        <f>+G31/6.2898</f>
        <v>0.39746891793061784</v>
      </c>
      <c r="H32" s="820"/>
      <c r="I32" s="820"/>
      <c r="J32" s="821"/>
      <c r="K32" s="729">
        <f>+K31/6.2898</f>
        <v>2.0441258636431776</v>
      </c>
      <c r="L32" s="729"/>
      <c r="M32" s="729"/>
      <c r="N32" s="730"/>
      <c r="O32" s="728">
        <f>+O31/6.2898</f>
        <v>3.9746891793061785</v>
      </c>
      <c r="P32" s="729"/>
      <c r="Q32" s="729"/>
      <c r="R32" s="730"/>
      <c r="S32" s="728">
        <f>+S31/6.2898</f>
        <v>2.5173031468939131</v>
      </c>
      <c r="T32" s="729"/>
      <c r="U32" s="729"/>
      <c r="V32" s="730"/>
      <c r="W32" s="728">
        <f>+W31/6.2898</f>
        <v>4.8074811978274727</v>
      </c>
      <c r="X32" s="729"/>
      <c r="Y32" s="729"/>
      <c r="Z32" s="730"/>
      <c r="AA32" s="728">
        <f>+AA31/6.2898</f>
        <v>14.308881045502243</v>
      </c>
      <c r="AB32" s="729"/>
      <c r="AC32" s="729"/>
      <c r="AD32" s="730"/>
      <c r="AE32" s="728">
        <f>+AE31/6.2898</f>
        <v>3.4258035307353252</v>
      </c>
      <c r="AF32" s="729"/>
      <c r="AG32" s="729"/>
      <c r="AH32" s="730"/>
      <c r="AI32" s="728">
        <f>+AI31/6.2898</f>
        <v>0.83279201852129459</v>
      </c>
      <c r="AJ32" s="729"/>
      <c r="AK32" s="729"/>
      <c r="AL32" s="730"/>
      <c r="AM32" s="729">
        <f>+AM31/6.2898</f>
        <v>0.83279201852129459</v>
      </c>
      <c r="AN32" s="729"/>
      <c r="AO32" s="729"/>
      <c r="AP32" s="730"/>
      <c r="AQ32" s="728">
        <f>+AQ31/6.2898</f>
        <v>3.4068764394052957</v>
      </c>
      <c r="AR32" s="729"/>
      <c r="AS32" s="729"/>
      <c r="AT32" s="730"/>
      <c r="AU32" s="728">
        <f>+AU31/6.2898</f>
        <v>1.62772985438253</v>
      </c>
      <c r="AV32" s="729"/>
      <c r="AW32" s="729"/>
      <c r="AX32" s="729"/>
      <c r="AY32" s="728">
        <f>+AY31/6.2898</f>
        <v>0.56781273990088266</v>
      </c>
      <c r="AZ32" s="729"/>
      <c r="BA32" s="729"/>
      <c r="BB32" s="729"/>
      <c r="BC32" s="728">
        <f>+BC31/6.2898</f>
        <v>0.41639600926064729</v>
      </c>
      <c r="BD32" s="729"/>
      <c r="BE32" s="729"/>
      <c r="BF32" s="729"/>
      <c r="BG32" s="728">
        <f>+BG31/6.2898</f>
        <v>0.9463545665014711</v>
      </c>
      <c r="BH32" s="729"/>
      <c r="BI32" s="729"/>
      <c r="BJ32" s="729"/>
      <c r="BK32" s="728">
        <f>+BK31/6.2898</f>
        <v>0.56781273990088266</v>
      </c>
      <c r="BL32" s="729"/>
      <c r="BM32" s="729"/>
      <c r="BN32" s="729"/>
      <c r="BO32" s="728">
        <f>+BO31/6.2898</f>
        <v>0.11356254798017654</v>
      </c>
      <c r="BP32" s="729"/>
      <c r="BQ32" s="729"/>
      <c r="BR32" s="730"/>
      <c r="BS32" s="728">
        <f>+BS31/6.2898</f>
        <v>0.9463545665014711</v>
      </c>
      <c r="BT32" s="729"/>
      <c r="BU32" s="729"/>
      <c r="BV32" s="730"/>
      <c r="BW32" s="728">
        <f>+BW31/6.2898</f>
        <v>1.1356254798017653</v>
      </c>
      <c r="BX32" s="729"/>
      <c r="BY32" s="729"/>
      <c r="BZ32" s="729"/>
      <c r="CA32" s="728">
        <f>+CA31/6.2898</f>
        <v>0.39746891793061784</v>
      </c>
      <c r="CB32" s="729"/>
      <c r="CC32" s="729"/>
      <c r="CD32" s="729"/>
      <c r="CE32" s="728">
        <f>+CE31/6.2898</f>
        <v>0.22712509596035307</v>
      </c>
      <c r="CF32" s="729"/>
      <c r="CG32" s="729"/>
      <c r="CH32" s="730"/>
      <c r="CI32" s="728">
        <f>+CI31/6.2898</f>
        <v>2.1387613202933244</v>
      </c>
      <c r="CJ32" s="729"/>
      <c r="CK32" s="729"/>
      <c r="CL32" s="730"/>
      <c r="CM32" s="728">
        <f>+CM31/6.2898</f>
        <v>0.45425019192070615</v>
      </c>
      <c r="CN32" s="729"/>
      <c r="CO32" s="729"/>
      <c r="CP32" s="730"/>
      <c r="CQ32" s="728">
        <f>+CQ31/6.2898</f>
        <v>0.18927091330029422</v>
      </c>
      <c r="CR32" s="729"/>
      <c r="CS32" s="729"/>
      <c r="CT32" s="730"/>
      <c r="CU32" s="728">
        <f>+CU31/6.2898</f>
        <v>2.1198342289632954</v>
      </c>
      <c r="CV32" s="729"/>
      <c r="CW32" s="729"/>
      <c r="CX32" s="729"/>
      <c r="CY32" s="728">
        <f>+CY31/6.2898</f>
        <v>1.62772985438253</v>
      </c>
      <c r="CZ32" s="729"/>
      <c r="DA32" s="729"/>
      <c r="DB32" s="730"/>
      <c r="DC32" s="728">
        <f>+DC31/6.2898</f>
        <v>1.271900537377977</v>
      </c>
      <c r="DD32" s="729"/>
      <c r="DE32" s="729"/>
      <c r="DF32" s="730"/>
      <c r="DG32" s="728">
        <f>+DG31/6.2898</f>
        <v>4.4857206452169729</v>
      </c>
      <c r="DH32" s="729"/>
      <c r="DI32" s="729"/>
      <c r="DJ32" s="730"/>
      <c r="DK32" s="728">
        <f>+DK31/6.2898</f>
        <v>0.22712509596035307</v>
      </c>
      <c r="DL32" s="729"/>
      <c r="DM32" s="729"/>
      <c r="DN32" s="730"/>
      <c r="DO32" s="728">
        <f>+DO31/6.2898</f>
        <v>0.18927091330029422</v>
      </c>
      <c r="DP32" s="729"/>
      <c r="DQ32" s="729"/>
      <c r="DR32" s="730"/>
      <c r="DS32" s="728">
        <f>+DS31/6.2898</f>
        <v>0.26497927862041193</v>
      </c>
      <c r="DT32" s="729"/>
      <c r="DU32" s="729"/>
      <c r="DV32" s="730"/>
      <c r="DW32" s="728">
        <f>+DW31/6.2898</f>
        <v>5.6781273990088268E-2</v>
      </c>
      <c r="DX32" s="729"/>
      <c r="DY32" s="729"/>
      <c r="DZ32" s="730"/>
      <c r="EA32" s="728">
        <f>+EA31/6.2898</f>
        <v>0.47317728325073555</v>
      </c>
      <c r="EB32" s="729"/>
      <c r="EC32" s="729"/>
      <c r="ED32" s="730"/>
      <c r="EE32" s="728">
        <f>+EE31/6.2898</f>
        <v>1.0788442058116769</v>
      </c>
      <c r="EF32" s="729"/>
      <c r="EG32" s="729"/>
      <c r="EH32" s="730"/>
      <c r="EI32" s="728">
        <f>+EI31/6.2898</f>
        <v>1.9116362243329716</v>
      </c>
      <c r="EJ32" s="729"/>
      <c r="EK32" s="729"/>
      <c r="EL32" s="730"/>
      <c r="EM32" s="728">
        <f>+EM31/6.2898</f>
        <v>0.13248963931020596</v>
      </c>
      <c r="EN32" s="729"/>
      <c r="EO32" s="729"/>
      <c r="EP32" s="730"/>
      <c r="EQ32" s="728">
        <f>+EQ31/6.2898</f>
        <v>0.13248963931020596</v>
      </c>
      <c r="ER32" s="729"/>
      <c r="ES32" s="729"/>
      <c r="ET32" s="730"/>
      <c r="EU32" s="728">
        <f>+EU31/6.2898</f>
        <v>0.13248963931020596</v>
      </c>
      <c r="EV32" s="729"/>
      <c r="EW32" s="729"/>
      <c r="EX32" s="730"/>
    </row>
    <row r="38" spans="91:91" x14ac:dyDescent="0.3">
      <c r="CM38" s="206">
        <f>+CI31+CM31</f>
        <v>16.30952380952381</v>
      </c>
    </row>
  </sheetData>
  <mergeCells count="228">
    <mergeCell ref="EA32:ED32"/>
    <mergeCell ref="EE32:EH32"/>
    <mergeCell ref="EI32:EL32"/>
    <mergeCell ref="EM32:EP32"/>
    <mergeCell ref="EQ32:ET32"/>
    <mergeCell ref="EU32:EX32"/>
    <mergeCell ref="DC32:DF32"/>
    <mergeCell ref="DG32:DJ32"/>
    <mergeCell ref="DK32:DN32"/>
    <mergeCell ref="DO32:DR32"/>
    <mergeCell ref="DS32:DV32"/>
    <mergeCell ref="DW32:DZ32"/>
    <mergeCell ref="CE32:CH32"/>
    <mergeCell ref="CI32:CL32"/>
    <mergeCell ref="CM32:CP32"/>
    <mergeCell ref="CQ32:CT32"/>
    <mergeCell ref="CU32:CX32"/>
    <mergeCell ref="CY32:DB32"/>
    <mergeCell ref="BG32:BJ32"/>
    <mergeCell ref="BK32:BN32"/>
    <mergeCell ref="BO32:BR32"/>
    <mergeCell ref="BS32:BV32"/>
    <mergeCell ref="BW32:BZ32"/>
    <mergeCell ref="CA32:CD32"/>
    <mergeCell ref="AI32:AL32"/>
    <mergeCell ref="AM32:AP32"/>
    <mergeCell ref="AQ32:AT32"/>
    <mergeCell ref="AU32:AX32"/>
    <mergeCell ref="AY32:BB32"/>
    <mergeCell ref="BC32:BF32"/>
    <mergeCell ref="EQ31:ET31"/>
    <mergeCell ref="EU31:EX31"/>
    <mergeCell ref="C32:F32"/>
    <mergeCell ref="G32:J32"/>
    <mergeCell ref="K32:N32"/>
    <mergeCell ref="O32:R32"/>
    <mergeCell ref="S32:V32"/>
    <mergeCell ref="W32:Z32"/>
    <mergeCell ref="AA32:AD32"/>
    <mergeCell ref="AE32:AH32"/>
    <mergeCell ref="DS31:DV31"/>
    <mergeCell ref="DW31:DZ31"/>
    <mergeCell ref="EA31:ED31"/>
    <mergeCell ref="EE31:EH31"/>
    <mergeCell ref="EI31:EL31"/>
    <mergeCell ref="EM31:EP31"/>
    <mergeCell ref="CU31:CX31"/>
    <mergeCell ref="CY31:DB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Y31:BB31"/>
    <mergeCell ref="BC31:BF31"/>
    <mergeCell ref="BG31:BJ31"/>
    <mergeCell ref="BK31:BN31"/>
    <mergeCell ref="BO31:BR31"/>
    <mergeCell ref="BS31:BV31"/>
    <mergeCell ref="AA31:AD31"/>
    <mergeCell ref="AE31:AH31"/>
    <mergeCell ref="AI31:AL31"/>
    <mergeCell ref="AM31:AP31"/>
    <mergeCell ref="AQ31:AT31"/>
    <mergeCell ref="AU31:AX31"/>
    <mergeCell ref="C31:F31"/>
    <mergeCell ref="G31:J31"/>
    <mergeCell ref="K31:N31"/>
    <mergeCell ref="O31:R31"/>
    <mergeCell ref="S31:V31"/>
    <mergeCell ref="W31:Z31"/>
    <mergeCell ref="EA30:ED30"/>
    <mergeCell ref="EE30:EH30"/>
    <mergeCell ref="EI30:EL30"/>
    <mergeCell ref="CE30:CH30"/>
    <mergeCell ref="CI30:CL30"/>
    <mergeCell ref="CM30:CP30"/>
    <mergeCell ref="CQ30:CT30"/>
    <mergeCell ref="CU30:CX30"/>
    <mergeCell ref="CY30:DB30"/>
    <mergeCell ref="BG30:BJ30"/>
    <mergeCell ref="BK30:BN30"/>
    <mergeCell ref="BO30:BR30"/>
    <mergeCell ref="BS30:BV30"/>
    <mergeCell ref="BW30:BZ30"/>
    <mergeCell ref="CA30:CD30"/>
    <mergeCell ref="AI30:AL30"/>
    <mergeCell ref="AM30:AP30"/>
    <mergeCell ref="AQ30:AT30"/>
    <mergeCell ref="EM30:EP30"/>
    <mergeCell ref="EQ30:ET30"/>
    <mergeCell ref="EU30:EX30"/>
    <mergeCell ref="DC30:DF30"/>
    <mergeCell ref="DG30:DJ30"/>
    <mergeCell ref="DK30:DN30"/>
    <mergeCell ref="DO30:DR30"/>
    <mergeCell ref="DS30:DV30"/>
    <mergeCell ref="DW30:DZ30"/>
    <mergeCell ref="AU30:AX30"/>
    <mergeCell ref="AY30:BB30"/>
    <mergeCell ref="BC30:BF30"/>
    <mergeCell ref="EQ10:ET10"/>
    <mergeCell ref="EU10:EX10"/>
    <mergeCell ref="C30:F30"/>
    <mergeCell ref="G30:J30"/>
    <mergeCell ref="K30:N30"/>
    <mergeCell ref="O30:R30"/>
    <mergeCell ref="S30:V30"/>
    <mergeCell ref="W30:Z30"/>
    <mergeCell ref="AA30:AD30"/>
    <mergeCell ref="AE30:AH30"/>
    <mergeCell ref="DS10:DV10"/>
    <mergeCell ref="DW10:DZ10"/>
    <mergeCell ref="EA10:ED10"/>
    <mergeCell ref="EE10:EH10"/>
    <mergeCell ref="EI10:EL10"/>
    <mergeCell ref="EM10:EP10"/>
    <mergeCell ref="CU10:CX10"/>
    <mergeCell ref="CY10:DB10"/>
    <mergeCell ref="DC10:DF10"/>
    <mergeCell ref="DG10:DJ10"/>
    <mergeCell ref="DK10:DN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G10:BJ10"/>
    <mergeCell ref="BK10:BN10"/>
    <mergeCell ref="BO10:BR10"/>
    <mergeCell ref="BS10:BV10"/>
    <mergeCell ref="AA10:AD10"/>
    <mergeCell ref="AE10:AH10"/>
    <mergeCell ref="AI10:AL10"/>
    <mergeCell ref="AM10:AP10"/>
    <mergeCell ref="AQ10:AT10"/>
    <mergeCell ref="AU10:AX10"/>
    <mergeCell ref="C10:F10"/>
    <mergeCell ref="G10:J10"/>
    <mergeCell ref="K10:N10"/>
    <mergeCell ref="O10:R10"/>
    <mergeCell ref="S10:V10"/>
    <mergeCell ref="W10:Z10"/>
    <mergeCell ref="EA9:ED9"/>
    <mergeCell ref="EE9:EH9"/>
    <mergeCell ref="EI9:EL9"/>
    <mergeCell ref="EM9:EP9"/>
    <mergeCell ref="EQ9:ET9"/>
    <mergeCell ref="EU9:EX9"/>
    <mergeCell ref="DC9:DF9"/>
    <mergeCell ref="DG9:DJ9"/>
    <mergeCell ref="DK9:DN9"/>
    <mergeCell ref="DO9:DR9"/>
    <mergeCell ref="DS9:DV9"/>
    <mergeCell ref="DW9:DZ9"/>
    <mergeCell ref="CE9:CH9"/>
    <mergeCell ref="CI9:CL9"/>
    <mergeCell ref="CM9:CP9"/>
    <mergeCell ref="CQ9:CT9"/>
    <mergeCell ref="CU9:CX9"/>
    <mergeCell ref="CY9:DB9"/>
    <mergeCell ref="BG9:BJ9"/>
    <mergeCell ref="BK9:BN9"/>
    <mergeCell ref="BO9:BR9"/>
    <mergeCell ref="BS9:BV9"/>
    <mergeCell ref="BW9:BZ9"/>
    <mergeCell ref="CA9:CD9"/>
    <mergeCell ref="AI9:AL9"/>
    <mergeCell ref="AM9:AP9"/>
    <mergeCell ref="AQ9:AT9"/>
    <mergeCell ref="AU9:AX9"/>
    <mergeCell ref="AY9:BB9"/>
    <mergeCell ref="BC9:BF9"/>
    <mergeCell ref="EQ8:ET8"/>
    <mergeCell ref="EU8:EX8"/>
    <mergeCell ref="C9:F9"/>
    <mergeCell ref="G9:J9"/>
    <mergeCell ref="K9:N9"/>
    <mergeCell ref="O9:R9"/>
    <mergeCell ref="S9:V9"/>
    <mergeCell ref="W9:Z9"/>
    <mergeCell ref="AA9:AD9"/>
    <mergeCell ref="AE9:AH9"/>
    <mergeCell ref="DS8:DV8"/>
    <mergeCell ref="DW8:DZ8"/>
    <mergeCell ref="EA8:ED8"/>
    <mergeCell ref="EE8:EH8"/>
    <mergeCell ref="EI8:EL8"/>
    <mergeCell ref="EM8:EP8"/>
    <mergeCell ref="CU8:CX8"/>
    <mergeCell ref="CY8:DB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C8:F8"/>
    <mergeCell ref="G8:J8"/>
    <mergeCell ref="K8:N8"/>
    <mergeCell ref="O8:R8"/>
    <mergeCell ref="S8:V8"/>
    <mergeCell ref="W8:Z8"/>
    <mergeCell ref="AY8:BB8"/>
    <mergeCell ref="BC8:BF8"/>
    <mergeCell ref="BG8:BJ8"/>
  </mergeCells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X38"/>
  <sheetViews>
    <sheetView topLeftCell="A5" zoomScale="98" zoomScaleNormal="98" workbookViewId="0">
      <pane xSplit="2" ySplit="6" topLeftCell="S11" activePane="bottomRight" state="frozen"/>
      <selection activeCell="A5" sqref="A5"/>
      <selection pane="topRight" activeCell="B5" sqref="B5"/>
      <selection pane="bottomLeft" activeCell="A11" sqref="A11"/>
      <selection pane="bottomRight" activeCell="W8" sqref="W8:Z9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20.109375" style="114" customWidth="1"/>
    <col min="7" max="9" width="12.44140625" style="114" customWidth="1"/>
    <col min="10" max="10" width="18.10937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5.33203125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54" ht="15.75" hidden="1" customHeight="1" x14ac:dyDescent="0.3"/>
    <row r="2" spans="2:154" ht="15.75" hidden="1" customHeight="1" x14ac:dyDescent="0.3"/>
    <row r="3" spans="2:154" ht="15.75" hidden="1" customHeight="1" x14ac:dyDescent="0.3"/>
    <row r="4" spans="2:154" ht="15.75" hidden="1" customHeight="1" x14ac:dyDescent="0.3"/>
    <row r="5" spans="2:154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54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54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</row>
    <row r="8" spans="2:154" s="185" customFormat="1" ht="18.75" customHeight="1" thickBot="1" x14ac:dyDescent="0.35">
      <c r="B8" s="229" t="s">
        <v>16</v>
      </c>
      <c r="C8" s="792" t="s">
        <v>202</v>
      </c>
      <c r="D8" s="793"/>
      <c r="E8" s="793"/>
      <c r="F8" s="794"/>
      <c r="G8" s="807" t="s">
        <v>363</v>
      </c>
      <c r="H8" s="808"/>
      <c r="I8" s="808"/>
      <c r="J8" s="809"/>
      <c r="K8" s="792" t="s">
        <v>18</v>
      </c>
      <c r="L8" s="793"/>
      <c r="M8" s="793"/>
      <c r="N8" s="794"/>
      <c r="O8" s="793" t="s">
        <v>18</v>
      </c>
      <c r="P8" s="793"/>
      <c r="Q8" s="793"/>
      <c r="R8" s="794"/>
      <c r="S8" s="793" t="s">
        <v>18</v>
      </c>
      <c r="T8" s="793"/>
      <c r="U8" s="793"/>
      <c r="V8" s="794"/>
      <c r="W8" s="792" t="s">
        <v>452</v>
      </c>
      <c r="X8" s="793"/>
      <c r="Y8" s="793"/>
      <c r="Z8" s="794"/>
      <c r="AA8" s="793" t="s">
        <v>231</v>
      </c>
      <c r="AB8" s="793"/>
      <c r="AC8" s="793"/>
      <c r="AD8" s="794"/>
      <c r="AE8" s="792" t="s">
        <v>379</v>
      </c>
      <c r="AF8" s="793"/>
      <c r="AG8" s="793"/>
      <c r="AH8" s="794"/>
      <c r="AI8" s="792" t="s">
        <v>450</v>
      </c>
      <c r="AJ8" s="793"/>
      <c r="AK8" s="793"/>
      <c r="AL8" s="794"/>
      <c r="AM8" s="792" t="s">
        <v>118</v>
      </c>
      <c r="AN8" s="793"/>
      <c r="AO8" s="793"/>
      <c r="AP8" s="794"/>
      <c r="AQ8" s="792" t="s">
        <v>118</v>
      </c>
      <c r="AR8" s="793"/>
      <c r="AS8" s="793"/>
      <c r="AT8" s="794"/>
      <c r="AU8" s="807" t="s">
        <v>363</v>
      </c>
      <c r="AV8" s="808"/>
      <c r="AW8" s="808"/>
      <c r="AX8" s="809"/>
      <c r="AY8" s="807" t="s">
        <v>363</v>
      </c>
      <c r="AZ8" s="808"/>
      <c r="BA8" s="808"/>
      <c r="BB8" s="809"/>
      <c r="BC8" s="807" t="s">
        <v>462</v>
      </c>
      <c r="BD8" s="808"/>
      <c r="BE8" s="808"/>
      <c r="BF8" s="809"/>
      <c r="BG8" s="807" t="s">
        <v>416</v>
      </c>
      <c r="BH8" s="808"/>
      <c r="BI8" s="808"/>
      <c r="BJ8" s="809"/>
      <c r="BK8" s="807" t="s">
        <v>96</v>
      </c>
      <c r="BL8" s="808"/>
      <c r="BM8" s="808"/>
      <c r="BN8" s="809"/>
      <c r="BO8" s="792" t="s">
        <v>96</v>
      </c>
      <c r="BP8" s="793"/>
      <c r="BQ8" s="793"/>
      <c r="BR8" s="793"/>
      <c r="BS8" s="792" t="s">
        <v>349</v>
      </c>
      <c r="BT8" s="793"/>
      <c r="BU8" s="793"/>
      <c r="BV8" s="793"/>
      <c r="BW8" s="792" t="s">
        <v>338</v>
      </c>
      <c r="BX8" s="793"/>
      <c r="BY8" s="793"/>
      <c r="BZ8" s="793"/>
      <c r="CA8" s="792" t="s">
        <v>473</v>
      </c>
      <c r="CB8" s="793"/>
      <c r="CC8" s="793"/>
      <c r="CD8" s="793"/>
      <c r="CE8" s="792" t="s">
        <v>363</v>
      </c>
      <c r="CF8" s="793"/>
      <c r="CG8" s="793"/>
      <c r="CH8" s="793"/>
      <c r="CI8" s="807" t="s">
        <v>363</v>
      </c>
      <c r="CJ8" s="808"/>
      <c r="CK8" s="808"/>
      <c r="CL8" s="809"/>
      <c r="CM8" s="792" t="s">
        <v>363</v>
      </c>
      <c r="CN8" s="793"/>
      <c r="CO8" s="793"/>
      <c r="CP8" s="794"/>
      <c r="CQ8" s="807" t="s">
        <v>414</v>
      </c>
      <c r="CR8" s="808"/>
      <c r="CS8" s="808"/>
      <c r="CT8" s="809"/>
      <c r="CU8" s="807" t="s">
        <v>414</v>
      </c>
      <c r="CV8" s="808"/>
      <c r="CW8" s="808"/>
      <c r="CX8" s="809"/>
      <c r="CY8" s="792" t="s">
        <v>477</v>
      </c>
      <c r="CZ8" s="793"/>
      <c r="DA8" s="793"/>
      <c r="DB8" s="793"/>
      <c r="DC8" s="792" t="s">
        <v>325</v>
      </c>
      <c r="DD8" s="793"/>
      <c r="DE8" s="793"/>
      <c r="DF8" s="793"/>
      <c r="DG8" s="807" t="s">
        <v>415</v>
      </c>
      <c r="DH8" s="808"/>
      <c r="DI8" s="808"/>
      <c r="DJ8" s="809"/>
      <c r="DK8" s="807" t="s">
        <v>464</v>
      </c>
      <c r="DL8" s="808"/>
      <c r="DM8" s="808"/>
      <c r="DN8" s="809"/>
      <c r="DO8" s="807" t="s">
        <v>354</v>
      </c>
      <c r="DP8" s="808"/>
      <c r="DQ8" s="808"/>
      <c r="DR8" s="809"/>
      <c r="DS8" s="807" t="s">
        <v>123</v>
      </c>
      <c r="DT8" s="808"/>
      <c r="DU8" s="808"/>
      <c r="DV8" s="809"/>
      <c r="DW8" s="807" t="s">
        <v>480</v>
      </c>
      <c r="DX8" s="808"/>
      <c r="DY8" s="808"/>
      <c r="DZ8" s="809"/>
      <c r="EA8" s="807" t="s">
        <v>481</v>
      </c>
      <c r="EB8" s="808"/>
      <c r="EC8" s="808"/>
      <c r="ED8" s="809"/>
      <c r="EE8" s="807" t="s">
        <v>482</v>
      </c>
      <c r="EF8" s="808"/>
      <c r="EG8" s="808"/>
      <c r="EH8" s="809"/>
      <c r="EI8" s="807" t="s">
        <v>293</v>
      </c>
      <c r="EJ8" s="808"/>
      <c r="EK8" s="808"/>
      <c r="EL8" s="809"/>
      <c r="EM8" s="807"/>
      <c r="EN8" s="808"/>
      <c r="EO8" s="808"/>
      <c r="EP8" s="809"/>
      <c r="EQ8" s="807"/>
      <c r="ER8" s="808"/>
      <c r="ES8" s="808"/>
      <c r="ET8" s="809"/>
      <c r="EU8" s="807"/>
      <c r="EV8" s="808"/>
      <c r="EW8" s="808"/>
      <c r="EX8" s="809"/>
    </row>
    <row r="9" spans="2:154" s="185" customFormat="1" ht="18" thickBot="1" x14ac:dyDescent="0.35">
      <c r="B9" s="229" t="s">
        <v>14</v>
      </c>
      <c r="C9" s="792" t="s">
        <v>308</v>
      </c>
      <c r="D9" s="793"/>
      <c r="E9" s="793"/>
      <c r="F9" s="794"/>
      <c r="G9" s="792" t="s">
        <v>470</v>
      </c>
      <c r="H9" s="793"/>
      <c r="I9" s="793"/>
      <c r="J9" s="794"/>
      <c r="K9" s="792" t="s">
        <v>460</v>
      </c>
      <c r="L9" s="793"/>
      <c r="M9" s="793"/>
      <c r="N9" s="794"/>
      <c r="O9" s="793" t="s">
        <v>319</v>
      </c>
      <c r="P9" s="793"/>
      <c r="Q9" s="793"/>
      <c r="R9" s="794"/>
      <c r="S9" s="792" t="s">
        <v>165</v>
      </c>
      <c r="T9" s="793"/>
      <c r="U9" s="793"/>
      <c r="V9" s="794"/>
      <c r="W9" s="792" t="s">
        <v>11</v>
      </c>
      <c r="X9" s="793"/>
      <c r="Y9" s="793"/>
      <c r="Z9" s="794"/>
      <c r="AA9" s="793" t="s">
        <v>323</v>
      </c>
      <c r="AB9" s="793"/>
      <c r="AC9" s="793"/>
      <c r="AD9" s="794"/>
      <c r="AE9" s="792" t="s">
        <v>404</v>
      </c>
      <c r="AF9" s="793"/>
      <c r="AG9" s="793"/>
      <c r="AH9" s="794"/>
      <c r="AI9" s="792" t="s">
        <v>451</v>
      </c>
      <c r="AJ9" s="793"/>
      <c r="AK9" s="793"/>
      <c r="AL9" s="794"/>
      <c r="AM9" s="792" t="s">
        <v>211</v>
      </c>
      <c r="AN9" s="793"/>
      <c r="AO9" s="793"/>
      <c r="AP9" s="794"/>
      <c r="AQ9" s="792" t="s">
        <v>448</v>
      </c>
      <c r="AR9" s="793"/>
      <c r="AS9" s="793"/>
      <c r="AT9" s="794"/>
      <c r="AU9" s="792" t="s">
        <v>165</v>
      </c>
      <c r="AV9" s="793"/>
      <c r="AW9" s="793"/>
      <c r="AX9" s="794"/>
      <c r="AY9" s="792" t="s">
        <v>319</v>
      </c>
      <c r="AZ9" s="793"/>
      <c r="BA9" s="793"/>
      <c r="BB9" s="794"/>
      <c r="BC9" s="792" t="s">
        <v>463</v>
      </c>
      <c r="BD9" s="793"/>
      <c r="BE9" s="793"/>
      <c r="BF9" s="794"/>
      <c r="BG9" s="792" t="s">
        <v>366</v>
      </c>
      <c r="BH9" s="793"/>
      <c r="BI9" s="793"/>
      <c r="BJ9" s="794"/>
      <c r="BK9" s="792" t="s">
        <v>383</v>
      </c>
      <c r="BL9" s="793"/>
      <c r="BM9" s="793"/>
      <c r="BN9" s="794"/>
      <c r="BO9" s="792" t="s">
        <v>471</v>
      </c>
      <c r="BP9" s="793"/>
      <c r="BQ9" s="793"/>
      <c r="BR9" s="793"/>
      <c r="BS9" s="792" t="s">
        <v>427</v>
      </c>
      <c r="BT9" s="793"/>
      <c r="BU9" s="793"/>
      <c r="BV9" s="793"/>
      <c r="BW9" s="792" t="s">
        <v>358</v>
      </c>
      <c r="BX9" s="793"/>
      <c r="BY9" s="793"/>
      <c r="BZ9" s="793"/>
      <c r="CA9" s="792" t="s">
        <v>459</v>
      </c>
      <c r="CB9" s="793"/>
      <c r="CC9" s="793"/>
      <c r="CD9" s="793"/>
      <c r="CE9" s="792" t="s">
        <v>409</v>
      </c>
      <c r="CF9" s="793"/>
      <c r="CG9" s="793"/>
      <c r="CH9" s="794"/>
      <c r="CI9" s="792" t="s">
        <v>474</v>
      </c>
      <c r="CJ9" s="793"/>
      <c r="CK9" s="793"/>
      <c r="CL9" s="794"/>
      <c r="CM9" s="792" t="s">
        <v>306</v>
      </c>
      <c r="CN9" s="793"/>
      <c r="CO9" s="793"/>
      <c r="CP9" s="794"/>
      <c r="CQ9" s="792" t="s">
        <v>475</v>
      </c>
      <c r="CR9" s="793"/>
      <c r="CS9" s="793"/>
      <c r="CT9" s="794"/>
      <c r="CU9" s="792" t="s">
        <v>476</v>
      </c>
      <c r="CV9" s="793"/>
      <c r="CW9" s="793"/>
      <c r="CX9" s="794"/>
      <c r="CY9" s="792" t="s">
        <v>205</v>
      </c>
      <c r="CZ9" s="793"/>
      <c r="DA9" s="793"/>
      <c r="DB9" s="793"/>
      <c r="DC9" s="792" t="s">
        <v>478</v>
      </c>
      <c r="DD9" s="793"/>
      <c r="DE9" s="793"/>
      <c r="DF9" s="793"/>
      <c r="DG9" s="792" t="s">
        <v>345</v>
      </c>
      <c r="DH9" s="793"/>
      <c r="DI9" s="793"/>
      <c r="DJ9" s="794"/>
      <c r="DK9" s="792" t="s">
        <v>465</v>
      </c>
      <c r="DL9" s="793"/>
      <c r="DM9" s="793"/>
      <c r="DN9" s="794"/>
      <c r="DO9" s="792" t="s">
        <v>116</v>
      </c>
      <c r="DP9" s="793"/>
      <c r="DQ9" s="793"/>
      <c r="DR9" s="794"/>
      <c r="DS9" s="792" t="s">
        <v>479</v>
      </c>
      <c r="DT9" s="793"/>
      <c r="DU9" s="793"/>
      <c r="DV9" s="794"/>
      <c r="DW9" s="792" t="s">
        <v>479</v>
      </c>
      <c r="DX9" s="793"/>
      <c r="DY9" s="793"/>
      <c r="DZ9" s="794"/>
      <c r="EA9" s="792" t="s">
        <v>407</v>
      </c>
      <c r="EB9" s="793"/>
      <c r="EC9" s="793"/>
      <c r="ED9" s="794"/>
      <c r="EE9" s="792" t="s">
        <v>167</v>
      </c>
      <c r="EF9" s="793"/>
      <c r="EG9" s="793"/>
      <c r="EH9" s="794"/>
      <c r="EI9" s="792" t="s">
        <v>410</v>
      </c>
      <c r="EJ9" s="793"/>
      <c r="EK9" s="793"/>
      <c r="EL9" s="794"/>
      <c r="EM9" s="792"/>
      <c r="EN9" s="793"/>
      <c r="EO9" s="793"/>
      <c r="EP9" s="794"/>
      <c r="EQ9" s="792"/>
      <c r="ER9" s="793"/>
      <c r="ES9" s="793"/>
      <c r="ET9" s="794"/>
      <c r="EU9" s="792"/>
      <c r="EV9" s="793"/>
      <c r="EW9" s="793"/>
      <c r="EX9" s="794"/>
    </row>
    <row r="10" spans="2:154" s="3" customFormat="1" ht="28.2" thickBot="1" x14ac:dyDescent="0.35">
      <c r="B10" s="230" t="s">
        <v>52</v>
      </c>
      <c r="C10" s="757">
        <v>786</v>
      </c>
      <c r="D10" s="757"/>
      <c r="E10" s="757"/>
      <c r="F10" s="758"/>
      <c r="G10" s="756">
        <v>787</v>
      </c>
      <c r="H10" s="757"/>
      <c r="I10" s="757"/>
      <c r="J10" s="758"/>
      <c r="K10" s="757">
        <v>788</v>
      </c>
      <c r="L10" s="757"/>
      <c r="M10" s="757"/>
      <c r="N10" s="758"/>
      <c r="O10" s="757">
        <v>789</v>
      </c>
      <c r="P10" s="757"/>
      <c r="Q10" s="757"/>
      <c r="R10" s="758"/>
      <c r="S10" s="757">
        <v>790</v>
      </c>
      <c r="T10" s="757"/>
      <c r="U10" s="757"/>
      <c r="V10" s="758"/>
      <c r="W10" s="757">
        <v>791</v>
      </c>
      <c r="X10" s="757"/>
      <c r="Y10" s="757"/>
      <c r="Z10" s="758"/>
      <c r="AA10" s="756">
        <v>792</v>
      </c>
      <c r="AB10" s="757"/>
      <c r="AC10" s="757"/>
      <c r="AD10" s="758"/>
      <c r="AE10" s="756">
        <v>793</v>
      </c>
      <c r="AF10" s="757"/>
      <c r="AG10" s="757"/>
      <c r="AH10" s="758"/>
      <c r="AI10" s="756">
        <v>794</v>
      </c>
      <c r="AJ10" s="757"/>
      <c r="AK10" s="757"/>
      <c r="AL10" s="758"/>
      <c r="AM10" s="756">
        <v>795</v>
      </c>
      <c r="AN10" s="757"/>
      <c r="AO10" s="757"/>
      <c r="AP10" s="758"/>
      <c r="AQ10" s="756">
        <v>796</v>
      </c>
      <c r="AR10" s="757"/>
      <c r="AS10" s="757"/>
      <c r="AT10" s="758"/>
      <c r="AU10" s="731">
        <v>797</v>
      </c>
      <c r="AV10" s="732"/>
      <c r="AW10" s="732"/>
      <c r="AX10" s="733"/>
      <c r="AY10" s="731">
        <v>798</v>
      </c>
      <c r="AZ10" s="732"/>
      <c r="BA10" s="732"/>
      <c r="BB10" s="733"/>
      <c r="BC10" s="731">
        <v>799</v>
      </c>
      <c r="BD10" s="732"/>
      <c r="BE10" s="732"/>
      <c r="BF10" s="733"/>
      <c r="BG10" s="731">
        <v>800</v>
      </c>
      <c r="BH10" s="732"/>
      <c r="BI10" s="732"/>
      <c r="BJ10" s="733"/>
      <c r="BK10" s="731">
        <v>801</v>
      </c>
      <c r="BL10" s="732"/>
      <c r="BM10" s="732"/>
      <c r="BN10" s="733"/>
      <c r="BO10" s="756">
        <v>802</v>
      </c>
      <c r="BP10" s="757"/>
      <c r="BQ10" s="757"/>
      <c r="BR10" s="758"/>
      <c r="BS10" s="756">
        <v>803</v>
      </c>
      <c r="BT10" s="757"/>
      <c r="BU10" s="757"/>
      <c r="BV10" s="758"/>
      <c r="BW10" s="813">
        <v>804</v>
      </c>
      <c r="BX10" s="814"/>
      <c r="BY10" s="814"/>
      <c r="BZ10" s="814"/>
      <c r="CA10" s="813">
        <v>805</v>
      </c>
      <c r="CB10" s="814"/>
      <c r="CC10" s="814"/>
      <c r="CD10" s="814"/>
      <c r="CE10" s="813">
        <v>806</v>
      </c>
      <c r="CF10" s="814"/>
      <c r="CG10" s="814"/>
      <c r="CH10" s="815"/>
      <c r="CI10" s="756">
        <v>807</v>
      </c>
      <c r="CJ10" s="757"/>
      <c r="CK10" s="757"/>
      <c r="CL10" s="758"/>
      <c r="CM10" s="814">
        <v>808</v>
      </c>
      <c r="CN10" s="814"/>
      <c r="CO10" s="814"/>
      <c r="CP10" s="815"/>
      <c r="CQ10" s="756">
        <v>809</v>
      </c>
      <c r="CR10" s="757"/>
      <c r="CS10" s="757"/>
      <c r="CT10" s="758"/>
      <c r="CU10" s="756">
        <v>810</v>
      </c>
      <c r="CV10" s="757"/>
      <c r="CW10" s="757"/>
      <c r="CX10" s="758"/>
      <c r="CY10" s="813">
        <v>811</v>
      </c>
      <c r="CZ10" s="814"/>
      <c r="DA10" s="814"/>
      <c r="DB10" s="814"/>
      <c r="DC10" s="813">
        <v>812</v>
      </c>
      <c r="DD10" s="814"/>
      <c r="DE10" s="814"/>
      <c r="DF10" s="814"/>
      <c r="DG10" s="756">
        <v>813</v>
      </c>
      <c r="DH10" s="757"/>
      <c r="DI10" s="757"/>
      <c r="DJ10" s="758"/>
      <c r="DK10" s="756">
        <v>814</v>
      </c>
      <c r="DL10" s="757"/>
      <c r="DM10" s="757"/>
      <c r="DN10" s="758"/>
      <c r="DO10" s="756">
        <v>815</v>
      </c>
      <c r="DP10" s="757"/>
      <c r="DQ10" s="757"/>
      <c r="DR10" s="758"/>
      <c r="DS10" s="756">
        <v>816</v>
      </c>
      <c r="DT10" s="757"/>
      <c r="DU10" s="757"/>
      <c r="DV10" s="758"/>
      <c r="DW10" s="716">
        <v>817</v>
      </c>
      <c r="DX10" s="717"/>
      <c r="DY10" s="717"/>
      <c r="DZ10" s="718"/>
      <c r="EA10" s="716">
        <v>818</v>
      </c>
      <c r="EB10" s="717"/>
      <c r="EC10" s="717"/>
      <c r="ED10" s="718"/>
      <c r="EE10" s="716">
        <v>819</v>
      </c>
      <c r="EF10" s="717"/>
      <c r="EG10" s="717"/>
      <c r="EH10" s="718"/>
      <c r="EI10" s="716">
        <v>820</v>
      </c>
      <c r="EJ10" s="717"/>
      <c r="EK10" s="717"/>
      <c r="EL10" s="718"/>
      <c r="EM10" s="716"/>
      <c r="EN10" s="717"/>
      <c r="EO10" s="717"/>
      <c r="EP10" s="718"/>
      <c r="EQ10" s="716"/>
      <c r="ER10" s="717"/>
      <c r="ES10" s="717"/>
      <c r="ET10" s="718"/>
      <c r="EU10" s="716"/>
      <c r="EV10" s="717"/>
      <c r="EW10" s="717"/>
      <c r="EX10" s="718"/>
    </row>
    <row r="11" spans="2:154" s="202" customFormat="1" ht="59.25" customHeight="1" thickBot="1" x14ac:dyDescent="0.25">
      <c r="B11" s="10"/>
      <c r="C11" s="238" t="s">
        <v>30</v>
      </c>
      <c r="D11" s="46" t="s">
        <v>31</v>
      </c>
      <c r="E11" s="46" t="s">
        <v>32</v>
      </c>
      <c r="F11" s="47" t="s">
        <v>33</v>
      </c>
      <c r="G11" s="238" t="s">
        <v>30</v>
      </c>
      <c r="H11" s="46" t="s">
        <v>31</v>
      </c>
      <c r="I11" s="46" t="s">
        <v>32</v>
      </c>
      <c r="J11" s="47" t="s">
        <v>33</v>
      </c>
      <c r="K11" s="238" t="s">
        <v>30</v>
      </c>
      <c r="L11" s="46" t="s">
        <v>31</v>
      </c>
      <c r="M11" s="46" t="s">
        <v>32</v>
      </c>
      <c r="N11" s="47" t="s">
        <v>33</v>
      </c>
      <c r="O11" s="243" t="s">
        <v>30</v>
      </c>
      <c r="P11" s="46" t="s">
        <v>31</v>
      </c>
      <c r="Q11" s="46" t="s">
        <v>32</v>
      </c>
      <c r="R11" s="47" t="s">
        <v>33</v>
      </c>
      <c r="S11" s="49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8" t="s">
        <v>33</v>
      </c>
      <c r="AE11" s="145" t="s">
        <v>30</v>
      </c>
      <c r="AF11" s="46" t="s">
        <v>31</v>
      </c>
      <c r="AG11" s="47" t="s">
        <v>32</v>
      </c>
      <c r="AH11" s="143" t="s">
        <v>33</v>
      </c>
      <c r="AI11" s="105" t="s">
        <v>30</v>
      </c>
      <c r="AJ11" s="106" t="s">
        <v>31</v>
      </c>
      <c r="AK11" s="106" t="s">
        <v>32</v>
      </c>
      <c r="AL11" s="107" t="s">
        <v>33</v>
      </c>
      <c r="AM11" s="49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8" t="s">
        <v>33</v>
      </c>
      <c r="BS11" s="45" t="s">
        <v>30</v>
      </c>
      <c r="BT11" s="46" t="s">
        <v>31</v>
      </c>
      <c r="BU11" s="46" t="s">
        <v>32</v>
      </c>
      <c r="BV11" s="48" t="s">
        <v>33</v>
      </c>
      <c r="BW11" s="45" t="s">
        <v>30</v>
      </c>
      <c r="BX11" s="46" t="s">
        <v>31</v>
      </c>
      <c r="BY11" s="46" t="s">
        <v>32</v>
      </c>
      <c r="BZ11" s="48" t="s">
        <v>33</v>
      </c>
      <c r="CA11" s="45" t="s">
        <v>30</v>
      </c>
      <c r="CB11" s="46" t="s">
        <v>31</v>
      </c>
      <c r="CC11" s="46" t="s">
        <v>32</v>
      </c>
      <c r="CD11" s="48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9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8" t="s">
        <v>33</v>
      </c>
      <c r="CY11" s="45" t="s">
        <v>30</v>
      </c>
      <c r="CZ11" s="46" t="s">
        <v>31</v>
      </c>
      <c r="DA11" s="46" t="s">
        <v>32</v>
      </c>
      <c r="DB11" s="47" t="s">
        <v>33</v>
      </c>
      <c r="DC11" s="108" t="s">
        <v>30</v>
      </c>
      <c r="DD11" s="106" t="s">
        <v>31</v>
      </c>
      <c r="DE11" s="106" t="s">
        <v>32</v>
      </c>
      <c r="DF11" s="139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  <c r="EI11" s="45" t="s">
        <v>30</v>
      </c>
      <c r="EJ11" s="46" t="s">
        <v>31</v>
      </c>
      <c r="EK11" s="46" t="s">
        <v>32</v>
      </c>
      <c r="EL11" s="47" t="s">
        <v>33</v>
      </c>
      <c r="EM11" s="45" t="s">
        <v>30</v>
      </c>
      <c r="EN11" s="46" t="s">
        <v>31</v>
      </c>
      <c r="EO11" s="46" t="s">
        <v>32</v>
      </c>
      <c r="EP11" s="47" t="s">
        <v>33</v>
      </c>
      <c r="EQ11" s="45" t="s">
        <v>30</v>
      </c>
      <c r="ER11" s="46" t="s">
        <v>31</v>
      </c>
      <c r="ES11" s="46" t="s">
        <v>32</v>
      </c>
      <c r="ET11" s="47" t="s">
        <v>33</v>
      </c>
      <c r="EU11" s="45" t="s">
        <v>30</v>
      </c>
      <c r="EV11" s="46" t="s">
        <v>31</v>
      </c>
      <c r="EW11" s="46" t="s">
        <v>32</v>
      </c>
      <c r="EX11" s="47" t="s">
        <v>33</v>
      </c>
    </row>
    <row r="12" spans="2:154" ht="15" thickBot="1" x14ac:dyDescent="0.35">
      <c r="C12" s="237">
        <v>45323</v>
      </c>
      <c r="D12" s="54">
        <v>5687</v>
      </c>
      <c r="E12" s="54">
        <v>45</v>
      </c>
      <c r="F12" s="54" t="s">
        <v>179</v>
      </c>
      <c r="G12" s="237">
        <v>45349</v>
      </c>
      <c r="H12" s="54">
        <v>5876</v>
      </c>
      <c r="I12" s="54">
        <v>35</v>
      </c>
      <c r="J12" s="54" t="s">
        <v>111</v>
      </c>
      <c r="K12" s="237">
        <v>45325</v>
      </c>
      <c r="L12" s="54">
        <v>5729</v>
      </c>
      <c r="M12" s="54">
        <v>30</v>
      </c>
      <c r="N12" s="51" t="s">
        <v>179</v>
      </c>
      <c r="O12" s="136">
        <v>45324</v>
      </c>
      <c r="P12" s="54">
        <v>5691</v>
      </c>
      <c r="Q12" s="54">
        <v>30</v>
      </c>
      <c r="R12" s="54" t="s">
        <v>179</v>
      </c>
      <c r="S12" s="161">
        <v>45324</v>
      </c>
      <c r="T12" s="54">
        <v>5690</v>
      </c>
      <c r="U12" s="54">
        <v>45</v>
      </c>
      <c r="V12" s="53" t="s">
        <v>179</v>
      </c>
      <c r="W12" s="161">
        <v>45325</v>
      </c>
      <c r="X12" s="54">
        <v>5730</v>
      </c>
      <c r="Y12" s="54">
        <v>15</v>
      </c>
      <c r="Z12" s="53" t="s">
        <v>179</v>
      </c>
      <c r="AA12" s="144">
        <v>45323</v>
      </c>
      <c r="AB12" s="54">
        <v>5681</v>
      </c>
      <c r="AC12" s="54">
        <v>30</v>
      </c>
      <c r="AD12" s="51" t="s">
        <v>179</v>
      </c>
      <c r="AE12" s="131">
        <v>45323</v>
      </c>
      <c r="AF12" s="6">
        <v>5683</v>
      </c>
      <c r="AG12" s="6">
        <v>45</v>
      </c>
      <c r="AH12" s="15" t="s">
        <v>179</v>
      </c>
      <c r="AI12" s="130">
        <v>45324</v>
      </c>
      <c r="AJ12" s="126">
        <v>5695</v>
      </c>
      <c r="AK12" s="126">
        <v>15</v>
      </c>
      <c r="AL12" s="127" t="s">
        <v>179</v>
      </c>
      <c r="AM12" s="130">
        <v>45323</v>
      </c>
      <c r="AN12" s="54">
        <v>5661</v>
      </c>
      <c r="AO12" s="54">
        <v>140</v>
      </c>
      <c r="AP12" s="54" t="s">
        <v>469</v>
      </c>
      <c r="AQ12" s="144">
        <v>45323</v>
      </c>
      <c r="AR12" s="54">
        <v>5660</v>
      </c>
      <c r="AS12" s="54">
        <v>75</v>
      </c>
      <c r="AT12" s="144" t="s">
        <v>469</v>
      </c>
      <c r="AU12" s="144">
        <v>45330</v>
      </c>
      <c r="AV12" s="6">
        <v>5618</v>
      </c>
      <c r="AW12" s="54">
        <v>15</v>
      </c>
      <c r="AX12" s="54" t="s">
        <v>280</v>
      </c>
      <c r="AY12" s="144">
        <v>45340</v>
      </c>
      <c r="AZ12" s="54">
        <v>5832</v>
      </c>
      <c r="BA12" s="54">
        <v>15</v>
      </c>
      <c r="BB12" s="54" t="s">
        <v>280</v>
      </c>
      <c r="BC12" s="144">
        <v>45326</v>
      </c>
      <c r="BD12" s="54">
        <v>5733</v>
      </c>
      <c r="BE12" s="159">
        <v>15</v>
      </c>
      <c r="BF12" s="54" t="s">
        <v>179</v>
      </c>
      <c r="BG12" s="144">
        <v>45327</v>
      </c>
      <c r="BH12" s="54">
        <v>5741</v>
      </c>
      <c r="BI12" s="54">
        <v>15</v>
      </c>
      <c r="BJ12" s="54" t="s">
        <v>179</v>
      </c>
      <c r="BK12" s="144">
        <v>45324</v>
      </c>
      <c r="BL12" s="54">
        <v>5693</v>
      </c>
      <c r="BM12" s="54">
        <v>15</v>
      </c>
      <c r="BN12" s="54" t="s">
        <v>179</v>
      </c>
      <c r="BO12" s="144">
        <v>45325</v>
      </c>
      <c r="BP12" s="54">
        <v>5662</v>
      </c>
      <c r="BQ12" s="3">
        <v>70</v>
      </c>
      <c r="BR12" s="51" t="s">
        <v>469</v>
      </c>
      <c r="BS12" s="144">
        <v>45323</v>
      </c>
      <c r="BT12" s="54">
        <v>5682</v>
      </c>
      <c r="BU12" s="235">
        <v>75</v>
      </c>
      <c r="BV12" s="234" t="s">
        <v>179</v>
      </c>
      <c r="BW12" s="144">
        <v>45340</v>
      </c>
      <c r="BX12" s="54">
        <v>5782</v>
      </c>
      <c r="BY12" s="54">
        <v>20</v>
      </c>
      <c r="BZ12" s="51" t="s">
        <v>179</v>
      </c>
      <c r="CA12" s="136">
        <v>45323</v>
      </c>
      <c r="CB12" s="6">
        <v>5688</v>
      </c>
      <c r="CC12" s="6">
        <v>30</v>
      </c>
      <c r="CD12" s="52" t="s">
        <v>179</v>
      </c>
      <c r="CE12" s="136">
        <v>45323</v>
      </c>
      <c r="CF12" s="54">
        <v>5686</v>
      </c>
      <c r="CG12" s="54">
        <v>45</v>
      </c>
      <c r="CH12" s="53" t="s">
        <v>179</v>
      </c>
      <c r="CI12" s="161">
        <v>45338</v>
      </c>
      <c r="CJ12" s="54">
        <v>5775</v>
      </c>
      <c r="CK12" s="54">
        <v>30</v>
      </c>
      <c r="CL12" s="53" t="s">
        <v>179</v>
      </c>
      <c r="CM12" s="136">
        <v>45323</v>
      </c>
      <c r="CN12" s="54">
        <v>5689</v>
      </c>
      <c r="CO12" s="54">
        <v>30</v>
      </c>
      <c r="CP12" s="53" t="s">
        <v>179</v>
      </c>
      <c r="CQ12" s="161">
        <v>45339</v>
      </c>
      <c r="CR12" s="54">
        <v>5827</v>
      </c>
      <c r="CS12" s="54">
        <v>15</v>
      </c>
      <c r="CT12" s="54" t="s">
        <v>280</v>
      </c>
      <c r="CU12" s="136">
        <v>45345</v>
      </c>
      <c r="CV12" s="66">
        <v>5855</v>
      </c>
      <c r="CW12" s="66">
        <v>159</v>
      </c>
      <c r="CX12" s="66" t="s">
        <v>179</v>
      </c>
      <c r="CY12" s="144">
        <v>45325</v>
      </c>
      <c r="CZ12" s="54">
        <v>5697</v>
      </c>
      <c r="DA12" s="54">
        <v>15</v>
      </c>
      <c r="DB12" s="54" t="s">
        <v>179</v>
      </c>
      <c r="DC12" s="138">
        <v>45327</v>
      </c>
      <c r="DD12" s="6">
        <v>5738</v>
      </c>
      <c r="DE12" s="6">
        <v>15</v>
      </c>
      <c r="DF12" s="6" t="s">
        <v>179</v>
      </c>
      <c r="DG12" s="208">
        <v>45328</v>
      </c>
      <c r="DH12" s="54">
        <v>5611</v>
      </c>
      <c r="DI12" s="54">
        <v>30</v>
      </c>
      <c r="DJ12" s="53" t="s">
        <v>446</v>
      </c>
      <c r="DK12" s="161">
        <v>45323</v>
      </c>
      <c r="DL12" s="54">
        <v>5684</v>
      </c>
      <c r="DM12" s="54">
        <v>15</v>
      </c>
      <c r="DN12" s="53" t="s">
        <v>179</v>
      </c>
      <c r="DO12" s="161">
        <v>45323</v>
      </c>
      <c r="DP12" s="54">
        <v>5685</v>
      </c>
      <c r="DQ12" s="54">
        <v>15</v>
      </c>
      <c r="DR12" s="53" t="s">
        <v>179</v>
      </c>
      <c r="DS12" s="236">
        <v>45332</v>
      </c>
      <c r="DT12" s="86">
        <v>5668</v>
      </c>
      <c r="DU12" s="86">
        <v>60</v>
      </c>
      <c r="DV12" s="216" t="s">
        <v>446</v>
      </c>
      <c r="DW12" s="236">
        <v>45332</v>
      </c>
      <c r="DX12" s="86">
        <v>5669</v>
      </c>
      <c r="DY12" s="86">
        <v>30</v>
      </c>
      <c r="DZ12" s="216" t="s">
        <v>446</v>
      </c>
      <c r="EA12" s="236">
        <v>45329</v>
      </c>
      <c r="EB12" s="86">
        <v>5667</v>
      </c>
      <c r="EC12" s="86">
        <v>75</v>
      </c>
      <c r="ED12" s="216" t="s">
        <v>446</v>
      </c>
      <c r="EE12" s="236">
        <v>45339</v>
      </c>
      <c r="EF12" s="86">
        <v>5828</v>
      </c>
      <c r="EG12" s="86">
        <v>15</v>
      </c>
      <c r="EH12" s="216" t="s">
        <v>280</v>
      </c>
      <c r="EI12" s="245">
        <v>45323</v>
      </c>
      <c r="EJ12" s="214">
        <v>5701</v>
      </c>
      <c r="EK12">
        <v>8400</v>
      </c>
      <c r="EL12" s="216"/>
      <c r="EM12" s="236"/>
      <c r="EN12" s="86"/>
      <c r="EO12" s="86"/>
      <c r="EP12" s="216"/>
      <c r="EQ12" s="236"/>
      <c r="ER12" s="86"/>
      <c r="ES12" s="86"/>
      <c r="ET12" s="216"/>
      <c r="EU12" s="236"/>
      <c r="EV12" s="86"/>
      <c r="EW12" s="86"/>
      <c r="EX12" s="216"/>
    </row>
    <row r="13" spans="2:154" ht="15" thickBot="1" x14ac:dyDescent="0.35">
      <c r="C13" s="136">
        <v>45327</v>
      </c>
      <c r="D13" s="6">
        <v>5666</v>
      </c>
      <c r="E13" s="6">
        <v>45</v>
      </c>
      <c r="F13" s="6" t="s">
        <v>446</v>
      </c>
      <c r="G13" s="237"/>
      <c r="H13" s="6"/>
      <c r="I13" s="6"/>
      <c r="J13" s="6"/>
      <c r="K13" s="237">
        <v>45328</v>
      </c>
      <c r="L13" s="6">
        <v>5746</v>
      </c>
      <c r="M13" s="6">
        <v>20</v>
      </c>
      <c r="N13" s="52" t="s">
        <v>179</v>
      </c>
      <c r="O13" s="136">
        <v>45328</v>
      </c>
      <c r="P13" s="6">
        <v>5744</v>
      </c>
      <c r="Q13" s="6">
        <v>30</v>
      </c>
      <c r="R13" s="54" t="s">
        <v>179</v>
      </c>
      <c r="S13" s="131">
        <v>45326</v>
      </c>
      <c r="T13" s="6">
        <v>5731</v>
      </c>
      <c r="U13" s="6">
        <v>30</v>
      </c>
      <c r="V13" s="15" t="s">
        <v>179</v>
      </c>
      <c r="W13" s="131">
        <v>45328</v>
      </c>
      <c r="X13" s="6">
        <v>5745</v>
      </c>
      <c r="Y13" s="6">
        <v>15</v>
      </c>
      <c r="Z13" s="15" t="s">
        <v>179</v>
      </c>
      <c r="AA13" s="136">
        <v>45325</v>
      </c>
      <c r="AB13" s="6">
        <v>5728</v>
      </c>
      <c r="AC13" s="6">
        <v>30</v>
      </c>
      <c r="AD13" s="52" t="s">
        <v>179</v>
      </c>
      <c r="AE13" s="131">
        <v>45326</v>
      </c>
      <c r="AF13" s="86">
        <v>5732</v>
      </c>
      <c r="AG13" s="86">
        <v>45</v>
      </c>
      <c r="AH13" s="216" t="s">
        <v>179</v>
      </c>
      <c r="AI13" s="131">
        <v>45324</v>
      </c>
      <c r="AJ13" s="6">
        <v>5696</v>
      </c>
      <c r="AK13" s="6">
        <v>15</v>
      </c>
      <c r="AL13" s="15" t="s">
        <v>179</v>
      </c>
      <c r="AM13" s="131">
        <v>45325</v>
      </c>
      <c r="AN13" s="6">
        <v>5699</v>
      </c>
      <c r="AO13" s="6">
        <v>60</v>
      </c>
      <c r="AP13" s="6" t="s">
        <v>179</v>
      </c>
      <c r="AQ13" s="136">
        <v>45325</v>
      </c>
      <c r="AR13" s="6">
        <v>5698</v>
      </c>
      <c r="AS13" s="6">
        <v>75</v>
      </c>
      <c r="AT13" s="136" t="s">
        <v>179</v>
      </c>
      <c r="AU13" s="136">
        <v>45332</v>
      </c>
      <c r="AV13" s="6">
        <v>5758</v>
      </c>
      <c r="AW13" s="6">
        <v>30</v>
      </c>
      <c r="AX13" s="6" t="s">
        <v>179</v>
      </c>
      <c r="AY13" s="136">
        <v>45342</v>
      </c>
      <c r="AZ13" s="6">
        <v>5789</v>
      </c>
      <c r="BA13" s="6">
        <v>35</v>
      </c>
      <c r="BB13" s="6" t="s">
        <v>111</v>
      </c>
      <c r="BC13" s="144">
        <v>45342</v>
      </c>
      <c r="BD13" s="6">
        <v>5787</v>
      </c>
      <c r="BE13" s="6">
        <v>45</v>
      </c>
      <c r="BF13" s="6" t="s">
        <v>111</v>
      </c>
      <c r="BG13" s="136">
        <v>45335</v>
      </c>
      <c r="BH13" s="6">
        <v>5769</v>
      </c>
      <c r="BI13" s="6">
        <v>15</v>
      </c>
      <c r="BJ13" s="6" t="s">
        <v>179</v>
      </c>
      <c r="BK13" s="136">
        <v>45324</v>
      </c>
      <c r="BL13" s="6">
        <v>5694</v>
      </c>
      <c r="BM13" s="6">
        <v>45</v>
      </c>
      <c r="BN13" s="6" t="s">
        <v>179</v>
      </c>
      <c r="BO13" s="136">
        <v>45325</v>
      </c>
      <c r="BP13" s="6">
        <v>5663</v>
      </c>
      <c r="BQ13" s="6">
        <v>70</v>
      </c>
      <c r="BR13" s="6" t="s">
        <v>469</v>
      </c>
      <c r="BS13" s="144">
        <v>45325</v>
      </c>
      <c r="BT13" s="54">
        <v>5700</v>
      </c>
      <c r="BU13" s="3">
        <v>75</v>
      </c>
      <c r="BV13" s="51" t="s">
        <v>179</v>
      </c>
      <c r="BW13" s="136">
        <v>45355</v>
      </c>
      <c r="BX13" s="6">
        <v>6028</v>
      </c>
      <c r="BY13" s="6">
        <v>20</v>
      </c>
      <c r="BZ13" s="52" t="s">
        <v>472</v>
      </c>
      <c r="CA13" s="136">
        <v>45326</v>
      </c>
      <c r="CB13" s="6">
        <v>5736</v>
      </c>
      <c r="CC13" s="6">
        <v>30</v>
      </c>
      <c r="CD13" s="52" t="s">
        <v>179</v>
      </c>
      <c r="CE13" s="136">
        <v>45326</v>
      </c>
      <c r="CF13" s="6">
        <v>5734</v>
      </c>
      <c r="CG13" s="54">
        <v>45</v>
      </c>
      <c r="CH13" s="15" t="s">
        <v>179</v>
      </c>
      <c r="CI13" s="131">
        <v>45341</v>
      </c>
      <c r="CJ13" s="6">
        <v>5837</v>
      </c>
      <c r="CK13" s="6">
        <v>70</v>
      </c>
      <c r="CL13" s="216" t="s">
        <v>111</v>
      </c>
      <c r="CM13" s="136">
        <v>45326</v>
      </c>
      <c r="CN13" s="6">
        <v>5735</v>
      </c>
      <c r="CO13" s="6">
        <v>30</v>
      </c>
      <c r="CP13" s="15" t="s">
        <v>179</v>
      </c>
      <c r="CQ13" s="161">
        <v>45342</v>
      </c>
      <c r="CR13" s="86">
        <v>5843</v>
      </c>
      <c r="CS13" s="86">
        <v>15</v>
      </c>
      <c r="CT13" s="86" t="s">
        <v>179</v>
      </c>
      <c r="CU13" s="136">
        <v>45351</v>
      </c>
      <c r="CV13" s="66">
        <v>5883</v>
      </c>
      <c r="CW13" s="66">
        <v>79</v>
      </c>
      <c r="CX13" s="66" t="s">
        <v>179</v>
      </c>
      <c r="CY13" s="136">
        <v>45328</v>
      </c>
      <c r="CZ13" s="6">
        <v>5742</v>
      </c>
      <c r="DA13" s="6">
        <v>15</v>
      </c>
      <c r="DB13" s="6" t="s">
        <v>179</v>
      </c>
      <c r="DC13" s="138">
        <v>45343</v>
      </c>
      <c r="DD13" s="6">
        <v>5846</v>
      </c>
      <c r="DE13" s="6">
        <v>35</v>
      </c>
      <c r="DF13" s="6" t="s">
        <v>111</v>
      </c>
      <c r="DG13" s="242">
        <v>45338</v>
      </c>
      <c r="DH13" s="86">
        <v>5813</v>
      </c>
      <c r="DI13" s="86">
        <v>45</v>
      </c>
      <c r="DJ13" s="216" t="s">
        <v>280</v>
      </c>
      <c r="DK13" s="236">
        <v>45331</v>
      </c>
      <c r="DL13" s="86">
        <v>6055</v>
      </c>
      <c r="DM13" s="86">
        <v>15</v>
      </c>
      <c r="DN13" s="216" t="s">
        <v>111</v>
      </c>
      <c r="DO13" s="236">
        <v>45325</v>
      </c>
      <c r="DP13" s="86">
        <v>6054</v>
      </c>
      <c r="DQ13" s="86">
        <v>15</v>
      </c>
      <c r="DR13" s="216" t="s">
        <v>111</v>
      </c>
      <c r="DS13" s="236">
        <v>45351</v>
      </c>
      <c r="DT13" s="86">
        <v>5940</v>
      </c>
      <c r="DU13" s="86">
        <v>60</v>
      </c>
      <c r="DV13" s="216" t="s">
        <v>446</v>
      </c>
      <c r="DW13" s="236">
        <v>45351</v>
      </c>
      <c r="DX13" s="86">
        <v>5941</v>
      </c>
      <c r="DY13" s="86">
        <v>20</v>
      </c>
      <c r="DZ13" s="216" t="s">
        <v>446</v>
      </c>
      <c r="EA13" s="236">
        <v>45353</v>
      </c>
      <c r="EB13" s="86">
        <v>5942</v>
      </c>
      <c r="EC13" s="86">
        <v>75</v>
      </c>
      <c r="ED13" s="216" t="s">
        <v>446</v>
      </c>
      <c r="EE13" s="236"/>
      <c r="EF13" s="86"/>
      <c r="EG13" s="86"/>
      <c r="EH13" s="216"/>
      <c r="EI13" s="246">
        <v>45325</v>
      </c>
      <c r="EJ13" s="215">
        <v>5704</v>
      </c>
      <c r="EK13">
        <v>16800</v>
      </c>
      <c r="EL13" s="216"/>
      <c r="EM13" s="236"/>
      <c r="EN13" s="86"/>
      <c r="EO13" s="86"/>
      <c r="EP13" s="216"/>
      <c r="EQ13" s="236"/>
      <c r="ER13" s="86"/>
      <c r="ES13" s="86"/>
      <c r="ET13" s="216"/>
      <c r="EU13" s="236"/>
      <c r="EV13" s="86"/>
      <c r="EW13" s="86"/>
      <c r="EX13" s="216"/>
    </row>
    <row r="14" spans="2:154" ht="15" customHeight="1" thickBot="1" x14ac:dyDescent="0.35">
      <c r="C14" s="136">
        <v>45330</v>
      </c>
      <c r="D14" s="6">
        <v>5762</v>
      </c>
      <c r="E14" s="6">
        <v>45</v>
      </c>
      <c r="F14" s="6" t="s">
        <v>179</v>
      </c>
      <c r="G14" s="237"/>
      <c r="H14" s="6"/>
      <c r="I14" s="6"/>
      <c r="J14" s="6"/>
      <c r="K14" s="136">
        <v>45335</v>
      </c>
      <c r="L14" s="6">
        <v>5771</v>
      </c>
      <c r="M14" s="6">
        <v>30</v>
      </c>
      <c r="N14" s="52" t="s">
        <v>179</v>
      </c>
      <c r="O14" s="136">
        <v>45330</v>
      </c>
      <c r="P14" s="6">
        <v>5619</v>
      </c>
      <c r="Q14" s="6">
        <v>45</v>
      </c>
      <c r="R14" s="6" t="s">
        <v>280</v>
      </c>
      <c r="S14" s="131">
        <v>45328</v>
      </c>
      <c r="T14" s="6">
        <v>5743</v>
      </c>
      <c r="U14" s="6">
        <v>45</v>
      </c>
      <c r="V14" s="15" t="s">
        <v>179</v>
      </c>
      <c r="W14" s="131">
        <v>45331</v>
      </c>
      <c r="X14" s="6">
        <v>5757</v>
      </c>
      <c r="Y14" s="6">
        <v>20</v>
      </c>
      <c r="Z14" s="15" t="s">
        <v>179</v>
      </c>
      <c r="AA14" s="136">
        <v>45327</v>
      </c>
      <c r="AB14" s="6">
        <v>5740</v>
      </c>
      <c r="AC14" s="6">
        <v>30</v>
      </c>
      <c r="AD14" s="52" t="s">
        <v>179</v>
      </c>
      <c r="AE14" s="131">
        <v>45329</v>
      </c>
      <c r="AF14" s="6">
        <v>5614</v>
      </c>
      <c r="AG14" s="6">
        <v>45</v>
      </c>
      <c r="AH14" s="15" t="s">
        <v>280</v>
      </c>
      <c r="AI14" s="210">
        <v>45326</v>
      </c>
      <c r="AJ14" s="211">
        <v>6027</v>
      </c>
      <c r="AK14" s="211">
        <v>30</v>
      </c>
      <c r="AL14" s="212" t="s">
        <v>179</v>
      </c>
      <c r="AM14" s="210">
        <v>45329</v>
      </c>
      <c r="AN14" s="6">
        <v>5615</v>
      </c>
      <c r="AO14" s="6">
        <v>60</v>
      </c>
      <c r="AP14" s="6" t="s">
        <v>280</v>
      </c>
      <c r="AQ14" s="136">
        <v>45327</v>
      </c>
      <c r="AR14" s="6">
        <v>5737</v>
      </c>
      <c r="AS14" s="6">
        <v>75</v>
      </c>
      <c r="AT14" s="136" t="s">
        <v>179</v>
      </c>
      <c r="AU14" s="136">
        <v>45334</v>
      </c>
      <c r="AV14" s="6">
        <v>5630</v>
      </c>
      <c r="AW14" s="6">
        <v>30</v>
      </c>
      <c r="AX14" s="6" t="s">
        <v>280</v>
      </c>
      <c r="AY14" s="136">
        <v>45344</v>
      </c>
      <c r="AZ14" s="6">
        <v>5792</v>
      </c>
      <c r="BA14" s="6">
        <v>10</v>
      </c>
      <c r="BB14" s="6" t="s">
        <v>111</v>
      </c>
      <c r="BC14" s="144"/>
      <c r="BD14" s="6"/>
      <c r="BE14" s="6"/>
      <c r="BF14" s="6"/>
      <c r="BG14" s="136">
        <v>45349</v>
      </c>
      <c r="BH14" s="6">
        <v>5874</v>
      </c>
      <c r="BI14" s="6">
        <v>35</v>
      </c>
      <c r="BJ14" s="6" t="s">
        <v>111</v>
      </c>
      <c r="BK14" s="136">
        <v>45327</v>
      </c>
      <c r="BL14" s="6">
        <v>5664</v>
      </c>
      <c r="BM14" s="6">
        <v>45</v>
      </c>
      <c r="BN14" s="6" t="s">
        <v>469</v>
      </c>
      <c r="BO14" s="136">
        <v>45329</v>
      </c>
      <c r="BP14" s="6">
        <v>5751</v>
      </c>
      <c r="BQ14" s="6">
        <v>30</v>
      </c>
      <c r="BR14" s="6" t="s">
        <v>179</v>
      </c>
      <c r="BS14" s="136">
        <v>45327</v>
      </c>
      <c r="BT14" s="6">
        <v>5739</v>
      </c>
      <c r="BU14" s="6">
        <v>75</v>
      </c>
      <c r="BV14" s="6" t="s">
        <v>179</v>
      </c>
      <c r="BW14" s="136"/>
      <c r="BX14" s="6"/>
      <c r="BY14" s="6"/>
      <c r="BZ14" s="52"/>
      <c r="CA14" s="136">
        <v>45329</v>
      </c>
      <c r="CB14" s="6">
        <v>5749</v>
      </c>
      <c r="CC14" s="6">
        <v>30</v>
      </c>
      <c r="CD14" s="52" t="s">
        <v>179</v>
      </c>
      <c r="CE14" s="136">
        <v>45329</v>
      </c>
      <c r="CF14" s="213">
        <v>5747</v>
      </c>
      <c r="CG14" s="54">
        <v>30</v>
      </c>
      <c r="CH14" s="15" t="s">
        <v>179</v>
      </c>
      <c r="CI14" s="131">
        <v>45344</v>
      </c>
      <c r="CJ14" s="6">
        <v>5850</v>
      </c>
      <c r="CK14" s="6">
        <v>30</v>
      </c>
      <c r="CL14" s="216" t="s">
        <v>179</v>
      </c>
      <c r="CM14" s="136">
        <v>45329</v>
      </c>
      <c r="CN14" s="54">
        <v>5748</v>
      </c>
      <c r="CO14" s="54">
        <v>30</v>
      </c>
      <c r="CP14" s="15" t="s">
        <v>179</v>
      </c>
      <c r="CQ14" s="161">
        <v>45345</v>
      </c>
      <c r="CR14" s="86">
        <v>5854</v>
      </c>
      <c r="CS14" s="86">
        <v>15</v>
      </c>
      <c r="CT14" s="86" t="s">
        <v>179</v>
      </c>
      <c r="CU14" s="136"/>
      <c r="CV14" s="67"/>
      <c r="CW14" s="67"/>
      <c r="CX14" s="67"/>
      <c r="CY14" s="136">
        <v>45331</v>
      </c>
      <c r="CZ14" s="6">
        <v>5621</v>
      </c>
      <c r="DA14" s="6">
        <v>15</v>
      </c>
      <c r="DB14" s="6" t="s">
        <v>280</v>
      </c>
      <c r="DC14" s="138"/>
      <c r="DD14" s="6"/>
      <c r="DE14" s="6"/>
      <c r="DF14" s="6"/>
      <c r="DG14" s="242">
        <v>45354</v>
      </c>
      <c r="DH14" s="86">
        <v>6053</v>
      </c>
      <c r="DI14" s="86">
        <v>45</v>
      </c>
      <c r="DJ14" s="216" t="s">
        <v>446</v>
      </c>
      <c r="DK14" s="236"/>
      <c r="DL14" s="86"/>
      <c r="DM14" s="86"/>
      <c r="DN14" s="216"/>
      <c r="DO14" s="236"/>
      <c r="DP14" s="86"/>
      <c r="DQ14" s="86"/>
      <c r="DR14" s="216"/>
      <c r="DS14" s="236"/>
      <c r="DT14" s="86"/>
      <c r="DU14" s="86"/>
      <c r="DV14" s="216"/>
      <c r="DW14" s="236"/>
      <c r="DX14" s="86"/>
      <c r="DY14" s="86"/>
      <c r="DZ14" s="216"/>
      <c r="EA14" s="236"/>
      <c r="EB14" s="86"/>
      <c r="EC14" s="86"/>
      <c r="ED14" s="216"/>
      <c r="EE14" s="236"/>
      <c r="EF14" s="86"/>
      <c r="EG14" s="86"/>
      <c r="EH14" s="216"/>
      <c r="EI14" s="246">
        <v>45325</v>
      </c>
      <c r="EJ14" s="215">
        <v>5705</v>
      </c>
      <c r="EK14">
        <v>8400</v>
      </c>
      <c r="EL14" s="216"/>
      <c r="EM14" s="236"/>
      <c r="EN14" s="86"/>
      <c r="EO14" s="86"/>
      <c r="EP14" s="216"/>
      <c r="EQ14" s="236"/>
      <c r="ER14" s="86"/>
      <c r="ES14" s="86"/>
      <c r="ET14" s="216"/>
      <c r="EU14" s="236"/>
      <c r="EV14" s="86"/>
      <c r="EW14" s="86"/>
      <c r="EX14" s="216"/>
    </row>
    <row r="15" spans="2:154" ht="15" thickBot="1" x14ac:dyDescent="0.35">
      <c r="C15" s="136">
        <v>45334</v>
      </c>
      <c r="D15" s="6">
        <v>5632</v>
      </c>
      <c r="E15" s="6">
        <v>45</v>
      </c>
      <c r="F15" s="15" t="s">
        <v>280</v>
      </c>
      <c r="G15" s="237"/>
      <c r="H15" s="6"/>
      <c r="I15" s="6"/>
      <c r="J15" s="6"/>
      <c r="K15" s="136"/>
      <c r="L15" s="6"/>
      <c r="M15" s="6"/>
      <c r="N15" s="52"/>
      <c r="O15" s="136">
        <v>45332</v>
      </c>
      <c r="P15" s="6">
        <v>5622</v>
      </c>
      <c r="Q15" s="6">
        <v>45</v>
      </c>
      <c r="R15" s="15" t="s">
        <v>280</v>
      </c>
      <c r="S15" s="131">
        <v>45330</v>
      </c>
      <c r="T15" s="6">
        <v>5617</v>
      </c>
      <c r="U15" s="6">
        <v>45</v>
      </c>
      <c r="V15" s="15" t="s">
        <v>280</v>
      </c>
      <c r="W15" s="131">
        <v>45335</v>
      </c>
      <c r="X15" s="6">
        <v>5770</v>
      </c>
      <c r="Y15" s="6">
        <v>15</v>
      </c>
      <c r="Z15" s="15" t="s">
        <v>179</v>
      </c>
      <c r="AA15" s="136">
        <v>45329</v>
      </c>
      <c r="AB15" s="6">
        <v>5612</v>
      </c>
      <c r="AC15" s="6">
        <v>30</v>
      </c>
      <c r="AD15" s="52" t="s">
        <v>280</v>
      </c>
      <c r="AE15" s="131">
        <v>45332</v>
      </c>
      <c r="AF15" s="86">
        <v>5624</v>
      </c>
      <c r="AG15" s="86">
        <v>30</v>
      </c>
      <c r="AH15" s="86" t="s">
        <v>280</v>
      </c>
      <c r="AI15" s="131"/>
      <c r="AJ15" s="6"/>
      <c r="AK15" s="6"/>
      <c r="AL15" s="15"/>
      <c r="AM15" s="131">
        <v>45331</v>
      </c>
      <c r="AN15" s="6">
        <v>5754</v>
      </c>
      <c r="AO15" s="6">
        <v>60</v>
      </c>
      <c r="AP15" s="6" t="s">
        <v>179</v>
      </c>
      <c r="AQ15" s="136">
        <v>45329</v>
      </c>
      <c r="AR15" s="6">
        <v>5616</v>
      </c>
      <c r="AS15" s="6">
        <v>75</v>
      </c>
      <c r="AT15" s="136" t="s">
        <v>280</v>
      </c>
      <c r="AU15" s="136">
        <v>45336</v>
      </c>
      <c r="AV15" s="6">
        <v>5812</v>
      </c>
      <c r="AW15" s="6">
        <v>15</v>
      </c>
      <c r="AX15" s="6" t="s">
        <v>280</v>
      </c>
      <c r="AY15" s="144">
        <v>45346</v>
      </c>
      <c r="AZ15" s="6">
        <v>5797</v>
      </c>
      <c r="BA15" s="6">
        <v>30</v>
      </c>
      <c r="BB15" s="6" t="s">
        <v>111</v>
      </c>
      <c r="BC15" s="144"/>
      <c r="BD15" s="6"/>
      <c r="BE15" s="6"/>
      <c r="BF15" s="6"/>
      <c r="BG15" s="144"/>
      <c r="BH15" s="6"/>
      <c r="BI15" s="6"/>
      <c r="BJ15" s="6"/>
      <c r="BK15" s="136">
        <v>45327</v>
      </c>
      <c r="BL15" s="6">
        <v>5665</v>
      </c>
      <c r="BM15" s="6">
        <v>15</v>
      </c>
      <c r="BN15" s="6" t="s">
        <v>469</v>
      </c>
      <c r="BO15" s="136">
        <v>45332</v>
      </c>
      <c r="BP15" s="6">
        <v>5762</v>
      </c>
      <c r="BQ15" s="6">
        <v>45</v>
      </c>
      <c r="BR15" s="6" t="s">
        <v>179</v>
      </c>
      <c r="BS15" s="136">
        <v>45329</v>
      </c>
      <c r="BT15" s="6">
        <v>5613</v>
      </c>
      <c r="BU15" s="6">
        <v>75</v>
      </c>
      <c r="BV15" s="6" t="s">
        <v>280</v>
      </c>
      <c r="BW15" s="136"/>
      <c r="BX15" s="6"/>
      <c r="BY15" s="6"/>
      <c r="BZ15" s="52"/>
      <c r="CA15" s="136">
        <v>45332</v>
      </c>
      <c r="CB15" s="6">
        <v>5761</v>
      </c>
      <c r="CC15" s="6">
        <v>30</v>
      </c>
      <c r="CD15" s="6" t="s">
        <v>179</v>
      </c>
      <c r="CE15" s="136">
        <v>45332</v>
      </c>
      <c r="CF15" s="6">
        <v>5759</v>
      </c>
      <c r="CG15" s="54">
        <v>30</v>
      </c>
      <c r="CH15" s="15" t="s">
        <v>179</v>
      </c>
      <c r="CI15" s="131">
        <v>45347</v>
      </c>
      <c r="CJ15" s="6">
        <v>5928</v>
      </c>
      <c r="CK15" s="6">
        <v>30</v>
      </c>
      <c r="CL15" s="216" t="s">
        <v>179</v>
      </c>
      <c r="CM15" s="136">
        <v>45332</v>
      </c>
      <c r="CN15" s="6">
        <v>5760</v>
      </c>
      <c r="CO15" s="6">
        <v>30</v>
      </c>
      <c r="CP15" s="15" t="s">
        <v>179</v>
      </c>
      <c r="CQ15" s="161">
        <v>45348</v>
      </c>
      <c r="CR15" s="86">
        <v>5844</v>
      </c>
      <c r="CS15" s="86">
        <v>30</v>
      </c>
      <c r="CT15" s="86" t="s">
        <v>428</v>
      </c>
      <c r="CU15" s="136"/>
      <c r="CV15" s="66"/>
      <c r="CW15" s="66"/>
      <c r="CX15" s="66"/>
      <c r="CY15" s="136">
        <v>45334</v>
      </c>
      <c r="CZ15" s="6">
        <v>5803</v>
      </c>
      <c r="DA15" s="6">
        <v>15</v>
      </c>
      <c r="DB15" s="6" t="s">
        <v>280</v>
      </c>
      <c r="DC15" s="138"/>
      <c r="DD15" s="6"/>
      <c r="DE15" s="6"/>
      <c r="DF15" s="6"/>
      <c r="DG15" s="242"/>
      <c r="DH15" s="86"/>
      <c r="DI15" s="86"/>
      <c r="DJ15" s="216"/>
      <c r="DK15" s="236"/>
      <c r="DL15" s="86"/>
      <c r="DM15" s="86"/>
      <c r="DN15" s="216"/>
      <c r="DO15" s="236"/>
      <c r="DP15" s="86"/>
      <c r="DQ15" s="86"/>
      <c r="DR15" s="216"/>
      <c r="DS15" s="236"/>
      <c r="DT15" s="86"/>
      <c r="DU15" s="86"/>
      <c r="DV15" s="216"/>
      <c r="DW15" s="236"/>
      <c r="DX15" s="86"/>
      <c r="DY15" s="86"/>
      <c r="DZ15" s="216"/>
      <c r="EA15" s="236"/>
      <c r="EB15" s="86"/>
      <c r="EC15" s="86"/>
      <c r="ED15" s="216"/>
      <c r="EE15" s="236"/>
      <c r="EF15" s="86"/>
      <c r="EG15" s="86"/>
      <c r="EH15" s="216"/>
      <c r="EI15" s="246">
        <v>45327</v>
      </c>
      <c r="EJ15" s="215">
        <v>5706</v>
      </c>
      <c r="EK15">
        <v>8400</v>
      </c>
      <c r="EL15" s="216"/>
      <c r="EM15" s="236"/>
      <c r="EN15" s="86"/>
      <c r="EO15" s="86"/>
      <c r="EP15" s="216"/>
      <c r="EQ15" s="236"/>
      <c r="ER15" s="86"/>
      <c r="ES15" s="86"/>
      <c r="ET15" s="216"/>
      <c r="EU15" s="236"/>
      <c r="EV15" s="86"/>
      <c r="EW15" s="86"/>
      <c r="EX15" s="216"/>
    </row>
    <row r="16" spans="2:154" ht="15" thickBot="1" x14ac:dyDescent="0.35">
      <c r="C16" s="131">
        <v>45338</v>
      </c>
      <c r="D16" s="6">
        <v>5777</v>
      </c>
      <c r="E16" s="6">
        <v>45</v>
      </c>
      <c r="F16" s="15" t="s">
        <v>179</v>
      </c>
      <c r="G16" s="131"/>
      <c r="H16" s="6"/>
      <c r="I16" s="6"/>
      <c r="J16" s="15"/>
      <c r="K16" s="136"/>
      <c r="L16" s="6"/>
      <c r="M16" s="6"/>
      <c r="N16" s="52"/>
      <c r="O16" s="136">
        <v>45334</v>
      </c>
      <c r="P16" s="6">
        <v>5631</v>
      </c>
      <c r="Q16" s="6">
        <v>45</v>
      </c>
      <c r="R16" s="15" t="s">
        <v>280</v>
      </c>
      <c r="S16" s="131">
        <v>45332</v>
      </c>
      <c r="T16" s="6">
        <v>5623</v>
      </c>
      <c r="U16" s="6">
        <v>45</v>
      </c>
      <c r="V16" s="15" t="s">
        <v>280</v>
      </c>
      <c r="W16" s="131">
        <v>45339</v>
      </c>
      <c r="X16" s="6">
        <v>5781</v>
      </c>
      <c r="Y16" s="232">
        <v>15</v>
      </c>
      <c r="Z16" s="15" t="s">
        <v>179</v>
      </c>
      <c r="AA16" s="136">
        <v>45331</v>
      </c>
      <c r="AB16" s="6">
        <v>5756</v>
      </c>
      <c r="AC16" s="6">
        <v>30</v>
      </c>
      <c r="AD16" s="52" t="s">
        <v>179</v>
      </c>
      <c r="AE16" s="131">
        <v>45335</v>
      </c>
      <c r="AF16" s="86">
        <v>5764</v>
      </c>
      <c r="AG16" s="86">
        <v>30</v>
      </c>
      <c r="AH16" s="86" t="s">
        <v>179</v>
      </c>
      <c r="AI16" s="210"/>
      <c r="AJ16" s="211"/>
      <c r="AK16" s="211"/>
      <c r="AL16" s="212"/>
      <c r="AM16" s="210">
        <v>45333</v>
      </c>
      <c r="AN16" s="6">
        <v>5626</v>
      </c>
      <c r="AO16" s="6">
        <v>60</v>
      </c>
      <c r="AP16" s="6" t="s">
        <v>280</v>
      </c>
      <c r="AQ16" s="136">
        <v>45331</v>
      </c>
      <c r="AR16" s="6">
        <v>5753</v>
      </c>
      <c r="AS16" s="6">
        <v>75</v>
      </c>
      <c r="AT16" s="136" t="s">
        <v>179</v>
      </c>
      <c r="AU16" s="136">
        <v>45338</v>
      </c>
      <c r="AV16" s="6">
        <v>5821</v>
      </c>
      <c r="AW16" s="6">
        <v>30</v>
      </c>
      <c r="AX16" s="6" t="s">
        <v>280</v>
      </c>
      <c r="AY16" s="136">
        <v>45317</v>
      </c>
      <c r="AZ16" s="6">
        <v>5867</v>
      </c>
      <c r="BA16" s="6">
        <v>20</v>
      </c>
      <c r="BB16" s="6" t="s">
        <v>111</v>
      </c>
      <c r="BC16" s="144"/>
      <c r="BD16" s="6"/>
      <c r="BE16" s="6"/>
      <c r="BF16" s="6"/>
      <c r="BG16" s="144"/>
      <c r="BH16" s="6"/>
      <c r="BI16" s="6"/>
      <c r="BJ16" s="6"/>
      <c r="BK16" s="136">
        <v>45330</v>
      </c>
      <c r="BL16" s="6">
        <v>5620</v>
      </c>
      <c r="BM16" s="6">
        <v>45</v>
      </c>
      <c r="BN16" s="6" t="s">
        <v>280</v>
      </c>
      <c r="BO16" s="136">
        <v>45335</v>
      </c>
      <c r="BP16" s="6">
        <v>5807</v>
      </c>
      <c r="BQ16" s="6">
        <v>30</v>
      </c>
      <c r="BR16" s="6" t="s">
        <v>280</v>
      </c>
      <c r="BS16" s="136">
        <v>45331</v>
      </c>
      <c r="BT16" s="6">
        <v>5755</v>
      </c>
      <c r="BU16" s="6">
        <v>75</v>
      </c>
      <c r="BV16" s="6" t="s">
        <v>179</v>
      </c>
      <c r="BW16" s="136"/>
      <c r="BX16" s="6"/>
      <c r="BY16" s="6"/>
      <c r="BZ16" s="52"/>
      <c r="CA16" s="136">
        <v>45335</v>
      </c>
      <c r="CB16" s="6">
        <v>5805</v>
      </c>
      <c r="CC16" s="6">
        <v>30</v>
      </c>
      <c r="CD16" s="6" t="s">
        <v>280</v>
      </c>
      <c r="CE16" s="136">
        <v>45335</v>
      </c>
      <c r="CF16" s="6">
        <v>5802</v>
      </c>
      <c r="CG16" s="6">
        <v>45</v>
      </c>
      <c r="CH16" s="15" t="s">
        <v>280</v>
      </c>
      <c r="CI16" s="131">
        <v>45350</v>
      </c>
      <c r="CJ16" s="6">
        <v>5884</v>
      </c>
      <c r="CK16" s="6">
        <v>30</v>
      </c>
      <c r="CL16" s="216" t="s">
        <v>179</v>
      </c>
      <c r="CM16" s="136">
        <v>45335</v>
      </c>
      <c r="CN16" s="6">
        <v>5804</v>
      </c>
      <c r="CO16" s="6">
        <v>30</v>
      </c>
      <c r="CP16" s="15" t="s">
        <v>280</v>
      </c>
      <c r="CQ16" s="161">
        <v>45351</v>
      </c>
      <c r="CR16" s="86">
        <v>5882</v>
      </c>
      <c r="CS16" s="86">
        <v>30</v>
      </c>
      <c r="CT16" s="86" t="s">
        <v>179</v>
      </c>
      <c r="CU16" s="136"/>
      <c r="CV16" s="67"/>
      <c r="CW16" s="67"/>
      <c r="CX16" s="67"/>
      <c r="CY16" s="136">
        <v>45337</v>
      </c>
      <c r="CZ16" s="86">
        <v>5814</v>
      </c>
      <c r="DA16" s="86">
        <v>15</v>
      </c>
      <c r="DB16" s="86" t="s">
        <v>280</v>
      </c>
      <c r="DC16" s="138"/>
      <c r="DD16" s="86"/>
      <c r="DE16" s="86"/>
      <c r="DF16" s="86"/>
      <c r="DG16" s="208"/>
      <c r="DH16" s="86"/>
      <c r="DI16" s="86"/>
      <c r="DJ16" s="216"/>
      <c r="DK16" s="221"/>
      <c r="DL16" s="86"/>
      <c r="DM16" s="86"/>
      <c r="DN16" s="216"/>
      <c r="DO16" s="236"/>
      <c r="DP16" s="86"/>
      <c r="DQ16" s="86"/>
      <c r="DR16" s="216"/>
      <c r="DS16" s="236"/>
      <c r="DT16" s="86"/>
      <c r="DU16" s="86"/>
      <c r="DV16" s="216"/>
      <c r="DW16" s="236"/>
      <c r="DX16" s="86"/>
      <c r="DY16" s="86"/>
      <c r="DZ16" s="216"/>
      <c r="EA16" s="236"/>
      <c r="EB16" s="86"/>
      <c r="EC16" s="86"/>
      <c r="ED16" s="216"/>
      <c r="EE16" s="236"/>
      <c r="EF16" s="86"/>
      <c r="EG16" s="86"/>
      <c r="EH16" s="216"/>
      <c r="EI16" s="246">
        <v>45328</v>
      </c>
      <c r="EJ16" s="215">
        <v>5708</v>
      </c>
      <c r="EK16">
        <v>8400</v>
      </c>
      <c r="EL16" s="216"/>
      <c r="EM16" s="236"/>
      <c r="EN16" s="86"/>
      <c r="EO16" s="86"/>
      <c r="EP16" s="216"/>
      <c r="EQ16" s="236"/>
      <c r="ER16" s="86"/>
      <c r="ES16" s="86"/>
      <c r="ET16" s="216"/>
      <c r="EU16" s="236"/>
      <c r="EV16" s="86"/>
      <c r="EW16" s="86"/>
      <c r="EX16" s="216"/>
    </row>
    <row r="17" spans="2:154" ht="15" thickBot="1" x14ac:dyDescent="0.35">
      <c r="C17" s="131">
        <v>45341</v>
      </c>
      <c r="D17" s="6">
        <v>5841</v>
      </c>
      <c r="E17" s="6">
        <v>105</v>
      </c>
      <c r="F17" s="15" t="s">
        <v>111</v>
      </c>
      <c r="G17" s="131"/>
      <c r="H17" s="6"/>
      <c r="I17" s="6"/>
      <c r="J17" s="15"/>
      <c r="K17" s="131"/>
      <c r="L17" s="6"/>
      <c r="M17" s="6"/>
      <c r="N17" s="52"/>
      <c r="O17" s="136">
        <v>45336</v>
      </c>
      <c r="P17" s="6">
        <v>5809</v>
      </c>
      <c r="Q17" s="6">
        <v>45</v>
      </c>
      <c r="R17" s="15" t="s">
        <v>280</v>
      </c>
      <c r="S17" s="131">
        <v>45334</v>
      </c>
      <c r="T17" s="6">
        <v>5629</v>
      </c>
      <c r="U17" s="6">
        <v>45</v>
      </c>
      <c r="V17" s="15" t="s">
        <v>280</v>
      </c>
      <c r="W17" s="131">
        <v>45342</v>
      </c>
      <c r="X17" s="6">
        <v>5786</v>
      </c>
      <c r="Y17" s="6">
        <v>70</v>
      </c>
      <c r="Z17" s="15" t="s">
        <v>111</v>
      </c>
      <c r="AA17" s="136">
        <v>45333</v>
      </c>
      <c r="AB17" s="6">
        <v>5628</v>
      </c>
      <c r="AC17" s="6">
        <v>30</v>
      </c>
      <c r="AD17" s="52" t="s">
        <v>280</v>
      </c>
      <c r="AE17" s="131">
        <v>45339</v>
      </c>
      <c r="AF17" s="86">
        <v>5778</v>
      </c>
      <c r="AG17" s="86">
        <v>45</v>
      </c>
      <c r="AH17" s="86" t="s">
        <v>179</v>
      </c>
      <c r="AI17" s="130"/>
      <c r="AJ17" s="6"/>
      <c r="AK17" s="6"/>
      <c r="AL17" s="15"/>
      <c r="AM17" s="161">
        <v>45335</v>
      </c>
      <c r="AN17" s="6">
        <v>5766</v>
      </c>
      <c r="AO17" s="6">
        <v>60</v>
      </c>
      <c r="AP17" s="6" t="s">
        <v>179</v>
      </c>
      <c r="AQ17" s="136">
        <v>45333</v>
      </c>
      <c r="AR17" s="6">
        <v>5625</v>
      </c>
      <c r="AS17" s="6">
        <v>75</v>
      </c>
      <c r="AT17" s="136" t="s">
        <v>280</v>
      </c>
      <c r="AU17" s="136">
        <v>45340</v>
      </c>
      <c r="AV17" s="6">
        <v>5838</v>
      </c>
      <c r="AW17" s="6">
        <v>30</v>
      </c>
      <c r="AX17" s="192" t="s">
        <v>280</v>
      </c>
      <c r="AY17" s="136">
        <v>45350</v>
      </c>
      <c r="AZ17" s="6">
        <v>5935</v>
      </c>
      <c r="BA17" s="6">
        <v>70</v>
      </c>
      <c r="BB17" s="6" t="s">
        <v>111</v>
      </c>
      <c r="BC17" s="144"/>
      <c r="BD17" s="6"/>
      <c r="BE17" s="6"/>
      <c r="BF17" s="6"/>
      <c r="BG17" s="136"/>
      <c r="BH17" s="6"/>
      <c r="BI17" s="6"/>
      <c r="BJ17" s="6"/>
      <c r="BK17" s="136">
        <v>45333</v>
      </c>
      <c r="BL17" s="6">
        <v>5763</v>
      </c>
      <c r="BM17" s="6">
        <v>25</v>
      </c>
      <c r="BN17" s="6" t="s">
        <v>179</v>
      </c>
      <c r="BO17" s="136">
        <v>45335</v>
      </c>
      <c r="BP17" s="6">
        <v>5808</v>
      </c>
      <c r="BQ17" s="6">
        <v>30</v>
      </c>
      <c r="BR17" s="6" t="s">
        <v>280</v>
      </c>
      <c r="BS17" s="136">
        <v>45333</v>
      </c>
      <c r="BT17" s="6">
        <v>5627</v>
      </c>
      <c r="BU17" s="6">
        <v>75</v>
      </c>
      <c r="BV17" s="6" t="s">
        <v>280</v>
      </c>
      <c r="BW17" s="136"/>
      <c r="BX17" s="86"/>
      <c r="BY17" s="86"/>
      <c r="BZ17" s="52"/>
      <c r="CA17" s="136">
        <v>45338</v>
      </c>
      <c r="CB17" s="6">
        <v>5774</v>
      </c>
      <c r="CC17" s="6">
        <v>30</v>
      </c>
      <c r="CD17" s="6" t="s">
        <v>179</v>
      </c>
      <c r="CE17" s="136">
        <v>45338</v>
      </c>
      <c r="CF17" s="6">
        <v>5772</v>
      </c>
      <c r="CG17" s="6">
        <v>30</v>
      </c>
      <c r="CH17" s="15" t="s">
        <v>179</v>
      </c>
      <c r="CI17" s="131"/>
      <c r="CJ17" s="6"/>
      <c r="CK17" s="6"/>
      <c r="CL17" s="216"/>
      <c r="CM17" s="136">
        <v>45338</v>
      </c>
      <c r="CN17" s="6">
        <v>5778</v>
      </c>
      <c r="CO17" s="6">
        <v>30</v>
      </c>
      <c r="CP17" s="15" t="s">
        <v>179</v>
      </c>
      <c r="CQ17" s="161"/>
      <c r="CR17" s="86"/>
      <c r="CS17" s="86"/>
      <c r="CT17" s="86"/>
      <c r="CU17" s="136"/>
      <c r="CV17" s="67"/>
      <c r="CW17" s="67"/>
      <c r="CX17" s="67"/>
      <c r="CY17" s="136">
        <v>45340</v>
      </c>
      <c r="CZ17" s="86">
        <v>5824</v>
      </c>
      <c r="DA17" s="86">
        <v>30</v>
      </c>
      <c r="DB17" s="86" t="s">
        <v>280</v>
      </c>
      <c r="DC17" s="138"/>
      <c r="DD17" s="86"/>
      <c r="DE17" s="86"/>
      <c r="DF17" s="86"/>
      <c r="DG17" s="242"/>
      <c r="DH17" s="86"/>
      <c r="DI17" s="86"/>
      <c r="DJ17" s="216"/>
      <c r="DK17" s="221"/>
      <c r="DL17" s="86"/>
      <c r="DM17" s="86"/>
      <c r="DN17" s="216"/>
      <c r="DO17" s="236"/>
      <c r="DP17" s="86"/>
      <c r="DQ17" s="86"/>
      <c r="DR17" s="216"/>
      <c r="DS17" s="236"/>
      <c r="DT17" s="86"/>
      <c r="DU17" s="86"/>
      <c r="DV17" s="216"/>
      <c r="DW17" s="236"/>
      <c r="DX17" s="86"/>
      <c r="DY17" s="86"/>
      <c r="DZ17" s="216"/>
      <c r="EA17" s="236"/>
      <c r="EB17" s="86"/>
      <c r="EC17" s="86"/>
      <c r="ED17" s="216"/>
      <c r="EE17" s="236"/>
      <c r="EF17" s="86"/>
      <c r="EG17" s="86"/>
      <c r="EH17" s="216"/>
      <c r="EI17" s="246">
        <v>45333</v>
      </c>
      <c r="EJ17" s="215">
        <v>5723</v>
      </c>
      <c r="EK17">
        <v>8400</v>
      </c>
      <c r="EL17" s="216"/>
      <c r="EM17" s="236"/>
      <c r="EN17" s="86"/>
      <c r="EO17" s="86"/>
      <c r="EP17" s="216"/>
      <c r="EQ17" s="236"/>
      <c r="ER17" s="86"/>
      <c r="ES17" s="86"/>
      <c r="ET17" s="216"/>
      <c r="EU17" s="236"/>
      <c r="EV17" s="86"/>
      <c r="EW17" s="86"/>
      <c r="EX17" s="216"/>
    </row>
    <row r="18" spans="2:154" ht="15" thickBot="1" x14ac:dyDescent="0.35">
      <c r="C18" s="131">
        <v>45344</v>
      </c>
      <c r="D18" s="6">
        <v>5851</v>
      </c>
      <c r="E18" s="6">
        <v>45</v>
      </c>
      <c r="F18" s="15" t="s">
        <v>179</v>
      </c>
      <c r="G18" s="131"/>
      <c r="H18" s="6"/>
      <c r="I18" s="6"/>
      <c r="J18" s="15"/>
      <c r="K18" s="131"/>
      <c r="L18" s="6"/>
      <c r="M18" s="6"/>
      <c r="N18" s="52"/>
      <c r="O18" s="136">
        <v>45338</v>
      </c>
      <c r="P18" s="6">
        <v>5823</v>
      </c>
      <c r="Q18" s="6">
        <v>45</v>
      </c>
      <c r="R18" s="15" t="s">
        <v>280</v>
      </c>
      <c r="S18" s="131">
        <v>45336</v>
      </c>
      <c r="T18" s="6">
        <v>5813</v>
      </c>
      <c r="U18" s="6">
        <v>45</v>
      </c>
      <c r="V18" s="15" t="s">
        <v>280</v>
      </c>
      <c r="W18" s="131">
        <v>45346</v>
      </c>
      <c r="X18" s="6">
        <v>5796</v>
      </c>
      <c r="Y18" s="6">
        <v>35</v>
      </c>
      <c r="Z18" s="15" t="s">
        <v>111</v>
      </c>
      <c r="AA18" s="136">
        <v>45335</v>
      </c>
      <c r="AB18" s="6">
        <v>5768</v>
      </c>
      <c r="AC18" s="6">
        <v>30</v>
      </c>
      <c r="AD18" s="52" t="s">
        <v>179</v>
      </c>
      <c r="AE18" s="131">
        <v>45341</v>
      </c>
      <c r="AF18" s="86">
        <v>5785</v>
      </c>
      <c r="AG18" s="86">
        <v>35</v>
      </c>
      <c r="AH18" s="86" t="s">
        <v>179</v>
      </c>
      <c r="AI18" s="131"/>
      <c r="AJ18" s="140"/>
      <c r="AK18" s="6"/>
      <c r="AL18" s="15"/>
      <c r="AM18" s="131">
        <v>45337</v>
      </c>
      <c r="AN18" s="6">
        <v>5818</v>
      </c>
      <c r="AO18" s="6">
        <v>60</v>
      </c>
      <c r="AP18" s="6" t="s">
        <v>280</v>
      </c>
      <c r="AQ18" s="136">
        <v>45335</v>
      </c>
      <c r="AR18" s="6">
        <v>5765</v>
      </c>
      <c r="AS18" s="6">
        <v>75</v>
      </c>
      <c r="AT18" s="136" t="s">
        <v>179</v>
      </c>
      <c r="AU18" s="136">
        <v>45344</v>
      </c>
      <c r="AV18" s="6">
        <v>5790</v>
      </c>
      <c r="AW18" s="6">
        <v>70</v>
      </c>
      <c r="AX18" s="192" t="s">
        <v>111</v>
      </c>
      <c r="AY18" s="144"/>
      <c r="AZ18" s="6"/>
      <c r="BA18" s="6"/>
      <c r="BB18" s="192"/>
      <c r="BC18" s="144"/>
      <c r="BD18" s="6"/>
      <c r="BE18" s="6"/>
      <c r="BF18" s="192"/>
      <c r="BG18" s="136"/>
      <c r="BH18" s="6"/>
      <c r="BI18" s="6"/>
      <c r="BJ18" s="192"/>
      <c r="BK18" s="136">
        <v>45336</v>
      </c>
      <c r="BL18" s="6">
        <v>5810</v>
      </c>
      <c r="BM18" s="6">
        <v>30</v>
      </c>
      <c r="BN18" s="6" t="s">
        <v>280</v>
      </c>
      <c r="BO18" s="136">
        <v>45338</v>
      </c>
      <c r="BP18" s="6">
        <v>5776</v>
      </c>
      <c r="BQ18" s="6">
        <v>45</v>
      </c>
      <c r="BR18" s="6" t="s">
        <v>179</v>
      </c>
      <c r="BS18" s="136">
        <v>45335</v>
      </c>
      <c r="BT18" s="6">
        <v>5767</v>
      </c>
      <c r="BU18" s="6">
        <v>75</v>
      </c>
      <c r="BV18" s="6" t="s">
        <v>179</v>
      </c>
      <c r="BW18" s="136"/>
      <c r="BX18" s="86"/>
      <c r="BY18" s="86"/>
      <c r="BZ18" s="86"/>
      <c r="CA18" s="136">
        <v>45341</v>
      </c>
      <c r="CB18" s="6">
        <v>5836</v>
      </c>
      <c r="CC18" s="6">
        <v>70</v>
      </c>
      <c r="CD18" s="6" t="s">
        <v>111</v>
      </c>
      <c r="CE18" s="136">
        <v>45341</v>
      </c>
      <c r="CF18" s="6">
        <v>5834</v>
      </c>
      <c r="CG18" s="6">
        <v>70</v>
      </c>
      <c r="CH18" s="15" t="s">
        <v>111</v>
      </c>
      <c r="CI18" s="131"/>
      <c r="CJ18" s="6"/>
      <c r="CK18" s="6"/>
      <c r="CL18" s="216"/>
      <c r="CM18" s="136">
        <v>45341</v>
      </c>
      <c r="CN18" s="6">
        <v>5835</v>
      </c>
      <c r="CO18" s="6">
        <v>70</v>
      </c>
      <c r="CP18" s="86" t="s">
        <v>111</v>
      </c>
      <c r="CQ18" s="161"/>
      <c r="CR18" s="86"/>
      <c r="CS18" s="86"/>
      <c r="CT18" s="86"/>
      <c r="CU18" s="136"/>
      <c r="CV18" s="67"/>
      <c r="CW18" s="67"/>
      <c r="CX18" s="67"/>
      <c r="CY18" s="136">
        <v>45343</v>
      </c>
      <c r="CZ18" s="6">
        <v>5844</v>
      </c>
      <c r="DA18" s="6">
        <v>20</v>
      </c>
      <c r="DB18" s="6" t="s">
        <v>111</v>
      </c>
      <c r="DC18" s="138"/>
      <c r="DD18" s="6"/>
      <c r="DE18" s="6"/>
      <c r="DF18" s="6"/>
      <c r="DG18" s="242"/>
      <c r="DH18" s="86"/>
      <c r="DI18" s="86"/>
      <c r="DJ18" s="216"/>
      <c r="DK18" s="221"/>
      <c r="DL18" s="86"/>
      <c r="DM18" s="86"/>
      <c r="DN18" s="216"/>
      <c r="DO18" s="221"/>
      <c r="DP18" s="86"/>
      <c r="DQ18" s="86"/>
      <c r="DR18" s="216"/>
      <c r="DS18" s="221"/>
      <c r="DT18" s="86"/>
      <c r="DU18" s="86"/>
      <c r="DV18" s="216"/>
      <c r="DW18" s="221"/>
      <c r="DX18" s="86"/>
      <c r="DY18" s="86"/>
      <c r="DZ18" s="216"/>
      <c r="EA18" s="236"/>
      <c r="EB18" s="86"/>
      <c r="EC18" s="86"/>
      <c r="ED18" s="216"/>
      <c r="EE18" s="221"/>
      <c r="EF18" s="86"/>
      <c r="EG18" s="86"/>
      <c r="EH18" s="216"/>
      <c r="EI18" s="246">
        <v>45334</v>
      </c>
      <c r="EJ18" s="215">
        <v>5727</v>
      </c>
      <c r="EK18">
        <v>8400</v>
      </c>
      <c r="EL18" s="216"/>
      <c r="EM18" s="221"/>
      <c r="EN18" s="86"/>
      <c r="EO18" s="86"/>
      <c r="EP18" s="216"/>
      <c r="EQ18" s="221"/>
      <c r="ER18" s="86"/>
      <c r="ES18" s="86"/>
      <c r="ET18" s="216"/>
      <c r="EU18" s="221"/>
      <c r="EV18" s="86"/>
      <c r="EW18" s="86"/>
      <c r="EX18" s="216"/>
    </row>
    <row r="19" spans="2:154" ht="15" thickBot="1" x14ac:dyDescent="0.35">
      <c r="C19" s="131">
        <v>45349</v>
      </c>
      <c r="D19" s="6">
        <v>5931</v>
      </c>
      <c r="E19" s="6">
        <v>45</v>
      </c>
      <c r="F19" s="15" t="s">
        <v>179</v>
      </c>
      <c r="G19" s="131"/>
      <c r="H19" s="6"/>
      <c r="I19" s="6"/>
      <c r="J19" s="15"/>
      <c r="K19" s="131"/>
      <c r="L19" s="6"/>
      <c r="M19" s="6"/>
      <c r="N19" s="52"/>
      <c r="O19" s="136">
        <v>45340</v>
      </c>
      <c r="P19" s="6">
        <v>5831</v>
      </c>
      <c r="Q19" s="6">
        <v>45</v>
      </c>
      <c r="R19" s="15" t="s">
        <v>280</v>
      </c>
      <c r="S19" s="131">
        <v>45338</v>
      </c>
      <c r="T19" s="6">
        <v>5820</v>
      </c>
      <c r="U19" s="6">
        <v>45</v>
      </c>
      <c r="V19" s="15" t="s">
        <v>280</v>
      </c>
      <c r="W19" s="131">
        <v>45349</v>
      </c>
      <c r="X19" s="6">
        <v>5875</v>
      </c>
      <c r="Y19" s="6">
        <v>35</v>
      </c>
      <c r="Z19" s="6" t="s">
        <v>111</v>
      </c>
      <c r="AA19" s="136">
        <v>45337</v>
      </c>
      <c r="AB19" s="6">
        <v>5817</v>
      </c>
      <c r="AC19" s="6">
        <v>30</v>
      </c>
      <c r="AD19" s="52" t="s">
        <v>280</v>
      </c>
      <c r="AE19" s="131">
        <v>45344</v>
      </c>
      <c r="AF19" s="114">
        <v>5794</v>
      </c>
      <c r="AG19" s="86">
        <v>30</v>
      </c>
      <c r="AH19" s="115" t="s">
        <v>111</v>
      </c>
      <c r="AI19" s="210"/>
      <c r="AJ19" s="140"/>
      <c r="AK19" s="6"/>
      <c r="AL19" s="15"/>
      <c r="AM19" s="210">
        <v>45339</v>
      </c>
      <c r="AN19" s="6">
        <v>5780</v>
      </c>
      <c r="AO19" s="6">
        <v>60</v>
      </c>
      <c r="AP19" s="6" t="s">
        <v>179</v>
      </c>
      <c r="AQ19" s="136">
        <v>45337</v>
      </c>
      <c r="AR19" s="6">
        <v>5815</v>
      </c>
      <c r="AS19" s="6">
        <v>75</v>
      </c>
      <c r="AT19" s="136" t="s">
        <v>280</v>
      </c>
      <c r="AU19" s="136">
        <v>45346</v>
      </c>
      <c r="AV19" s="6">
        <v>5800</v>
      </c>
      <c r="AW19" s="6">
        <v>30</v>
      </c>
      <c r="AX19" s="6" t="s">
        <v>111</v>
      </c>
      <c r="AY19" s="136"/>
      <c r="AZ19" s="6"/>
      <c r="BA19" s="6"/>
      <c r="BB19" s="192"/>
      <c r="BC19" s="144"/>
      <c r="BD19" s="6"/>
      <c r="BE19" s="6"/>
      <c r="BF19" s="192"/>
      <c r="BG19" s="144"/>
      <c r="BH19" s="6"/>
      <c r="BI19" s="6"/>
      <c r="BJ19" s="192"/>
      <c r="BK19" s="136">
        <v>45336</v>
      </c>
      <c r="BL19" s="6">
        <v>5811</v>
      </c>
      <c r="BM19" s="6">
        <v>15</v>
      </c>
      <c r="BN19" s="6" t="s">
        <v>280</v>
      </c>
      <c r="BO19" s="136">
        <v>45341</v>
      </c>
      <c r="BP19" s="6">
        <v>5839</v>
      </c>
      <c r="BQ19" s="6">
        <v>35</v>
      </c>
      <c r="BR19" s="6" t="s">
        <v>111</v>
      </c>
      <c r="BS19" s="136">
        <v>45337</v>
      </c>
      <c r="BT19" s="6">
        <v>5816</v>
      </c>
      <c r="BU19" s="6">
        <v>60</v>
      </c>
      <c r="BV19" s="6" t="s">
        <v>280</v>
      </c>
      <c r="BW19" s="136"/>
      <c r="BX19" s="86"/>
      <c r="BY19" s="86"/>
      <c r="BZ19" s="86"/>
      <c r="CA19" s="136">
        <v>45344</v>
      </c>
      <c r="CB19" s="6">
        <v>5926</v>
      </c>
      <c r="CC19" s="6">
        <v>30</v>
      </c>
      <c r="CD19" s="6" t="s">
        <v>179</v>
      </c>
      <c r="CE19" s="136">
        <v>45344</v>
      </c>
      <c r="CF19" s="6">
        <v>5924</v>
      </c>
      <c r="CG19" s="6">
        <v>30</v>
      </c>
      <c r="CH19" s="15" t="s">
        <v>179</v>
      </c>
      <c r="CI19" s="131"/>
      <c r="CJ19" s="6"/>
      <c r="CK19" s="6"/>
      <c r="CL19" s="216"/>
      <c r="CM19" s="136">
        <v>45344</v>
      </c>
      <c r="CN19" s="6">
        <v>5925</v>
      </c>
      <c r="CO19" s="6">
        <v>30</v>
      </c>
      <c r="CP19" s="86" t="s">
        <v>179</v>
      </c>
      <c r="CQ19" s="161"/>
      <c r="CR19" s="86"/>
      <c r="CS19" s="86"/>
      <c r="CT19" s="86"/>
      <c r="CU19" s="136"/>
      <c r="CV19" s="67"/>
      <c r="CW19" s="67"/>
      <c r="CX19" s="67"/>
      <c r="CY19" s="136">
        <v>45346</v>
      </c>
      <c r="CZ19" s="6">
        <v>5850</v>
      </c>
      <c r="DA19" s="6">
        <v>30</v>
      </c>
      <c r="DB19" s="6" t="s">
        <v>111</v>
      </c>
      <c r="DC19" s="138"/>
      <c r="DD19" s="6"/>
      <c r="DE19" s="6"/>
      <c r="DF19" s="6"/>
      <c r="DG19" s="242"/>
      <c r="DH19" s="86"/>
      <c r="DI19" s="86"/>
      <c r="DJ19" s="216"/>
      <c r="DK19" s="221"/>
      <c r="DL19" s="86"/>
      <c r="DM19" s="86"/>
      <c r="DN19" s="216"/>
      <c r="DO19" s="221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  <c r="EI19" s="246">
        <v>45343</v>
      </c>
      <c r="EJ19" s="215">
        <v>6058</v>
      </c>
      <c r="EK19">
        <v>8400</v>
      </c>
      <c r="EL19" s="216"/>
      <c r="EM19" s="221"/>
      <c r="EN19" s="86"/>
      <c r="EO19" s="86"/>
      <c r="EP19" s="216"/>
      <c r="EQ19" s="221"/>
      <c r="ER19" s="86"/>
      <c r="ES19" s="86"/>
      <c r="ET19" s="216"/>
      <c r="EU19" s="221"/>
      <c r="EV19" s="86"/>
      <c r="EW19" s="86"/>
      <c r="EX19" s="216"/>
    </row>
    <row r="20" spans="2:154" ht="15" thickBot="1" x14ac:dyDescent="0.35">
      <c r="C20" s="131"/>
      <c r="D20" s="6"/>
      <c r="E20" s="6"/>
      <c r="F20" s="15"/>
      <c r="G20" s="131"/>
      <c r="H20" s="6"/>
      <c r="I20" s="6"/>
      <c r="J20" s="15"/>
      <c r="K20" s="131"/>
      <c r="L20" s="6"/>
      <c r="M20" s="6"/>
      <c r="N20" s="52"/>
      <c r="O20" s="136">
        <v>45342</v>
      </c>
      <c r="P20" s="6">
        <v>5788</v>
      </c>
      <c r="Q20" s="6">
        <v>30</v>
      </c>
      <c r="R20" s="15" t="s">
        <v>111</v>
      </c>
      <c r="S20" s="131">
        <v>45340</v>
      </c>
      <c r="T20" s="6">
        <v>5822</v>
      </c>
      <c r="U20" s="6">
        <v>45</v>
      </c>
      <c r="V20" s="15" t="s">
        <v>280</v>
      </c>
      <c r="W20" s="131"/>
      <c r="X20" s="6"/>
      <c r="Y20" s="6"/>
      <c r="Z20" s="6"/>
      <c r="AA20" s="136">
        <v>45340</v>
      </c>
      <c r="AB20" s="6">
        <v>5833</v>
      </c>
      <c r="AC20" s="6">
        <v>30</v>
      </c>
      <c r="AD20" s="52" t="s">
        <v>280</v>
      </c>
      <c r="AE20" s="131">
        <v>45347</v>
      </c>
      <c r="AF20" s="6">
        <v>5862</v>
      </c>
      <c r="AG20" s="6">
        <v>80</v>
      </c>
      <c r="AH20" s="15" t="s">
        <v>111</v>
      </c>
      <c r="AI20" s="131"/>
      <c r="AJ20" s="6"/>
      <c r="AK20" s="6"/>
      <c r="AL20" s="15"/>
      <c r="AM20" s="131">
        <v>45341</v>
      </c>
      <c r="AN20" s="6">
        <v>5783</v>
      </c>
      <c r="AO20" s="6">
        <v>60</v>
      </c>
      <c r="AP20" s="6" t="s">
        <v>179</v>
      </c>
      <c r="AQ20" s="136">
        <v>45339</v>
      </c>
      <c r="AR20" s="6">
        <v>5779</v>
      </c>
      <c r="AS20" s="6">
        <v>75</v>
      </c>
      <c r="AT20" s="136" t="s">
        <v>179</v>
      </c>
      <c r="AU20" s="136">
        <v>45348</v>
      </c>
      <c r="AV20" s="6">
        <v>5870</v>
      </c>
      <c r="AW20" s="6">
        <v>15</v>
      </c>
      <c r="AX20" s="6" t="s">
        <v>111</v>
      </c>
      <c r="AY20" s="136"/>
      <c r="AZ20" s="6"/>
      <c r="BA20" s="6"/>
      <c r="BB20" s="6"/>
      <c r="BC20" s="144"/>
      <c r="BD20" s="6"/>
      <c r="BE20" s="6"/>
      <c r="BF20" s="6"/>
      <c r="BG20" s="144"/>
      <c r="BH20" s="6"/>
      <c r="BI20" s="6"/>
      <c r="BJ20" s="6"/>
      <c r="BK20" s="136">
        <v>45339</v>
      </c>
      <c r="BL20" s="6">
        <v>5825</v>
      </c>
      <c r="BM20" s="6">
        <v>15</v>
      </c>
      <c r="BN20" s="6" t="s">
        <v>280</v>
      </c>
      <c r="BO20" s="136">
        <v>45341</v>
      </c>
      <c r="BP20" s="6">
        <v>5840</v>
      </c>
      <c r="BQ20" s="6">
        <v>70</v>
      </c>
      <c r="BR20" s="6" t="s">
        <v>111</v>
      </c>
      <c r="BS20" s="136">
        <v>45338</v>
      </c>
      <c r="BT20" s="6">
        <v>5826</v>
      </c>
      <c r="BU20" s="6">
        <v>75</v>
      </c>
      <c r="BV20" s="6" t="s">
        <v>280</v>
      </c>
      <c r="BW20" s="136"/>
      <c r="BX20" s="86"/>
      <c r="BY20" s="86"/>
      <c r="BZ20" s="86"/>
      <c r="CA20" s="136">
        <v>45347</v>
      </c>
      <c r="CB20" s="6">
        <v>5927</v>
      </c>
      <c r="CC20" s="6">
        <v>30</v>
      </c>
      <c r="CD20" s="6" t="s">
        <v>179</v>
      </c>
      <c r="CE20" s="136">
        <v>45347</v>
      </c>
      <c r="CF20" s="6">
        <v>5857</v>
      </c>
      <c r="CG20" s="6">
        <v>30</v>
      </c>
      <c r="CH20" s="15" t="s">
        <v>179</v>
      </c>
      <c r="CI20" s="131"/>
      <c r="CJ20" s="6"/>
      <c r="CK20" s="6"/>
      <c r="CL20" s="216"/>
      <c r="CM20" s="136">
        <v>45347</v>
      </c>
      <c r="CN20" s="6">
        <v>5858</v>
      </c>
      <c r="CO20" s="6">
        <v>30</v>
      </c>
      <c r="CP20" s="86" t="s">
        <v>179</v>
      </c>
      <c r="CQ20" s="161"/>
      <c r="CR20" s="86"/>
      <c r="CS20" s="86"/>
      <c r="CT20" s="86"/>
      <c r="CU20" s="136"/>
      <c r="CV20" s="67"/>
      <c r="CW20" s="67"/>
      <c r="CX20" s="67"/>
      <c r="CY20" s="136">
        <v>45349</v>
      </c>
      <c r="CZ20" s="6">
        <v>5930</v>
      </c>
      <c r="DA20" s="6">
        <v>30</v>
      </c>
      <c r="DB20" s="6" t="s">
        <v>179</v>
      </c>
      <c r="DC20" s="138"/>
      <c r="DD20" s="6"/>
      <c r="DE20" s="6"/>
      <c r="DF20" s="6"/>
      <c r="DG20" s="208"/>
      <c r="DH20" s="86"/>
      <c r="DI20" s="86"/>
      <c r="DJ20" s="216"/>
      <c r="DK20" s="221"/>
      <c r="DL20" s="86"/>
      <c r="DM20" s="86"/>
      <c r="DN20" s="216"/>
      <c r="DO20" s="221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  <c r="EI20" s="246">
        <v>45346</v>
      </c>
      <c r="EJ20" s="215">
        <v>6059</v>
      </c>
      <c r="EK20">
        <v>8400</v>
      </c>
      <c r="EL20" s="216"/>
      <c r="EM20" s="221"/>
      <c r="EN20" s="86"/>
      <c r="EO20" s="86"/>
      <c r="EP20" s="216"/>
      <c r="EQ20" s="221"/>
      <c r="ER20" s="86"/>
      <c r="ES20" s="86"/>
      <c r="ET20" s="216"/>
      <c r="EU20" s="221"/>
      <c r="EV20" s="86"/>
      <c r="EW20" s="86"/>
      <c r="EX20" s="216"/>
    </row>
    <row r="21" spans="2:154" x14ac:dyDescent="0.3">
      <c r="C21" s="131"/>
      <c r="D21" s="6"/>
      <c r="E21" s="6"/>
      <c r="F21" s="15"/>
      <c r="G21" s="131"/>
      <c r="H21" s="6"/>
      <c r="I21" s="6"/>
      <c r="J21" s="15"/>
      <c r="K21" s="131"/>
      <c r="L21" s="6"/>
      <c r="M21" s="6"/>
      <c r="N21" s="52"/>
      <c r="O21" s="136">
        <v>45344</v>
      </c>
      <c r="P21" s="6">
        <v>5793</v>
      </c>
      <c r="Q21" s="6">
        <v>15</v>
      </c>
      <c r="R21" s="15" t="s">
        <v>111</v>
      </c>
      <c r="S21" s="131">
        <v>45344</v>
      </c>
      <c r="T21" s="6">
        <v>5791</v>
      </c>
      <c r="U21" s="6">
        <v>105</v>
      </c>
      <c r="V21" s="15" t="s">
        <v>111</v>
      </c>
      <c r="W21" s="131"/>
      <c r="X21" s="6"/>
      <c r="Y21" s="6"/>
      <c r="Z21" s="6"/>
      <c r="AA21" s="136">
        <v>45343</v>
      </c>
      <c r="AB21" s="6">
        <v>5848</v>
      </c>
      <c r="AC21" s="6">
        <v>70</v>
      </c>
      <c r="AD21" s="52" t="s">
        <v>111</v>
      </c>
      <c r="AE21" s="131">
        <v>45350</v>
      </c>
      <c r="AF21" s="6">
        <v>5877</v>
      </c>
      <c r="AG21" s="6">
        <v>45</v>
      </c>
      <c r="AH21" s="15" t="s">
        <v>179</v>
      </c>
      <c r="AI21" s="210"/>
      <c r="AJ21" s="140"/>
      <c r="AK21" s="6"/>
      <c r="AL21" s="15"/>
      <c r="AM21" s="210">
        <v>45343</v>
      </c>
      <c r="AN21" s="140">
        <v>5847</v>
      </c>
      <c r="AO21" s="6">
        <v>140</v>
      </c>
      <c r="AP21" s="6" t="s">
        <v>111</v>
      </c>
      <c r="AQ21" s="136">
        <v>45341</v>
      </c>
      <c r="AR21" s="6">
        <v>5784</v>
      </c>
      <c r="AS21" s="6">
        <v>75</v>
      </c>
      <c r="AT21" s="136" t="s">
        <v>179</v>
      </c>
      <c r="AU21" s="136">
        <v>45350</v>
      </c>
      <c r="AV21" s="6">
        <v>5933</v>
      </c>
      <c r="AW21" s="6">
        <v>35</v>
      </c>
      <c r="AX21" s="6" t="s">
        <v>111</v>
      </c>
      <c r="AY21" s="144"/>
      <c r="AZ21" s="6"/>
      <c r="BA21" s="6"/>
      <c r="BB21" s="6"/>
      <c r="BC21" s="144"/>
      <c r="BD21" s="6"/>
      <c r="BE21" s="6"/>
      <c r="BF21" s="6"/>
      <c r="BG21" s="136"/>
      <c r="BH21" s="6"/>
      <c r="BI21" s="6"/>
      <c r="BJ21" s="6"/>
      <c r="BK21" s="136">
        <v>45339</v>
      </c>
      <c r="BL21" s="6">
        <v>5826</v>
      </c>
      <c r="BM21" s="6">
        <v>30</v>
      </c>
      <c r="BN21" s="6" t="s">
        <v>280</v>
      </c>
      <c r="BO21" s="136">
        <v>45344</v>
      </c>
      <c r="BP21" s="6">
        <v>5852</v>
      </c>
      <c r="BQ21" s="6">
        <v>45</v>
      </c>
      <c r="BR21" s="52" t="s">
        <v>179</v>
      </c>
      <c r="BS21" s="136"/>
      <c r="BT21" s="6"/>
      <c r="BU21" s="6"/>
      <c r="BV21" s="6"/>
      <c r="BW21" s="136"/>
      <c r="BX21" s="86"/>
      <c r="BY21" s="86"/>
      <c r="BZ21" s="86"/>
      <c r="CA21" s="136">
        <v>45350</v>
      </c>
      <c r="CB21" s="241">
        <v>5880</v>
      </c>
      <c r="CC21" s="241">
        <v>30</v>
      </c>
      <c r="CD21" s="241" t="s">
        <v>179</v>
      </c>
      <c r="CE21" s="136">
        <v>45350</v>
      </c>
      <c r="CF21" s="6">
        <v>5878</v>
      </c>
      <c r="CG21" s="6">
        <v>30</v>
      </c>
      <c r="CH21" s="15" t="s">
        <v>179</v>
      </c>
      <c r="CI21" s="131"/>
      <c r="CJ21" s="6"/>
      <c r="CK21" s="6"/>
      <c r="CL21" s="216"/>
      <c r="CM21" s="136">
        <v>45350</v>
      </c>
      <c r="CN21" s="6">
        <v>5879</v>
      </c>
      <c r="CO21" s="6">
        <v>20</v>
      </c>
      <c r="CP21" s="86" t="s">
        <v>179</v>
      </c>
      <c r="CQ21" s="161"/>
      <c r="CR21" s="86"/>
      <c r="CS21" s="86"/>
      <c r="CT21" s="86"/>
      <c r="CU21" s="136"/>
      <c r="CV21" s="67"/>
      <c r="CW21" s="67"/>
      <c r="CX21" s="67"/>
      <c r="CY21" s="136"/>
      <c r="CZ21" s="6"/>
      <c r="DA21" s="6"/>
      <c r="DB21" s="6"/>
      <c r="DC21" s="138"/>
      <c r="DD21" s="6"/>
      <c r="DE21" s="6"/>
      <c r="DF21" s="6"/>
      <c r="DG21" s="242"/>
      <c r="DH21" s="86"/>
      <c r="DI21" s="86"/>
      <c r="DJ21" s="216"/>
      <c r="DK21" s="221"/>
      <c r="DL21" s="86"/>
      <c r="DM21" s="86"/>
      <c r="DN21" s="216"/>
      <c r="DO21" s="221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/>
      <c r="EJ21" s="86"/>
      <c r="EK21" s="54"/>
      <c r="EL21" s="216"/>
      <c r="EM21" s="221"/>
      <c r="EN21" s="86"/>
      <c r="EO21" s="86"/>
      <c r="EP21" s="216"/>
      <c r="EQ21" s="221"/>
      <c r="ER21" s="86"/>
      <c r="ES21" s="86"/>
      <c r="ET21" s="216"/>
      <c r="EU21" s="221"/>
      <c r="EV21" s="86"/>
      <c r="EW21" s="86"/>
      <c r="EX21" s="216"/>
    </row>
    <row r="22" spans="2:154" x14ac:dyDescent="0.3">
      <c r="C22" s="131"/>
      <c r="D22" s="6"/>
      <c r="E22" s="6"/>
      <c r="F22" s="15"/>
      <c r="G22" s="131"/>
      <c r="H22" s="6"/>
      <c r="I22" s="6"/>
      <c r="J22" s="15"/>
      <c r="K22" s="131"/>
      <c r="L22" s="6"/>
      <c r="M22" s="6"/>
      <c r="N22" s="52"/>
      <c r="O22" s="136">
        <v>45346</v>
      </c>
      <c r="P22" s="6">
        <v>5798</v>
      </c>
      <c r="Q22" s="6">
        <v>30</v>
      </c>
      <c r="R22" s="15" t="s">
        <v>111</v>
      </c>
      <c r="S22" s="131">
        <v>45346</v>
      </c>
      <c r="T22" s="6">
        <v>5799</v>
      </c>
      <c r="U22" s="6">
        <v>30</v>
      </c>
      <c r="V22" s="15" t="s">
        <v>111</v>
      </c>
      <c r="W22" s="131"/>
      <c r="X22" s="6"/>
      <c r="Y22" s="6"/>
      <c r="Z22" s="6"/>
      <c r="AA22" s="136">
        <v>45347</v>
      </c>
      <c r="AB22" s="6">
        <v>5863</v>
      </c>
      <c r="AC22" s="6">
        <v>30</v>
      </c>
      <c r="AD22" s="52" t="s">
        <v>111</v>
      </c>
      <c r="AE22" s="131"/>
      <c r="AF22" s="86"/>
      <c r="AG22" s="86"/>
      <c r="AH22" s="86"/>
      <c r="AI22" s="208"/>
      <c r="AJ22" s="140"/>
      <c r="AK22" s="6"/>
      <c r="AL22" s="15"/>
      <c r="AM22" s="161">
        <v>45345</v>
      </c>
      <c r="AN22" s="6">
        <v>5873</v>
      </c>
      <c r="AO22" s="6">
        <v>140</v>
      </c>
      <c r="AP22" s="6" t="s">
        <v>111</v>
      </c>
      <c r="AQ22" s="136">
        <v>45343</v>
      </c>
      <c r="AR22" s="6">
        <v>5845</v>
      </c>
      <c r="AS22" s="6">
        <v>245</v>
      </c>
      <c r="AT22" s="136" t="s">
        <v>111</v>
      </c>
      <c r="AU22" s="136"/>
      <c r="AV22" s="6"/>
      <c r="AW22" s="6"/>
      <c r="AX22" s="6"/>
      <c r="AY22" s="136"/>
      <c r="AZ22" s="6"/>
      <c r="BA22" s="6"/>
      <c r="BB22" s="6"/>
      <c r="BC22" s="144"/>
      <c r="BD22" s="6"/>
      <c r="BE22" s="6"/>
      <c r="BF22" s="6"/>
      <c r="BG22" s="136"/>
      <c r="BH22" s="6"/>
      <c r="BI22" s="6"/>
      <c r="BJ22" s="6"/>
      <c r="BK22" s="136">
        <v>45342</v>
      </c>
      <c r="BL22" s="6">
        <v>5842</v>
      </c>
      <c r="BM22" s="6">
        <v>45</v>
      </c>
      <c r="BN22" s="6" t="s">
        <v>179</v>
      </c>
      <c r="BO22" s="136">
        <v>45347</v>
      </c>
      <c r="BP22" s="6">
        <v>5929</v>
      </c>
      <c r="BQ22" s="6">
        <v>30</v>
      </c>
      <c r="BR22" s="52" t="s">
        <v>179</v>
      </c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8"/>
      <c r="CF22" s="6"/>
      <c r="CG22" s="6"/>
      <c r="CH22" s="15"/>
      <c r="CI22" s="131"/>
      <c r="CJ22" s="6"/>
      <c r="CK22" s="6"/>
      <c r="CL22" s="216"/>
      <c r="CM22" s="138"/>
      <c r="CN22" s="6"/>
      <c r="CO22" s="6"/>
      <c r="CP22" s="86"/>
      <c r="CQ22" s="161"/>
      <c r="CR22" s="86"/>
      <c r="CS22" s="86"/>
      <c r="CT22" s="86"/>
      <c r="CU22" s="136"/>
      <c r="CV22" s="67"/>
      <c r="CW22" s="67"/>
      <c r="CX22" s="67"/>
      <c r="CY22" s="136"/>
      <c r="CZ22" s="86"/>
      <c r="DA22" s="86"/>
      <c r="DB22" s="86"/>
      <c r="DC22" s="138"/>
      <c r="DD22" s="86"/>
      <c r="DE22" s="86"/>
      <c r="DF22" s="86"/>
      <c r="DG22" s="242"/>
      <c r="DH22" s="86"/>
      <c r="DI22" s="86"/>
      <c r="DJ22" s="216"/>
      <c r="DK22" s="221"/>
      <c r="DL22" s="86"/>
      <c r="DM22" s="86"/>
      <c r="DN22" s="216"/>
      <c r="DO22" s="221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21"/>
      <c r="EN22" s="86"/>
      <c r="EO22" s="86"/>
      <c r="EP22" s="216"/>
      <c r="EQ22" s="221"/>
      <c r="ER22" s="86"/>
      <c r="ES22" s="86"/>
      <c r="ET22" s="216"/>
      <c r="EU22" s="221"/>
      <c r="EV22" s="86"/>
      <c r="EW22" s="86"/>
      <c r="EX22" s="216"/>
    </row>
    <row r="23" spans="2:154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52"/>
      <c r="O23" s="136">
        <v>45348</v>
      </c>
      <c r="P23" s="6">
        <v>5868</v>
      </c>
      <c r="Q23" s="6">
        <v>30</v>
      </c>
      <c r="R23" s="15" t="s">
        <v>111</v>
      </c>
      <c r="S23" s="131">
        <v>45348</v>
      </c>
      <c r="T23" s="6">
        <v>5869</v>
      </c>
      <c r="U23" s="6">
        <v>30</v>
      </c>
      <c r="V23" s="15" t="s">
        <v>111</v>
      </c>
      <c r="W23" s="131"/>
      <c r="X23" s="6"/>
      <c r="Y23" s="6"/>
      <c r="Z23" s="6"/>
      <c r="AA23" s="136"/>
      <c r="AB23" s="6"/>
      <c r="AC23" s="6"/>
      <c r="AD23" s="52"/>
      <c r="AE23" s="131"/>
      <c r="AF23" s="6"/>
      <c r="AG23" s="6"/>
      <c r="AH23" s="15"/>
      <c r="AI23" s="131"/>
      <c r="AJ23" s="6"/>
      <c r="AK23" s="6"/>
      <c r="AL23" s="15"/>
      <c r="AM23" s="131">
        <v>45347</v>
      </c>
      <c r="AN23" s="140">
        <v>5861</v>
      </c>
      <c r="AO23" s="6">
        <v>60</v>
      </c>
      <c r="AP23" s="6" t="s">
        <v>111</v>
      </c>
      <c r="AQ23" s="136">
        <v>45345</v>
      </c>
      <c r="AR23" s="6">
        <v>5856</v>
      </c>
      <c r="AS23" s="6">
        <v>105</v>
      </c>
      <c r="AT23" s="136" t="s">
        <v>179</v>
      </c>
      <c r="AU23" s="136"/>
      <c r="AV23" s="6"/>
      <c r="AW23" s="6"/>
      <c r="AX23" s="6"/>
      <c r="AY23" s="136"/>
      <c r="AZ23" s="6"/>
      <c r="BA23" s="6"/>
      <c r="BB23" s="6"/>
      <c r="BC23" s="144"/>
      <c r="BD23" s="6"/>
      <c r="BE23" s="6"/>
      <c r="BF23" s="6"/>
      <c r="BG23" s="144"/>
      <c r="BH23" s="6"/>
      <c r="BI23" s="6"/>
      <c r="BJ23" s="6"/>
      <c r="BK23" s="136">
        <v>45345</v>
      </c>
      <c r="BL23" s="6">
        <v>5853</v>
      </c>
      <c r="BM23" s="6">
        <v>45</v>
      </c>
      <c r="BN23" s="6" t="s">
        <v>179</v>
      </c>
      <c r="BO23" s="136">
        <v>45351</v>
      </c>
      <c r="BP23" s="6">
        <v>5885</v>
      </c>
      <c r="BQ23" s="6">
        <v>30</v>
      </c>
      <c r="BR23" s="52" t="s">
        <v>179</v>
      </c>
      <c r="BS23" s="136"/>
      <c r="BT23" s="6"/>
      <c r="BU23" s="6"/>
      <c r="BV23" s="6"/>
      <c r="BW23" s="136"/>
      <c r="BX23" s="86"/>
      <c r="BY23" s="86"/>
      <c r="BZ23" s="86"/>
      <c r="CA23" s="241"/>
      <c r="CB23" s="241"/>
      <c r="CC23" s="241"/>
      <c r="CD23" s="241"/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/>
      <c r="CR23" s="86"/>
      <c r="CS23" s="86"/>
      <c r="CT23" s="86"/>
      <c r="CU23" s="136"/>
      <c r="CV23" s="67"/>
      <c r="CW23" s="67"/>
      <c r="CX23" s="67"/>
      <c r="CY23" s="86"/>
      <c r="CZ23" s="86"/>
      <c r="DA23" s="86"/>
      <c r="DB23" s="86"/>
      <c r="DC23" s="225"/>
      <c r="DD23" s="86"/>
      <c r="DE23" s="86"/>
      <c r="DF23" s="86"/>
      <c r="DG23" s="242"/>
      <c r="DH23" s="86"/>
      <c r="DI23" s="86"/>
      <c r="DJ23" s="216"/>
      <c r="DK23" s="221"/>
      <c r="DL23" s="86"/>
      <c r="DM23" s="86"/>
      <c r="DN23" s="216"/>
      <c r="DO23" s="221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21"/>
      <c r="EN23" s="86"/>
      <c r="EO23" s="86"/>
      <c r="EP23" s="216"/>
      <c r="EQ23" s="221"/>
      <c r="ER23" s="86"/>
      <c r="ES23" s="86"/>
      <c r="ET23" s="216"/>
      <c r="EU23" s="221"/>
      <c r="EV23" s="86"/>
      <c r="EW23" s="86"/>
      <c r="EX23" s="216"/>
    </row>
    <row r="24" spans="2:154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>
        <v>45350</v>
      </c>
      <c r="P24" s="6">
        <v>5934</v>
      </c>
      <c r="Q24" s="6">
        <v>30</v>
      </c>
      <c r="R24" s="15" t="s">
        <v>111</v>
      </c>
      <c r="S24" s="131">
        <v>45350</v>
      </c>
      <c r="T24" s="6">
        <v>5932</v>
      </c>
      <c r="U24" s="6">
        <v>80</v>
      </c>
      <c r="V24" s="15" t="s">
        <v>111</v>
      </c>
      <c r="W24" s="131"/>
      <c r="X24" s="6"/>
      <c r="Y24" s="6"/>
      <c r="Z24" s="6"/>
      <c r="AA24" s="136"/>
      <c r="AB24" s="6"/>
      <c r="AC24" s="6"/>
      <c r="AD24" s="52"/>
      <c r="AE24" s="131"/>
      <c r="AF24" s="6"/>
      <c r="AG24" s="6"/>
      <c r="AH24" s="15"/>
      <c r="AI24" s="210"/>
      <c r="AJ24" s="6"/>
      <c r="AK24" s="6"/>
      <c r="AL24" s="15"/>
      <c r="AM24" s="210">
        <v>45349</v>
      </c>
      <c r="AN24" s="140">
        <v>5872</v>
      </c>
      <c r="AO24" s="6">
        <v>140</v>
      </c>
      <c r="AP24" s="6" t="s">
        <v>111</v>
      </c>
      <c r="AQ24" s="136">
        <v>45347</v>
      </c>
      <c r="AR24" s="6">
        <v>5860</v>
      </c>
      <c r="AS24" s="6">
        <v>245</v>
      </c>
      <c r="AT24" s="136" t="s">
        <v>111</v>
      </c>
      <c r="AU24" s="136"/>
      <c r="AV24" s="6"/>
      <c r="AW24" s="6"/>
      <c r="AX24" s="6"/>
      <c r="AY24" s="136"/>
      <c r="AZ24" s="6"/>
      <c r="BA24" s="6"/>
      <c r="BB24" s="6"/>
      <c r="BC24" s="144"/>
      <c r="BD24" s="224"/>
      <c r="BE24" s="224"/>
      <c r="BF24" s="6"/>
      <c r="BG24" s="136"/>
      <c r="BH24" s="6"/>
      <c r="BI24" s="6"/>
      <c r="BJ24" s="6"/>
      <c r="BK24" s="136">
        <v>45348</v>
      </c>
      <c r="BL24" s="6">
        <v>5864</v>
      </c>
      <c r="BM24" s="6">
        <v>70</v>
      </c>
      <c r="BN24" s="6" t="s">
        <v>111</v>
      </c>
      <c r="BO24" s="136"/>
      <c r="BP24" s="6"/>
      <c r="BQ24" s="6"/>
      <c r="BR24" s="52"/>
      <c r="BS24" s="136"/>
      <c r="BT24" s="6"/>
      <c r="BU24" s="6"/>
      <c r="BV24" s="6"/>
      <c r="BW24" s="136"/>
      <c r="BX24" s="86"/>
      <c r="BY24" s="86"/>
      <c r="BZ24" s="86"/>
      <c r="CA24" s="136"/>
      <c r="CB24" s="6"/>
      <c r="CC24" s="6"/>
      <c r="CD24" s="6"/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/>
      <c r="CR24" s="217"/>
      <c r="CS24" s="217"/>
      <c r="CT24" s="217"/>
      <c r="CU24" s="67"/>
      <c r="CV24" s="67"/>
      <c r="CW24" s="67"/>
      <c r="CX24" s="67"/>
      <c r="CY24" s="86"/>
      <c r="CZ24" s="86"/>
      <c r="DA24" s="86"/>
      <c r="DB24" s="86"/>
      <c r="DC24" s="225"/>
      <c r="DD24" s="86"/>
      <c r="DE24" s="86"/>
      <c r="DF24" s="86"/>
      <c r="DG24" s="208"/>
      <c r="DH24" s="217"/>
      <c r="DI24" s="217"/>
      <c r="DJ24" s="223"/>
      <c r="DK24" s="222"/>
      <c r="DL24" s="217"/>
      <c r="DM24" s="217"/>
      <c r="DN24" s="223"/>
      <c r="DO24" s="222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</row>
    <row r="25" spans="2:154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/>
      <c r="P25" s="6"/>
      <c r="Q25" s="6"/>
      <c r="R25" s="6"/>
      <c r="S25" s="136"/>
      <c r="T25" s="6"/>
      <c r="U25" s="6"/>
      <c r="V25" s="6"/>
      <c r="W25" s="131"/>
      <c r="X25" s="6"/>
      <c r="Y25" s="6"/>
      <c r="Z25" s="6"/>
      <c r="AA25" s="136"/>
      <c r="AB25" s="6"/>
      <c r="AC25" s="6"/>
      <c r="AD25" s="52"/>
      <c r="AE25" s="131"/>
      <c r="AF25" s="6"/>
      <c r="AG25" s="6"/>
      <c r="AH25" s="15"/>
      <c r="AI25" s="131"/>
      <c r="AJ25" s="6"/>
      <c r="AK25" s="6"/>
      <c r="AL25" s="15"/>
      <c r="AM25" s="131">
        <v>45351</v>
      </c>
      <c r="AN25" s="6">
        <v>5937</v>
      </c>
      <c r="AO25" s="6">
        <v>140</v>
      </c>
      <c r="AP25" s="6" t="s">
        <v>111</v>
      </c>
      <c r="AQ25" s="136">
        <v>45349</v>
      </c>
      <c r="AR25" s="6">
        <v>5871</v>
      </c>
      <c r="AS25" s="6">
        <v>245</v>
      </c>
      <c r="AT25" s="136" t="s">
        <v>111</v>
      </c>
      <c r="AU25" s="136"/>
      <c r="AV25" s="6"/>
      <c r="AW25" s="6"/>
      <c r="AX25" s="6"/>
      <c r="AY25" s="136"/>
      <c r="AZ25" s="6"/>
      <c r="BA25" s="6"/>
      <c r="BB25" s="6"/>
      <c r="BC25" s="144"/>
      <c r="BD25" s="224"/>
      <c r="BE25" s="224"/>
      <c r="BF25" s="6"/>
      <c r="BG25" s="136"/>
      <c r="BH25" s="6"/>
      <c r="BI25" s="6"/>
      <c r="BJ25" s="6"/>
      <c r="BK25" s="136">
        <v>45348</v>
      </c>
      <c r="BL25" s="6">
        <v>5865</v>
      </c>
      <c r="BM25" s="6">
        <v>35</v>
      </c>
      <c r="BN25" s="6" t="s">
        <v>111</v>
      </c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/>
      <c r="CB25" s="6"/>
      <c r="CC25" s="6"/>
      <c r="CD25" s="6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86"/>
      <c r="CZ25" s="86"/>
      <c r="DA25" s="86"/>
      <c r="DB25" s="86"/>
      <c r="DC25" s="217"/>
      <c r="DD25" s="217"/>
      <c r="DE25" s="217"/>
      <c r="DF25" s="223"/>
      <c r="DG25" s="242"/>
      <c r="DH25" s="217"/>
      <c r="DI25" s="217"/>
      <c r="DJ25" s="223"/>
      <c r="DK25" s="222"/>
      <c r="DL25" s="217"/>
      <c r="DM25" s="217"/>
      <c r="DN25" s="223"/>
      <c r="DO25" s="222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</row>
    <row r="26" spans="2:154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/>
      <c r="P26" s="6"/>
      <c r="Q26" s="6"/>
      <c r="R26" s="6"/>
      <c r="S26" s="136"/>
      <c r="T26" s="6"/>
      <c r="U26" s="6"/>
      <c r="V26" s="6"/>
      <c r="W26" s="131"/>
      <c r="X26" s="6"/>
      <c r="Y26" s="6"/>
      <c r="Z26" s="6"/>
      <c r="AA26" s="136"/>
      <c r="AB26" s="6"/>
      <c r="AC26" s="6"/>
      <c r="AD26" s="52"/>
      <c r="AE26" s="131"/>
      <c r="AF26" s="6"/>
      <c r="AG26" s="6"/>
      <c r="AH26" s="15"/>
      <c r="AI26" s="210"/>
      <c r="AJ26" s="211"/>
      <c r="AK26" s="211"/>
      <c r="AL26" s="212"/>
      <c r="AM26" s="138"/>
      <c r="AN26" s="6"/>
      <c r="AO26" s="6"/>
      <c r="AP26" s="6"/>
      <c r="AQ26" s="136">
        <v>45351</v>
      </c>
      <c r="AR26" s="6">
        <v>5936</v>
      </c>
      <c r="AS26" s="6">
        <v>245</v>
      </c>
      <c r="AT26" s="6" t="s">
        <v>111</v>
      </c>
      <c r="AU26" s="136"/>
      <c r="AV26" s="6"/>
      <c r="AW26" s="6"/>
      <c r="AX26" s="6"/>
      <c r="AY26" s="136"/>
      <c r="AZ26" s="6"/>
      <c r="BA26" s="6"/>
      <c r="BB26" s="6"/>
      <c r="BC26" s="144"/>
      <c r="BD26" s="224"/>
      <c r="BE26" s="224"/>
      <c r="BF26" s="6"/>
      <c r="BG26" s="6"/>
      <c r="BH26" s="6"/>
      <c r="BI26" s="6"/>
      <c r="BJ26" s="6"/>
      <c r="BK26" s="244">
        <v>45351</v>
      </c>
      <c r="BL26" s="6">
        <v>5881</v>
      </c>
      <c r="BM26" s="6">
        <v>30</v>
      </c>
      <c r="BN26" s="6" t="s">
        <v>179</v>
      </c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/>
      <c r="CB26" s="6"/>
      <c r="CC26" s="6"/>
      <c r="CD26" s="6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86"/>
      <c r="CZ26" s="86"/>
      <c r="DA26" s="86"/>
      <c r="DB26" s="86"/>
      <c r="DC26" s="217"/>
      <c r="DD26" s="217"/>
      <c r="DE26" s="217"/>
      <c r="DF26" s="223"/>
      <c r="DG26" s="242"/>
      <c r="DH26" s="217"/>
      <c r="DI26" s="217"/>
      <c r="DJ26" s="223"/>
      <c r="DK26" s="222"/>
      <c r="DL26" s="217"/>
      <c r="DM26" s="217"/>
      <c r="DN26" s="223"/>
      <c r="DO26" s="222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</row>
    <row r="27" spans="2:154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/>
      <c r="AR27" s="6"/>
      <c r="AS27" s="6"/>
      <c r="AT27" s="6"/>
      <c r="AU27" s="13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86"/>
      <c r="CZ27" s="86"/>
      <c r="DA27" s="86"/>
      <c r="DB27" s="86"/>
      <c r="DC27" s="217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22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</row>
    <row r="28" spans="2:154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86"/>
      <c r="CZ28" s="86"/>
      <c r="DA28" s="86"/>
      <c r="DB28" s="86"/>
      <c r="DC28" s="217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</row>
    <row r="29" spans="2:154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86"/>
      <c r="CZ29" s="86"/>
      <c r="DA29" s="86"/>
      <c r="DB29" s="86"/>
      <c r="DC29" s="217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</row>
    <row r="30" spans="2:154" s="3" customFormat="1" ht="18.600000000000001" thickBot="1" x14ac:dyDescent="0.35">
      <c r="B30" s="231" t="s">
        <v>6</v>
      </c>
      <c r="C30" s="770">
        <f>SUM(E12:E29)</f>
        <v>420</v>
      </c>
      <c r="D30" s="771"/>
      <c r="E30" s="771"/>
      <c r="F30" s="772"/>
      <c r="G30" s="770">
        <f>SUM(I12:I29)</f>
        <v>35</v>
      </c>
      <c r="H30" s="771"/>
      <c r="I30" s="771"/>
      <c r="J30" s="772"/>
      <c r="K30" s="771">
        <f>SUM(M12:M29)</f>
        <v>80</v>
      </c>
      <c r="L30" s="771"/>
      <c r="M30" s="771"/>
      <c r="N30" s="772"/>
      <c r="O30" s="770">
        <f>SUM(Q12:Q29)</f>
        <v>465</v>
      </c>
      <c r="P30" s="771"/>
      <c r="Q30" s="771"/>
      <c r="R30" s="772"/>
      <c r="S30" s="770">
        <f>SUM(U12:U29)</f>
        <v>635</v>
      </c>
      <c r="T30" s="771"/>
      <c r="U30" s="771"/>
      <c r="V30" s="772"/>
      <c r="W30" s="770">
        <f>SUM(Y12:Y29)</f>
        <v>220</v>
      </c>
      <c r="X30" s="771"/>
      <c r="Y30" s="771"/>
      <c r="Z30" s="772"/>
      <c r="AA30" s="810">
        <f>SUM(AC12:AC29)</f>
        <v>370</v>
      </c>
      <c r="AB30" s="811"/>
      <c r="AC30" s="811"/>
      <c r="AD30" s="812"/>
      <c r="AE30" s="770">
        <f>SUM(AG12:AG29)</f>
        <v>430</v>
      </c>
      <c r="AF30" s="771"/>
      <c r="AG30" s="771"/>
      <c r="AH30" s="772"/>
      <c r="AI30" s="770">
        <f>SUM(AK12:AK29)</f>
        <v>60</v>
      </c>
      <c r="AJ30" s="771"/>
      <c r="AK30" s="771"/>
      <c r="AL30" s="772"/>
      <c r="AM30" s="771">
        <f>SUM(AO12:AO29)</f>
        <v>1240</v>
      </c>
      <c r="AN30" s="771"/>
      <c r="AO30" s="771"/>
      <c r="AP30" s="772"/>
      <c r="AQ30" s="770">
        <f>SUM(AS12:AS29)</f>
        <v>1835</v>
      </c>
      <c r="AR30" s="771"/>
      <c r="AS30" s="771"/>
      <c r="AT30" s="772"/>
      <c r="AU30" s="770">
        <f>SUM(AW12:AW29)</f>
        <v>300</v>
      </c>
      <c r="AV30" s="771"/>
      <c r="AW30" s="771"/>
      <c r="AX30" s="771"/>
      <c r="AY30" s="770">
        <f>SUM(BA12:BA29)</f>
        <v>180</v>
      </c>
      <c r="AZ30" s="771"/>
      <c r="BA30" s="771"/>
      <c r="BB30" s="771"/>
      <c r="BC30" s="770">
        <f>SUM(BE12:BE29)</f>
        <v>60</v>
      </c>
      <c r="BD30" s="771"/>
      <c r="BE30" s="771"/>
      <c r="BF30" s="771"/>
      <c r="BG30" s="770">
        <f>SUM(BI12:BI29)</f>
        <v>65</v>
      </c>
      <c r="BH30" s="771"/>
      <c r="BI30" s="771"/>
      <c r="BJ30" s="771"/>
      <c r="BK30" s="770">
        <f>SUM(BM12:BM29)</f>
        <v>505</v>
      </c>
      <c r="BL30" s="771"/>
      <c r="BM30" s="771"/>
      <c r="BN30" s="771"/>
      <c r="BO30" s="810">
        <f>SUM(BQ12:BQ29)</f>
        <v>530</v>
      </c>
      <c r="BP30" s="811"/>
      <c r="BQ30" s="811"/>
      <c r="BR30" s="812"/>
      <c r="BS30" s="770">
        <f>SUM(BU12,BU13:BU29)</f>
        <v>660</v>
      </c>
      <c r="BT30" s="771"/>
      <c r="BU30" s="771"/>
      <c r="BV30" s="772"/>
      <c r="BW30" s="770">
        <f>SUM(BY12:BY29)</f>
        <v>40</v>
      </c>
      <c r="BX30" s="771"/>
      <c r="BY30" s="771"/>
      <c r="BZ30" s="771"/>
      <c r="CA30" s="770">
        <f>SUM(CC12:CC29)</f>
        <v>340</v>
      </c>
      <c r="CB30" s="771"/>
      <c r="CC30" s="771"/>
      <c r="CD30" s="771"/>
      <c r="CE30" s="770">
        <f>SUM(CG12:CG29)</f>
        <v>385</v>
      </c>
      <c r="CF30" s="771"/>
      <c r="CG30" s="771"/>
      <c r="CH30" s="772"/>
      <c r="CI30" s="770">
        <f>SUM(CK12:CK29)</f>
        <v>190</v>
      </c>
      <c r="CJ30" s="771"/>
      <c r="CK30" s="771"/>
      <c r="CL30" s="772"/>
      <c r="CM30" s="810">
        <f>SUM(CO12:CO29)</f>
        <v>330</v>
      </c>
      <c r="CN30" s="811"/>
      <c r="CO30" s="811"/>
      <c r="CP30" s="812"/>
      <c r="CQ30" s="810">
        <f>SUM(CS12:CS29)</f>
        <v>105</v>
      </c>
      <c r="CR30" s="811"/>
      <c r="CS30" s="811"/>
      <c r="CT30" s="812"/>
      <c r="CU30" s="722">
        <f>SUM(CW12:CW29)</f>
        <v>238</v>
      </c>
      <c r="CV30" s="723"/>
      <c r="CW30" s="723"/>
      <c r="CX30" s="723"/>
      <c r="CY30" s="810">
        <f>SUM(DA12:DA29)</f>
        <v>185</v>
      </c>
      <c r="CZ30" s="811"/>
      <c r="DA30" s="811"/>
      <c r="DB30" s="812"/>
      <c r="DC30" s="810">
        <f>SUM(DE12:DE29)</f>
        <v>50</v>
      </c>
      <c r="DD30" s="811"/>
      <c r="DE30" s="811"/>
      <c r="DF30" s="812"/>
      <c r="DG30" s="810">
        <f>SUM(DI12:DI29)</f>
        <v>120</v>
      </c>
      <c r="DH30" s="811"/>
      <c r="DI30" s="811"/>
      <c r="DJ30" s="812"/>
      <c r="DK30" s="810">
        <f>SUM(DM12:DM29)</f>
        <v>30</v>
      </c>
      <c r="DL30" s="811"/>
      <c r="DM30" s="811"/>
      <c r="DN30" s="812"/>
      <c r="DO30" s="810">
        <f>SUM(DQ12:DQ29)</f>
        <v>30</v>
      </c>
      <c r="DP30" s="811"/>
      <c r="DQ30" s="811"/>
      <c r="DR30" s="812"/>
      <c r="DS30" s="810">
        <f>SUM(DU12:DU29)</f>
        <v>120</v>
      </c>
      <c r="DT30" s="811"/>
      <c r="DU30" s="811"/>
      <c r="DV30" s="812"/>
      <c r="DW30" s="810">
        <f>SUM(DY12:DY29)</f>
        <v>50</v>
      </c>
      <c r="DX30" s="811"/>
      <c r="DY30" s="811"/>
      <c r="DZ30" s="812"/>
      <c r="EA30" s="810">
        <f>SUM(EC12:EC29)</f>
        <v>150</v>
      </c>
      <c r="EB30" s="811"/>
      <c r="EC30" s="811"/>
      <c r="ED30" s="812"/>
      <c r="EE30" s="810">
        <f>SUM(EG12:EG29)</f>
        <v>15</v>
      </c>
      <c r="EF30" s="811"/>
      <c r="EG30" s="811"/>
      <c r="EH30" s="812"/>
      <c r="EI30" s="810">
        <f>SUM(EK12:EK29)</f>
        <v>84000</v>
      </c>
      <c r="EJ30" s="811"/>
      <c r="EK30" s="811"/>
      <c r="EL30" s="812"/>
      <c r="EM30" s="810">
        <f>SUM(EO12:EO29)</f>
        <v>0</v>
      </c>
      <c r="EN30" s="811"/>
      <c r="EO30" s="811"/>
      <c r="EP30" s="812"/>
      <c r="EQ30" s="810">
        <f>SUM(ES12:ES29)</f>
        <v>0</v>
      </c>
      <c r="ER30" s="811"/>
      <c r="ES30" s="811"/>
      <c r="ET30" s="812"/>
      <c r="EU30" s="810">
        <f>SUM(EW12:EW29)</f>
        <v>0</v>
      </c>
      <c r="EV30" s="811"/>
      <c r="EW30" s="811"/>
      <c r="EX30" s="812"/>
    </row>
    <row r="31" spans="2:154" s="3" customFormat="1" ht="18.600000000000001" thickBot="1" x14ac:dyDescent="0.35">
      <c r="B31" s="231" t="s">
        <v>7</v>
      </c>
      <c r="C31" s="725">
        <f>+C30/42</f>
        <v>10</v>
      </c>
      <c r="D31" s="726"/>
      <c r="E31" s="726"/>
      <c r="F31" s="727"/>
      <c r="G31" s="725">
        <f>+G30/42</f>
        <v>0.83333333333333337</v>
      </c>
      <c r="H31" s="726"/>
      <c r="I31" s="726"/>
      <c r="J31" s="727"/>
      <c r="K31" s="726">
        <f>+K30/42</f>
        <v>1.9047619047619047</v>
      </c>
      <c r="L31" s="726"/>
      <c r="M31" s="726"/>
      <c r="N31" s="727"/>
      <c r="O31" s="725">
        <f>+O30/42</f>
        <v>11.071428571428571</v>
      </c>
      <c r="P31" s="726"/>
      <c r="Q31" s="726"/>
      <c r="R31" s="727"/>
      <c r="S31" s="725">
        <f>+S30/42</f>
        <v>15.119047619047619</v>
      </c>
      <c r="T31" s="726"/>
      <c r="U31" s="726"/>
      <c r="V31" s="727"/>
      <c r="W31" s="725">
        <f>+W30/42</f>
        <v>5.2380952380952381</v>
      </c>
      <c r="X31" s="726"/>
      <c r="Y31" s="726"/>
      <c r="Z31" s="727"/>
      <c r="AA31" s="725">
        <f>+AA30/42</f>
        <v>8.8095238095238102</v>
      </c>
      <c r="AB31" s="726"/>
      <c r="AC31" s="726"/>
      <c r="AD31" s="727"/>
      <c r="AE31" s="725">
        <f>+AE30/42</f>
        <v>10.238095238095237</v>
      </c>
      <c r="AF31" s="726"/>
      <c r="AG31" s="726"/>
      <c r="AH31" s="727"/>
      <c r="AI31" s="725">
        <f>+AI30/42</f>
        <v>1.4285714285714286</v>
      </c>
      <c r="AJ31" s="726"/>
      <c r="AK31" s="726"/>
      <c r="AL31" s="727"/>
      <c r="AM31" s="726">
        <f>+AM30/42</f>
        <v>29.523809523809526</v>
      </c>
      <c r="AN31" s="726"/>
      <c r="AO31" s="726"/>
      <c r="AP31" s="727"/>
      <c r="AQ31" s="725">
        <f>+AQ30/42</f>
        <v>43.69047619047619</v>
      </c>
      <c r="AR31" s="726"/>
      <c r="AS31" s="726"/>
      <c r="AT31" s="727"/>
      <c r="AU31" s="725">
        <f>+AU30/42</f>
        <v>7.1428571428571432</v>
      </c>
      <c r="AV31" s="726"/>
      <c r="AW31" s="726"/>
      <c r="AX31" s="726"/>
      <c r="AY31" s="725">
        <f>+AY30/42</f>
        <v>4.2857142857142856</v>
      </c>
      <c r="AZ31" s="726"/>
      <c r="BA31" s="726"/>
      <c r="BB31" s="726"/>
      <c r="BC31" s="725">
        <f>+BC30/42</f>
        <v>1.4285714285714286</v>
      </c>
      <c r="BD31" s="726"/>
      <c r="BE31" s="726"/>
      <c r="BF31" s="726"/>
      <c r="BG31" s="725">
        <f>+BG30/42</f>
        <v>1.5476190476190477</v>
      </c>
      <c r="BH31" s="726"/>
      <c r="BI31" s="726"/>
      <c r="BJ31" s="726"/>
      <c r="BK31" s="725">
        <f>+BK30/42</f>
        <v>12.023809523809524</v>
      </c>
      <c r="BL31" s="726"/>
      <c r="BM31" s="726"/>
      <c r="BN31" s="726"/>
      <c r="BO31" s="725">
        <f>+BO30/42</f>
        <v>12.619047619047619</v>
      </c>
      <c r="BP31" s="726"/>
      <c r="BQ31" s="726"/>
      <c r="BR31" s="727"/>
      <c r="BS31" s="725">
        <f>+BS30/42</f>
        <v>15.714285714285714</v>
      </c>
      <c r="BT31" s="726"/>
      <c r="BU31" s="726"/>
      <c r="BV31" s="727"/>
      <c r="BW31" s="725">
        <f>+BW30/42</f>
        <v>0.95238095238095233</v>
      </c>
      <c r="BX31" s="726"/>
      <c r="BY31" s="726"/>
      <c r="BZ31" s="726"/>
      <c r="CA31" s="725">
        <f>+CA30/42</f>
        <v>8.0952380952380949</v>
      </c>
      <c r="CB31" s="726"/>
      <c r="CC31" s="726"/>
      <c r="CD31" s="726"/>
      <c r="CE31" s="725">
        <f>+CE30/42</f>
        <v>9.1666666666666661</v>
      </c>
      <c r="CF31" s="726"/>
      <c r="CG31" s="726"/>
      <c r="CH31" s="727"/>
      <c r="CI31" s="725">
        <f>+CI30/42</f>
        <v>4.5238095238095237</v>
      </c>
      <c r="CJ31" s="726"/>
      <c r="CK31" s="726"/>
      <c r="CL31" s="727"/>
      <c r="CM31" s="725">
        <f>+CM30/42</f>
        <v>7.8571428571428568</v>
      </c>
      <c r="CN31" s="726"/>
      <c r="CO31" s="726"/>
      <c r="CP31" s="727"/>
      <c r="CQ31" s="725">
        <f>+CQ30/42</f>
        <v>2.5</v>
      </c>
      <c r="CR31" s="726"/>
      <c r="CS31" s="726"/>
      <c r="CT31" s="727"/>
      <c r="CU31" s="725">
        <f>+CU30/42</f>
        <v>5.666666666666667</v>
      </c>
      <c r="CV31" s="726"/>
      <c r="CW31" s="726"/>
      <c r="CX31" s="726"/>
      <c r="CY31" s="725">
        <f>+CY30/42</f>
        <v>4.4047619047619051</v>
      </c>
      <c r="CZ31" s="726"/>
      <c r="DA31" s="726"/>
      <c r="DB31" s="727"/>
      <c r="DC31" s="725">
        <f>+DC30/42</f>
        <v>1.1904761904761905</v>
      </c>
      <c r="DD31" s="726"/>
      <c r="DE31" s="726"/>
      <c r="DF31" s="727"/>
      <c r="DG31" s="725">
        <f>+DG30/42</f>
        <v>2.8571428571428572</v>
      </c>
      <c r="DH31" s="726"/>
      <c r="DI31" s="726"/>
      <c r="DJ31" s="727"/>
      <c r="DK31" s="725">
        <f>+DK30/42</f>
        <v>0.7142857142857143</v>
      </c>
      <c r="DL31" s="726"/>
      <c r="DM31" s="726"/>
      <c r="DN31" s="727"/>
      <c r="DO31" s="725">
        <f>+DO30/42</f>
        <v>0.7142857142857143</v>
      </c>
      <c r="DP31" s="726"/>
      <c r="DQ31" s="726"/>
      <c r="DR31" s="727"/>
      <c r="DS31" s="725">
        <f>+DS30/42</f>
        <v>2.8571428571428572</v>
      </c>
      <c r="DT31" s="726"/>
      <c r="DU31" s="726"/>
      <c r="DV31" s="727"/>
      <c r="DW31" s="725">
        <f>+DW30/42</f>
        <v>1.1904761904761905</v>
      </c>
      <c r="DX31" s="726"/>
      <c r="DY31" s="726"/>
      <c r="DZ31" s="727"/>
      <c r="EA31" s="725">
        <f>+EA30/42</f>
        <v>3.5714285714285716</v>
      </c>
      <c r="EB31" s="726"/>
      <c r="EC31" s="726"/>
      <c r="ED31" s="727"/>
      <c r="EE31" s="725">
        <f>+EE30/42</f>
        <v>0.35714285714285715</v>
      </c>
      <c r="EF31" s="726"/>
      <c r="EG31" s="726"/>
      <c r="EH31" s="727"/>
      <c r="EI31" s="725">
        <f>+EI30/42</f>
        <v>2000</v>
      </c>
      <c r="EJ31" s="726"/>
      <c r="EK31" s="726"/>
      <c r="EL31" s="727"/>
      <c r="EM31" s="725">
        <f>+EM30/42</f>
        <v>0</v>
      </c>
      <c r="EN31" s="726"/>
      <c r="EO31" s="726"/>
      <c r="EP31" s="727"/>
      <c r="EQ31" s="725">
        <f>+EQ30/42</f>
        <v>0</v>
      </c>
      <c r="ER31" s="726"/>
      <c r="ES31" s="726"/>
      <c r="ET31" s="727"/>
      <c r="EU31" s="725">
        <f>+EU30/42</f>
        <v>0</v>
      </c>
      <c r="EV31" s="726"/>
      <c r="EW31" s="726"/>
      <c r="EX31" s="727"/>
    </row>
    <row r="32" spans="2:154" s="3" customFormat="1" ht="18.600000000000001" thickBot="1" x14ac:dyDescent="0.35">
      <c r="B32" s="231" t="s">
        <v>8</v>
      </c>
      <c r="C32" s="728">
        <f>+C31/6.2898</f>
        <v>1.5898756717224714</v>
      </c>
      <c r="D32" s="729"/>
      <c r="E32" s="729"/>
      <c r="F32" s="730"/>
      <c r="G32" s="819">
        <f>+G31/6.2898</f>
        <v>0.13248963931020596</v>
      </c>
      <c r="H32" s="820"/>
      <c r="I32" s="820"/>
      <c r="J32" s="821"/>
      <c r="K32" s="729">
        <f>+K31/6.2898</f>
        <v>0.30283346128047073</v>
      </c>
      <c r="L32" s="729"/>
      <c r="M32" s="729"/>
      <c r="N32" s="730"/>
      <c r="O32" s="728">
        <f>+O31/6.2898</f>
        <v>1.7602194936927362</v>
      </c>
      <c r="P32" s="729"/>
      <c r="Q32" s="729"/>
      <c r="R32" s="730"/>
      <c r="S32" s="728">
        <f>+S31/6.2898</f>
        <v>2.4037405989137364</v>
      </c>
      <c r="T32" s="729"/>
      <c r="U32" s="729"/>
      <c r="V32" s="730"/>
      <c r="W32" s="728">
        <f>+W31/6.2898</f>
        <v>0.83279201852129459</v>
      </c>
      <c r="X32" s="729"/>
      <c r="Y32" s="729"/>
      <c r="Z32" s="730"/>
      <c r="AA32" s="728">
        <f>+AA31/6.2898</f>
        <v>1.4006047584221772</v>
      </c>
      <c r="AB32" s="729"/>
      <c r="AC32" s="729"/>
      <c r="AD32" s="730"/>
      <c r="AE32" s="728">
        <f>+AE31/6.2898</f>
        <v>1.62772985438253</v>
      </c>
      <c r="AF32" s="729"/>
      <c r="AG32" s="729"/>
      <c r="AH32" s="730"/>
      <c r="AI32" s="728">
        <f>+AI31/6.2898</f>
        <v>0.22712509596035307</v>
      </c>
      <c r="AJ32" s="729"/>
      <c r="AK32" s="729"/>
      <c r="AL32" s="730"/>
      <c r="AM32" s="729">
        <f>+AM31/6.2898</f>
        <v>4.6939186498472969</v>
      </c>
      <c r="AN32" s="729"/>
      <c r="AO32" s="729"/>
      <c r="AP32" s="730"/>
      <c r="AQ32" s="728">
        <f>+AQ31/6.2898</f>
        <v>6.9462425181207976</v>
      </c>
      <c r="AR32" s="729"/>
      <c r="AS32" s="729"/>
      <c r="AT32" s="730"/>
      <c r="AU32" s="728">
        <f>+AU31/6.2898</f>
        <v>1.1356254798017653</v>
      </c>
      <c r="AV32" s="729"/>
      <c r="AW32" s="729"/>
      <c r="AX32" s="729"/>
      <c r="AY32" s="728">
        <f>+AY31/6.2898</f>
        <v>0.68137528788105917</v>
      </c>
      <c r="AZ32" s="729"/>
      <c r="BA32" s="729"/>
      <c r="BB32" s="729"/>
      <c r="BC32" s="728">
        <f>+BC31/6.2898</f>
        <v>0.22712509596035307</v>
      </c>
      <c r="BD32" s="729"/>
      <c r="BE32" s="729"/>
      <c r="BF32" s="729"/>
      <c r="BG32" s="728">
        <f>+BG31/6.2898</f>
        <v>0.24605218729038247</v>
      </c>
      <c r="BH32" s="729"/>
      <c r="BI32" s="729"/>
      <c r="BJ32" s="729"/>
      <c r="BK32" s="728">
        <f>+BK31/6.2898</f>
        <v>1.9116362243329716</v>
      </c>
      <c r="BL32" s="729"/>
      <c r="BM32" s="729"/>
      <c r="BN32" s="729"/>
      <c r="BO32" s="728">
        <f>+BO31/6.2898</f>
        <v>2.0062716809831187</v>
      </c>
      <c r="BP32" s="729"/>
      <c r="BQ32" s="729"/>
      <c r="BR32" s="730"/>
      <c r="BS32" s="728">
        <f>+BS31/6.2898</f>
        <v>2.4983760555638836</v>
      </c>
      <c r="BT32" s="729"/>
      <c r="BU32" s="729"/>
      <c r="BV32" s="730"/>
      <c r="BW32" s="728">
        <f>+BW31/6.2898</f>
        <v>0.15141673064023536</v>
      </c>
      <c r="BX32" s="729"/>
      <c r="BY32" s="729"/>
      <c r="BZ32" s="729"/>
      <c r="CA32" s="728">
        <f>+CA31/6.2898</f>
        <v>1.2870422104420005</v>
      </c>
      <c r="CB32" s="729"/>
      <c r="CC32" s="729"/>
      <c r="CD32" s="729"/>
      <c r="CE32" s="728">
        <f>+CE31/6.2898</f>
        <v>1.4573860324122654</v>
      </c>
      <c r="CF32" s="729"/>
      <c r="CG32" s="729"/>
      <c r="CH32" s="730"/>
      <c r="CI32" s="728">
        <f>+CI31/6.2898</f>
        <v>0.71922947054111797</v>
      </c>
      <c r="CJ32" s="729"/>
      <c r="CK32" s="729"/>
      <c r="CL32" s="730"/>
      <c r="CM32" s="728">
        <f>+CM31/6.2898</f>
        <v>1.2491880277819418</v>
      </c>
      <c r="CN32" s="729"/>
      <c r="CO32" s="729"/>
      <c r="CP32" s="730"/>
      <c r="CQ32" s="728">
        <f>+CQ31/6.2898</f>
        <v>0.39746891793061784</v>
      </c>
      <c r="CR32" s="729"/>
      <c r="CS32" s="729"/>
      <c r="CT32" s="730"/>
      <c r="CU32" s="728">
        <f>+CU31/6.2898</f>
        <v>0.90092954730940056</v>
      </c>
      <c r="CV32" s="729"/>
      <c r="CW32" s="729"/>
      <c r="CX32" s="729"/>
      <c r="CY32" s="728">
        <f>+CY31/6.2898</f>
        <v>0.70030237921108862</v>
      </c>
      <c r="CZ32" s="729"/>
      <c r="DA32" s="729"/>
      <c r="DB32" s="730"/>
      <c r="DC32" s="728">
        <f>+DC31/6.2898</f>
        <v>0.18927091330029422</v>
      </c>
      <c r="DD32" s="729"/>
      <c r="DE32" s="729"/>
      <c r="DF32" s="730"/>
      <c r="DG32" s="728">
        <f>+DG31/6.2898</f>
        <v>0.45425019192070615</v>
      </c>
      <c r="DH32" s="729"/>
      <c r="DI32" s="729"/>
      <c r="DJ32" s="730"/>
      <c r="DK32" s="728">
        <f>+DK31/6.2898</f>
        <v>0.11356254798017654</v>
      </c>
      <c r="DL32" s="729"/>
      <c r="DM32" s="729"/>
      <c r="DN32" s="730"/>
      <c r="DO32" s="728">
        <f>+DO31/6.2898</f>
        <v>0.11356254798017654</v>
      </c>
      <c r="DP32" s="729"/>
      <c r="DQ32" s="729"/>
      <c r="DR32" s="730"/>
      <c r="DS32" s="728">
        <f>+DS31/6.2898</f>
        <v>0.45425019192070615</v>
      </c>
      <c r="DT32" s="729"/>
      <c r="DU32" s="729"/>
      <c r="DV32" s="730"/>
      <c r="DW32" s="728">
        <f>+DW31/6.2898</f>
        <v>0.18927091330029422</v>
      </c>
      <c r="DX32" s="729"/>
      <c r="DY32" s="729"/>
      <c r="DZ32" s="730"/>
      <c r="EA32" s="728">
        <f>+EA31/6.2898</f>
        <v>0.56781273990088266</v>
      </c>
      <c r="EB32" s="729"/>
      <c r="EC32" s="729"/>
      <c r="ED32" s="730"/>
      <c r="EE32" s="728">
        <f>+EE31/6.2898</f>
        <v>5.6781273990088268E-2</v>
      </c>
      <c r="EF32" s="729"/>
      <c r="EG32" s="729"/>
      <c r="EH32" s="730"/>
      <c r="EI32" s="728">
        <f>+EI31/6.2898</f>
        <v>317.97513434449428</v>
      </c>
      <c r="EJ32" s="729"/>
      <c r="EK32" s="729"/>
      <c r="EL32" s="730"/>
      <c r="EM32" s="728">
        <f>+EM31/6.2898</f>
        <v>0</v>
      </c>
      <c r="EN32" s="729"/>
      <c r="EO32" s="729"/>
      <c r="EP32" s="730"/>
      <c r="EQ32" s="728">
        <f>+EQ31/6.2898</f>
        <v>0</v>
      </c>
      <c r="ER32" s="729"/>
      <c r="ES32" s="729"/>
      <c r="ET32" s="730"/>
      <c r="EU32" s="728">
        <f>+EU31/6.2898</f>
        <v>0</v>
      </c>
      <c r="EV32" s="729"/>
      <c r="EW32" s="729"/>
      <c r="EX32" s="730"/>
    </row>
    <row r="38" spans="91:91" x14ac:dyDescent="0.3">
      <c r="CM38" s="206"/>
    </row>
  </sheetData>
  <mergeCells count="228">
    <mergeCell ref="EI32:EL32"/>
    <mergeCell ref="EM32:EP32"/>
    <mergeCell ref="EQ8:ET8"/>
    <mergeCell ref="EQ9:ET9"/>
    <mergeCell ref="EQ10:ET10"/>
    <mergeCell ref="EQ30:ET30"/>
    <mergeCell ref="EQ31:ET31"/>
    <mergeCell ref="EQ32:ET32"/>
    <mergeCell ref="EI8:EL8"/>
    <mergeCell ref="EM8:EP8"/>
    <mergeCell ref="EI9:EL9"/>
    <mergeCell ref="EM9:EP9"/>
    <mergeCell ref="EI10:EL10"/>
    <mergeCell ref="EM10:EP10"/>
    <mergeCell ref="EI30:EL30"/>
    <mergeCell ref="EM30:EP30"/>
    <mergeCell ref="EI31:EL31"/>
    <mergeCell ref="EM31:EP31"/>
    <mergeCell ref="BG32:BJ32"/>
    <mergeCell ref="BK32:BN32"/>
    <mergeCell ref="BO32:BR32"/>
    <mergeCell ref="BS32:BV32"/>
    <mergeCell ref="DS32:DV32"/>
    <mergeCell ref="DW32:DZ32"/>
    <mergeCell ref="EA32:ED32"/>
    <mergeCell ref="EE32:EH32"/>
    <mergeCell ref="CU32:CX32"/>
    <mergeCell ref="CY32:DB32"/>
    <mergeCell ref="DC32:DF32"/>
    <mergeCell ref="DG32:DJ32"/>
    <mergeCell ref="DK32:DN32"/>
    <mergeCell ref="DO32:DR32"/>
    <mergeCell ref="AA32:AD32"/>
    <mergeCell ref="AE32:AH32"/>
    <mergeCell ref="AI32:AL32"/>
    <mergeCell ref="AM32:AP32"/>
    <mergeCell ref="AQ32:AT32"/>
    <mergeCell ref="AU32:AX32"/>
    <mergeCell ref="DS31:DV31"/>
    <mergeCell ref="DW31:DZ31"/>
    <mergeCell ref="EA31:ED31"/>
    <mergeCell ref="BS31:BV31"/>
    <mergeCell ref="AA31:AD31"/>
    <mergeCell ref="AE31:AH31"/>
    <mergeCell ref="AI31:AL31"/>
    <mergeCell ref="AM31:AP31"/>
    <mergeCell ref="AQ31:AT31"/>
    <mergeCell ref="AU31:AX31"/>
    <mergeCell ref="BW32:BZ32"/>
    <mergeCell ref="CA32:CD32"/>
    <mergeCell ref="CE32:CH32"/>
    <mergeCell ref="CI32:CL32"/>
    <mergeCell ref="CM32:CP32"/>
    <mergeCell ref="CQ32:CT32"/>
    <mergeCell ref="AY32:BB32"/>
    <mergeCell ref="BC32:BF32"/>
    <mergeCell ref="EE31:EH31"/>
    <mergeCell ref="C32:F32"/>
    <mergeCell ref="G32:J32"/>
    <mergeCell ref="K32:N32"/>
    <mergeCell ref="O32:R32"/>
    <mergeCell ref="S32:V32"/>
    <mergeCell ref="W32:Z32"/>
    <mergeCell ref="CU31:CX31"/>
    <mergeCell ref="CY31:DB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Y31:BB31"/>
    <mergeCell ref="BC31:BF31"/>
    <mergeCell ref="BG31:BJ31"/>
    <mergeCell ref="BK31:BN31"/>
    <mergeCell ref="BO31:BR31"/>
    <mergeCell ref="DS30:DV30"/>
    <mergeCell ref="DW30:DZ30"/>
    <mergeCell ref="EA30:ED30"/>
    <mergeCell ref="EE30:EH30"/>
    <mergeCell ref="C31:F31"/>
    <mergeCell ref="G31:J31"/>
    <mergeCell ref="K31:N31"/>
    <mergeCell ref="O31:R31"/>
    <mergeCell ref="S31:V31"/>
    <mergeCell ref="W31:Z31"/>
    <mergeCell ref="CU30:CX30"/>
    <mergeCell ref="CY30:DB30"/>
    <mergeCell ref="DC30:DF30"/>
    <mergeCell ref="DG30:DJ30"/>
    <mergeCell ref="DK30:DN30"/>
    <mergeCell ref="DO30:DR30"/>
    <mergeCell ref="BW30:BZ30"/>
    <mergeCell ref="CA30:CD30"/>
    <mergeCell ref="CE30:CH30"/>
    <mergeCell ref="CI30:CL30"/>
    <mergeCell ref="CM30:CP30"/>
    <mergeCell ref="CQ30:CT30"/>
    <mergeCell ref="AY30:BB30"/>
    <mergeCell ref="BC30:BF30"/>
    <mergeCell ref="BG30:BJ30"/>
    <mergeCell ref="BK30:BN30"/>
    <mergeCell ref="BO30:BR30"/>
    <mergeCell ref="BS30:BV30"/>
    <mergeCell ref="AA30:AD30"/>
    <mergeCell ref="AE30:AH30"/>
    <mergeCell ref="AI30:AL30"/>
    <mergeCell ref="AM30:AP30"/>
    <mergeCell ref="AQ30:AT30"/>
    <mergeCell ref="AU30:AX30"/>
    <mergeCell ref="DS10:DV10"/>
    <mergeCell ref="DW10:DZ10"/>
    <mergeCell ref="EA10:ED10"/>
    <mergeCell ref="EE10:EH10"/>
    <mergeCell ref="C30:F30"/>
    <mergeCell ref="G30:J30"/>
    <mergeCell ref="K30:N30"/>
    <mergeCell ref="O30:R30"/>
    <mergeCell ref="S30:V30"/>
    <mergeCell ref="W30:Z30"/>
    <mergeCell ref="CU10:CX10"/>
    <mergeCell ref="CY10:DB10"/>
    <mergeCell ref="DC10:DF10"/>
    <mergeCell ref="DG10:DJ10"/>
    <mergeCell ref="DK10:DN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K10:BN10"/>
    <mergeCell ref="BO10:BR10"/>
    <mergeCell ref="BS10:BV10"/>
    <mergeCell ref="AA10:AD10"/>
    <mergeCell ref="AE10:AH10"/>
    <mergeCell ref="AI10:AL10"/>
    <mergeCell ref="AM10:AP10"/>
    <mergeCell ref="AQ10:AT10"/>
    <mergeCell ref="AU10:AX10"/>
    <mergeCell ref="DW9:DZ9"/>
    <mergeCell ref="EA9:ED9"/>
    <mergeCell ref="EE9:EH9"/>
    <mergeCell ref="C10:F10"/>
    <mergeCell ref="G10:J10"/>
    <mergeCell ref="K10:N10"/>
    <mergeCell ref="O10:R10"/>
    <mergeCell ref="S10:V10"/>
    <mergeCell ref="W10:Z10"/>
    <mergeCell ref="CU9:CX9"/>
    <mergeCell ref="CY9:DB9"/>
    <mergeCell ref="DC9:DF9"/>
    <mergeCell ref="DG9:DJ9"/>
    <mergeCell ref="DK9:DN9"/>
    <mergeCell ref="DO9:DR9"/>
    <mergeCell ref="BW9:BZ9"/>
    <mergeCell ref="CA9:CD9"/>
    <mergeCell ref="CE9:CH9"/>
    <mergeCell ref="CI9:CL9"/>
    <mergeCell ref="CM9:CP9"/>
    <mergeCell ref="CQ9:CT9"/>
    <mergeCell ref="AY9:BB9"/>
    <mergeCell ref="BC9:BF9"/>
    <mergeCell ref="BG10:BJ10"/>
    <mergeCell ref="BO9:BR9"/>
    <mergeCell ref="BS9:BV9"/>
    <mergeCell ref="AA9:AD9"/>
    <mergeCell ref="AE9:AH9"/>
    <mergeCell ref="AI9:AL9"/>
    <mergeCell ref="AM9:AP9"/>
    <mergeCell ref="AQ9:AT9"/>
    <mergeCell ref="AU9:AX9"/>
    <mergeCell ref="DS9:DV9"/>
    <mergeCell ref="EA8:ED8"/>
    <mergeCell ref="EE8:EH8"/>
    <mergeCell ref="C9:F9"/>
    <mergeCell ref="G9:J9"/>
    <mergeCell ref="K9:N9"/>
    <mergeCell ref="O9:R9"/>
    <mergeCell ref="S9:V9"/>
    <mergeCell ref="W9:Z9"/>
    <mergeCell ref="CU8:CX8"/>
    <mergeCell ref="CY8:DB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AY8:BB8"/>
    <mergeCell ref="BC8:BF8"/>
    <mergeCell ref="BG9:BJ9"/>
    <mergeCell ref="BK9:BN9"/>
    <mergeCell ref="EU8:EX8"/>
    <mergeCell ref="EU9:EX9"/>
    <mergeCell ref="EU10:EX10"/>
    <mergeCell ref="EU30:EX30"/>
    <mergeCell ref="EU31:EX31"/>
    <mergeCell ref="EU32:EX32"/>
    <mergeCell ref="C8:F8"/>
    <mergeCell ref="G8:J8"/>
    <mergeCell ref="K8:N8"/>
    <mergeCell ref="O8:R8"/>
    <mergeCell ref="S8:V8"/>
    <mergeCell ref="W8:Z8"/>
    <mergeCell ref="BG8:BJ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DS8:DV8"/>
    <mergeCell ref="DW8:DZ8"/>
  </mergeCells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X38"/>
  <sheetViews>
    <sheetView topLeftCell="A5" zoomScale="98" zoomScaleNormal="98" workbookViewId="0">
      <pane xSplit="2" ySplit="6" topLeftCell="DN11" activePane="bottomRight" state="frozen"/>
      <selection activeCell="A5" sqref="A5"/>
      <selection pane="topRight" activeCell="B5" sqref="B5"/>
      <selection pane="bottomLeft" activeCell="A11" sqref="A11"/>
      <selection pane="bottomRight" activeCell="DS8" sqref="DS8:DV9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20.109375" style="114" customWidth="1"/>
    <col min="7" max="9" width="12.44140625" style="114" customWidth="1"/>
    <col min="10" max="10" width="18.10937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5.33203125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54" ht="15.75" hidden="1" customHeight="1" x14ac:dyDescent="0.3"/>
    <row r="2" spans="2:154" ht="15.75" hidden="1" customHeight="1" x14ac:dyDescent="0.3"/>
    <row r="3" spans="2:154" ht="15.75" hidden="1" customHeight="1" x14ac:dyDescent="0.3"/>
    <row r="4" spans="2:154" ht="15.75" hidden="1" customHeight="1" x14ac:dyDescent="0.3"/>
    <row r="5" spans="2:154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54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54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</row>
    <row r="8" spans="2:154" s="185" customFormat="1" ht="18.75" customHeight="1" thickBot="1" x14ac:dyDescent="0.35">
      <c r="B8" s="229" t="s">
        <v>16</v>
      </c>
      <c r="C8" s="792" t="s">
        <v>202</v>
      </c>
      <c r="D8" s="793"/>
      <c r="E8" s="793"/>
      <c r="F8" s="794"/>
      <c r="G8" s="807" t="s">
        <v>363</v>
      </c>
      <c r="H8" s="808"/>
      <c r="I8" s="808"/>
      <c r="J8" s="809"/>
      <c r="K8" s="792" t="s">
        <v>438</v>
      </c>
      <c r="L8" s="793"/>
      <c r="M8" s="793"/>
      <c r="N8" s="794"/>
      <c r="O8" s="793" t="s">
        <v>395</v>
      </c>
      <c r="P8" s="793"/>
      <c r="Q8" s="793"/>
      <c r="R8" s="794"/>
      <c r="S8" s="793" t="s">
        <v>231</v>
      </c>
      <c r="T8" s="793"/>
      <c r="U8" s="793"/>
      <c r="V8" s="794"/>
      <c r="W8" s="792" t="s">
        <v>379</v>
      </c>
      <c r="X8" s="793"/>
      <c r="Y8" s="793"/>
      <c r="Z8" s="794"/>
      <c r="AA8" s="792" t="s">
        <v>363</v>
      </c>
      <c r="AB8" s="793"/>
      <c r="AC8" s="793"/>
      <c r="AD8" s="794"/>
      <c r="AE8" s="792" t="s">
        <v>473</v>
      </c>
      <c r="AF8" s="793"/>
      <c r="AG8" s="793"/>
      <c r="AH8" s="793"/>
      <c r="AI8" s="807" t="s">
        <v>363</v>
      </c>
      <c r="AJ8" s="808"/>
      <c r="AK8" s="808"/>
      <c r="AL8" s="809"/>
      <c r="AM8" s="792" t="s">
        <v>363</v>
      </c>
      <c r="AN8" s="793"/>
      <c r="AO8" s="793"/>
      <c r="AP8" s="793"/>
      <c r="AQ8" s="807" t="s">
        <v>363</v>
      </c>
      <c r="AR8" s="808"/>
      <c r="AS8" s="808"/>
      <c r="AT8" s="809"/>
      <c r="AU8" s="807" t="s">
        <v>363</v>
      </c>
      <c r="AV8" s="808"/>
      <c r="AW8" s="808"/>
      <c r="AX8" s="809"/>
      <c r="AY8" s="793" t="s">
        <v>18</v>
      </c>
      <c r="AZ8" s="793"/>
      <c r="BA8" s="793"/>
      <c r="BB8" s="794"/>
      <c r="BC8" s="793" t="s">
        <v>18</v>
      </c>
      <c r="BD8" s="793"/>
      <c r="BE8" s="793"/>
      <c r="BF8" s="794"/>
      <c r="BG8" s="807" t="s">
        <v>96</v>
      </c>
      <c r="BH8" s="808"/>
      <c r="BI8" s="808"/>
      <c r="BJ8" s="809"/>
      <c r="BK8" s="807" t="s">
        <v>96</v>
      </c>
      <c r="BL8" s="808"/>
      <c r="BM8" s="808"/>
      <c r="BN8" s="809"/>
      <c r="BO8" s="807" t="s">
        <v>416</v>
      </c>
      <c r="BP8" s="808"/>
      <c r="BQ8" s="808"/>
      <c r="BR8" s="809"/>
      <c r="BS8" s="792" t="s">
        <v>481</v>
      </c>
      <c r="BT8" s="793"/>
      <c r="BU8" s="793"/>
      <c r="BV8" s="793"/>
      <c r="BW8" s="792" t="s">
        <v>118</v>
      </c>
      <c r="BX8" s="793"/>
      <c r="BY8" s="793"/>
      <c r="BZ8" s="794"/>
      <c r="CA8" s="792" t="s">
        <v>118</v>
      </c>
      <c r="CB8" s="793"/>
      <c r="CC8" s="793"/>
      <c r="CD8" s="794"/>
      <c r="CE8" s="792" t="s">
        <v>414</v>
      </c>
      <c r="CF8" s="793"/>
      <c r="CG8" s="793"/>
      <c r="CH8" s="793"/>
      <c r="CI8" s="807" t="s">
        <v>490</v>
      </c>
      <c r="CJ8" s="808"/>
      <c r="CK8" s="808"/>
      <c r="CL8" s="809"/>
      <c r="CM8" s="792" t="s">
        <v>490</v>
      </c>
      <c r="CN8" s="793"/>
      <c r="CO8" s="793"/>
      <c r="CP8" s="794"/>
      <c r="CQ8" s="792" t="s">
        <v>490</v>
      </c>
      <c r="CR8" s="793"/>
      <c r="CS8" s="793"/>
      <c r="CT8" s="794"/>
      <c r="CU8" s="807" t="s">
        <v>493</v>
      </c>
      <c r="CV8" s="808"/>
      <c r="CW8" s="808"/>
      <c r="CX8" s="809"/>
      <c r="CY8" s="807" t="s">
        <v>462</v>
      </c>
      <c r="CZ8" s="808"/>
      <c r="DA8" s="808"/>
      <c r="DB8" s="809"/>
      <c r="DC8" s="792" t="s">
        <v>208</v>
      </c>
      <c r="DD8" s="793"/>
      <c r="DE8" s="793"/>
      <c r="DF8" s="793"/>
      <c r="DG8" s="807" t="s">
        <v>354</v>
      </c>
      <c r="DH8" s="808"/>
      <c r="DI8" s="808"/>
      <c r="DJ8" s="809"/>
      <c r="DK8" s="807" t="s">
        <v>208</v>
      </c>
      <c r="DL8" s="808"/>
      <c r="DM8" s="808"/>
      <c r="DN8" s="809"/>
      <c r="DO8" s="792" t="s">
        <v>325</v>
      </c>
      <c r="DP8" s="793"/>
      <c r="DQ8" s="793"/>
      <c r="DR8" s="793"/>
      <c r="DS8" s="807" t="s">
        <v>480</v>
      </c>
      <c r="DT8" s="808"/>
      <c r="DU8" s="808"/>
      <c r="DV8" s="809"/>
      <c r="DW8" s="807" t="s">
        <v>237</v>
      </c>
      <c r="DX8" s="808"/>
      <c r="DY8" s="808"/>
      <c r="DZ8" s="809"/>
      <c r="EA8" s="807" t="s">
        <v>237</v>
      </c>
      <c r="EB8" s="808"/>
      <c r="EC8" s="808"/>
      <c r="ED8" s="809"/>
      <c r="EE8" s="807" t="s">
        <v>123</v>
      </c>
      <c r="EF8" s="808"/>
      <c r="EG8" s="808"/>
      <c r="EH8" s="809"/>
      <c r="EI8" s="807" t="s">
        <v>497</v>
      </c>
      <c r="EJ8" s="808"/>
      <c r="EK8" s="808"/>
      <c r="EL8" s="809"/>
      <c r="EM8" s="792" t="s">
        <v>452</v>
      </c>
      <c r="EN8" s="793"/>
      <c r="EO8" s="793"/>
      <c r="EP8" s="794"/>
      <c r="EQ8" s="807" t="s">
        <v>498</v>
      </c>
      <c r="ER8" s="808"/>
      <c r="ES8" s="808"/>
      <c r="ET8" s="809"/>
      <c r="EU8" s="807"/>
      <c r="EV8" s="808"/>
      <c r="EW8" s="808"/>
      <c r="EX8" s="809"/>
    </row>
    <row r="9" spans="2:154" s="185" customFormat="1" ht="18" thickBot="1" x14ac:dyDescent="0.35">
      <c r="B9" s="229" t="s">
        <v>14</v>
      </c>
      <c r="C9" s="792" t="s">
        <v>308</v>
      </c>
      <c r="D9" s="793"/>
      <c r="E9" s="793"/>
      <c r="F9" s="794"/>
      <c r="G9" s="792" t="s">
        <v>483</v>
      </c>
      <c r="H9" s="793"/>
      <c r="I9" s="793"/>
      <c r="J9" s="794"/>
      <c r="K9" s="792" t="s">
        <v>251</v>
      </c>
      <c r="L9" s="793"/>
      <c r="M9" s="793"/>
      <c r="N9" s="794"/>
      <c r="O9" s="793" t="s">
        <v>484</v>
      </c>
      <c r="P9" s="793"/>
      <c r="Q9" s="793"/>
      <c r="R9" s="794"/>
      <c r="S9" s="793" t="s">
        <v>323</v>
      </c>
      <c r="T9" s="793"/>
      <c r="U9" s="793"/>
      <c r="V9" s="794"/>
      <c r="W9" s="792" t="s">
        <v>404</v>
      </c>
      <c r="X9" s="793"/>
      <c r="Y9" s="793"/>
      <c r="Z9" s="794"/>
      <c r="AA9" s="792" t="s">
        <v>306</v>
      </c>
      <c r="AB9" s="793"/>
      <c r="AC9" s="793"/>
      <c r="AD9" s="794"/>
      <c r="AE9" s="792" t="s">
        <v>459</v>
      </c>
      <c r="AF9" s="793"/>
      <c r="AG9" s="793"/>
      <c r="AH9" s="793"/>
      <c r="AI9" s="792" t="s">
        <v>470</v>
      </c>
      <c r="AJ9" s="793"/>
      <c r="AK9" s="793"/>
      <c r="AL9" s="794"/>
      <c r="AM9" s="792" t="s">
        <v>409</v>
      </c>
      <c r="AN9" s="793"/>
      <c r="AO9" s="793"/>
      <c r="AP9" s="794"/>
      <c r="AQ9" s="792" t="s">
        <v>319</v>
      </c>
      <c r="AR9" s="793"/>
      <c r="AS9" s="793"/>
      <c r="AT9" s="794"/>
      <c r="AU9" s="792" t="s">
        <v>165</v>
      </c>
      <c r="AV9" s="793"/>
      <c r="AW9" s="793"/>
      <c r="AX9" s="794"/>
      <c r="AY9" s="793" t="s">
        <v>165</v>
      </c>
      <c r="AZ9" s="793"/>
      <c r="BA9" s="793"/>
      <c r="BB9" s="794"/>
      <c r="BC9" s="792" t="s">
        <v>319</v>
      </c>
      <c r="BD9" s="793"/>
      <c r="BE9" s="793"/>
      <c r="BF9" s="794"/>
      <c r="BG9" s="792" t="s">
        <v>383</v>
      </c>
      <c r="BH9" s="793"/>
      <c r="BI9" s="793"/>
      <c r="BJ9" s="794"/>
      <c r="BK9" s="792" t="s">
        <v>290</v>
      </c>
      <c r="BL9" s="793"/>
      <c r="BM9" s="793"/>
      <c r="BN9" s="794"/>
      <c r="BO9" s="792" t="s">
        <v>366</v>
      </c>
      <c r="BP9" s="793"/>
      <c r="BQ9" s="793"/>
      <c r="BR9" s="794"/>
      <c r="BS9" s="792" t="s">
        <v>407</v>
      </c>
      <c r="BT9" s="793"/>
      <c r="BU9" s="793"/>
      <c r="BV9" s="793"/>
      <c r="BW9" s="792" t="s">
        <v>211</v>
      </c>
      <c r="BX9" s="793"/>
      <c r="BY9" s="793"/>
      <c r="BZ9" s="794"/>
      <c r="CA9" s="792" t="s">
        <v>448</v>
      </c>
      <c r="CB9" s="793"/>
      <c r="CC9" s="793"/>
      <c r="CD9" s="794"/>
      <c r="CE9" s="792" t="s">
        <v>205</v>
      </c>
      <c r="CF9" s="793"/>
      <c r="CG9" s="793"/>
      <c r="CH9" s="794"/>
      <c r="CI9" s="792" t="s">
        <v>475</v>
      </c>
      <c r="CJ9" s="793"/>
      <c r="CK9" s="793"/>
      <c r="CL9" s="794"/>
      <c r="CM9" s="792" t="s">
        <v>491</v>
      </c>
      <c r="CN9" s="793"/>
      <c r="CO9" s="793"/>
      <c r="CP9" s="794"/>
      <c r="CQ9" s="792" t="s">
        <v>492</v>
      </c>
      <c r="CR9" s="793"/>
      <c r="CS9" s="793"/>
      <c r="CT9" s="794"/>
      <c r="CU9" s="792" t="s">
        <v>463</v>
      </c>
      <c r="CV9" s="793"/>
      <c r="CW9" s="793"/>
      <c r="CX9" s="794"/>
      <c r="CY9" s="792" t="s">
        <v>463</v>
      </c>
      <c r="CZ9" s="793"/>
      <c r="DA9" s="793"/>
      <c r="DB9" s="794"/>
      <c r="DC9" s="792" t="s">
        <v>320</v>
      </c>
      <c r="DD9" s="793"/>
      <c r="DE9" s="793"/>
      <c r="DF9" s="793"/>
      <c r="DG9" s="792" t="s">
        <v>494</v>
      </c>
      <c r="DH9" s="793"/>
      <c r="DI9" s="793"/>
      <c r="DJ9" s="794"/>
      <c r="DK9" s="792" t="s">
        <v>173</v>
      </c>
      <c r="DL9" s="793"/>
      <c r="DM9" s="793"/>
      <c r="DN9" s="794"/>
      <c r="DO9" s="792" t="s">
        <v>478</v>
      </c>
      <c r="DP9" s="793"/>
      <c r="DQ9" s="793"/>
      <c r="DR9" s="793"/>
      <c r="DS9" s="792" t="s">
        <v>479</v>
      </c>
      <c r="DT9" s="793"/>
      <c r="DU9" s="793"/>
      <c r="DV9" s="794"/>
      <c r="DW9" s="792" t="s">
        <v>495</v>
      </c>
      <c r="DX9" s="793"/>
      <c r="DY9" s="793"/>
      <c r="DZ9" s="794"/>
      <c r="EA9" s="792" t="s">
        <v>193</v>
      </c>
      <c r="EB9" s="793"/>
      <c r="EC9" s="793"/>
      <c r="ED9" s="794"/>
      <c r="EE9" s="792" t="s">
        <v>496</v>
      </c>
      <c r="EF9" s="793"/>
      <c r="EG9" s="793"/>
      <c r="EH9" s="794"/>
      <c r="EI9" s="792" t="s">
        <v>475</v>
      </c>
      <c r="EJ9" s="793"/>
      <c r="EK9" s="793"/>
      <c r="EL9" s="794"/>
      <c r="EM9" s="792" t="s">
        <v>11</v>
      </c>
      <c r="EN9" s="793"/>
      <c r="EO9" s="793"/>
      <c r="EP9" s="794"/>
      <c r="EQ9" s="792" t="s">
        <v>186</v>
      </c>
      <c r="ER9" s="793"/>
      <c r="ES9" s="793"/>
      <c r="ET9" s="794"/>
      <c r="EU9" s="792"/>
      <c r="EV9" s="793"/>
      <c r="EW9" s="793"/>
      <c r="EX9" s="794"/>
    </row>
    <row r="10" spans="2:154" s="3" customFormat="1" ht="28.2" thickBot="1" x14ac:dyDescent="0.35">
      <c r="B10" s="230" t="s">
        <v>52</v>
      </c>
      <c r="C10" s="757">
        <v>821</v>
      </c>
      <c r="D10" s="757"/>
      <c r="E10" s="757"/>
      <c r="F10" s="758"/>
      <c r="G10" s="756">
        <v>822</v>
      </c>
      <c r="H10" s="757"/>
      <c r="I10" s="757"/>
      <c r="J10" s="758"/>
      <c r="K10" s="757">
        <v>823</v>
      </c>
      <c r="L10" s="757"/>
      <c r="M10" s="757"/>
      <c r="N10" s="758"/>
      <c r="O10" s="757">
        <v>824</v>
      </c>
      <c r="P10" s="757"/>
      <c r="Q10" s="757"/>
      <c r="R10" s="758"/>
      <c r="S10" s="757">
        <v>825</v>
      </c>
      <c r="T10" s="757"/>
      <c r="U10" s="757"/>
      <c r="V10" s="758"/>
      <c r="W10" s="757">
        <v>826</v>
      </c>
      <c r="X10" s="757"/>
      <c r="Y10" s="757"/>
      <c r="Z10" s="758"/>
      <c r="AA10" s="756">
        <v>827</v>
      </c>
      <c r="AB10" s="757"/>
      <c r="AC10" s="757"/>
      <c r="AD10" s="758"/>
      <c r="AE10" s="756">
        <v>828</v>
      </c>
      <c r="AF10" s="757"/>
      <c r="AG10" s="757"/>
      <c r="AH10" s="758"/>
      <c r="AI10" s="756">
        <v>829</v>
      </c>
      <c r="AJ10" s="757"/>
      <c r="AK10" s="757"/>
      <c r="AL10" s="758"/>
      <c r="AM10" s="756">
        <v>830</v>
      </c>
      <c r="AN10" s="757"/>
      <c r="AO10" s="757"/>
      <c r="AP10" s="758"/>
      <c r="AQ10" s="756">
        <v>831</v>
      </c>
      <c r="AR10" s="757"/>
      <c r="AS10" s="757"/>
      <c r="AT10" s="758"/>
      <c r="AU10" s="731">
        <v>832</v>
      </c>
      <c r="AV10" s="732"/>
      <c r="AW10" s="732"/>
      <c r="AX10" s="733"/>
      <c r="AY10" s="731">
        <v>833</v>
      </c>
      <c r="AZ10" s="732"/>
      <c r="BA10" s="732"/>
      <c r="BB10" s="733"/>
      <c r="BC10" s="731">
        <v>834</v>
      </c>
      <c r="BD10" s="732"/>
      <c r="BE10" s="732"/>
      <c r="BF10" s="733"/>
      <c r="BG10" s="731">
        <v>835</v>
      </c>
      <c r="BH10" s="732"/>
      <c r="BI10" s="732"/>
      <c r="BJ10" s="733"/>
      <c r="BK10" s="731">
        <v>836</v>
      </c>
      <c r="BL10" s="732"/>
      <c r="BM10" s="732"/>
      <c r="BN10" s="733"/>
      <c r="BO10" s="756">
        <v>837</v>
      </c>
      <c r="BP10" s="757"/>
      <c r="BQ10" s="757"/>
      <c r="BR10" s="758"/>
      <c r="BS10" s="756">
        <v>838</v>
      </c>
      <c r="BT10" s="757"/>
      <c r="BU10" s="757"/>
      <c r="BV10" s="758"/>
      <c r="BW10" s="813">
        <v>839</v>
      </c>
      <c r="BX10" s="814"/>
      <c r="BY10" s="814"/>
      <c r="BZ10" s="814"/>
      <c r="CA10" s="813">
        <v>840</v>
      </c>
      <c r="CB10" s="814"/>
      <c r="CC10" s="814"/>
      <c r="CD10" s="814"/>
      <c r="CE10" s="813">
        <v>841</v>
      </c>
      <c r="CF10" s="814"/>
      <c r="CG10" s="814"/>
      <c r="CH10" s="815"/>
      <c r="CI10" s="756">
        <v>842</v>
      </c>
      <c r="CJ10" s="757"/>
      <c r="CK10" s="757"/>
      <c r="CL10" s="758"/>
      <c r="CM10" s="814">
        <v>843</v>
      </c>
      <c r="CN10" s="814"/>
      <c r="CO10" s="814"/>
      <c r="CP10" s="815"/>
      <c r="CQ10" s="756">
        <v>844</v>
      </c>
      <c r="CR10" s="757"/>
      <c r="CS10" s="757"/>
      <c r="CT10" s="758"/>
      <c r="CU10" s="756">
        <v>845</v>
      </c>
      <c r="CV10" s="757"/>
      <c r="CW10" s="757"/>
      <c r="CX10" s="758"/>
      <c r="CY10" s="813">
        <v>846</v>
      </c>
      <c r="CZ10" s="814"/>
      <c r="DA10" s="814"/>
      <c r="DB10" s="814"/>
      <c r="DC10" s="813">
        <v>847</v>
      </c>
      <c r="DD10" s="814"/>
      <c r="DE10" s="814"/>
      <c r="DF10" s="814"/>
      <c r="DG10" s="756">
        <v>848</v>
      </c>
      <c r="DH10" s="757"/>
      <c r="DI10" s="757"/>
      <c r="DJ10" s="758"/>
      <c r="DK10" s="756">
        <v>849</v>
      </c>
      <c r="DL10" s="757"/>
      <c r="DM10" s="757"/>
      <c r="DN10" s="758"/>
      <c r="DO10" s="756">
        <v>850</v>
      </c>
      <c r="DP10" s="757"/>
      <c r="DQ10" s="757"/>
      <c r="DR10" s="758"/>
      <c r="DS10" s="756">
        <v>851</v>
      </c>
      <c r="DT10" s="757"/>
      <c r="DU10" s="757"/>
      <c r="DV10" s="758"/>
      <c r="DW10" s="716">
        <v>852</v>
      </c>
      <c r="DX10" s="717"/>
      <c r="DY10" s="717"/>
      <c r="DZ10" s="718"/>
      <c r="EA10" s="716">
        <v>853</v>
      </c>
      <c r="EB10" s="717"/>
      <c r="EC10" s="717"/>
      <c r="ED10" s="718"/>
      <c r="EE10" s="716">
        <v>854</v>
      </c>
      <c r="EF10" s="717"/>
      <c r="EG10" s="717"/>
      <c r="EH10" s="718"/>
      <c r="EI10" s="716">
        <v>855</v>
      </c>
      <c r="EJ10" s="717"/>
      <c r="EK10" s="717"/>
      <c r="EL10" s="718"/>
      <c r="EM10" s="716">
        <v>856</v>
      </c>
      <c r="EN10" s="717"/>
      <c r="EO10" s="717"/>
      <c r="EP10" s="718"/>
      <c r="EQ10" s="716">
        <v>857</v>
      </c>
      <c r="ER10" s="717"/>
      <c r="ES10" s="717"/>
      <c r="ET10" s="718"/>
      <c r="EU10" s="716"/>
      <c r="EV10" s="717"/>
      <c r="EW10" s="717"/>
      <c r="EX10" s="718"/>
    </row>
    <row r="11" spans="2:154" s="202" customFormat="1" ht="59.25" customHeight="1" thickBot="1" x14ac:dyDescent="0.25">
      <c r="B11" s="10"/>
      <c r="C11" s="238" t="s">
        <v>30</v>
      </c>
      <c r="D11" s="46" t="s">
        <v>31</v>
      </c>
      <c r="E11" s="46" t="s">
        <v>32</v>
      </c>
      <c r="F11" s="47" t="s">
        <v>33</v>
      </c>
      <c r="G11" s="238" t="s">
        <v>30</v>
      </c>
      <c r="H11" s="46" t="s">
        <v>31</v>
      </c>
      <c r="I11" s="46" t="s">
        <v>32</v>
      </c>
      <c r="J11" s="47" t="s">
        <v>33</v>
      </c>
      <c r="K11" s="238" t="s">
        <v>30</v>
      </c>
      <c r="L11" s="46" t="s">
        <v>31</v>
      </c>
      <c r="M11" s="46" t="s">
        <v>32</v>
      </c>
      <c r="N11" s="47" t="s">
        <v>33</v>
      </c>
      <c r="O11" s="243" t="s">
        <v>30</v>
      </c>
      <c r="P11" s="46" t="s">
        <v>31</v>
      </c>
      <c r="Q11" s="46" t="s">
        <v>32</v>
      </c>
      <c r="R11" s="47" t="s">
        <v>33</v>
      </c>
      <c r="S11" s="49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8" t="s">
        <v>33</v>
      </c>
      <c r="AE11" s="145" t="s">
        <v>30</v>
      </c>
      <c r="AF11" s="46" t="s">
        <v>31</v>
      </c>
      <c r="AG11" s="47" t="s">
        <v>32</v>
      </c>
      <c r="AH11" s="143" t="s">
        <v>33</v>
      </c>
      <c r="AI11" s="105" t="s">
        <v>30</v>
      </c>
      <c r="AJ11" s="106" t="s">
        <v>31</v>
      </c>
      <c r="AK11" s="106" t="s">
        <v>32</v>
      </c>
      <c r="AL11" s="107" t="s">
        <v>33</v>
      </c>
      <c r="AM11" s="49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8" t="s">
        <v>33</v>
      </c>
      <c r="BS11" s="45" t="s">
        <v>30</v>
      </c>
      <c r="BT11" s="46" t="s">
        <v>31</v>
      </c>
      <c r="BU11" s="46" t="s">
        <v>32</v>
      </c>
      <c r="BV11" s="48" t="s">
        <v>33</v>
      </c>
      <c r="BW11" s="45" t="s">
        <v>30</v>
      </c>
      <c r="BX11" s="46" t="s">
        <v>31</v>
      </c>
      <c r="BY11" s="46" t="s">
        <v>32</v>
      </c>
      <c r="BZ11" s="48" t="s">
        <v>33</v>
      </c>
      <c r="CA11" s="45" t="s">
        <v>30</v>
      </c>
      <c r="CB11" s="46" t="s">
        <v>31</v>
      </c>
      <c r="CC11" s="46" t="s">
        <v>32</v>
      </c>
      <c r="CD11" s="48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9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8" t="s">
        <v>33</v>
      </c>
      <c r="CY11" s="45" t="s">
        <v>30</v>
      </c>
      <c r="CZ11" s="46" t="s">
        <v>31</v>
      </c>
      <c r="DA11" s="46" t="s">
        <v>32</v>
      </c>
      <c r="DB11" s="47" t="s">
        <v>33</v>
      </c>
      <c r="DC11" s="108" t="s">
        <v>30</v>
      </c>
      <c r="DD11" s="106" t="s">
        <v>31</v>
      </c>
      <c r="DE11" s="106" t="s">
        <v>32</v>
      </c>
      <c r="DF11" s="139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  <c r="EI11" s="45" t="s">
        <v>30</v>
      </c>
      <c r="EJ11" s="46" t="s">
        <v>31</v>
      </c>
      <c r="EK11" s="46" t="s">
        <v>32</v>
      </c>
      <c r="EL11" s="47" t="s">
        <v>33</v>
      </c>
      <c r="EM11" s="45" t="s">
        <v>30</v>
      </c>
      <c r="EN11" s="46" t="s">
        <v>31</v>
      </c>
      <c r="EO11" s="46" t="s">
        <v>32</v>
      </c>
      <c r="EP11" s="47" t="s">
        <v>33</v>
      </c>
      <c r="EQ11" s="45" t="s">
        <v>30</v>
      </c>
      <c r="ER11" s="46" t="s">
        <v>31</v>
      </c>
      <c r="ES11" s="46" t="s">
        <v>32</v>
      </c>
      <c r="ET11" s="47" t="s">
        <v>33</v>
      </c>
      <c r="EU11" s="45" t="s">
        <v>30</v>
      </c>
      <c r="EV11" s="46" t="s">
        <v>31</v>
      </c>
      <c r="EW11" s="46" t="s">
        <v>32</v>
      </c>
      <c r="EX11" s="47" t="s">
        <v>33</v>
      </c>
    </row>
    <row r="12" spans="2:154" ht="15" thickBot="1" x14ac:dyDescent="0.35">
      <c r="C12" s="237">
        <v>45352</v>
      </c>
      <c r="D12" s="54">
        <v>5886</v>
      </c>
      <c r="E12" s="54">
        <v>45</v>
      </c>
      <c r="F12" s="54" t="s">
        <v>179</v>
      </c>
      <c r="G12" s="237">
        <v>45353</v>
      </c>
      <c r="H12" s="54">
        <v>5890</v>
      </c>
      <c r="I12" s="54">
        <v>30</v>
      </c>
      <c r="J12" s="54" t="s">
        <v>179</v>
      </c>
      <c r="K12" s="237">
        <v>45361</v>
      </c>
      <c r="L12" s="54">
        <v>6008</v>
      </c>
      <c r="M12" s="54">
        <v>30</v>
      </c>
      <c r="N12" s="51" t="s">
        <v>179</v>
      </c>
      <c r="O12" s="136">
        <v>45381</v>
      </c>
      <c r="P12" s="54">
        <v>6247</v>
      </c>
      <c r="Q12" s="54">
        <v>30</v>
      </c>
      <c r="R12" s="54" t="s">
        <v>111</v>
      </c>
      <c r="S12" s="161">
        <v>45354</v>
      </c>
      <c r="T12" s="54">
        <v>5897</v>
      </c>
      <c r="U12" s="54">
        <v>15</v>
      </c>
      <c r="V12" s="53" t="s">
        <v>179</v>
      </c>
      <c r="W12" s="161">
        <v>45353</v>
      </c>
      <c r="X12" s="54">
        <v>5908</v>
      </c>
      <c r="Y12" s="54">
        <v>105</v>
      </c>
      <c r="Z12" s="53" t="s">
        <v>111</v>
      </c>
      <c r="AA12" s="144">
        <v>45353</v>
      </c>
      <c r="AB12" s="54">
        <v>5888</v>
      </c>
      <c r="AC12" s="54">
        <v>30</v>
      </c>
      <c r="AD12" s="51" t="s">
        <v>179</v>
      </c>
      <c r="AE12" s="131">
        <v>45353</v>
      </c>
      <c r="AF12" s="6">
        <v>5889</v>
      </c>
      <c r="AG12" s="6">
        <v>30</v>
      </c>
      <c r="AH12" s="15" t="s">
        <v>179</v>
      </c>
      <c r="AI12" s="130">
        <v>45352</v>
      </c>
      <c r="AJ12" s="126">
        <v>5906</v>
      </c>
      <c r="AK12" s="126">
        <v>35</v>
      </c>
      <c r="AL12" s="127" t="s">
        <v>111</v>
      </c>
      <c r="AM12" s="130">
        <v>45353</v>
      </c>
      <c r="AN12" s="54">
        <v>5887</v>
      </c>
      <c r="AO12" s="54">
        <v>30</v>
      </c>
      <c r="AP12" s="54" t="s">
        <v>179</v>
      </c>
      <c r="AQ12" s="144">
        <v>45352</v>
      </c>
      <c r="AR12" s="54">
        <v>5903</v>
      </c>
      <c r="AS12" s="54">
        <v>30</v>
      </c>
      <c r="AT12" s="144" t="s">
        <v>111</v>
      </c>
      <c r="AU12" s="144">
        <v>45352</v>
      </c>
      <c r="AV12" s="6">
        <v>5902</v>
      </c>
      <c r="AW12" s="54">
        <v>35</v>
      </c>
      <c r="AX12" s="54" t="s">
        <v>111</v>
      </c>
      <c r="AY12" s="144">
        <v>45352</v>
      </c>
      <c r="AZ12" s="54">
        <v>5901</v>
      </c>
      <c r="BA12" s="54">
        <v>30</v>
      </c>
      <c r="BB12" s="54" t="s">
        <v>111</v>
      </c>
      <c r="BC12" s="144">
        <v>45352</v>
      </c>
      <c r="BD12" s="54">
        <v>5904</v>
      </c>
      <c r="BE12" s="159">
        <v>30</v>
      </c>
      <c r="BF12" s="54" t="s">
        <v>111</v>
      </c>
      <c r="BG12" s="144">
        <v>45354</v>
      </c>
      <c r="BH12" s="54">
        <v>5892</v>
      </c>
      <c r="BI12" s="54">
        <v>30</v>
      </c>
      <c r="BJ12" s="54" t="s">
        <v>179</v>
      </c>
      <c r="BK12" s="144">
        <v>45356</v>
      </c>
      <c r="BL12" s="54">
        <v>5916</v>
      </c>
      <c r="BM12" s="54">
        <v>45</v>
      </c>
      <c r="BN12" s="54" t="s">
        <v>179</v>
      </c>
      <c r="BO12" s="144">
        <v>45355</v>
      </c>
      <c r="BP12" s="54">
        <v>5914</v>
      </c>
      <c r="BQ12" s="3">
        <v>15</v>
      </c>
      <c r="BR12" s="51" t="s">
        <v>179</v>
      </c>
      <c r="BS12" s="144">
        <v>45366</v>
      </c>
      <c r="BT12" s="54">
        <v>5943</v>
      </c>
      <c r="BU12" s="235">
        <v>75</v>
      </c>
      <c r="BV12" s="234" t="s">
        <v>179</v>
      </c>
      <c r="BW12" s="144">
        <v>45353</v>
      </c>
      <c r="BX12" s="54">
        <v>5909</v>
      </c>
      <c r="BY12" s="54">
        <v>140</v>
      </c>
      <c r="BZ12" s="51" t="s">
        <v>111</v>
      </c>
      <c r="CA12" s="136">
        <v>45353</v>
      </c>
      <c r="CB12" s="6">
        <v>5907</v>
      </c>
      <c r="CC12" s="6">
        <v>245</v>
      </c>
      <c r="CD12" s="52" t="s">
        <v>111</v>
      </c>
      <c r="CE12" s="136">
        <v>45352</v>
      </c>
      <c r="CF12" s="54">
        <v>5938</v>
      </c>
      <c r="CG12" s="54">
        <v>30</v>
      </c>
      <c r="CH12" s="53" t="s">
        <v>179</v>
      </c>
      <c r="CI12" s="161">
        <v>45354</v>
      </c>
      <c r="CJ12" s="54">
        <v>5893</v>
      </c>
      <c r="CK12" s="54">
        <v>30</v>
      </c>
      <c r="CL12" s="53" t="s">
        <v>179</v>
      </c>
      <c r="CM12" s="136">
        <v>45360</v>
      </c>
      <c r="CN12" s="54">
        <v>6007</v>
      </c>
      <c r="CO12" s="54">
        <v>106</v>
      </c>
      <c r="CP12" s="53" t="s">
        <v>179</v>
      </c>
      <c r="CQ12" s="161">
        <v>45364</v>
      </c>
      <c r="CR12" s="54">
        <v>5991</v>
      </c>
      <c r="CS12" s="54">
        <v>77</v>
      </c>
      <c r="CT12" s="54" t="s">
        <v>280</v>
      </c>
      <c r="CU12" s="136">
        <v>45353</v>
      </c>
      <c r="CV12" s="66">
        <v>5910</v>
      </c>
      <c r="CW12" s="66">
        <v>35</v>
      </c>
      <c r="CX12" s="66" t="s">
        <v>111</v>
      </c>
      <c r="CY12" s="144">
        <v>45357</v>
      </c>
      <c r="CZ12" s="54">
        <v>5954</v>
      </c>
      <c r="DA12" s="54">
        <v>15</v>
      </c>
      <c r="DB12" s="54" t="s">
        <v>469</v>
      </c>
      <c r="DC12" s="138">
        <v>45352</v>
      </c>
      <c r="DD12" s="6">
        <v>5905</v>
      </c>
      <c r="DE12" s="6">
        <v>10</v>
      </c>
      <c r="DF12" s="6" t="s">
        <v>111</v>
      </c>
      <c r="DG12" s="208">
        <v>45378</v>
      </c>
      <c r="DH12" s="54">
        <v>6156</v>
      </c>
      <c r="DI12" s="54">
        <v>30</v>
      </c>
      <c r="DJ12" s="53" t="s">
        <v>179</v>
      </c>
      <c r="DK12" s="161">
        <v>45379</v>
      </c>
      <c r="DL12" s="54">
        <v>6044</v>
      </c>
      <c r="DM12" s="54">
        <v>15</v>
      </c>
      <c r="DN12" s="53" t="s">
        <v>280</v>
      </c>
      <c r="DO12" s="161">
        <v>45358</v>
      </c>
      <c r="DP12" s="54">
        <v>5957</v>
      </c>
      <c r="DQ12" s="54">
        <v>15</v>
      </c>
      <c r="DR12" s="53" t="s">
        <v>449</v>
      </c>
      <c r="DS12" s="236">
        <v>45373</v>
      </c>
      <c r="DT12" s="86">
        <v>5996</v>
      </c>
      <c r="DU12" s="86">
        <v>25</v>
      </c>
      <c r="DV12" s="216" t="s">
        <v>280</v>
      </c>
      <c r="DW12" s="236">
        <v>45371</v>
      </c>
      <c r="DX12" s="86">
        <v>6108</v>
      </c>
      <c r="DY12" s="86">
        <v>420</v>
      </c>
      <c r="DZ12" s="216" t="s">
        <v>111</v>
      </c>
      <c r="EA12" s="236">
        <v>45378</v>
      </c>
      <c r="EB12" s="86">
        <v>6159</v>
      </c>
      <c r="EC12" s="86">
        <v>90</v>
      </c>
      <c r="ED12" s="216" t="s">
        <v>179</v>
      </c>
      <c r="EE12" s="236">
        <v>45373</v>
      </c>
      <c r="EF12" s="86">
        <v>5997</v>
      </c>
      <c r="EG12" s="86">
        <v>60</v>
      </c>
      <c r="EH12" s="216" t="s">
        <v>280</v>
      </c>
      <c r="EI12" s="236">
        <v>45378</v>
      </c>
      <c r="EJ12" s="86">
        <v>6145</v>
      </c>
      <c r="EK12" s="86">
        <v>70</v>
      </c>
      <c r="EL12" s="216" t="s">
        <v>111</v>
      </c>
      <c r="EM12" s="236">
        <v>45353</v>
      </c>
      <c r="EN12" s="86">
        <v>5911</v>
      </c>
      <c r="EO12" s="86">
        <v>35</v>
      </c>
      <c r="EP12" s="216" t="s">
        <v>111</v>
      </c>
      <c r="EQ12" s="236">
        <v>45381</v>
      </c>
      <c r="ER12" s="86">
        <v>5210</v>
      </c>
      <c r="ES12" s="86">
        <v>90</v>
      </c>
      <c r="ET12" s="216" t="s">
        <v>184</v>
      </c>
      <c r="EU12" s="236"/>
      <c r="EV12" s="86"/>
      <c r="EW12" s="86"/>
      <c r="EX12" s="216"/>
    </row>
    <row r="13" spans="2:154" ht="15" thickBot="1" x14ac:dyDescent="0.35">
      <c r="C13" s="237">
        <v>45365</v>
      </c>
      <c r="D13" s="54">
        <v>5993</v>
      </c>
      <c r="E13" s="54">
        <v>30</v>
      </c>
      <c r="F13" s="54" t="s">
        <v>179</v>
      </c>
      <c r="G13" s="237">
        <v>45356</v>
      </c>
      <c r="H13" s="6">
        <v>5917</v>
      </c>
      <c r="I13" s="6">
        <v>30</v>
      </c>
      <c r="J13" s="6" t="s">
        <v>179</v>
      </c>
      <c r="K13" s="237">
        <v>45363</v>
      </c>
      <c r="L13" s="6">
        <v>5987</v>
      </c>
      <c r="M13" s="6">
        <v>25</v>
      </c>
      <c r="N13" s="52" t="s">
        <v>280</v>
      </c>
      <c r="O13" s="136"/>
      <c r="P13" s="6"/>
      <c r="Q13" s="6"/>
      <c r="R13" s="54"/>
      <c r="S13" s="131">
        <v>45358</v>
      </c>
      <c r="T13" s="6">
        <v>5958</v>
      </c>
      <c r="U13" s="6">
        <v>30</v>
      </c>
      <c r="V13" s="15" t="s">
        <v>179</v>
      </c>
      <c r="W13" s="131">
        <v>45356</v>
      </c>
      <c r="X13" s="6">
        <v>5951</v>
      </c>
      <c r="Y13" s="6">
        <v>45</v>
      </c>
      <c r="Z13" s="15" t="s">
        <v>469</v>
      </c>
      <c r="AA13" s="136">
        <v>45356</v>
      </c>
      <c r="AB13" s="6">
        <v>5918</v>
      </c>
      <c r="AC13" s="6">
        <v>30</v>
      </c>
      <c r="AD13" s="52" t="s">
        <v>179</v>
      </c>
      <c r="AE13" s="131">
        <v>45356</v>
      </c>
      <c r="AF13" s="86">
        <v>5919</v>
      </c>
      <c r="AG13" s="86">
        <v>30</v>
      </c>
      <c r="AH13" s="216" t="s">
        <v>179</v>
      </c>
      <c r="AI13" s="131">
        <v>45355</v>
      </c>
      <c r="AJ13" s="6">
        <v>5912</v>
      </c>
      <c r="AK13" s="6">
        <v>15</v>
      </c>
      <c r="AL13" s="15" t="s">
        <v>179</v>
      </c>
      <c r="AM13" s="131">
        <v>45356</v>
      </c>
      <c r="AN13" s="6">
        <v>5920</v>
      </c>
      <c r="AO13" s="6">
        <v>30</v>
      </c>
      <c r="AP13" s="6" t="s">
        <v>179</v>
      </c>
      <c r="AQ13" s="136">
        <v>45354</v>
      </c>
      <c r="AR13" s="6">
        <v>5896</v>
      </c>
      <c r="AS13" s="6">
        <v>30</v>
      </c>
      <c r="AT13" s="136" t="s">
        <v>179</v>
      </c>
      <c r="AU13" s="136">
        <v>45356</v>
      </c>
      <c r="AV13" s="6">
        <v>5900</v>
      </c>
      <c r="AW13" s="6">
        <v>15</v>
      </c>
      <c r="AX13" s="6" t="s">
        <v>469</v>
      </c>
      <c r="AY13" s="136">
        <v>45354</v>
      </c>
      <c r="AZ13" s="6">
        <v>5894</v>
      </c>
      <c r="BA13" s="6">
        <v>45</v>
      </c>
      <c r="BB13" s="6" t="s">
        <v>179</v>
      </c>
      <c r="BC13" s="144">
        <v>45354</v>
      </c>
      <c r="BD13" s="6">
        <v>5895</v>
      </c>
      <c r="BE13" s="6">
        <v>45</v>
      </c>
      <c r="BF13" s="6" t="s">
        <v>179</v>
      </c>
      <c r="BG13" s="136">
        <v>45357</v>
      </c>
      <c r="BH13" s="6">
        <v>5922</v>
      </c>
      <c r="BI13" s="6">
        <v>30</v>
      </c>
      <c r="BJ13" s="6" t="s">
        <v>179</v>
      </c>
      <c r="BK13" s="136">
        <v>45359</v>
      </c>
      <c r="BL13" s="6">
        <v>6003</v>
      </c>
      <c r="BM13" s="6">
        <v>45</v>
      </c>
      <c r="BN13" s="6" t="s">
        <v>179</v>
      </c>
      <c r="BO13" s="136">
        <v>45363</v>
      </c>
      <c r="BP13" s="6">
        <v>6015</v>
      </c>
      <c r="BQ13" s="6">
        <v>35</v>
      </c>
      <c r="BR13" s="6" t="s">
        <v>111</v>
      </c>
      <c r="BS13" s="144">
        <v>45381</v>
      </c>
      <c r="BT13" s="54">
        <v>6048</v>
      </c>
      <c r="BU13" s="3">
        <v>45</v>
      </c>
      <c r="BV13" s="51" t="s">
        <v>280</v>
      </c>
      <c r="BW13" s="136">
        <v>45355</v>
      </c>
      <c r="BX13" s="6">
        <v>5913</v>
      </c>
      <c r="BY13" s="6">
        <v>60</v>
      </c>
      <c r="BZ13" s="52" t="s">
        <v>179</v>
      </c>
      <c r="CA13" s="136">
        <v>45355</v>
      </c>
      <c r="CB13" s="6">
        <v>5899</v>
      </c>
      <c r="CC13" s="6">
        <v>105</v>
      </c>
      <c r="CD13" s="52" t="s">
        <v>469</v>
      </c>
      <c r="CE13" s="136">
        <v>45355</v>
      </c>
      <c r="CF13" s="6">
        <v>5898</v>
      </c>
      <c r="CG13" s="54">
        <v>30</v>
      </c>
      <c r="CH13" s="15" t="s">
        <v>469</v>
      </c>
      <c r="CI13" s="131">
        <v>45357</v>
      </c>
      <c r="CJ13" s="6">
        <v>5923</v>
      </c>
      <c r="CK13" s="6">
        <v>30</v>
      </c>
      <c r="CL13" s="216" t="s">
        <v>179</v>
      </c>
      <c r="CM13" s="136"/>
      <c r="CN13" s="6"/>
      <c r="CO13" s="6"/>
      <c r="CP13" s="15"/>
      <c r="CQ13" s="161"/>
      <c r="CR13" s="86"/>
      <c r="CS13" s="86"/>
      <c r="CT13" s="86"/>
      <c r="CU13" s="136">
        <v>45360</v>
      </c>
      <c r="CV13" s="66">
        <v>5972</v>
      </c>
      <c r="CW13" s="66">
        <v>30</v>
      </c>
      <c r="CX13" s="66" t="s">
        <v>469</v>
      </c>
      <c r="CY13" s="136">
        <v>45375</v>
      </c>
      <c r="CZ13" s="6">
        <v>6251</v>
      </c>
      <c r="DA13" s="6">
        <v>35</v>
      </c>
      <c r="DB13" s="6" t="s">
        <v>280</v>
      </c>
      <c r="DC13" s="138">
        <v>45356</v>
      </c>
      <c r="DD13" s="6">
        <v>5949</v>
      </c>
      <c r="DE13" s="6">
        <v>30</v>
      </c>
      <c r="DF13" s="6" t="s">
        <v>469</v>
      </c>
      <c r="DG13" s="242">
        <v>45381</v>
      </c>
      <c r="DH13" s="86">
        <v>6201</v>
      </c>
      <c r="DI13" s="86">
        <v>30</v>
      </c>
      <c r="DJ13" s="216" t="s">
        <v>179</v>
      </c>
      <c r="DK13" s="236">
        <v>45382</v>
      </c>
      <c r="DL13" s="86">
        <v>6168</v>
      </c>
      <c r="DM13" s="86">
        <v>15</v>
      </c>
      <c r="DN13" s="216" t="s">
        <v>469</v>
      </c>
      <c r="DO13" s="236">
        <v>45368</v>
      </c>
      <c r="DP13" s="86">
        <v>5722</v>
      </c>
      <c r="DQ13" s="86">
        <v>35</v>
      </c>
      <c r="DR13" s="216" t="s">
        <v>111</v>
      </c>
      <c r="DS13" s="236"/>
      <c r="DT13" s="86"/>
      <c r="DU13" s="86"/>
      <c r="DV13" s="216"/>
      <c r="DW13" s="236"/>
      <c r="DX13" s="86"/>
      <c r="DY13" s="86"/>
      <c r="DZ13" s="216"/>
      <c r="EA13" s="236"/>
      <c r="EB13" s="86"/>
      <c r="EC13" s="86"/>
      <c r="ED13" s="216"/>
      <c r="EE13" s="236"/>
      <c r="EF13" s="86"/>
      <c r="EG13" s="86"/>
      <c r="EH13" s="216"/>
      <c r="EI13" s="236">
        <v>45382</v>
      </c>
      <c r="EJ13" s="86">
        <v>6152</v>
      </c>
      <c r="EK13" s="86">
        <v>30</v>
      </c>
      <c r="EL13" s="216" t="s">
        <v>469</v>
      </c>
      <c r="EM13" s="236">
        <v>45355</v>
      </c>
      <c r="EN13" s="86">
        <v>5915</v>
      </c>
      <c r="EO13" s="86">
        <v>15</v>
      </c>
      <c r="EP13" s="247" t="s">
        <v>179</v>
      </c>
      <c r="EQ13" s="236"/>
      <c r="ER13" s="86"/>
      <c r="ES13" s="86"/>
      <c r="ET13" s="216"/>
      <c r="EU13" s="236"/>
      <c r="EV13" s="86"/>
      <c r="EW13" s="86"/>
      <c r="EX13" s="216"/>
    </row>
    <row r="14" spans="2:154" ht="15" customHeight="1" thickBot="1" x14ac:dyDescent="0.35">
      <c r="C14" s="136">
        <v>45369</v>
      </c>
      <c r="D14" s="6">
        <v>5703</v>
      </c>
      <c r="E14" s="6">
        <v>30</v>
      </c>
      <c r="F14" s="6" t="s">
        <v>179</v>
      </c>
      <c r="G14" s="237">
        <v>45359</v>
      </c>
      <c r="H14" s="6">
        <v>6004</v>
      </c>
      <c r="I14" s="6">
        <v>15</v>
      </c>
      <c r="J14" s="6" t="s">
        <v>179</v>
      </c>
      <c r="K14" s="136">
        <v>45365</v>
      </c>
      <c r="L14" s="6">
        <v>5992</v>
      </c>
      <c r="M14" s="6">
        <v>30</v>
      </c>
      <c r="N14" s="52" t="s">
        <v>179</v>
      </c>
      <c r="O14" s="136"/>
      <c r="P14" s="6"/>
      <c r="Q14" s="6"/>
      <c r="R14" s="6"/>
      <c r="S14" s="131"/>
      <c r="T14" s="6"/>
      <c r="U14" s="6"/>
      <c r="V14" s="15"/>
      <c r="W14" s="131">
        <v>45359</v>
      </c>
      <c r="X14" s="6">
        <v>5970</v>
      </c>
      <c r="Y14" s="6">
        <v>45</v>
      </c>
      <c r="Z14" s="15" t="s">
        <v>469</v>
      </c>
      <c r="AA14" s="136">
        <v>45359</v>
      </c>
      <c r="AB14" s="6">
        <v>6002</v>
      </c>
      <c r="AC14" s="6">
        <v>30</v>
      </c>
      <c r="AD14" s="52" t="s">
        <v>179</v>
      </c>
      <c r="AE14" s="131"/>
      <c r="AF14" s="6"/>
      <c r="AG14" s="6"/>
      <c r="AH14" s="15"/>
      <c r="AI14" s="210">
        <v>45357</v>
      </c>
      <c r="AJ14" s="211">
        <v>5953</v>
      </c>
      <c r="AK14" s="211">
        <v>15</v>
      </c>
      <c r="AL14" s="212" t="s">
        <v>469</v>
      </c>
      <c r="AM14" s="210">
        <v>45359</v>
      </c>
      <c r="AN14" s="6">
        <v>6001</v>
      </c>
      <c r="AO14" s="6">
        <v>30</v>
      </c>
      <c r="AP14" s="6" t="s">
        <v>179</v>
      </c>
      <c r="AQ14" s="136">
        <v>45356</v>
      </c>
      <c r="AR14" s="6">
        <v>5948</v>
      </c>
      <c r="AS14" s="6">
        <v>30</v>
      </c>
      <c r="AT14" s="136" t="s">
        <v>469</v>
      </c>
      <c r="AU14" s="136">
        <v>45358</v>
      </c>
      <c r="AV14" s="6">
        <v>5964</v>
      </c>
      <c r="AW14" s="6">
        <v>15</v>
      </c>
      <c r="AX14" s="6" t="s">
        <v>469</v>
      </c>
      <c r="AY14" s="136">
        <v>45356</v>
      </c>
      <c r="AZ14" s="6">
        <v>5921</v>
      </c>
      <c r="BA14" s="6">
        <v>45</v>
      </c>
      <c r="BB14" s="6" t="s">
        <v>179</v>
      </c>
      <c r="BC14" s="144">
        <v>45356</v>
      </c>
      <c r="BD14" s="6">
        <v>5950</v>
      </c>
      <c r="BE14" s="6">
        <v>45</v>
      </c>
      <c r="BF14" s="6" t="s">
        <v>469</v>
      </c>
      <c r="BG14" s="136">
        <v>45360</v>
      </c>
      <c r="BH14" s="6">
        <v>6005</v>
      </c>
      <c r="BI14" s="6">
        <v>30</v>
      </c>
      <c r="BJ14" s="6" t="s">
        <v>179</v>
      </c>
      <c r="BK14" s="136">
        <v>45361</v>
      </c>
      <c r="BL14" s="6">
        <v>6009</v>
      </c>
      <c r="BM14" s="6">
        <v>30</v>
      </c>
      <c r="BN14" s="6" t="s">
        <v>179</v>
      </c>
      <c r="BO14" s="136">
        <v>45378</v>
      </c>
      <c r="BP14" s="6">
        <v>6157</v>
      </c>
      <c r="BQ14" s="6">
        <v>15</v>
      </c>
      <c r="BR14" s="6" t="s">
        <v>179</v>
      </c>
      <c r="BS14" s="136"/>
      <c r="BT14" s="6"/>
      <c r="BU14" s="6"/>
      <c r="BV14" s="6"/>
      <c r="BW14" s="136">
        <v>45357</v>
      </c>
      <c r="BX14" s="6">
        <v>5955</v>
      </c>
      <c r="BY14" s="6">
        <v>60</v>
      </c>
      <c r="BZ14" s="52" t="s">
        <v>469</v>
      </c>
      <c r="CA14" s="136">
        <v>45357</v>
      </c>
      <c r="CB14" s="6">
        <v>5956</v>
      </c>
      <c r="CC14" s="6">
        <v>70</v>
      </c>
      <c r="CD14" s="52" t="s">
        <v>469</v>
      </c>
      <c r="CE14" s="136">
        <v>45358</v>
      </c>
      <c r="CF14" s="213">
        <v>5965</v>
      </c>
      <c r="CG14" s="54">
        <v>30</v>
      </c>
      <c r="CH14" s="15" t="s">
        <v>469</v>
      </c>
      <c r="CI14" s="131">
        <v>45360</v>
      </c>
      <c r="CJ14" s="6">
        <v>6006</v>
      </c>
      <c r="CK14" s="6">
        <v>30</v>
      </c>
      <c r="CL14" s="216" t="s">
        <v>179</v>
      </c>
      <c r="CM14" s="136"/>
      <c r="CN14" s="54"/>
      <c r="CO14" s="54"/>
      <c r="CP14" s="15"/>
      <c r="CQ14" s="161"/>
      <c r="CR14" s="86"/>
      <c r="CS14" s="86"/>
      <c r="CT14" s="86"/>
      <c r="CU14" s="136">
        <v>45367</v>
      </c>
      <c r="CV14" s="66">
        <v>5717</v>
      </c>
      <c r="CW14" s="67">
        <v>35</v>
      </c>
      <c r="CX14" s="67" t="s">
        <v>111</v>
      </c>
      <c r="CY14" s="136"/>
      <c r="CZ14" s="6"/>
      <c r="DA14" s="6"/>
      <c r="DB14" s="6"/>
      <c r="DC14" s="138">
        <v>45359</v>
      </c>
      <c r="DD14" s="6">
        <v>5967</v>
      </c>
      <c r="DE14" s="6">
        <v>30</v>
      </c>
      <c r="DF14" s="6" t="s">
        <v>469</v>
      </c>
      <c r="DG14" s="242"/>
      <c r="DH14" s="86"/>
      <c r="DI14" s="86"/>
      <c r="DJ14" s="216"/>
      <c r="DK14" s="236"/>
      <c r="DL14" s="86"/>
      <c r="DM14" s="86"/>
      <c r="DN14" s="216"/>
      <c r="DO14" s="236">
        <v>45373</v>
      </c>
      <c r="DP14" s="86">
        <v>6125</v>
      </c>
      <c r="DQ14" s="86">
        <v>10</v>
      </c>
      <c r="DR14" s="216" t="s">
        <v>111</v>
      </c>
      <c r="DS14" s="236"/>
      <c r="DT14" s="86"/>
      <c r="DU14" s="86"/>
      <c r="DV14" s="216"/>
      <c r="DW14" s="236"/>
      <c r="DX14" s="86"/>
      <c r="DY14" s="86"/>
      <c r="DZ14" s="216"/>
      <c r="EA14" s="236"/>
      <c r="EB14" s="86"/>
      <c r="EC14" s="86"/>
      <c r="ED14" s="216"/>
      <c r="EE14" s="236"/>
      <c r="EF14" s="86"/>
      <c r="EG14" s="86"/>
      <c r="EH14" s="216"/>
      <c r="EI14" s="236"/>
      <c r="EJ14" s="86"/>
      <c r="EK14" s="86"/>
      <c r="EL14" s="216"/>
      <c r="EM14" s="236">
        <v>45357</v>
      </c>
      <c r="EN14" s="86">
        <v>5952</v>
      </c>
      <c r="EO14" s="86">
        <v>30</v>
      </c>
      <c r="EP14" s="216" t="s">
        <v>469</v>
      </c>
      <c r="EQ14" s="236"/>
      <c r="ER14" s="86"/>
      <c r="ES14" s="86"/>
      <c r="ET14" s="216"/>
      <c r="EU14" s="236"/>
      <c r="EV14" s="86"/>
      <c r="EW14" s="86"/>
      <c r="EX14" s="216"/>
    </row>
    <row r="15" spans="2:154" x14ac:dyDescent="0.3">
      <c r="C15" s="136">
        <v>45372</v>
      </c>
      <c r="D15" s="6">
        <v>6122</v>
      </c>
      <c r="E15" s="6">
        <v>30</v>
      </c>
      <c r="F15" s="6" t="s">
        <v>179</v>
      </c>
      <c r="G15" s="237"/>
      <c r="H15" s="6"/>
      <c r="I15" s="6"/>
      <c r="J15" s="6"/>
      <c r="K15" s="136">
        <v>45368</v>
      </c>
      <c r="L15" s="6">
        <v>5707</v>
      </c>
      <c r="M15" s="6">
        <v>30</v>
      </c>
      <c r="N15" s="52" t="s">
        <v>179</v>
      </c>
      <c r="O15" s="136"/>
      <c r="P15" s="6"/>
      <c r="Q15" s="6"/>
      <c r="R15" s="15"/>
      <c r="S15" s="131"/>
      <c r="T15" s="6"/>
      <c r="U15" s="6"/>
      <c r="V15" s="15"/>
      <c r="W15" s="131">
        <v>45362</v>
      </c>
      <c r="X15" s="6">
        <v>5982</v>
      </c>
      <c r="Y15" s="6">
        <v>45</v>
      </c>
      <c r="Z15" s="15" t="s">
        <v>111</v>
      </c>
      <c r="AA15" s="136">
        <v>45362</v>
      </c>
      <c r="AB15" s="6">
        <v>6011</v>
      </c>
      <c r="AC15" s="6">
        <v>30</v>
      </c>
      <c r="AD15" s="52" t="s">
        <v>179</v>
      </c>
      <c r="AE15" s="131"/>
      <c r="AF15" s="86"/>
      <c r="AG15" s="86"/>
      <c r="AH15" s="86"/>
      <c r="AI15" s="131">
        <v>45359</v>
      </c>
      <c r="AJ15" s="6">
        <v>5966</v>
      </c>
      <c r="AK15" s="6">
        <v>30</v>
      </c>
      <c r="AL15" s="15" t="s">
        <v>469</v>
      </c>
      <c r="AM15" s="131">
        <v>45362</v>
      </c>
      <c r="AN15" s="6">
        <v>6012</v>
      </c>
      <c r="AO15" s="6">
        <v>30</v>
      </c>
      <c r="AP15" s="6" t="s">
        <v>179</v>
      </c>
      <c r="AQ15" s="136">
        <v>45358</v>
      </c>
      <c r="AR15" s="6">
        <v>5963</v>
      </c>
      <c r="AS15" s="6">
        <v>30</v>
      </c>
      <c r="AT15" s="136" t="s">
        <v>469</v>
      </c>
      <c r="AU15" s="136">
        <v>45360</v>
      </c>
      <c r="AV15" s="6">
        <v>5975</v>
      </c>
      <c r="AW15" s="6">
        <v>15</v>
      </c>
      <c r="AX15" s="6" t="s">
        <v>469</v>
      </c>
      <c r="AY15" s="144">
        <v>45358</v>
      </c>
      <c r="AZ15" s="6">
        <v>5959</v>
      </c>
      <c r="BA15" s="6">
        <v>30</v>
      </c>
      <c r="BB15" s="6" t="s">
        <v>469</v>
      </c>
      <c r="BC15" s="144">
        <v>45358</v>
      </c>
      <c r="BD15" s="6">
        <v>5962</v>
      </c>
      <c r="BE15" s="6">
        <v>45</v>
      </c>
      <c r="BF15" s="6" t="s">
        <v>469</v>
      </c>
      <c r="BG15" s="144">
        <v>45363</v>
      </c>
      <c r="BH15" s="6">
        <v>5986</v>
      </c>
      <c r="BI15" s="6">
        <v>30</v>
      </c>
      <c r="BJ15" s="6" t="s">
        <v>280</v>
      </c>
      <c r="BK15" s="136">
        <v>45365</v>
      </c>
      <c r="BL15" s="6">
        <v>6032</v>
      </c>
      <c r="BM15" s="6">
        <v>45</v>
      </c>
      <c r="BN15" s="6" t="s">
        <v>179</v>
      </c>
      <c r="BO15" s="136"/>
      <c r="BP15" s="6"/>
      <c r="BQ15" s="6"/>
      <c r="BR15" s="6"/>
      <c r="BS15" s="136"/>
      <c r="BT15" s="6"/>
      <c r="BU15" s="6"/>
      <c r="BV15" s="6"/>
      <c r="BW15" s="136">
        <v>45359</v>
      </c>
      <c r="BX15" s="6">
        <v>5968</v>
      </c>
      <c r="BY15" s="6">
        <v>60</v>
      </c>
      <c r="BZ15" s="52" t="s">
        <v>469</v>
      </c>
      <c r="CA15" s="136">
        <v>45359</v>
      </c>
      <c r="CB15" s="6">
        <v>5969</v>
      </c>
      <c r="CC15" s="6">
        <v>105</v>
      </c>
      <c r="CD15" s="6" t="s">
        <v>469</v>
      </c>
      <c r="CE15" s="136">
        <v>45361</v>
      </c>
      <c r="CF15" s="6">
        <v>5980</v>
      </c>
      <c r="CG15" s="54">
        <v>30</v>
      </c>
      <c r="CH15" s="15" t="s">
        <v>469</v>
      </c>
      <c r="CI15" s="161">
        <v>45363</v>
      </c>
      <c r="CJ15" s="6">
        <v>5988</v>
      </c>
      <c r="CK15" s="6">
        <v>30</v>
      </c>
      <c r="CL15" s="216" t="s">
        <v>280</v>
      </c>
      <c r="CM15" s="136"/>
      <c r="CN15" s="6"/>
      <c r="CO15" s="6"/>
      <c r="CP15" s="15"/>
      <c r="CQ15" s="161"/>
      <c r="CR15" s="86"/>
      <c r="CS15" s="86"/>
      <c r="CT15" s="86"/>
      <c r="CU15" s="136">
        <v>45373</v>
      </c>
      <c r="CV15" s="66">
        <v>6115</v>
      </c>
      <c r="CW15" s="66">
        <v>30</v>
      </c>
      <c r="CX15" s="66" t="s">
        <v>179</v>
      </c>
      <c r="CY15" s="136"/>
      <c r="CZ15" s="6"/>
      <c r="DA15" s="6"/>
      <c r="DB15" s="6"/>
      <c r="DC15" s="138">
        <v>45362</v>
      </c>
      <c r="DD15" s="6">
        <v>5984</v>
      </c>
      <c r="DE15" s="6">
        <v>30</v>
      </c>
      <c r="DF15" s="6" t="s">
        <v>111</v>
      </c>
      <c r="DG15" s="242"/>
      <c r="DH15" s="86"/>
      <c r="DI15" s="86"/>
      <c r="DJ15" s="216"/>
      <c r="DK15" s="236"/>
      <c r="DL15" s="86"/>
      <c r="DM15" s="86"/>
      <c r="DN15" s="216"/>
      <c r="DO15" s="236"/>
      <c r="DP15" s="86"/>
      <c r="DQ15" s="86"/>
      <c r="DR15" s="216"/>
      <c r="DS15" s="236"/>
      <c r="DT15" s="86"/>
      <c r="DU15" s="86"/>
      <c r="DV15" s="216"/>
      <c r="DW15" s="236"/>
      <c r="DX15" s="86"/>
      <c r="DY15" s="86"/>
      <c r="DZ15" s="216"/>
      <c r="EA15" s="236"/>
      <c r="EB15" s="86"/>
      <c r="EC15" s="86"/>
      <c r="ED15" s="216"/>
      <c r="EE15" s="236"/>
      <c r="EF15" s="86"/>
      <c r="EG15" s="86"/>
      <c r="EH15" s="216"/>
      <c r="EI15" s="236"/>
      <c r="EJ15" s="86"/>
      <c r="EK15" s="86"/>
      <c r="EL15" s="216"/>
      <c r="EM15" s="236">
        <v>45360</v>
      </c>
      <c r="EN15" s="86">
        <v>5971</v>
      </c>
      <c r="EO15" s="86">
        <v>15</v>
      </c>
      <c r="EP15" s="216" t="s">
        <v>469</v>
      </c>
      <c r="EQ15" s="236"/>
      <c r="ER15" s="86"/>
      <c r="ES15" s="86"/>
      <c r="ET15" s="216"/>
      <c r="EU15" s="236"/>
      <c r="EV15" s="86"/>
      <c r="EW15" s="86"/>
      <c r="EX15" s="216"/>
    </row>
    <row r="16" spans="2:154" ht="15" thickBot="1" x14ac:dyDescent="0.35">
      <c r="C16" s="131"/>
      <c r="D16" s="6"/>
      <c r="E16" s="6"/>
      <c r="F16" s="15"/>
      <c r="G16" s="131"/>
      <c r="H16" s="6"/>
      <c r="I16" s="6"/>
      <c r="J16" s="15"/>
      <c r="K16" s="136">
        <v>45370</v>
      </c>
      <c r="L16" s="6">
        <v>5947</v>
      </c>
      <c r="M16" s="6">
        <v>30</v>
      </c>
      <c r="N16" s="52" t="s">
        <v>179</v>
      </c>
      <c r="O16" s="136"/>
      <c r="P16" s="6"/>
      <c r="Q16" s="6"/>
      <c r="R16" s="15"/>
      <c r="S16" s="131"/>
      <c r="T16" s="6"/>
      <c r="U16" s="6"/>
      <c r="V16" s="15"/>
      <c r="W16" s="131">
        <v>45365</v>
      </c>
      <c r="X16" s="6">
        <v>5710</v>
      </c>
      <c r="Y16" s="232">
        <v>70</v>
      </c>
      <c r="Z16" s="15" t="s">
        <v>111</v>
      </c>
      <c r="AA16" s="136">
        <v>45365</v>
      </c>
      <c r="AB16" s="6">
        <v>6031</v>
      </c>
      <c r="AC16" s="6">
        <v>30</v>
      </c>
      <c r="AD16" s="52" t="s">
        <v>179</v>
      </c>
      <c r="AE16" s="131"/>
      <c r="AF16" s="86"/>
      <c r="AG16" s="86"/>
      <c r="AH16" s="86"/>
      <c r="AI16" s="210">
        <v>45361</v>
      </c>
      <c r="AJ16" s="211">
        <v>5976</v>
      </c>
      <c r="AK16" s="211">
        <v>30</v>
      </c>
      <c r="AL16" s="212" t="s">
        <v>469</v>
      </c>
      <c r="AM16" s="210">
        <v>45365</v>
      </c>
      <c r="AN16" s="6">
        <v>6030</v>
      </c>
      <c r="AO16" s="6">
        <v>30</v>
      </c>
      <c r="AP16" s="6" t="s">
        <v>179</v>
      </c>
      <c r="AQ16" s="136">
        <v>45370</v>
      </c>
      <c r="AR16" s="6">
        <v>6101</v>
      </c>
      <c r="AS16" s="6">
        <v>20</v>
      </c>
      <c r="AT16" s="136" t="s">
        <v>111</v>
      </c>
      <c r="AU16" s="136">
        <v>45370</v>
      </c>
      <c r="AV16" s="6">
        <v>6026</v>
      </c>
      <c r="AW16" s="6">
        <v>10</v>
      </c>
      <c r="AX16" s="6" t="s">
        <v>111</v>
      </c>
      <c r="AY16" s="136">
        <v>45360</v>
      </c>
      <c r="AZ16" s="6">
        <v>5974</v>
      </c>
      <c r="BA16" s="6">
        <v>45</v>
      </c>
      <c r="BB16" s="6" t="s">
        <v>469</v>
      </c>
      <c r="BC16" s="144">
        <v>45360</v>
      </c>
      <c r="BD16" s="6">
        <v>5973</v>
      </c>
      <c r="BE16" s="6">
        <v>45</v>
      </c>
      <c r="BF16" s="6" t="s">
        <v>469</v>
      </c>
      <c r="BG16" s="144">
        <v>45366</v>
      </c>
      <c r="BH16" s="6">
        <v>5711</v>
      </c>
      <c r="BI16" s="6">
        <v>70</v>
      </c>
      <c r="BJ16" s="6" t="s">
        <v>111</v>
      </c>
      <c r="BK16" s="136">
        <v>45367</v>
      </c>
      <c r="BL16" s="6">
        <v>5995</v>
      </c>
      <c r="BM16" s="6">
        <v>30</v>
      </c>
      <c r="BN16" s="6" t="s">
        <v>469</v>
      </c>
      <c r="BO16" s="136"/>
      <c r="BP16" s="6"/>
      <c r="BQ16" s="6"/>
      <c r="BR16" s="6"/>
      <c r="BS16" s="136"/>
      <c r="BT16" s="6"/>
      <c r="BU16" s="6"/>
      <c r="BV16" s="6"/>
      <c r="BW16" s="136">
        <v>45361</v>
      </c>
      <c r="BX16" s="6">
        <v>5978</v>
      </c>
      <c r="BY16" s="6">
        <v>60</v>
      </c>
      <c r="BZ16" s="52" t="s">
        <v>469</v>
      </c>
      <c r="CA16" s="136">
        <v>45361</v>
      </c>
      <c r="CB16" s="6">
        <v>5979</v>
      </c>
      <c r="CC16" s="6">
        <v>105</v>
      </c>
      <c r="CD16" s="6" t="s">
        <v>469</v>
      </c>
      <c r="CE16" s="136">
        <v>45364</v>
      </c>
      <c r="CF16" s="6">
        <v>5989</v>
      </c>
      <c r="CG16" s="6">
        <v>30</v>
      </c>
      <c r="CH16" s="15" t="s">
        <v>280</v>
      </c>
      <c r="CI16" s="131">
        <v>45366</v>
      </c>
      <c r="CJ16" s="6">
        <v>5712</v>
      </c>
      <c r="CK16" s="6">
        <v>70</v>
      </c>
      <c r="CL16" s="216" t="s">
        <v>111</v>
      </c>
      <c r="CM16" s="136"/>
      <c r="CN16" s="6"/>
      <c r="CO16" s="6"/>
      <c r="CP16" s="15"/>
      <c r="CQ16" s="161"/>
      <c r="CR16" s="86"/>
      <c r="CS16" s="86"/>
      <c r="CT16" s="86"/>
      <c r="CU16" s="136">
        <v>45380</v>
      </c>
      <c r="CV16" s="66">
        <v>6124</v>
      </c>
      <c r="CW16" s="67">
        <v>70</v>
      </c>
      <c r="CX16" s="67" t="s">
        <v>111</v>
      </c>
      <c r="CY16" s="136"/>
      <c r="CZ16" s="86"/>
      <c r="DA16" s="86"/>
      <c r="DB16" s="86"/>
      <c r="DC16" s="138">
        <v>45365</v>
      </c>
      <c r="DD16" s="86">
        <v>5725</v>
      </c>
      <c r="DE16" s="86">
        <v>35</v>
      </c>
      <c r="DF16" s="86" t="s">
        <v>111</v>
      </c>
      <c r="DG16" s="208"/>
      <c r="DH16" s="86"/>
      <c r="DI16" s="86"/>
      <c r="DJ16" s="216"/>
      <c r="DK16" s="221"/>
      <c r="DL16" s="86"/>
      <c r="DM16" s="86"/>
      <c r="DN16" s="216"/>
      <c r="DO16" s="236"/>
      <c r="DP16" s="86"/>
      <c r="DQ16" s="86"/>
      <c r="DR16" s="216"/>
      <c r="DS16" s="236"/>
      <c r="DT16" s="86"/>
      <c r="DU16" s="86"/>
      <c r="DV16" s="216"/>
      <c r="DW16" s="236"/>
      <c r="DX16" s="86"/>
      <c r="DY16" s="86"/>
      <c r="DZ16" s="216"/>
      <c r="EA16" s="236"/>
      <c r="EB16" s="86"/>
      <c r="EC16" s="86"/>
      <c r="ED16" s="216"/>
      <c r="EE16" s="236"/>
      <c r="EF16" s="86"/>
      <c r="EG16" s="86"/>
      <c r="EH16" s="216"/>
      <c r="EI16" s="236"/>
      <c r="EJ16" s="86"/>
      <c r="EK16" s="86"/>
      <c r="EL16" s="216"/>
      <c r="EM16" s="236">
        <v>45362</v>
      </c>
      <c r="EN16" s="86">
        <v>5985</v>
      </c>
      <c r="EO16" s="86">
        <v>30</v>
      </c>
      <c r="EP16" s="216" t="s">
        <v>111</v>
      </c>
      <c r="EQ16" s="236"/>
      <c r="ER16" s="86"/>
      <c r="ES16" s="86"/>
      <c r="ET16" s="216"/>
      <c r="EU16" s="236"/>
      <c r="EV16" s="86"/>
      <c r="EW16" s="86"/>
      <c r="EX16" s="216"/>
    </row>
    <row r="17" spans="2:154" x14ac:dyDescent="0.3">
      <c r="C17" s="131"/>
      <c r="D17" s="6"/>
      <c r="E17" s="6"/>
      <c r="F17" s="15"/>
      <c r="G17" s="131"/>
      <c r="H17" s="6"/>
      <c r="I17" s="6"/>
      <c r="J17" s="15"/>
      <c r="K17" s="131">
        <v>45372</v>
      </c>
      <c r="L17" s="6">
        <v>6121</v>
      </c>
      <c r="M17" s="6">
        <v>30</v>
      </c>
      <c r="N17" s="52" t="s">
        <v>179</v>
      </c>
      <c r="O17" s="136"/>
      <c r="P17" s="6"/>
      <c r="Q17" s="6"/>
      <c r="R17" s="15"/>
      <c r="S17" s="131"/>
      <c r="T17" s="6"/>
      <c r="U17" s="6"/>
      <c r="V17" s="15"/>
      <c r="W17" s="131">
        <v>45368</v>
      </c>
      <c r="X17" s="6">
        <v>5721</v>
      </c>
      <c r="Y17" s="6">
        <v>30</v>
      </c>
      <c r="Z17" s="15" t="s">
        <v>111</v>
      </c>
      <c r="AA17" s="136">
        <v>45368</v>
      </c>
      <c r="AB17" s="6">
        <v>6057</v>
      </c>
      <c r="AC17" s="6">
        <v>30</v>
      </c>
      <c r="AD17" s="52" t="s">
        <v>179</v>
      </c>
      <c r="AE17" s="131"/>
      <c r="AF17" s="86"/>
      <c r="AG17" s="86"/>
      <c r="AH17" s="86"/>
      <c r="AI17" s="130">
        <v>45363</v>
      </c>
      <c r="AJ17" s="6">
        <v>6016</v>
      </c>
      <c r="AK17" s="6">
        <v>70</v>
      </c>
      <c r="AL17" s="15" t="s">
        <v>111</v>
      </c>
      <c r="AM17" s="161">
        <v>45368</v>
      </c>
      <c r="AN17" s="6">
        <v>6056</v>
      </c>
      <c r="AO17" s="6">
        <v>15</v>
      </c>
      <c r="AP17" s="6" t="s">
        <v>179</v>
      </c>
      <c r="AQ17" s="136">
        <v>45372</v>
      </c>
      <c r="AR17" s="6">
        <v>6112</v>
      </c>
      <c r="AS17" s="6">
        <v>70</v>
      </c>
      <c r="AT17" s="136" t="s">
        <v>111</v>
      </c>
      <c r="AU17" s="136">
        <v>45372</v>
      </c>
      <c r="AV17" s="6">
        <v>6249</v>
      </c>
      <c r="AW17" s="6">
        <v>35</v>
      </c>
      <c r="AX17" s="192" t="s">
        <v>111</v>
      </c>
      <c r="AY17" s="136">
        <v>45362</v>
      </c>
      <c r="AZ17" s="6">
        <v>6013</v>
      </c>
      <c r="BA17" s="6">
        <v>45</v>
      </c>
      <c r="BB17" s="6" t="s">
        <v>179</v>
      </c>
      <c r="BC17" s="144">
        <v>45362</v>
      </c>
      <c r="BD17" s="6">
        <v>5981</v>
      </c>
      <c r="BE17" s="6">
        <v>30</v>
      </c>
      <c r="BF17" s="6" t="s">
        <v>111</v>
      </c>
      <c r="BG17" s="136">
        <v>45369</v>
      </c>
      <c r="BH17" s="6">
        <v>5944</v>
      </c>
      <c r="BI17" s="6">
        <v>30</v>
      </c>
      <c r="BJ17" s="6" t="s">
        <v>179</v>
      </c>
      <c r="BK17" s="136">
        <v>45369</v>
      </c>
      <c r="BL17" s="6">
        <v>6120</v>
      </c>
      <c r="BM17" s="6">
        <v>30</v>
      </c>
      <c r="BN17" s="6" t="s">
        <v>179</v>
      </c>
      <c r="BO17" s="136"/>
      <c r="BP17" s="6"/>
      <c r="BQ17" s="6"/>
      <c r="BR17" s="6"/>
      <c r="BS17" s="136"/>
      <c r="BT17" s="6"/>
      <c r="BU17" s="6"/>
      <c r="BV17" s="6"/>
      <c r="BW17" s="136">
        <v>45363</v>
      </c>
      <c r="BX17" s="86">
        <v>6017</v>
      </c>
      <c r="BY17" s="86">
        <v>45</v>
      </c>
      <c r="BZ17" s="52" t="s">
        <v>111</v>
      </c>
      <c r="CA17" s="136">
        <v>45363</v>
      </c>
      <c r="CB17" s="6">
        <v>6018</v>
      </c>
      <c r="CC17" s="6">
        <v>245</v>
      </c>
      <c r="CD17" s="6" t="s">
        <v>111</v>
      </c>
      <c r="CE17" s="136">
        <v>45367</v>
      </c>
      <c r="CF17" s="6">
        <v>5994</v>
      </c>
      <c r="CG17" s="6">
        <v>30</v>
      </c>
      <c r="CH17" s="15" t="s">
        <v>469</v>
      </c>
      <c r="CI17" s="131">
        <v>45369</v>
      </c>
      <c r="CJ17" s="6">
        <v>5945</v>
      </c>
      <c r="CK17" s="6">
        <v>30</v>
      </c>
      <c r="CL17" s="216" t="s">
        <v>179</v>
      </c>
      <c r="CM17" s="136"/>
      <c r="CN17" s="6"/>
      <c r="CO17" s="6"/>
      <c r="CP17" s="15"/>
      <c r="CQ17" s="161"/>
      <c r="CR17" s="86"/>
      <c r="CS17" s="86"/>
      <c r="CT17" s="86"/>
      <c r="CU17" s="136"/>
      <c r="CV17" s="66"/>
      <c r="CW17" s="67"/>
      <c r="CX17" s="67"/>
      <c r="CY17" s="136"/>
      <c r="CZ17" s="86"/>
      <c r="DA17" s="86"/>
      <c r="DB17" s="86"/>
      <c r="DC17" s="138">
        <v>45368</v>
      </c>
      <c r="DD17" s="86">
        <v>6020</v>
      </c>
      <c r="DE17" s="86">
        <v>30</v>
      </c>
      <c r="DF17" s="86" t="s">
        <v>111</v>
      </c>
      <c r="DG17" s="242"/>
      <c r="DH17" s="86"/>
      <c r="DI17" s="86"/>
      <c r="DJ17" s="216"/>
      <c r="DK17" s="221"/>
      <c r="DL17" s="86"/>
      <c r="DM17" s="86"/>
      <c r="DN17" s="216"/>
      <c r="DO17" s="236"/>
      <c r="DP17" s="86"/>
      <c r="DQ17" s="86"/>
      <c r="DR17" s="216"/>
      <c r="DS17" s="236"/>
      <c r="DT17" s="86"/>
      <c r="DU17" s="86"/>
      <c r="DV17" s="216"/>
      <c r="DW17" s="236"/>
      <c r="DX17" s="86"/>
      <c r="DY17" s="86"/>
      <c r="DZ17" s="216"/>
      <c r="EA17" s="236"/>
      <c r="EB17" s="86"/>
      <c r="EC17" s="86"/>
      <c r="ED17" s="216"/>
      <c r="EE17" s="236"/>
      <c r="EF17" s="86"/>
      <c r="EG17" s="86"/>
      <c r="EH17" s="216"/>
      <c r="EI17" s="236"/>
      <c r="EJ17" s="86"/>
      <c r="EK17" s="86"/>
      <c r="EL17" s="216"/>
      <c r="EM17" s="236">
        <v>45364</v>
      </c>
      <c r="EN17" s="86">
        <v>6019</v>
      </c>
      <c r="EO17" s="86">
        <v>35</v>
      </c>
      <c r="EP17" s="216" t="s">
        <v>111</v>
      </c>
      <c r="EQ17" s="236"/>
      <c r="ER17" s="86"/>
      <c r="ES17" s="86"/>
      <c r="ET17" s="216"/>
      <c r="EU17" s="236"/>
      <c r="EV17" s="86"/>
      <c r="EW17" s="86"/>
      <c r="EX17" s="216"/>
    </row>
    <row r="18" spans="2:154" x14ac:dyDescent="0.3">
      <c r="C18" s="131"/>
      <c r="D18" s="6"/>
      <c r="E18" s="6"/>
      <c r="F18" s="15"/>
      <c r="G18" s="131"/>
      <c r="H18" s="6"/>
      <c r="I18" s="6"/>
      <c r="J18" s="15"/>
      <c r="K18" s="131">
        <v>45374</v>
      </c>
      <c r="L18" s="6">
        <v>5998</v>
      </c>
      <c r="M18" s="6">
        <v>25</v>
      </c>
      <c r="N18" s="52" t="s">
        <v>280</v>
      </c>
      <c r="O18" s="136"/>
      <c r="P18" s="6"/>
      <c r="Q18" s="6"/>
      <c r="R18" s="15"/>
      <c r="S18" s="131"/>
      <c r="T18" s="6"/>
      <c r="U18" s="6"/>
      <c r="V18" s="15"/>
      <c r="W18" s="131">
        <v>45371</v>
      </c>
      <c r="X18" s="6">
        <v>6109</v>
      </c>
      <c r="Y18" s="6">
        <v>45</v>
      </c>
      <c r="Z18" s="15" t="s">
        <v>111</v>
      </c>
      <c r="AA18" s="136">
        <v>45371</v>
      </c>
      <c r="AB18" s="6">
        <v>6119</v>
      </c>
      <c r="AC18" s="6">
        <v>30</v>
      </c>
      <c r="AD18" s="52" t="s">
        <v>179</v>
      </c>
      <c r="AE18" s="131"/>
      <c r="AF18" s="86"/>
      <c r="AG18" s="86"/>
      <c r="AH18" s="86"/>
      <c r="AI18" s="131">
        <v>45365</v>
      </c>
      <c r="AJ18" s="140">
        <v>5724</v>
      </c>
      <c r="AK18" s="6">
        <v>70</v>
      </c>
      <c r="AL18" s="15" t="s">
        <v>111</v>
      </c>
      <c r="AM18" s="131">
        <v>45371</v>
      </c>
      <c r="AN18" s="6">
        <v>6118</v>
      </c>
      <c r="AO18" s="6">
        <v>15</v>
      </c>
      <c r="AP18" s="6" t="s">
        <v>179</v>
      </c>
      <c r="AQ18" s="136">
        <v>45374</v>
      </c>
      <c r="AR18" s="6">
        <v>6130</v>
      </c>
      <c r="AS18" s="6">
        <v>30</v>
      </c>
      <c r="AT18" s="136" t="s">
        <v>179</v>
      </c>
      <c r="AU18" s="136">
        <v>45377</v>
      </c>
      <c r="AV18" s="6">
        <v>6036</v>
      </c>
      <c r="AW18" s="6">
        <v>15</v>
      </c>
      <c r="AX18" s="192" t="s">
        <v>486</v>
      </c>
      <c r="AY18" s="144">
        <v>45364</v>
      </c>
      <c r="AZ18" s="6">
        <v>5990</v>
      </c>
      <c r="BA18" s="6">
        <v>45</v>
      </c>
      <c r="BB18" s="192" t="s">
        <v>485</v>
      </c>
      <c r="BC18" s="144">
        <v>45364</v>
      </c>
      <c r="BD18" s="6">
        <v>6029</v>
      </c>
      <c r="BE18" s="6">
        <v>45</v>
      </c>
      <c r="BF18" s="192" t="s">
        <v>280</v>
      </c>
      <c r="BG18" s="136">
        <v>45372</v>
      </c>
      <c r="BH18" s="6">
        <v>6114</v>
      </c>
      <c r="BI18" s="6">
        <v>70</v>
      </c>
      <c r="BJ18" s="192" t="s">
        <v>111</v>
      </c>
      <c r="BK18" s="136">
        <v>45374</v>
      </c>
      <c r="BL18" s="6">
        <v>6033</v>
      </c>
      <c r="BM18" s="6">
        <v>15</v>
      </c>
      <c r="BN18" s="6" t="s">
        <v>280</v>
      </c>
      <c r="BO18" s="136"/>
      <c r="BP18" s="6"/>
      <c r="BQ18" s="6"/>
      <c r="BR18" s="6"/>
      <c r="BS18" s="136"/>
      <c r="BT18" s="6"/>
      <c r="BU18" s="6"/>
      <c r="BV18" s="6"/>
      <c r="BW18" s="136">
        <v>45369</v>
      </c>
      <c r="BX18" s="86">
        <v>6023</v>
      </c>
      <c r="BY18" s="86">
        <v>140</v>
      </c>
      <c r="BZ18" s="86" t="s">
        <v>111</v>
      </c>
      <c r="CA18" s="136">
        <v>45365</v>
      </c>
      <c r="CB18" s="6">
        <v>5726</v>
      </c>
      <c r="CC18" s="6">
        <v>245</v>
      </c>
      <c r="CD18" s="6" t="s">
        <v>111</v>
      </c>
      <c r="CE18" s="136">
        <v>45370</v>
      </c>
      <c r="CF18" s="6">
        <v>5946</v>
      </c>
      <c r="CG18" s="6">
        <v>30</v>
      </c>
      <c r="CH18" s="15" t="s">
        <v>179</v>
      </c>
      <c r="CI18" s="161">
        <v>45372</v>
      </c>
      <c r="CJ18" s="6">
        <v>6113</v>
      </c>
      <c r="CK18" s="6">
        <v>30</v>
      </c>
      <c r="CL18" s="216" t="s">
        <v>111</v>
      </c>
      <c r="CM18" s="136"/>
      <c r="CN18" s="6"/>
      <c r="CO18" s="6"/>
      <c r="CP18" s="86"/>
      <c r="CQ18" s="161"/>
      <c r="CR18" s="86"/>
      <c r="CS18" s="86"/>
      <c r="CT18" s="86"/>
      <c r="CU18" s="136"/>
      <c r="CV18" s="67"/>
      <c r="CW18" s="67"/>
      <c r="CX18" s="67"/>
      <c r="CY18" s="136"/>
      <c r="CZ18" s="6"/>
      <c r="DA18" s="6"/>
      <c r="DB18" s="6"/>
      <c r="DC18" s="138">
        <v>45371</v>
      </c>
      <c r="DD18" s="6">
        <v>6105</v>
      </c>
      <c r="DE18" s="6">
        <v>35</v>
      </c>
      <c r="DF18" s="6" t="s">
        <v>111</v>
      </c>
      <c r="DG18" s="242"/>
      <c r="DH18" s="86"/>
      <c r="DI18" s="86"/>
      <c r="DJ18" s="216"/>
      <c r="DK18" s="221"/>
      <c r="DL18" s="86"/>
      <c r="DM18" s="86"/>
      <c r="DN18" s="216"/>
      <c r="DO18" s="221"/>
      <c r="DP18" s="86"/>
      <c r="DQ18" s="86"/>
      <c r="DR18" s="216"/>
      <c r="DS18" s="221"/>
      <c r="DT18" s="86"/>
      <c r="DU18" s="86"/>
      <c r="DV18" s="216"/>
      <c r="DW18" s="221"/>
      <c r="DX18" s="86"/>
      <c r="DY18" s="86"/>
      <c r="DZ18" s="216"/>
      <c r="EA18" s="236"/>
      <c r="EB18" s="86"/>
      <c r="EC18" s="86"/>
      <c r="ED18" s="216"/>
      <c r="EE18" s="221"/>
      <c r="EF18" s="86"/>
      <c r="EG18" s="86"/>
      <c r="EH18" s="216"/>
      <c r="EI18" s="236"/>
      <c r="EJ18" s="86"/>
      <c r="EK18" s="86"/>
      <c r="EL18" s="216"/>
      <c r="EM18" s="236">
        <v>45367</v>
      </c>
      <c r="EN18" s="86">
        <v>5715</v>
      </c>
      <c r="EO18" s="86">
        <v>30</v>
      </c>
      <c r="EP18" s="216" t="s">
        <v>111</v>
      </c>
      <c r="EQ18" s="221"/>
      <c r="ER18" s="86"/>
      <c r="ES18" s="86"/>
      <c r="ET18" s="216"/>
      <c r="EU18" s="221"/>
      <c r="EV18" s="86"/>
      <c r="EW18" s="86"/>
      <c r="EX18" s="216"/>
    </row>
    <row r="19" spans="2:154" x14ac:dyDescent="0.3">
      <c r="C19" s="131"/>
      <c r="D19" s="6"/>
      <c r="E19" s="6"/>
      <c r="F19" s="15"/>
      <c r="G19" s="131"/>
      <c r="H19" s="6"/>
      <c r="I19" s="6"/>
      <c r="J19" s="15"/>
      <c r="K19" s="131">
        <v>45376</v>
      </c>
      <c r="L19" s="6">
        <v>6144</v>
      </c>
      <c r="M19" s="6">
        <v>30</v>
      </c>
      <c r="N19" s="52" t="s">
        <v>111</v>
      </c>
      <c r="O19" s="136"/>
      <c r="P19" s="6"/>
      <c r="Q19" s="6"/>
      <c r="R19" s="15"/>
      <c r="S19" s="131"/>
      <c r="T19" s="6"/>
      <c r="U19" s="6"/>
      <c r="V19" s="15"/>
      <c r="W19" s="131">
        <v>45376</v>
      </c>
      <c r="X19" s="6">
        <v>6248</v>
      </c>
      <c r="Y19" s="6">
        <v>45</v>
      </c>
      <c r="Z19" s="6" t="s">
        <v>179</v>
      </c>
      <c r="AA19" s="136">
        <v>45374</v>
      </c>
      <c r="AB19" s="6">
        <v>6000</v>
      </c>
      <c r="AC19" s="6">
        <v>25</v>
      </c>
      <c r="AD19" s="52" t="s">
        <v>280</v>
      </c>
      <c r="AE19" s="131"/>
      <c r="AG19" s="86"/>
      <c r="AH19" s="115"/>
      <c r="AI19" s="210">
        <v>45367</v>
      </c>
      <c r="AJ19" s="140">
        <v>5716</v>
      </c>
      <c r="AK19" s="6">
        <v>70</v>
      </c>
      <c r="AL19" s="15" t="s">
        <v>111</v>
      </c>
      <c r="AM19" s="210">
        <v>45374</v>
      </c>
      <c r="AN19" s="6">
        <v>5999</v>
      </c>
      <c r="AO19" s="6">
        <v>15</v>
      </c>
      <c r="AP19" s="6" t="s">
        <v>485</v>
      </c>
      <c r="AQ19" s="136">
        <v>45377</v>
      </c>
      <c r="AR19" s="6">
        <v>6037</v>
      </c>
      <c r="AS19" s="6">
        <v>30</v>
      </c>
      <c r="AT19" s="136" t="s">
        <v>280</v>
      </c>
      <c r="AU19" s="136">
        <v>45379</v>
      </c>
      <c r="AV19" s="6">
        <v>6165</v>
      </c>
      <c r="AW19" s="6">
        <v>15</v>
      </c>
      <c r="AX19" s="6" t="s">
        <v>179</v>
      </c>
      <c r="AY19" s="136">
        <v>45366</v>
      </c>
      <c r="AZ19" s="6">
        <v>5713</v>
      </c>
      <c r="BA19" s="6">
        <v>30</v>
      </c>
      <c r="BB19" s="192" t="s">
        <v>111</v>
      </c>
      <c r="BC19" s="144">
        <v>45366</v>
      </c>
      <c r="BD19" s="6">
        <v>5714</v>
      </c>
      <c r="BE19" s="6">
        <v>30</v>
      </c>
      <c r="BF19" s="192" t="s">
        <v>111</v>
      </c>
      <c r="BG19" s="144">
        <v>45375</v>
      </c>
      <c r="BH19" s="6">
        <v>6133</v>
      </c>
      <c r="BI19" s="6">
        <v>30</v>
      </c>
      <c r="BJ19" s="192" t="s">
        <v>179</v>
      </c>
      <c r="BK19" s="136">
        <v>45374</v>
      </c>
      <c r="BL19" s="6">
        <v>6034</v>
      </c>
      <c r="BM19" s="6">
        <v>30</v>
      </c>
      <c r="BN19" s="6" t="s">
        <v>280</v>
      </c>
      <c r="BO19" s="136"/>
      <c r="BP19" s="6"/>
      <c r="BQ19" s="6"/>
      <c r="BR19" s="6"/>
      <c r="BS19" s="136"/>
      <c r="BT19" s="6"/>
      <c r="BU19" s="6"/>
      <c r="BV19" s="6"/>
      <c r="BW19" s="136">
        <v>45371</v>
      </c>
      <c r="BX19" s="86">
        <v>6104</v>
      </c>
      <c r="BY19" s="86">
        <v>140</v>
      </c>
      <c r="BZ19" s="86" t="s">
        <v>111</v>
      </c>
      <c r="CA19" s="136">
        <v>45367</v>
      </c>
      <c r="CB19" s="6">
        <v>5718</v>
      </c>
      <c r="CC19" s="6">
        <v>245</v>
      </c>
      <c r="CD19" s="6" t="s">
        <v>111</v>
      </c>
      <c r="CE19" s="136">
        <v>45373</v>
      </c>
      <c r="CF19" s="6">
        <v>6142</v>
      </c>
      <c r="CG19" s="6">
        <v>30</v>
      </c>
      <c r="CH19" s="15" t="s">
        <v>179</v>
      </c>
      <c r="CI19" s="131">
        <v>45375</v>
      </c>
      <c r="CJ19" s="6">
        <v>6132</v>
      </c>
      <c r="CK19" s="6">
        <v>30</v>
      </c>
      <c r="CL19" s="216" t="s">
        <v>179</v>
      </c>
      <c r="CM19" s="136"/>
      <c r="CN19" s="6"/>
      <c r="CO19" s="6"/>
      <c r="CP19" s="86"/>
      <c r="CQ19" s="161"/>
      <c r="CR19" s="86"/>
      <c r="CS19" s="86"/>
      <c r="CT19" s="86"/>
      <c r="CU19" s="136"/>
      <c r="CV19" s="67"/>
      <c r="CW19" s="67"/>
      <c r="CX19" s="67"/>
      <c r="CY19" s="136"/>
      <c r="CZ19" s="6"/>
      <c r="DA19" s="6"/>
      <c r="DB19" s="6"/>
      <c r="DC19" s="138">
        <v>45374</v>
      </c>
      <c r="DD19" s="6">
        <v>6127</v>
      </c>
      <c r="DE19" s="6">
        <v>15</v>
      </c>
      <c r="DF19" s="6" t="s">
        <v>179</v>
      </c>
      <c r="DG19" s="242"/>
      <c r="DH19" s="86"/>
      <c r="DI19" s="86"/>
      <c r="DJ19" s="216"/>
      <c r="DK19" s="221"/>
      <c r="DL19" s="86"/>
      <c r="DM19" s="86"/>
      <c r="DN19" s="216"/>
      <c r="DO19" s="221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  <c r="EI19" s="236"/>
      <c r="EJ19" s="86"/>
      <c r="EK19" s="86"/>
      <c r="EL19" s="216"/>
      <c r="EM19" s="236">
        <v>45369</v>
      </c>
      <c r="EN19" s="86">
        <v>6021</v>
      </c>
      <c r="EO19" s="86">
        <v>35</v>
      </c>
      <c r="EP19" s="216" t="s">
        <v>111</v>
      </c>
      <c r="EQ19" s="221"/>
      <c r="ER19" s="86"/>
      <c r="ES19" s="86"/>
      <c r="ET19" s="216"/>
      <c r="EU19" s="221"/>
      <c r="EV19" s="86"/>
      <c r="EW19" s="86"/>
      <c r="EX19" s="216"/>
    </row>
    <row r="20" spans="2:154" x14ac:dyDescent="0.3">
      <c r="C20" s="131"/>
      <c r="D20" s="6"/>
      <c r="E20" s="6"/>
      <c r="F20" s="15"/>
      <c r="G20" s="131"/>
      <c r="H20" s="6"/>
      <c r="I20" s="6"/>
      <c r="J20" s="15"/>
      <c r="K20" s="131"/>
      <c r="L20" s="6"/>
      <c r="M20" s="6"/>
      <c r="N20" s="52"/>
      <c r="O20" s="136"/>
      <c r="P20" s="6"/>
      <c r="Q20" s="6"/>
      <c r="R20" s="15"/>
      <c r="S20" s="131"/>
      <c r="T20" s="6"/>
      <c r="U20" s="6"/>
      <c r="V20" s="15"/>
      <c r="W20" s="131"/>
      <c r="X20" s="6"/>
      <c r="Y20" s="6"/>
      <c r="Z20" s="6"/>
      <c r="AA20" s="136">
        <v>45377</v>
      </c>
      <c r="AB20" s="6">
        <v>6040</v>
      </c>
      <c r="AC20" s="6">
        <v>30</v>
      </c>
      <c r="AD20" s="52" t="s">
        <v>280</v>
      </c>
      <c r="AE20" s="131"/>
      <c r="AF20" s="6"/>
      <c r="AG20" s="6"/>
      <c r="AH20" s="15"/>
      <c r="AI20" s="131">
        <v>45369</v>
      </c>
      <c r="AJ20" s="6">
        <v>6022</v>
      </c>
      <c r="AK20" s="6">
        <v>70</v>
      </c>
      <c r="AL20" s="15" t="s">
        <v>111</v>
      </c>
      <c r="AM20" s="131">
        <v>45377</v>
      </c>
      <c r="AN20" s="6">
        <v>6039</v>
      </c>
      <c r="AO20" s="6">
        <v>15</v>
      </c>
      <c r="AP20" s="6" t="s">
        <v>485</v>
      </c>
      <c r="AQ20" s="136">
        <v>45379</v>
      </c>
      <c r="AR20" s="6">
        <v>6161</v>
      </c>
      <c r="AS20" s="6">
        <v>30</v>
      </c>
      <c r="AT20" s="136" t="s">
        <v>179</v>
      </c>
      <c r="AU20" s="136">
        <v>45381</v>
      </c>
      <c r="AV20" s="6">
        <v>6148</v>
      </c>
      <c r="AW20" s="6">
        <v>45</v>
      </c>
      <c r="AX20" s="6" t="s">
        <v>469</v>
      </c>
      <c r="AY20" s="136">
        <v>45368</v>
      </c>
      <c r="AZ20" s="6">
        <v>5719</v>
      </c>
      <c r="BA20" s="6">
        <v>30</v>
      </c>
      <c r="BB20" s="6" t="s">
        <v>111</v>
      </c>
      <c r="BC20" s="144">
        <v>45368</v>
      </c>
      <c r="BD20" s="6">
        <v>5720</v>
      </c>
      <c r="BE20" s="6">
        <v>30</v>
      </c>
      <c r="BF20" s="6" t="s">
        <v>111</v>
      </c>
      <c r="BG20" s="144">
        <v>45379</v>
      </c>
      <c r="BH20" s="6">
        <v>6123</v>
      </c>
      <c r="BI20" s="6">
        <v>70</v>
      </c>
      <c r="BJ20" s="6" t="s">
        <v>111</v>
      </c>
      <c r="BK20" s="136">
        <v>45377</v>
      </c>
      <c r="BL20" s="6">
        <v>6041</v>
      </c>
      <c r="BM20" s="6">
        <v>15</v>
      </c>
      <c r="BN20" s="6" t="s">
        <v>280</v>
      </c>
      <c r="BO20" s="136"/>
      <c r="BP20" s="6"/>
      <c r="BQ20" s="6"/>
      <c r="BR20" s="6"/>
      <c r="BS20" s="136"/>
      <c r="BT20" s="6"/>
      <c r="BU20" s="6"/>
      <c r="BV20" s="6"/>
      <c r="BW20" s="136">
        <v>45373</v>
      </c>
      <c r="BX20" s="86">
        <v>6117</v>
      </c>
      <c r="BY20" s="86">
        <v>140</v>
      </c>
      <c r="BZ20" s="86" t="s">
        <v>111</v>
      </c>
      <c r="CA20" s="136">
        <v>45369</v>
      </c>
      <c r="CB20" s="6">
        <v>6024</v>
      </c>
      <c r="CC20" s="6">
        <v>245</v>
      </c>
      <c r="CD20" s="6" t="s">
        <v>111</v>
      </c>
      <c r="CE20" s="136">
        <v>45376</v>
      </c>
      <c r="CF20" s="6">
        <v>6143</v>
      </c>
      <c r="CG20" s="6">
        <v>70</v>
      </c>
      <c r="CH20" s="15" t="s">
        <v>111</v>
      </c>
      <c r="CI20" s="131">
        <v>45378</v>
      </c>
      <c r="CJ20" s="6">
        <v>6166</v>
      </c>
      <c r="CK20" s="6">
        <v>30</v>
      </c>
      <c r="CL20" s="216" t="s">
        <v>111</v>
      </c>
      <c r="CM20" s="136"/>
      <c r="CN20" s="6"/>
      <c r="CO20" s="6"/>
      <c r="CP20" s="86"/>
      <c r="CQ20" s="161"/>
      <c r="CR20" s="86"/>
      <c r="CS20" s="86"/>
      <c r="CT20" s="86"/>
      <c r="CU20" s="136"/>
      <c r="CV20" s="67"/>
      <c r="CW20" s="67"/>
      <c r="CX20" s="67"/>
      <c r="CY20" s="136"/>
      <c r="CZ20" s="6"/>
      <c r="DA20" s="6"/>
      <c r="DB20" s="6"/>
      <c r="DC20" s="138">
        <v>45379</v>
      </c>
      <c r="DD20" s="6">
        <v>6046</v>
      </c>
      <c r="DE20" s="6">
        <v>30</v>
      </c>
      <c r="DF20" s="6" t="s">
        <v>280</v>
      </c>
      <c r="DG20" s="208"/>
      <c r="DH20" s="86"/>
      <c r="DI20" s="86"/>
      <c r="DJ20" s="216"/>
      <c r="DK20" s="221"/>
      <c r="DL20" s="86"/>
      <c r="DM20" s="86"/>
      <c r="DN20" s="216"/>
      <c r="DO20" s="221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  <c r="EI20" s="236"/>
      <c r="EJ20" s="86"/>
      <c r="EK20" s="86"/>
      <c r="EL20" s="216"/>
      <c r="EM20" s="236">
        <v>45371</v>
      </c>
      <c r="EN20" s="86">
        <v>6107</v>
      </c>
      <c r="EO20" s="86">
        <v>35</v>
      </c>
      <c r="EP20" s="216" t="s">
        <v>111</v>
      </c>
      <c r="EQ20" s="221"/>
      <c r="ER20" s="86"/>
      <c r="ES20" s="86"/>
      <c r="ET20" s="216"/>
      <c r="EU20" s="221"/>
      <c r="EV20" s="86"/>
      <c r="EW20" s="86"/>
      <c r="EX20" s="216"/>
    </row>
    <row r="21" spans="2:154" x14ac:dyDescent="0.3">
      <c r="C21" s="131"/>
      <c r="D21" s="6"/>
      <c r="E21" s="6"/>
      <c r="F21" s="15"/>
      <c r="G21" s="131"/>
      <c r="H21" s="6"/>
      <c r="I21" s="6"/>
      <c r="J21" s="15"/>
      <c r="K21" s="131"/>
      <c r="L21" s="6"/>
      <c r="M21" s="6"/>
      <c r="N21" s="52"/>
      <c r="O21" s="136"/>
      <c r="P21" s="6"/>
      <c r="Q21" s="6"/>
      <c r="R21" s="15"/>
      <c r="S21" s="131"/>
      <c r="T21" s="6"/>
      <c r="U21" s="6"/>
      <c r="V21" s="15"/>
      <c r="W21" s="131"/>
      <c r="X21" s="6"/>
      <c r="Y21" s="6"/>
      <c r="Z21" s="6"/>
      <c r="AA21" s="136"/>
      <c r="AB21" s="6"/>
      <c r="AC21" s="6"/>
      <c r="AD21" s="52"/>
      <c r="AE21" s="131"/>
      <c r="AF21" s="6"/>
      <c r="AG21" s="6"/>
      <c r="AH21" s="15"/>
      <c r="AI21" s="210">
        <v>45371</v>
      </c>
      <c r="AJ21" s="140">
        <v>6106</v>
      </c>
      <c r="AK21" s="6">
        <v>70</v>
      </c>
      <c r="AL21" s="15" t="s">
        <v>111</v>
      </c>
      <c r="AM21" s="210"/>
      <c r="AN21" s="140"/>
      <c r="AO21" s="6"/>
      <c r="AP21" s="6"/>
      <c r="AQ21" s="136"/>
      <c r="AR21" s="6"/>
      <c r="AS21" s="6"/>
      <c r="AT21" s="136"/>
      <c r="AU21" s="136"/>
      <c r="AV21" s="6"/>
      <c r="AW21" s="6"/>
      <c r="AX21" s="6"/>
      <c r="AY21" s="144">
        <v>45370</v>
      </c>
      <c r="AZ21" s="6">
        <v>6025</v>
      </c>
      <c r="BA21" s="6">
        <v>30</v>
      </c>
      <c r="BB21" s="6" t="s">
        <v>111</v>
      </c>
      <c r="BC21" s="144">
        <v>45370</v>
      </c>
      <c r="BD21" s="6">
        <v>6102</v>
      </c>
      <c r="BE21" s="6">
        <v>30</v>
      </c>
      <c r="BF21" s="6" t="s">
        <v>111</v>
      </c>
      <c r="BG21" s="136">
        <v>45381</v>
      </c>
      <c r="BH21" s="6">
        <v>6146</v>
      </c>
      <c r="BI21" s="6">
        <v>30</v>
      </c>
      <c r="BJ21" s="6" t="s">
        <v>469</v>
      </c>
      <c r="BK21" s="136">
        <v>45377</v>
      </c>
      <c r="BL21" s="6">
        <v>6042</v>
      </c>
      <c r="BM21" s="6">
        <v>15</v>
      </c>
      <c r="BN21" s="6" t="s">
        <v>280</v>
      </c>
      <c r="BO21" s="136"/>
      <c r="BP21" s="6"/>
      <c r="BQ21" s="6"/>
      <c r="BR21" s="52"/>
      <c r="BS21" s="136"/>
      <c r="BT21" s="6"/>
      <c r="BU21" s="6"/>
      <c r="BV21" s="6"/>
      <c r="BW21" s="136">
        <v>45375</v>
      </c>
      <c r="BX21" s="86">
        <v>6135</v>
      </c>
      <c r="BY21" s="86">
        <v>45</v>
      </c>
      <c r="BZ21" s="86" t="s">
        <v>179</v>
      </c>
      <c r="CA21" s="136">
        <v>45371</v>
      </c>
      <c r="CB21" s="241">
        <v>6103</v>
      </c>
      <c r="CC21" s="241">
        <v>245</v>
      </c>
      <c r="CD21" s="241" t="s">
        <v>111</v>
      </c>
      <c r="CE21" s="136">
        <v>45379</v>
      </c>
      <c r="CF21" s="6">
        <v>6160</v>
      </c>
      <c r="CG21" s="6">
        <v>30</v>
      </c>
      <c r="CH21" s="15" t="s">
        <v>179</v>
      </c>
      <c r="CI21" s="161">
        <v>45382</v>
      </c>
      <c r="CJ21" s="6">
        <v>6151</v>
      </c>
      <c r="CK21" s="6">
        <v>30</v>
      </c>
      <c r="CL21" s="216" t="s">
        <v>469</v>
      </c>
      <c r="CM21" s="136"/>
      <c r="CN21" s="6"/>
      <c r="CO21" s="6"/>
      <c r="CP21" s="86"/>
      <c r="CQ21" s="161"/>
      <c r="CR21" s="86"/>
      <c r="CS21" s="86"/>
      <c r="CT21" s="86"/>
      <c r="CU21" s="136"/>
      <c r="CV21" s="67"/>
      <c r="CW21" s="67"/>
      <c r="CX21" s="67"/>
      <c r="CY21" s="136"/>
      <c r="CZ21" s="6"/>
      <c r="DA21" s="6"/>
      <c r="DB21" s="6"/>
      <c r="DC21" s="138">
        <v>45382</v>
      </c>
      <c r="DD21" s="6">
        <v>6169</v>
      </c>
      <c r="DE21" s="6">
        <v>15</v>
      </c>
      <c r="DF21" s="6" t="s">
        <v>469</v>
      </c>
      <c r="DG21" s="242"/>
      <c r="DH21" s="86"/>
      <c r="DI21" s="86"/>
      <c r="DJ21" s="216"/>
      <c r="DK21" s="221"/>
      <c r="DL21" s="86"/>
      <c r="DM21" s="86"/>
      <c r="DN21" s="216"/>
      <c r="DO21" s="221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/>
      <c r="EJ21" s="86"/>
      <c r="EK21" s="86"/>
      <c r="EL21" s="216"/>
      <c r="EM21" s="236">
        <v>45374</v>
      </c>
      <c r="EN21" s="86">
        <v>6128</v>
      </c>
      <c r="EO21" s="86">
        <v>15</v>
      </c>
      <c r="EP21" s="216" t="s">
        <v>179</v>
      </c>
      <c r="EQ21" s="221"/>
      <c r="ER21" s="86"/>
      <c r="ES21" s="86"/>
      <c r="ET21" s="216"/>
      <c r="EU21" s="221"/>
      <c r="EV21" s="86"/>
      <c r="EW21" s="86"/>
      <c r="EX21" s="216"/>
    </row>
    <row r="22" spans="2:154" x14ac:dyDescent="0.3">
      <c r="C22" s="131"/>
      <c r="D22" s="6"/>
      <c r="E22" s="6"/>
      <c r="F22" s="15"/>
      <c r="G22" s="131"/>
      <c r="H22" s="6"/>
      <c r="I22" s="6"/>
      <c r="J22" s="15"/>
      <c r="K22" s="131"/>
      <c r="L22" s="6"/>
      <c r="M22" s="6"/>
      <c r="N22" s="52"/>
      <c r="O22" s="136"/>
      <c r="P22" s="6"/>
      <c r="Q22" s="6"/>
      <c r="R22" s="15"/>
      <c r="S22" s="131"/>
      <c r="T22" s="6"/>
      <c r="U22" s="6"/>
      <c r="V22" s="15"/>
      <c r="W22" s="131"/>
      <c r="X22" s="6"/>
      <c r="Y22" s="6"/>
      <c r="Z22" s="6"/>
      <c r="AA22" s="136"/>
      <c r="AB22" s="6"/>
      <c r="AC22" s="6"/>
      <c r="AD22" s="52"/>
      <c r="AE22" s="131"/>
      <c r="AF22" s="86"/>
      <c r="AG22" s="86"/>
      <c r="AH22" s="86"/>
      <c r="AI22" s="208">
        <v>45373</v>
      </c>
      <c r="AJ22" s="140">
        <v>6116</v>
      </c>
      <c r="AK22" s="6">
        <v>70</v>
      </c>
      <c r="AL22" s="15" t="s">
        <v>111</v>
      </c>
      <c r="AM22" s="161"/>
      <c r="AN22" s="6"/>
      <c r="AO22" s="6"/>
      <c r="AP22" s="6"/>
      <c r="AQ22" s="136"/>
      <c r="AR22" s="6"/>
      <c r="AS22" s="6"/>
      <c r="AT22" s="136"/>
      <c r="AU22" s="136"/>
      <c r="AV22" s="6"/>
      <c r="AW22" s="6"/>
      <c r="AX22" s="6"/>
      <c r="AY22" s="136">
        <v>45372</v>
      </c>
      <c r="AZ22" s="6">
        <v>6110</v>
      </c>
      <c r="BA22" s="6">
        <v>30</v>
      </c>
      <c r="BB22" s="6" t="s">
        <v>111</v>
      </c>
      <c r="BC22" s="144">
        <v>45372</v>
      </c>
      <c r="BD22" s="6">
        <v>6111</v>
      </c>
      <c r="BE22" s="6">
        <v>30</v>
      </c>
      <c r="BF22" s="6" t="s">
        <v>111</v>
      </c>
      <c r="BG22" s="136"/>
      <c r="BH22" s="6"/>
      <c r="BI22" s="6"/>
      <c r="BJ22" s="6"/>
      <c r="BK22" s="136"/>
      <c r="BL22" s="6"/>
      <c r="BM22" s="6"/>
      <c r="BN22" s="6"/>
      <c r="BO22" s="136"/>
      <c r="BP22" s="6"/>
      <c r="BQ22" s="6"/>
      <c r="BR22" s="52"/>
      <c r="BS22" s="136"/>
      <c r="BT22" s="6"/>
      <c r="BU22" s="6"/>
      <c r="BV22" s="6"/>
      <c r="BW22" s="136">
        <v>45377</v>
      </c>
      <c r="BX22" s="86">
        <v>6138</v>
      </c>
      <c r="BY22" s="86">
        <v>60</v>
      </c>
      <c r="BZ22" s="86" t="s">
        <v>179</v>
      </c>
      <c r="CA22" s="136">
        <v>45373</v>
      </c>
      <c r="CB22" s="241">
        <v>6126</v>
      </c>
      <c r="CC22" s="241">
        <v>245</v>
      </c>
      <c r="CD22" s="241" t="s">
        <v>111</v>
      </c>
      <c r="CE22" s="136">
        <v>45382</v>
      </c>
      <c r="CF22" s="6">
        <v>6150</v>
      </c>
      <c r="CG22" s="6">
        <v>30</v>
      </c>
      <c r="CH22" s="15" t="s">
        <v>469</v>
      </c>
      <c r="CI22" s="131"/>
      <c r="CJ22" s="6"/>
      <c r="CK22" s="6"/>
      <c r="CL22" s="216"/>
      <c r="CM22" s="138"/>
      <c r="CN22" s="6"/>
      <c r="CO22" s="6"/>
      <c r="CP22" s="86"/>
      <c r="CQ22" s="161"/>
      <c r="CR22" s="86"/>
      <c r="CS22" s="86"/>
      <c r="CT22" s="86"/>
      <c r="CU22" s="136"/>
      <c r="CV22" s="67"/>
      <c r="CW22" s="67"/>
      <c r="CX22" s="67"/>
      <c r="CY22" s="136"/>
      <c r="CZ22" s="86"/>
      <c r="DA22" s="86"/>
      <c r="DB22" s="86"/>
      <c r="DC22" s="138"/>
      <c r="DD22" s="86"/>
      <c r="DE22" s="86"/>
      <c r="DF22" s="86"/>
      <c r="DG22" s="242"/>
      <c r="DH22" s="86"/>
      <c r="DI22" s="86"/>
      <c r="DJ22" s="216"/>
      <c r="DK22" s="221"/>
      <c r="DL22" s="86"/>
      <c r="DM22" s="86"/>
      <c r="DN22" s="216"/>
      <c r="DO22" s="221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36">
        <v>45378</v>
      </c>
      <c r="EN22" s="86">
        <v>6252</v>
      </c>
      <c r="EO22" s="86">
        <v>15</v>
      </c>
      <c r="EP22" s="216" t="s">
        <v>179</v>
      </c>
      <c r="EQ22" s="221"/>
      <c r="ER22" s="86"/>
      <c r="ES22" s="86"/>
      <c r="ET22" s="216"/>
      <c r="EU22" s="221"/>
      <c r="EV22" s="86"/>
      <c r="EW22" s="86"/>
      <c r="EX22" s="216"/>
    </row>
    <row r="23" spans="2:154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52"/>
      <c r="O23" s="136"/>
      <c r="P23" s="6"/>
      <c r="Q23" s="6"/>
      <c r="R23" s="15"/>
      <c r="S23" s="131"/>
      <c r="T23" s="6"/>
      <c r="U23" s="6"/>
      <c r="V23" s="15"/>
      <c r="W23" s="131"/>
      <c r="X23" s="6"/>
      <c r="Y23" s="6"/>
      <c r="Z23" s="6"/>
      <c r="AA23" s="136"/>
      <c r="AB23" s="6"/>
      <c r="AC23" s="6"/>
      <c r="AD23" s="52"/>
      <c r="AE23" s="131"/>
      <c r="AF23" s="6"/>
      <c r="AG23" s="6"/>
      <c r="AH23" s="15"/>
      <c r="AI23" s="131">
        <v>45376</v>
      </c>
      <c r="AJ23" s="6">
        <v>6136</v>
      </c>
      <c r="AK23" s="6">
        <v>70</v>
      </c>
      <c r="AL23" s="15" t="s">
        <v>179</v>
      </c>
      <c r="AM23" s="131"/>
      <c r="AN23" s="140"/>
      <c r="AO23" s="6"/>
      <c r="AP23" s="6"/>
      <c r="AQ23" s="136"/>
      <c r="AR23" s="6"/>
      <c r="AS23" s="6"/>
      <c r="AT23" s="136"/>
      <c r="AU23" s="136"/>
      <c r="AV23" s="6"/>
      <c r="AW23" s="6"/>
      <c r="AX23" s="6"/>
      <c r="AY23" s="136">
        <v>45374</v>
      </c>
      <c r="AZ23" s="6">
        <v>6131</v>
      </c>
      <c r="BA23" s="6">
        <v>30</v>
      </c>
      <c r="BB23" s="6" t="s">
        <v>179</v>
      </c>
      <c r="BC23" s="144">
        <v>45374</v>
      </c>
      <c r="BD23" s="6">
        <v>6129</v>
      </c>
      <c r="BE23" s="6">
        <v>30</v>
      </c>
      <c r="BF23" s="6" t="s">
        <v>179</v>
      </c>
      <c r="BG23" s="144"/>
      <c r="BH23" s="6"/>
      <c r="BI23" s="6"/>
      <c r="BJ23" s="6"/>
      <c r="BK23" s="136"/>
      <c r="BL23" s="6"/>
      <c r="BM23" s="6"/>
      <c r="BN23" s="6"/>
      <c r="BO23" s="136"/>
      <c r="BP23" s="6"/>
      <c r="BQ23" s="6"/>
      <c r="BR23" s="52"/>
      <c r="BS23" s="136"/>
      <c r="BT23" s="6"/>
      <c r="BU23" s="6"/>
      <c r="BV23" s="6"/>
      <c r="BW23" s="136">
        <v>45379</v>
      </c>
      <c r="BX23" s="86">
        <v>6045</v>
      </c>
      <c r="BY23" s="86">
        <v>60</v>
      </c>
      <c r="BZ23" s="86" t="s">
        <v>280</v>
      </c>
      <c r="CA23" s="136">
        <v>45375</v>
      </c>
      <c r="CB23" s="241">
        <v>6134</v>
      </c>
      <c r="CC23" s="241">
        <v>70</v>
      </c>
      <c r="CD23" s="241" t="s">
        <v>179</v>
      </c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/>
      <c r="CR23" s="86"/>
      <c r="CS23" s="86"/>
      <c r="CT23" s="86"/>
      <c r="CU23" s="136"/>
      <c r="CV23" s="67"/>
      <c r="CW23" s="67"/>
      <c r="CX23" s="67"/>
      <c r="CY23" s="86"/>
      <c r="CZ23" s="86"/>
      <c r="DA23" s="86"/>
      <c r="DB23" s="86"/>
      <c r="DC23" s="225"/>
      <c r="DD23" s="86"/>
      <c r="DE23" s="86"/>
      <c r="DF23" s="86"/>
      <c r="DG23" s="242"/>
      <c r="DH23" s="86"/>
      <c r="DI23" s="86"/>
      <c r="DJ23" s="216"/>
      <c r="DK23" s="221"/>
      <c r="DL23" s="86"/>
      <c r="DM23" s="86"/>
      <c r="DN23" s="216"/>
      <c r="DO23" s="221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36">
        <v>45381</v>
      </c>
      <c r="EN23" s="86">
        <v>6202</v>
      </c>
      <c r="EO23" s="86">
        <v>30</v>
      </c>
      <c r="EP23" s="216" t="s">
        <v>179</v>
      </c>
      <c r="EQ23" s="221"/>
      <c r="ER23" s="86"/>
      <c r="ES23" s="86"/>
      <c r="ET23" s="216"/>
      <c r="EU23" s="221"/>
      <c r="EV23" s="86"/>
      <c r="EW23" s="86"/>
      <c r="EX23" s="216"/>
    </row>
    <row r="24" spans="2:154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/>
      <c r="P24" s="6"/>
      <c r="Q24" s="6"/>
      <c r="R24" s="15"/>
      <c r="S24" s="131"/>
      <c r="T24" s="6"/>
      <c r="U24" s="6"/>
      <c r="V24" s="15"/>
      <c r="W24" s="131"/>
      <c r="X24" s="6"/>
      <c r="Y24" s="6"/>
      <c r="Z24" s="6"/>
      <c r="AA24" s="136"/>
      <c r="AB24" s="6"/>
      <c r="AC24" s="6"/>
      <c r="AD24" s="52"/>
      <c r="AE24" s="131"/>
      <c r="AF24" s="6"/>
      <c r="AG24" s="6"/>
      <c r="AH24" s="15"/>
      <c r="AI24" s="210">
        <v>45377</v>
      </c>
      <c r="AJ24" s="6">
        <v>6153</v>
      </c>
      <c r="AK24" s="6">
        <v>30</v>
      </c>
      <c r="AL24" s="15" t="s">
        <v>179</v>
      </c>
      <c r="AM24" s="210"/>
      <c r="AN24" s="140"/>
      <c r="AO24" s="6"/>
      <c r="AP24" s="6"/>
      <c r="AQ24" s="136"/>
      <c r="AR24" s="6"/>
      <c r="AS24" s="6"/>
      <c r="AT24" s="136"/>
      <c r="AU24" s="136"/>
      <c r="AV24" s="6"/>
      <c r="AW24" s="6"/>
      <c r="AX24" s="6"/>
      <c r="AY24" s="136">
        <v>45377</v>
      </c>
      <c r="AZ24" s="6">
        <v>6035</v>
      </c>
      <c r="BA24" s="6">
        <v>45</v>
      </c>
      <c r="BB24" s="6" t="s">
        <v>485</v>
      </c>
      <c r="BC24" s="144">
        <v>45377</v>
      </c>
      <c r="BD24" s="224" t="s">
        <v>487</v>
      </c>
      <c r="BE24" s="6">
        <v>45</v>
      </c>
      <c r="BF24" s="6" t="s">
        <v>280</v>
      </c>
      <c r="BG24" s="136"/>
      <c r="BH24" s="6"/>
      <c r="BI24" s="6"/>
      <c r="BJ24" s="6"/>
      <c r="BK24" s="136"/>
      <c r="BL24" s="6"/>
      <c r="BM24" s="6"/>
      <c r="BN24" s="6"/>
      <c r="BO24" s="136"/>
      <c r="BP24" s="6"/>
      <c r="BQ24" s="6"/>
      <c r="BR24" s="52"/>
      <c r="BS24" s="136"/>
      <c r="BT24" s="6"/>
      <c r="BU24" s="6"/>
      <c r="BV24" s="6"/>
      <c r="BW24" s="136">
        <v>45381</v>
      </c>
      <c r="BX24" s="86">
        <v>6204</v>
      </c>
      <c r="BY24" s="86">
        <v>60</v>
      </c>
      <c r="BZ24" s="86" t="s">
        <v>179</v>
      </c>
      <c r="CA24" s="136">
        <v>45377</v>
      </c>
      <c r="CB24" s="241">
        <v>6139</v>
      </c>
      <c r="CC24" s="241">
        <v>70</v>
      </c>
      <c r="CD24" s="241" t="s">
        <v>179</v>
      </c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/>
      <c r="CR24" s="217"/>
      <c r="CS24" s="217"/>
      <c r="CT24" s="217"/>
      <c r="CU24" s="67"/>
      <c r="CV24" s="67"/>
      <c r="CW24" s="67"/>
      <c r="CX24" s="67"/>
      <c r="CY24" s="86"/>
      <c r="CZ24" s="86"/>
      <c r="DA24" s="86"/>
      <c r="DB24" s="86"/>
      <c r="DC24" s="225"/>
      <c r="DD24" s="86"/>
      <c r="DE24" s="86"/>
      <c r="DF24" s="86"/>
      <c r="DG24" s="208"/>
      <c r="DH24" s="217"/>
      <c r="DI24" s="217"/>
      <c r="DJ24" s="223"/>
      <c r="DK24" s="222"/>
      <c r="DL24" s="217"/>
      <c r="DM24" s="217"/>
      <c r="DN24" s="223"/>
      <c r="DO24" s="222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</row>
    <row r="25" spans="2:154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/>
      <c r="P25" s="6"/>
      <c r="Q25" s="6"/>
      <c r="R25" s="6"/>
      <c r="S25" s="136"/>
      <c r="T25" s="6"/>
      <c r="U25" s="6"/>
      <c r="V25" s="6"/>
      <c r="W25" s="131"/>
      <c r="X25" s="6"/>
      <c r="Y25" s="6"/>
      <c r="Z25" s="6"/>
      <c r="AA25" s="136"/>
      <c r="AB25" s="6"/>
      <c r="AC25" s="6"/>
      <c r="AD25" s="52"/>
      <c r="AE25" s="131"/>
      <c r="AF25" s="6"/>
      <c r="AG25" s="6"/>
      <c r="AH25" s="15"/>
      <c r="AI25" s="131">
        <v>45379</v>
      </c>
      <c r="AJ25" s="6">
        <v>6047</v>
      </c>
      <c r="AK25" s="6">
        <v>30</v>
      </c>
      <c r="AL25" s="15" t="s">
        <v>280</v>
      </c>
      <c r="AM25" s="131"/>
      <c r="AN25" s="6"/>
      <c r="AO25" s="6"/>
      <c r="AP25" s="6"/>
      <c r="AQ25" s="136"/>
      <c r="AR25" s="6"/>
      <c r="AS25" s="6"/>
      <c r="AT25" s="136"/>
      <c r="AU25" s="136"/>
      <c r="AV25" s="6"/>
      <c r="AW25" s="6"/>
      <c r="AX25" s="6"/>
      <c r="AY25" s="136">
        <v>45379</v>
      </c>
      <c r="AZ25" s="6">
        <v>6163</v>
      </c>
      <c r="BA25" s="6">
        <v>45</v>
      </c>
      <c r="BB25" s="6" t="s">
        <v>179</v>
      </c>
      <c r="BC25" s="144">
        <v>45379</v>
      </c>
      <c r="BD25" s="224" t="s">
        <v>488</v>
      </c>
      <c r="BE25" s="6">
        <v>45</v>
      </c>
      <c r="BF25" s="6" t="s">
        <v>179</v>
      </c>
      <c r="BG25" s="136"/>
      <c r="BH25" s="6"/>
      <c r="BI25" s="6"/>
      <c r="BJ25" s="6"/>
      <c r="BK25" s="136"/>
      <c r="BL25" s="6"/>
      <c r="BM25" s="6"/>
      <c r="BN25" s="6"/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>
        <v>45379</v>
      </c>
      <c r="CB25" s="241">
        <v>6043</v>
      </c>
      <c r="CC25" s="241">
        <v>105</v>
      </c>
      <c r="CD25" s="241" t="s">
        <v>280</v>
      </c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86"/>
      <c r="CZ25" s="86"/>
      <c r="DA25" s="86"/>
      <c r="DB25" s="86"/>
      <c r="DC25" s="217"/>
      <c r="DD25" s="217"/>
      <c r="DE25" s="217"/>
      <c r="DF25" s="223"/>
      <c r="DG25" s="242"/>
      <c r="DH25" s="217"/>
      <c r="DI25" s="217"/>
      <c r="DJ25" s="223"/>
      <c r="DK25" s="222"/>
      <c r="DL25" s="217"/>
      <c r="DM25" s="217"/>
      <c r="DN25" s="223"/>
      <c r="DO25" s="222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</row>
    <row r="26" spans="2:154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/>
      <c r="P26" s="6"/>
      <c r="Q26" s="6"/>
      <c r="R26" s="6"/>
      <c r="S26" s="136"/>
      <c r="T26" s="6"/>
      <c r="U26" s="6"/>
      <c r="V26" s="6"/>
      <c r="W26" s="131"/>
      <c r="X26" s="6"/>
      <c r="Y26" s="6"/>
      <c r="Z26" s="6"/>
      <c r="AA26" s="136"/>
      <c r="AB26" s="6"/>
      <c r="AC26" s="6"/>
      <c r="AD26" s="52"/>
      <c r="AE26" s="131"/>
      <c r="AF26" s="6"/>
      <c r="AG26" s="6"/>
      <c r="AH26" s="15"/>
      <c r="AI26" s="210">
        <v>45381</v>
      </c>
      <c r="AJ26" s="211">
        <v>6203</v>
      </c>
      <c r="AK26" s="211">
        <v>70</v>
      </c>
      <c r="AL26" s="212" t="s">
        <v>179</v>
      </c>
      <c r="AM26" s="138"/>
      <c r="AN26" s="6"/>
      <c r="AO26" s="6"/>
      <c r="AP26" s="6"/>
      <c r="AQ26" s="136"/>
      <c r="AR26" s="6"/>
      <c r="AS26" s="6"/>
      <c r="AT26" s="6"/>
      <c r="AU26" s="136"/>
      <c r="AV26" s="6"/>
      <c r="AW26" s="6"/>
      <c r="AX26" s="6"/>
      <c r="AY26" s="136">
        <v>45381</v>
      </c>
      <c r="AZ26" s="6">
        <v>6149</v>
      </c>
      <c r="BA26" s="6">
        <v>45</v>
      </c>
      <c r="BB26" s="6" t="s">
        <v>469</v>
      </c>
      <c r="BC26" s="144">
        <v>45381</v>
      </c>
      <c r="BD26" s="224" t="s">
        <v>489</v>
      </c>
      <c r="BE26" s="6">
        <v>45</v>
      </c>
      <c r="BF26" s="6" t="s">
        <v>469</v>
      </c>
      <c r="BG26" s="6"/>
      <c r="BH26" s="6"/>
      <c r="BI26" s="6"/>
      <c r="BJ26" s="6"/>
      <c r="BK26" s="244"/>
      <c r="BL26" s="6"/>
      <c r="BM26" s="6"/>
      <c r="BN26" s="6"/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>
        <v>45381</v>
      </c>
      <c r="CB26" s="241">
        <v>6205</v>
      </c>
      <c r="CC26" s="241">
        <v>105</v>
      </c>
      <c r="CD26" s="241" t="s">
        <v>179</v>
      </c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86"/>
      <c r="CZ26" s="86"/>
      <c r="DA26" s="86"/>
      <c r="DB26" s="86"/>
      <c r="DC26" s="217"/>
      <c r="DD26" s="217"/>
      <c r="DE26" s="217"/>
      <c r="DF26" s="223"/>
      <c r="DG26" s="242"/>
      <c r="DH26" s="217"/>
      <c r="DI26" s="217"/>
      <c r="DJ26" s="223"/>
      <c r="DK26" s="222"/>
      <c r="DL26" s="217"/>
      <c r="DM26" s="217"/>
      <c r="DN26" s="223"/>
      <c r="DO26" s="222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</row>
    <row r="27" spans="2:154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/>
      <c r="AR27" s="6"/>
      <c r="AS27" s="6"/>
      <c r="AT27" s="6"/>
      <c r="AU27" s="13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86"/>
      <c r="CZ27" s="86"/>
      <c r="DA27" s="86"/>
      <c r="DB27" s="86"/>
      <c r="DC27" s="217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22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</row>
    <row r="28" spans="2:154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86"/>
      <c r="CZ28" s="86"/>
      <c r="DA28" s="86"/>
      <c r="DB28" s="86"/>
      <c r="DC28" s="217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</row>
    <row r="29" spans="2:154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86"/>
      <c r="CZ29" s="86"/>
      <c r="DA29" s="86"/>
      <c r="DB29" s="86"/>
      <c r="DC29" s="217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</row>
    <row r="30" spans="2:154" s="3" customFormat="1" ht="18.600000000000001" thickBot="1" x14ac:dyDescent="0.35">
      <c r="B30" s="231" t="s">
        <v>6</v>
      </c>
      <c r="C30" s="770">
        <f>SUM(E12:E29)</f>
        <v>135</v>
      </c>
      <c r="D30" s="771"/>
      <c r="E30" s="771"/>
      <c r="F30" s="772"/>
      <c r="G30" s="770">
        <f>SUM(I12:I29)</f>
        <v>75</v>
      </c>
      <c r="H30" s="771"/>
      <c r="I30" s="771"/>
      <c r="J30" s="772"/>
      <c r="K30" s="771">
        <f>SUM(M12:M29)</f>
        <v>230</v>
      </c>
      <c r="L30" s="771"/>
      <c r="M30" s="771"/>
      <c r="N30" s="772"/>
      <c r="O30" s="770">
        <f>SUM(Q12:Q29)</f>
        <v>30</v>
      </c>
      <c r="P30" s="771"/>
      <c r="Q30" s="771"/>
      <c r="R30" s="772"/>
      <c r="S30" s="770">
        <f>SUM(U12:U29)</f>
        <v>45</v>
      </c>
      <c r="T30" s="771"/>
      <c r="U30" s="771"/>
      <c r="V30" s="772"/>
      <c r="W30" s="770">
        <f>SUM(Y12:Y29)</f>
        <v>430</v>
      </c>
      <c r="X30" s="771"/>
      <c r="Y30" s="771"/>
      <c r="Z30" s="772"/>
      <c r="AA30" s="810">
        <f>SUM(AC12:AC29)</f>
        <v>265</v>
      </c>
      <c r="AB30" s="811"/>
      <c r="AC30" s="811"/>
      <c r="AD30" s="812"/>
      <c r="AE30" s="770">
        <f>SUM(AG12:AG29)</f>
        <v>60</v>
      </c>
      <c r="AF30" s="771"/>
      <c r="AG30" s="771"/>
      <c r="AH30" s="772"/>
      <c r="AI30" s="770">
        <f>SUM(AK12:AK29)</f>
        <v>745</v>
      </c>
      <c r="AJ30" s="771"/>
      <c r="AK30" s="771"/>
      <c r="AL30" s="772"/>
      <c r="AM30" s="771">
        <f>SUM(AO12:AO29)</f>
        <v>210</v>
      </c>
      <c r="AN30" s="771"/>
      <c r="AO30" s="771"/>
      <c r="AP30" s="772"/>
      <c r="AQ30" s="770">
        <f>SUM(AS12:AS29)</f>
        <v>300</v>
      </c>
      <c r="AR30" s="771"/>
      <c r="AS30" s="771"/>
      <c r="AT30" s="772"/>
      <c r="AU30" s="770">
        <f>SUM(AW12:AW29)</f>
        <v>200</v>
      </c>
      <c r="AV30" s="771"/>
      <c r="AW30" s="771"/>
      <c r="AX30" s="771"/>
      <c r="AY30" s="770">
        <f>SUM(BA12:BA29)</f>
        <v>570</v>
      </c>
      <c r="AZ30" s="771"/>
      <c r="BA30" s="771"/>
      <c r="BB30" s="771"/>
      <c r="BC30" s="770">
        <f>SUM(BE12:BE29)</f>
        <v>570</v>
      </c>
      <c r="BD30" s="771"/>
      <c r="BE30" s="771"/>
      <c r="BF30" s="771"/>
      <c r="BG30" s="770">
        <f>SUM(BI12:BI29)</f>
        <v>420</v>
      </c>
      <c r="BH30" s="771"/>
      <c r="BI30" s="771"/>
      <c r="BJ30" s="771"/>
      <c r="BK30" s="770">
        <f>SUM(BM12:BM29)</f>
        <v>300</v>
      </c>
      <c r="BL30" s="771"/>
      <c r="BM30" s="771"/>
      <c r="BN30" s="771"/>
      <c r="BO30" s="810">
        <f>SUM(BQ12:BQ29)</f>
        <v>65</v>
      </c>
      <c r="BP30" s="811"/>
      <c r="BQ30" s="811"/>
      <c r="BR30" s="812"/>
      <c r="BS30" s="770">
        <f>SUM(BU12,BU13:BU29)</f>
        <v>120</v>
      </c>
      <c r="BT30" s="771"/>
      <c r="BU30" s="771"/>
      <c r="BV30" s="772"/>
      <c r="BW30" s="770">
        <f>SUM(BY12:BY29)</f>
        <v>1070</v>
      </c>
      <c r="BX30" s="771"/>
      <c r="BY30" s="771"/>
      <c r="BZ30" s="771"/>
      <c r="CA30" s="770">
        <f>SUM(CC12:CC29)</f>
        <v>2450</v>
      </c>
      <c r="CB30" s="771"/>
      <c r="CC30" s="771"/>
      <c r="CD30" s="771"/>
      <c r="CE30" s="770">
        <f>SUM(CG12:CG29)</f>
        <v>370</v>
      </c>
      <c r="CF30" s="771"/>
      <c r="CG30" s="771"/>
      <c r="CH30" s="772"/>
      <c r="CI30" s="770">
        <f>SUM(CK12:CK29)</f>
        <v>340</v>
      </c>
      <c r="CJ30" s="771"/>
      <c r="CK30" s="771"/>
      <c r="CL30" s="772"/>
      <c r="CM30" s="810">
        <f>SUM(CO12:CO29)</f>
        <v>106</v>
      </c>
      <c r="CN30" s="811"/>
      <c r="CO30" s="811"/>
      <c r="CP30" s="812"/>
      <c r="CQ30" s="810">
        <f>SUM(CS12:CS29)</f>
        <v>77</v>
      </c>
      <c r="CR30" s="811"/>
      <c r="CS30" s="811"/>
      <c r="CT30" s="812"/>
      <c r="CU30" s="722">
        <f>SUM(CW12:CW29)</f>
        <v>200</v>
      </c>
      <c r="CV30" s="723"/>
      <c r="CW30" s="723"/>
      <c r="CX30" s="723"/>
      <c r="CY30" s="810">
        <f>SUM(DA12:DA29)</f>
        <v>50</v>
      </c>
      <c r="CZ30" s="811"/>
      <c r="DA30" s="811"/>
      <c r="DB30" s="812"/>
      <c r="DC30" s="810">
        <f>SUM(DE12:DE29)</f>
        <v>260</v>
      </c>
      <c r="DD30" s="811"/>
      <c r="DE30" s="811"/>
      <c r="DF30" s="812"/>
      <c r="DG30" s="810">
        <f>SUM(DI12:DI29)</f>
        <v>60</v>
      </c>
      <c r="DH30" s="811"/>
      <c r="DI30" s="811"/>
      <c r="DJ30" s="812"/>
      <c r="DK30" s="810">
        <f>SUM(DM12:DM29)</f>
        <v>30</v>
      </c>
      <c r="DL30" s="811"/>
      <c r="DM30" s="811"/>
      <c r="DN30" s="812"/>
      <c r="DO30" s="810">
        <f>SUM(DQ12:DQ29)</f>
        <v>60</v>
      </c>
      <c r="DP30" s="811"/>
      <c r="DQ30" s="811"/>
      <c r="DR30" s="812"/>
      <c r="DS30" s="810">
        <f>SUM(DU12:DU29)</f>
        <v>25</v>
      </c>
      <c r="DT30" s="811"/>
      <c r="DU30" s="811"/>
      <c r="DV30" s="812"/>
      <c r="DW30" s="810">
        <f>SUM(DY12:DY29)</f>
        <v>420</v>
      </c>
      <c r="DX30" s="811"/>
      <c r="DY30" s="811"/>
      <c r="DZ30" s="812"/>
      <c r="EA30" s="810">
        <f>SUM(EC12:EC29)</f>
        <v>90</v>
      </c>
      <c r="EB30" s="811"/>
      <c r="EC30" s="811"/>
      <c r="ED30" s="812"/>
      <c r="EE30" s="810">
        <f>SUM(EG12:EG29)</f>
        <v>60</v>
      </c>
      <c r="EF30" s="811"/>
      <c r="EG30" s="811"/>
      <c r="EH30" s="812"/>
      <c r="EI30" s="810">
        <f>SUM(EK12:EK29)</f>
        <v>100</v>
      </c>
      <c r="EJ30" s="811"/>
      <c r="EK30" s="811"/>
      <c r="EL30" s="812"/>
      <c r="EM30" s="810">
        <f>SUM(EO12:EO29)</f>
        <v>320</v>
      </c>
      <c r="EN30" s="811"/>
      <c r="EO30" s="811"/>
      <c r="EP30" s="812"/>
      <c r="EQ30" s="810">
        <f>SUM(ES12:ES29)</f>
        <v>90</v>
      </c>
      <c r="ER30" s="811"/>
      <c r="ES30" s="811"/>
      <c r="ET30" s="812"/>
      <c r="EU30" s="810">
        <f>SUM(EW12:EW29)</f>
        <v>0</v>
      </c>
      <c r="EV30" s="811"/>
      <c r="EW30" s="811"/>
      <c r="EX30" s="812"/>
    </row>
    <row r="31" spans="2:154" s="3" customFormat="1" ht="18.600000000000001" thickBot="1" x14ac:dyDescent="0.35">
      <c r="B31" s="231" t="s">
        <v>7</v>
      </c>
      <c r="C31" s="725">
        <f>+C30/42</f>
        <v>3.2142857142857144</v>
      </c>
      <c r="D31" s="726"/>
      <c r="E31" s="726"/>
      <c r="F31" s="727"/>
      <c r="G31" s="725">
        <f>+G30/42</f>
        <v>1.7857142857142858</v>
      </c>
      <c r="H31" s="726"/>
      <c r="I31" s="726"/>
      <c r="J31" s="727"/>
      <c r="K31" s="726">
        <f>+K30/42</f>
        <v>5.4761904761904763</v>
      </c>
      <c r="L31" s="726"/>
      <c r="M31" s="726"/>
      <c r="N31" s="727"/>
      <c r="O31" s="725">
        <f>+O30/42</f>
        <v>0.7142857142857143</v>
      </c>
      <c r="P31" s="726"/>
      <c r="Q31" s="726"/>
      <c r="R31" s="727"/>
      <c r="S31" s="725">
        <f>+S30/42</f>
        <v>1.0714285714285714</v>
      </c>
      <c r="T31" s="726"/>
      <c r="U31" s="726"/>
      <c r="V31" s="727"/>
      <c r="W31" s="725">
        <f>+W30/42</f>
        <v>10.238095238095237</v>
      </c>
      <c r="X31" s="726"/>
      <c r="Y31" s="726"/>
      <c r="Z31" s="727"/>
      <c r="AA31" s="725">
        <f>+AA30/42</f>
        <v>6.3095238095238093</v>
      </c>
      <c r="AB31" s="726"/>
      <c r="AC31" s="726"/>
      <c r="AD31" s="727"/>
      <c r="AE31" s="725">
        <f>+AE30/42</f>
        <v>1.4285714285714286</v>
      </c>
      <c r="AF31" s="726"/>
      <c r="AG31" s="726"/>
      <c r="AH31" s="727"/>
      <c r="AI31" s="725">
        <f>+AI30/42</f>
        <v>17.738095238095237</v>
      </c>
      <c r="AJ31" s="726"/>
      <c r="AK31" s="726"/>
      <c r="AL31" s="727"/>
      <c r="AM31" s="726">
        <f>+AM30/42</f>
        <v>5</v>
      </c>
      <c r="AN31" s="726"/>
      <c r="AO31" s="726"/>
      <c r="AP31" s="727"/>
      <c r="AQ31" s="725">
        <f>+AQ30/42</f>
        <v>7.1428571428571432</v>
      </c>
      <c r="AR31" s="726"/>
      <c r="AS31" s="726"/>
      <c r="AT31" s="727"/>
      <c r="AU31" s="725">
        <f>+AU30/42</f>
        <v>4.7619047619047619</v>
      </c>
      <c r="AV31" s="726"/>
      <c r="AW31" s="726"/>
      <c r="AX31" s="726"/>
      <c r="AY31" s="725">
        <f>+AY30/42</f>
        <v>13.571428571428571</v>
      </c>
      <c r="AZ31" s="726"/>
      <c r="BA31" s="726"/>
      <c r="BB31" s="726"/>
      <c r="BC31" s="725">
        <f>+BC30/42</f>
        <v>13.571428571428571</v>
      </c>
      <c r="BD31" s="726"/>
      <c r="BE31" s="726"/>
      <c r="BF31" s="726"/>
      <c r="BG31" s="725">
        <f>+BG30/42</f>
        <v>10</v>
      </c>
      <c r="BH31" s="726"/>
      <c r="BI31" s="726"/>
      <c r="BJ31" s="726"/>
      <c r="BK31" s="725">
        <f>+BK30/42</f>
        <v>7.1428571428571432</v>
      </c>
      <c r="BL31" s="726"/>
      <c r="BM31" s="726"/>
      <c r="BN31" s="726"/>
      <c r="BO31" s="725">
        <f>+BO30/42</f>
        <v>1.5476190476190477</v>
      </c>
      <c r="BP31" s="726"/>
      <c r="BQ31" s="726"/>
      <c r="BR31" s="727"/>
      <c r="BS31" s="725">
        <f>+BS30/42</f>
        <v>2.8571428571428572</v>
      </c>
      <c r="BT31" s="726"/>
      <c r="BU31" s="726"/>
      <c r="BV31" s="727"/>
      <c r="BW31" s="725">
        <f>+BW30/42</f>
        <v>25.476190476190474</v>
      </c>
      <c r="BX31" s="726"/>
      <c r="BY31" s="726"/>
      <c r="BZ31" s="726"/>
      <c r="CA31" s="725">
        <f>+CA30/42</f>
        <v>58.333333333333336</v>
      </c>
      <c r="CB31" s="726"/>
      <c r="CC31" s="726"/>
      <c r="CD31" s="726"/>
      <c r="CE31" s="725">
        <f>+CE30/42</f>
        <v>8.8095238095238102</v>
      </c>
      <c r="CF31" s="726"/>
      <c r="CG31" s="726"/>
      <c r="CH31" s="727"/>
      <c r="CI31" s="725">
        <f>+CI30/42</f>
        <v>8.0952380952380949</v>
      </c>
      <c r="CJ31" s="726"/>
      <c r="CK31" s="726"/>
      <c r="CL31" s="727"/>
      <c r="CM31" s="725">
        <f>+CM30/42</f>
        <v>2.5238095238095237</v>
      </c>
      <c r="CN31" s="726"/>
      <c r="CO31" s="726"/>
      <c r="CP31" s="727"/>
      <c r="CQ31" s="725">
        <f>+CQ30/42</f>
        <v>1.8333333333333333</v>
      </c>
      <c r="CR31" s="726"/>
      <c r="CS31" s="726"/>
      <c r="CT31" s="727"/>
      <c r="CU31" s="725">
        <f>+CU30/42</f>
        <v>4.7619047619047619</v>
      </c>
      <c r="CV31" s="726"/>
      <c r="CW31" s="726"/>
      <c r="CX31" s="726"/>
      <c r="CY31" s="725">
        <f>+CY30/42</f>
        <v>1.1904761904761905</v>
      </c>
      <c r="CZ31" s="726"/>
      <c r="DA31" s="726"/>
      <c r="DB31" s="727"/>
      <c r="DC31" s="725">
        <f>+DC30/42</f>
        <v>6.1904761904761907</v>
      </c>
      <c r="DD31" s="726"/>
      <c r="DE31" s="726"/>
      <c r="DF31" s="727"/>
      <c r="DG31" s="725">
        <f>+DG30/42</f>
        <v>1.4285714285714286</v>
      </c>
      <c r="DH31" s="726"/>
      <c r="DI31" s="726"/>
      <c r="DJ31" s="727"/>
      <c r="DK31" s="725">
        <f>+DK30/42</f>
        <v>0.7142857142857143</v>
      </c>
      <c r="DL31" s="726"/>
      <c r="DM31" s="726"/>
      <c r="DN31" s="727"/>
      <c r="DO31" s="725">
        <f>+DO30/42</f>
        <v>1.4285714285714286</v>
      </c>
      <c r="DP31" s="726"/>
      <c r="DQ31" s="726"/>
      <c r="DR31" s="727"/>
      <c r="DS31" s="725">
        <f>+DS30/42</f>
        <v>0.59523809523809523</v>
      </c>
      <c r="DT31" s="726"/>
      <c r="DU31" s="726"/>
      <c r="DV31" s="727"/>
      <c r="DW31" s="725">
        <f>+DW30/42</f>
        <v>10</v>
      </c>
      <c r="DX31" s="726"/>
      <c r="DY31" s="726"/>
      <c r="DZ31" s="727"/>
      <c r="EA31" s="725">
        <f>+EA30/42</f>
        <v>2.1428571428571428</v>
      </c>
      <c r="EB31" s="726"/>
      <c r="EC31" s="726"/>
      <c r="ED31" s="727"/>
      <c r="EE31" s="725">
        <f>+EE30/42</f>
        <v>1.4285714285714286</v>
      </c>
      <c r="EF31" s="726"/>
      <c r="EG31" s="726"/>
      <c r="EH31" s="727"/>
      <c r="EI31" s="725">
        <f>+EI30/42</f>
        <v>2.3809523809523809</v>
      </c>
      <c r="EJ31" s="726"/>
      <c r="EK31" s="726"/>
      <c r="EL31" s="727"/>
      <c r="EM31" s="725">
        <f>+EM30/42</f>
        <v>7.6190476190476186</v>
      </c>
      <c r="EN31" s="726"/>
      <c r="EO31" s="726"/>
      <c r="EP31" s="727"/>
      <c r="EQ31" s="725">
        <f>+EQ30/42</f>
        <v>2.1428571428571428</v>
      </c>
      <c r="ER31" s="726"/>
      <c r="ES31" s="726"/>
      <c r="ET31" s="727"/>
      <c r="EU31" s="725">
        <f>+EU30/42</f>
        <v>0</v>
      </c>
      <c r="EV31" s="726"/>
      <c r="EW31" s="726"/>
      <c r="EX31" s="727"/>
    </row>
    <row r="32" spans="2:154" s="3" customFormat="1" ht="18.600000000000001" thickBot="1" x14ac:dyDescent="0.35">
      <c r="B32" s="231" t="s">
        <v>8</v>
      </c>
      <c r="C32" s="728">
        <f>+C31/6.2898</f>
        <v>0.5110314659107944</v>
      </c>
      <c r="D32" s="729"/>
      <c r="E32" s="729"/>
      <c r="F32" s="730"/>
      <c r="G32" s="819">
        <f>+G31/6.2898</f>
        <v>0.28390636995044133</v>
      </c>
      <c r="H32" s="820"/>
      <c r="I32" s="820"/>
      <c r="J32" s="821"/>
      <c r="K32" s="729">
        <f>+K31/6.2898</f>
        <v>0.87064620118135339</v>
      </c>
      <c r="L32" s="729"/>
      <c r="M32" s="729"/>
      <c r="N32" s="730"/>
      <c r="O32" s="728">
        <f>+O31/6.2898</f>
        <v>0.11356254798017654</v>
      </c>
      <c r="P32" s="729"/>
      <c r="Q32" s="729"/>
      <c r="R32" s="730"/>
      <c r="S32" s="728">
        <f>+S31/6.2898</f>
        <v>0.17034382197026479</v>
      </c>
      <c r="T32" s="729"/>
      <c r="U32" s="729"/>
      <c r="V32" s="730"/>
      <c r="W32" s="728">
        <f>+W31/6.2898</f>
        <v>1.62772985438253</v>
      </c>
      <c r="X32" s="729"/>
      <c r="Y32" s="729"/>
      <c r="Z32" s="730"/>
      <c r="AA32" s="728">
        <f>+AA31/6.2898</f>
        <v>1.0031358404915593</v>
      </c>
      <c r="AB32" s="729"/>
      <c r="AC32" s="729"/>
      <c r="AD32" s="730"/>
      <c r="AE32" s="728">
        <f>+AE31/6.2898</f>
        <v>0.22712509596035307</v>
      </c>
      <c r="AF32" s="729"/>
      <c r="AG32" s="729"/>
      <c r="AH32" s="730"/>
      <c r="AI32" s="728">
        <f>+AI31/6.2898</f>
        <v>2.8201366081743835</v>
      </c>
      <c r="AJ32" s="729"/>
      <c r="AK32" s="729"/>
      <c r="AL32" s="730"/>
      <c r="AM32" s="729">
        <f>+AM31/6.2898</f>
        <v>0.79493783586123568</v>
      </c>
      <c r="AN32" s="729"/>
      <c r="AO32" s="729"/>
      <c r="AP32" s="730"/>
      <c r="AQ32" s="728">
        <f>+AQ31/6.2898</f>
        <v>1.1356254798017653</v>
      </c>
      <c r="AR32" s="729"/>
      <c r="AS32" s="729"/>
      <c r="AT32" s="730"/>
      <c r="AU32" s="728">
        <f>+AU31/6.2898</f>
        <v>0.75708365320117688</v>
      </c>
      <c r="AV32" s="729"/>
      <c r="AW32" s="729"/>
      <c r="AX32" s="729"/>
      <c r="AY32" s="728">
        <f>+AY31/6.2898</f>
        <v>2.1576884116233539</v>
      </c>
      <c r="AZ32" s="729"/>
      <c r="BA32" s="729"/>
      <c r="BB32" s="729"/>
      <c r="BC32" s="728">
        <f>+BC31/6.2898</f>
        <v>2.1576884116233539</v>
      </c>
      <c r="BD32" s="729"/>
      <c r="BE32" s="729"/>
      <c r="BF32" s="729"/>
      <c r="BG32" s="728">
        <f>+BG31/6.2898</f>
        <v>1.5898756717224714</v>
      </c>
      <c r="BH32" s="729"/>
      <c r="BI32" s="729"/>
      <c r="BJ32" s="729"/>
      <c r="BK32" s="728">
        <f>+BK31/6.2898</f>
        <v>1.1356254798017653</v>
      </c>
      <c r="BL32" s="729"/>
      <c r="BM32" s="729"/>
      <c r="BN32" s="729"/>
      <c r="BO32" s="728">
        <f>+BO31/6.2898</f>
        <v>0.24605218729038247</v>
      </c>
      <c r="BP32" s="729"/>
      <c r="BQ32" s="729"/>
      <c r="BR32" s="730"/>
      <c r="BS32" s="728">
        <f>+BS31/6.2898</f>
        <v>0.45425019192070615</v>
      </c>
      <c r="BT32" s="729"/>
      <c r="BU32" s="729"/>
      <c r="BV32" s="730"/>
      <c r="BW32" s="728">
        <f>+BW31/6.2898</f>
        <v>4.0503975446262963</v>
      </c>
      <c r="BX32" s="729"/>
      <c r="BY32" s="729"/>
      <c r="BZ32" s="729"/>
      <c r="CA32" s="728">
        <f>+CA31/6.2898</f>
        <v>9.2742747517144171</v>
      </c>
      <c r="CB32" s="729"/>
      <c r="CC32" s="729"/>
      <c r="CD32" s="729"/>
      <c r="CE32" s="728">
        <f>+CE31/6.2898</f>
        <v>1.4006047584221772</v>
      </c>
      <c r="CF32" s="729"/>
      <c r="CG32" s="729"/>
      <c r="CH32" s="730"/>
      <c r="CI32" s="728">
        <f>+CI31/6.2898</f>
        <v>1.2870422104420005</v>
      </c>
      <c r="CJ32" s="729"/>
      <c r="CK32" s="729"/>
      <c r="CL32" s="730"/>
      <c r="CM32" s="728">
        <f>+CM31/6.2898</f>
        <v>0.40125433619662371</v>
      </c>
      <c r="CN32" s="729"/>
      <c r="CO32" s="729"/>
      <c r="CP32" s="730"/>
      <c r="CQ32" s="728">
        <f>+CQ31/6.2898</f>
        <v>0.29147720648245307</v>
      </c>
      <c r="CR32" s="729"/>
      <c r="CS32" s="729"/>
      <c r="CT32" s="730"/>
      <c r="CU32" s="728">
        <f>+CU31/6.2898</f>
        <v>0.75708365320117688</v>
      </c>
      <c r="CV32" s="729"/>
      <c r="CW32" s="729"/>
      <c r="CX32" s="729"/>
      <c r="CY32" s="728">
        <f>+CY31/6.2898</f>
        <v>0.18927091330029422</v>
      </c>
      <c r="CZ32" s="729"/>
      <c r="DA32" s="729"/>
      <c r="DB32" s="730"/>
      <c r="DC32" s="728">
        <f>+DC31/6.2898</f>
        <v>0.98420874916152989</v>
      </c>
      <c r="DD32" s="729"/>
      <c r="DE32" s="729"/>
      <c r="DF32" s="730"/>
      <c r="DG32" s="728">
        <f>+DG31/6.2898</f>
        <v>0.22712509596035307</v>
      </c>
      <c r="DH32" s="729"/>
      <c r="DI32" s="729"/>
      <c r="DJ32" s="730"/>
      <c r="DK32" s="728">
        <f>+DK31/6.2898</f>
        <v>0.11356254798017654</v>
      </c>
      <c r="DL32" s="729"/>
      <c r="DM32" s="729"/>
      <c r="DN32" s="730"/>
      <c r="DO32" s="728">
        <f>+DO31/6.2898</f>
        <v>0.22712509596035307</v>
      </c>
      <c r="DP32" s="729"/>
      <c r="DQ32" s="729"/>
      <c r="DR32" s="730"/>
      <c r="DS32" s="728">
        <f>+DS31/6.2898</f>
        <v>9.463545665014711E-2</v>
      </c>
      <c r="DT32" s="729"/>
      <c r="DU32" s="729"/>
      <c r="DV32" s="730"/>
      <c r="DW32" s="728">
        <f>+DW31/6.2898</f>
        <v>1.5898756717224714</v>
      </c>
      <c r="DX32" s="729"/>
      <c r="DY32" s="729"/>
      <c r="DZ32" s="730"/>
      <c r="EA32" s="728">
        <f>+EA31/6.2898</f>
        <v>0.34068764394052958</v>
      </c>
      <c r="EB32" s="729"/>
      <c r="EC32" s="729"/>
      <c r="ED32" s="730"/>
      <c r="EE32" s="728">
        <f>+EE31/6.2898</f>
        <v>0.22712509596035307</v>
      </c>
      <c r="EF32" s="729"/>
      <c r="EG32" s="729"/>
      <c r="EH32" s="730"/>
      <c r="EI32" s="728">
        <f>+EI31/6.2898</f>
        <v>0.37854182660058844</v>
      </c>
      <c r="EJ32" s="729"/>
      <c r="EK32" s="729"/>
      <c r="EL32" s="730"/>
      <c r="EM32" s="728">
        <f>+EM31/6.2898</f>
        <v>1.2113338451218829</v>
      </c>
      <c r="EN32" s="729"/>
      <c r="EO32" s="729"/>
      <c r="EP32" s="730"/>
      <c r="EQ32" s="728">
        <f>+EQ31/6.2898</f>
        <v>0.34068764394052958</v>
      </c>
      <c r="ER32" s="729"/>
      <c r="ES32" s="729"/>
      <c r="ET32" s="730"/>
      <c r="EU32" s="728">
        <f>+EU31/6.2898</f>
        <v>0</v>
      </c>
      <c r="EV32" s="729"/>
      <c r="EW32" s="729"/>
      <c r="EX32" s="730"/>
    </row>
    <row r="38" spans="91:91" x14ac:dyDescent="0.3">
      <c r="CM38" s="206"/>
    </row>
  </sheetData>
  <mergeCells count="228">
    <mergeCell ref="C8:F8"/>
    <mergeCell ref="G8:J8"/>
    <mergeCell ref="K8:N8"/>
    <mergeCell ref="O8:R8"/>
    <mergeCell ref="S8:V8"/>
    <mergeCell ref="W8:Z8"/>
    <mergeCell ref="AY8:BB8"/>
    <mergeCell ref="BC8:BF8"/>
    <mergeCell ref="BG8:BJ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AI9:AL9"/>
    <mergeCell ref="AM9:AP9"/>
    <mergeCell ref="AQ9:AT9"/>
    <mergeCell ref="AU9:AX9"/>
    <mergeCell ref="AY9:BB9"/>
    <mergeCell ref="BC9:BF9"/>
    <mergeCell ref="EQ8:ET8"/>
    <mergeCell ref="EU8:EX8"/>
    <mergeCell ref="C9:F9"/>
    <mergeCell ref="G9:J9"/>
    <mergeCell ref="K9:N9"/>
    <mergeCell ref="O9:R9"/>
    <mergeCell ref="S9:V9"/>
    <mergeCell ref="W9:Z9"/>
    <mergeCell ref="AA9:AD9"/>
    <mergeCell ref="AE9:AH9"/>
    <mergeCell ref="DS8:DV8"/>
    <mergeCell ref="DW8:DZ8"/>
    <mergeCell ref="EA8:ED8"/>
    <mergeCell ref="EE8:EH8"/>
    <mergeCell ref="EI8:EL8"/>
    <mergeCell ref="EM8:EP8"/>
    <mergeCell ref="CU8:CX8"/>
    <mergeCell ref="CY8:DB8"/>
    <mergeCell ref="CE9:CH9"/>
    <mergeCell ref="CI9:CL9"/>
    <mergeCell ref="CM9:CP9"/>
    <mergeCell ref="CQ9:CT9"/>
    <mergeCell ref="CU9:CX9"/>
    <mergeCell ref="CY9:DB9"/>
    <mergeCell ref="BG9:BJ9"/>
    <mergeCell ref="BK9:BN9"/>
    <mergeCell ref="BO9:BR9"/>
    <mergeCell ref="BS9:BV9"/>
    <mergeCell ref="BW9:BZ9"/>
    <mergeCell ref="CA9:CD9"/>
    <mergeCell ref="EA9:ED9"/>
    <mergeCell ref="EE9:EH9"/>
    <mergeCell ref="EI9:EL9"/>
    <mergeCell ref="EM9:EP9"/>
    <mergeCell ref="EQ9:ET9"/>
    <mergeCell ref="EU9:EX9"/>
    <mergeCell ref="DC9:DF9"/>
    <mergeCell ref="DG9:DJ9"/>
    <mergeCell ref="DK9:DN9"/>
    <mergeCell ref="DO9:DR9"/>
    <mergeCell ref="DS9:DV9"/>
    <mergeCell ref="DW9:DZ9"/>
    <mergeCell ref="AA10:AD10"/>
    <mergeCell ref="AE10:AH10"/>
    <mergeCell ref="AI10:AL10"/>
    <mergeCell ref="AM10:AP10"/>
    <mergeCell ref="AQ10:AT10"/>
    <mergeCell ref="AU10:AX10"/>
    <mergeCell ref="C10:F10"/>
    <mergeCell ref="G10:J10"/>
    <mergeCell ref="K10:N10"/>
    <mergeCell ref="O10:R10"/>
    <mergeCell ref="S10:V10"/>
    <mergeCell ref="W10:Z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G10:BJ10"/>
    <mergeCell ref="BK10:BN10"/>
    <mergeCell ref="BO10:BR10"/>
    <mergeCell ref="BS10:BV10"/>
    <mergeCell ref="AU30:AX30"/>
    <mergeCell ref="AY30:BB30"/>
    <mergeCell ref="BC30:BF30"/>
    <mergeCell ref="EQ10:ET10"/>
    <mergeCell ref="EU10:EX10"/>
    <mergeCell ref="C30:F30"/>
    <mergeCell ref="G30:J30"/>
    <mergeCell ref="K30:N30"/>
    <mergeCell ref="O30:R30"/>
    <mergeCell ref="S30:V30"/>
    <mergeCell ref="W30:Z30"/>
    <mergeCell ref="AA30:AD30"/>
    <mergeCell ref="AE30:AH30"/>
    <mergeCell ref="DS10:DV10"/>
    <mergeCell ref="DW10:DZ10"/>
    <mergeCell ref="EA10:ED10"/>
    <mergeCell ref="EE10:EH10"/>
    <mergeCell ref="EI10:EL10"/>
    <mergeCell ref="EM10:EP10"/>
    <mergeCell ref="CU10:CX10"/>
    <mergeCell ref="CY10:DB10"/>
    <mergeCell ref="DC10:DF10"/>
    <mergeCell ref="DG10:DJ10"/>
    <mergeCell ref="DK10:DN10"/>
    <mergeCell ref="EM30:EP30"/>
    <mergeCell ref="EQ30:ET30"/>
    <mergeCell ref="EU30:EX30"/>
    <mergeCell ref="DC30:DF30"/>
    <mergeCell ref="DG30:DJ30"/>
    <mergeCell ref="DK30:DN30"/>
    <mergeCell ref="DO30:DR30"/>
    <mergeCell ref="DS30:DV30"/>
    <mergeCell ref="DW30:DZ30"/>
    <mergeCell ref="C31:F31"/>
    <mergeCell ref="G31:J31"/>
    <mergeCell ref="K31:N31"/>
    <mergeCell ref="O31:R31"/>
    <mergeCell ref="S31:V31"/>
    <mergeCell ref="W31:Z31"/>
    <mergeCell ref="EA30:ED30"/>
    <mergeCell ref="EE30:EH30"/>
    <mergeCell ref="EI30:EL30"/>
    <mergeCell ref="CE30:CH30"/>
    <mergeCell ref="CI30:CL30"/>
    <mergeCell ref="CM30:CP30"/>
    <mergeCell ref="CQ30:CT30"/>
    <mergeCell ref="CU30:CX30"/>
    <mergeCell ref="CY30:DB30"/>
    <mergeCell ref="BG30:BJ30"/>
    <mergeCell ref="BK30:BN30"/>
    <mergeCell ref="BO30:BR30"/>
    <mergeCell ref="BS30:BV30"/>
    <mergeCell ref="BW30:BZ30"/>
    <mergeCell ref="CA30:CD30"/>
    <mergeCell ref="AI30:AL30"/>
    <mergeCell ref="AM30:AP30"/>
    <mergeCell ref="AQ30:AT30"/>
    <mergeCell ref="AY31:BB31"/>
    <mergeCell ref="BC31:BF31"/>
    <mergeCell ref="BG31:BJ31"/>
    <mergeCell ref="BK31:BN31"/>
    <mergeCell ref="BO31:BR31"/>
    <mergeCell ref="BS31:BV31"/>
    <mergeCell ref="AA31:AD31"/>
    <mergeCell ref="AE31:AH31"/>
    <mergeCell ref="AI31:AL31"/>
    <mergeCell ref="AM31:AP31"/>
    <mergeCell ref="AQ31:AT31"/>
    <mergeCell ref="AU31:AX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I32:AL32"/>
    <mergeCell ref="AM32:AP32"/>
    <mergeCell ref="AQ32:AT32"/>
    <mergeCell ref="AU32:AX32"/>
    <mergeCell ref="AY32:BB32"/>
    <mergeCell ref="BC32:BF32"/>
    <mergeCell ref="EQ31:ET31"/>
    <mergeCell ref="EU31:EX31"/>
    <mergeCell ref="C32:F32"/>
    <mergeCell ref="G32:J32"/>
    <mergeCell ref="K32:N32"/>
    <mergeCell ref="O32:R32"/>
    <mergeCell ref="S32:V32"/>
    <mergeCell ref="W32:Z32"/>
    <mergeCell ref="AA32:AD32"/>
    <mergeCell ref="AE32:AH32"/>
    <mergeCell ref="DS31:DV31"/>
    <mergeCell ref="DW31:DZ31"/>
    <mergeCell ref="EA31:ED31"/>
    <mergeCell ref="EE31:EH31"/>
    <mergeCell ref="EI31:EL31"/>
    <mergeCell ref="EM31:EP31"/>
    <mergeCell ref="CU31:CX31"/>
    <mergeCell ref="CY31:DB31"/>
    <mergeCell ref="CE32:CH32"/>
    <mergeCell ref="CI32:CL32"/>
    <mergeCell ref="CM32:CP32"/>
    <mergeCell ref="CQ32:CT32"/>
    <mergeCell ref="CU32:CX32"/>
    <mergeCell ref="CY32:DB32"/>
    <mergeCell ref="BG32:BJ32"/>
    <mergeCell ref="BK32:BN32"/>
    <mergeCell ref="BO32:BR32"/>
    <mergeCell ref="BS32:BV32"/>
    <mergeCell ref="BW32:BZ32"/>
    <mergeCell ref="CA32:CD32"/>
    <mergeCell ref="EA32:ED32"/>
    <mergeCell ref="EE32:EH32"/>
    <mergeCell ref="EI32:EL32"/>
    <mergeCell ref="EM32:EP32"/>
    <mergeCell ref="EQ32:ET32"/>
    <mergeCell ref="EU32:EX32"/>
    <mergeCell ref="DC32:DF32"/>
    <mergeCell ref="DG32:DJ32"/>
    <mergeCell ref="DK32:DN32"/>
    <mergeCell ref="DO32:DR32"/>
    <mergeCell ref="DS32:DV32"/>
    <mergeCell ref="DW32:DZ32"/>
  </mergeCells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X38"/>
  <sheetViews>
    <sheetView topLeftCell="A5" zoomScale="98" zoomScaleNormal="98" workbookViewId="0">
      <pane xSplit="2" ySplit="6" topLeftCell="CE11" activePane="bottomRight" state="frozen"/>
      <selection activeCell="A5" sqref="A5"/>
      <selection pane="topRight" activeCell="B5" sqref="B5"/>
      <selection pane="bottomLeft" activeCell="A11" sqref="A11"/>
      <selection pane="bottomRight" activeCell="CE9" sqref="CE9:CH9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20.109375" style="114" customWidth="1"/>
    <col min="7" max="9" width="12.44140625" style="114" customWidth="1"/>
    <col min="10" max="10" width="18.10937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5.33203125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54" ht="15.75" hidden="1" customHeight="1" x14ac:dyDescent="0.3"/>
    <row r="2" spans="2:154" ht="15.75" hidden="1" customHeight="1" x14ac:dyDescent="0.3"/>
    <row r="3" spans="2:154" ht="15.75" hidden="1" customHeight="1" x14ac:dyDescent="0.3"/>
    <row r="4" spans="2:154" ht="15.75" hidden="1" customHeight="1" x14ac:dyDescent="0.3"/>
    <row r="5" spans="2:154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54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54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</row>
    <row r="8" spans="2:154" s="185" customFormat="1" ht="18.75" customHeight="1" thickBot="1" x14ac:dyDescent="0.35">
      <c r="B8" s="229" t="s">
        <v>16</v>
      </c>
      <c r="C8" s="792" t="s">
        <v>308</v>
      </c>
      <c r="D8" s="793"/>
      <c r="E8" s="793"/>
      <c r="F8" s="794"/>
      <c r="G8" s="807" t="s">
        <v>416</v>
      </c>
      <c r="H8" s="808"/>
      <c r="I8" s="808"/>
      <c r="J8" s="809"/>
      <c r="K8" s="792" t="s">
        <v>501</v>
      </c>
      <c r="L8" s="793"/>
      <c r="M8" s="793"/>
      <c r="N8" s="794"/>
      <c r="O8" s="793" t="s">
        <v>363</v>
      </c>
      <c r="P8" s="793"/>
      <c r="Q8" s="793"/>
      <c r="R8" s="794"/>
      <c r="S8" s="793" t="s">
        <v>363</v>
      </c>
      <c r="T8" s="793"/>
      <c r="U8" s="793"/>
      <c r="V8" s="794"/>
      <c r="W8" s="793" t="s">
        <v>18</v>
      </c>
      <c r="X8" s="793"/>
      <c r="Y8" s="793"/>
      <c r="Z8" s="794"/>
      <c r="AA8" s="793" t="s">
        <v>18</v>
      </c>
      <c r="AB8" s="793"/>
      <c r="AC8" s="793"/>
      <c r="AD8" s="794"/>
      <c r="AE8" s="807" t="s">
        <v>363</v>
      </c>
      <c r="AF8" s="808"/>
      <c r="AG8" s="808"/>
      <c r="AH8" s="809"/>
      <c r="AI8" s="807" t="s">
        <v>363</v>
      </c>
      <c r="AJ8" s="808"/>
      <c r="AK8" s="808"/>
      <c r="AL8" s="809"/>
      <c r="AM8" s="807" t="s">
        <v>363</v>
      </c>
      <c r="AN8" s="808"/>
      <c r="AO8" s="808"/>
      <c r="AP8" s="809"/>
      <c r="AQ8" s="807" t="s">
        <v>96</v>
      </c>
      <c r="AR8" s="808"/>
      <c r="AS8" s="808"/>
      <c r="AT8" s="809"/>
      <c r="AU8" s="807" t="s">
        <v>96</v>
      </c>
      <c r="AV8" s="808"/>
      <c r="AW8" s="808"/>
      <c r="AX8" s="809"/>
      <c r="AY8" s="792" t="s">
        <v>118</v>
      </c>
      <c r="AZ8" s="793"/>
      <c r="BA8" s="793"/>
      <c r="BB8" s="794"/>
      <c r="BC8" s="792" t="s">
        <v>118</v>
      </c>
      <c r="BD8" s="793"/>
      <c r="BE8" s="793"/>
      <c r="BF8" s="794"/>
      <c r="BG8" s="807" t="s">
        <v>493</v>
      </c>
      <c r="BH8" s="808"/>
      <c r="BI8" s="808"/>
      <c r="BJ8" s="809"/>
      <c r="BK8" s="807" t="s">
        <v>504</v>
      </c>
      <c r="BL8" s="808"/>
      <c r="BM8" s="808"/>
      <c r="BN8" s="809"/>
      <c r="BO8" s="807" t="s">
        <v>504</v>
      </c>
      <c r="BP8" s="808"/>
      <c r="BQ8" s="808"/>
      <c r="BR8" s="809"/>
      <c r="BS8" s="807" t="s">
        <v>354</v>
      </c>
      <c r="BT8" s="808"/>
      <c r="BU8" s="808"/>
      <c r="BV8" s="809"/>
      <c r="BW8" s="792" t="s">
        <v>452</v>
      </c>
      <c r="BX8" s="793"/>
      <c r="BY8" s="793"/>
      <c r="BZ8" s="794"/>
      <c r="CA8" s="792" t="s">
        <v>325</v>
      </c>
      <c r="CB8" s="793"/>
      <c r="CC8" s="793"/>
      <c r="CD8" s="793"/>
      <c r="CE8" s="792" t="s">
        <v>243</v>
      </c>
      <c r="CF8" s="793"/>
      <c r="CG8" s="793"/>
      <c r="CH8" s="793"/>
      <c r="CI8" s="807" t="s">
        <v>481</v>
      </c>
      <c r="CJ8" s="808"/>
      <c r="CK8" s="808"/>
      <c r="CL8" s="809"/>
      <c r="CM8" s="792" t="s">
        <v>414</v>
      </c>
      <c r="CN8" s="793"/>
      <c r="CO8" s="793"/>
      <c r="CP8" s="794"/>
      <c r="CQ8" s="807" t="s">
        <v>208</v>
      </c>
      <c r="CR8" s="808"/>
      <c r="CS8" s="808"/>
      <c r="CT8" s="809"/>
      <c r="CU8" s="792" t="s">
        <v>208</v>
      </c>
      <c r="CV8" s="793"/>
      <c r="CW8" s="793"/>
      <c r="CX8" s="793"/>
      <c r="CY8" s="792" t="s">
        <v>208</v>
      </c>
      <c r="CZ8" s="793"/>
      <c r="DA8" s="793"/>
      <c r="DB8" s="793"/>
      <c r="DC8" s="792" t="s">
        <v>414</v>
      </c>
      <c r="DD8" s="793"/>
      <c r="DE8" s="793"/>
      <c r="DF8" s="793"/>
      <c r="DG8" s="807" t="s">
        <v>414</v>
      </c>
      <c r="DH8" s="808"/>
      <c r="DI8" s="808"/>
      <c r="DJ8" s="809"/>
      <c r="DK8" s="807" t="s">
        <v>414</v>
      </c>
      <c r="DL8" s="808"/>
      <c r="DM8" s="808"/>
      <c r="DN8" s="809"/>
      <c r="DO8" s="792" t="s">
        <v>349</v>
      </c>
      <c r="DP8" s="793"/>
      <c r="DQ8" s="793"/>
      <c r="DR8" s="793"/>
      <c r="DS8" s="807" t="s">
        <v>123</v>
      </c>
      <c r="DT8" s="808"/>
      <c r="DU8" s="808"/>
      <c r="DV8" s="809"/>
      <c r="DW8" s="807" t="s">
        <v>349</v>
      </c>
      <c r="DX8" s="808"/>
      <c r="DY8" s="808"/>
      <c r="DZ8" s="809"/>
      <c r="EA8" s="807"/>
      <c r="EB8" s="808"/>
      <c r="EC8" s="808"/>
      <c r="ED8" s="809"/>
      <c r="EE8" s="807"/>
      <c r="EF8" s="808"/>
      <c r="EG8" s="808"/>
      <c r="EH8" s="809"/>
      <c r="EI8" s="807"/>
      <c r="EJ8" s="808"/>
      <c r="EK8" s="808"/>
      <c r="EL8" s="809"/>
      <c r="EM8" s="792"/>
      <c r="EN8" s="793"/>
      <c r="EO8" s="793"/>
      <c r="EP8" s="794"/>
      <c r="EQ8" s="807"/>
      <c r="ER8" s="808"/>
      <c r="ES8" s="808"/>
      <c r="ET8" s="809"/>
      <c r="EU8" s="807"/>
      <c r="EV8" s="808"/>
      <c r="EW8" s="808"/>
      <c r="EX8" s="809"/>
    </row>
    <row r="9" spans="2:154" s="185" customFormat="1" ht="18" thickBot="1" x14ac:dyDescent="0.35">
      <c r="B9" s="229" t="s">
        <v>14</v>
      </c>
      <c r="C9" s="792" t="s">
        <v>202</v>
      </c>
      <c r="D9" s="793"/>
      <c r="E9" s="793"/>
      <c r="F9" s="794"/>
      <c r="G9" s="792" t="s">
        <v>500</v>
      </c>
      <c r="H9" s="793"/>
      <c r="I9" s="793"/>
      <c r="J9" s="794"/>
      <c r="K9" s="792" t="s">
        <v>502</v>
      </c>
      <c r="L9" s="793"/>
      <c r="M9" s="793"/>
      <c r="N9" s="794"/>
      <c r="O9" s="793" t="s">
        <v>306</v>
      </c>
      <c r="P9" s="793"/>
      <c r="Q9" s="793"/>
      <c r="R9" s="794"/>
      <c r="S9" s="793" t="s">
        <v>409</v>
      </c>
      <c r="T9" s="793"/>
      <c r="U9" s="793"/>
      <c r="V9" s="794"/>
      <c r="W9" s="793" t="s">
        <v>165</v>
      </c>
      <c r="X9" s="793"/>
      <c r="Y9" s="793"/>
      <c r="Z9" s="794"/>
      <c r="AA9" s="792" t="s">
        <v>319</v>
      </c>
      <c r="AB9" s="793"/>
      <c r="AC9" s="793"/>
      <c r="AD9" s="794"/>
      <c r="AE9" s="792" t="s">
        <v>319</v>
      </c>
      <c r="AF9" s="793"/>
      <c r="AG9" s="793"/>
      <c r="AH9" s="794"/>
      <c r="AI9" s="792" t="s">
        <v>165</v>
      </c>
      <c r="AJ9" s="793"/>
      <c r="AK9" s="793"/>
      <c r="AL9" s="794"/>
      <c r="AM9" s="792" t="s">
        <v>470</v>
      </c>
      <c r="AN9" s="793"/>
      <c r="AO9" s="793"/>
      <c r="AP9" s="794"/>
      <c r="AQ9" s="792" t="s">
        <v>290</v>
      </c>
      <c r="AR9" s="793"/>
      <c r="AS9" s="793"/>
      <c r="AT9" s="794"/>
      <c r="AU9" s="792" t="s">
        <v>383</v>
      </c>
      <c r="AV9" s="793"/>
      <c r="AW9" s="793"/>
      <c r="AX9" s="794"/>
      <c r="AY9" s="792" t="s">
        <v>211</v>
      </c>
      <c r="AZ9" s="793"/>
      <c r="BA9" s="793"/>
      <c r="BB9" s="794"/>
      <c r="BC9" s="792" t="s">
        <v>448</v>
      </c>
      <c r="BD9" s="793"/>
      <c r="BE9" s="793"/>
      <c r="BF9" s="794"/>
      <c r="BG9" s="792" t="s">
        <v>463</v>
      </c>
      <c r="BH9" s="793"/>
      <c r="BI9" s="793"/>
      <c r="BJ9" s="794"/>
      <c r="BK9" s="792" t="s">
        <v>505</v>
      </c>
      <c r="BL9" s="793"/>
      <c r="BM9" s="793"/>
      <c r="BN9" s="794"/>
      <c r="BO9" s="792" t="s">
        <v>506</v>
      </c>
      <c r="BP9" s="793"/>
      <c r="BQ9" s="793"/>
      <c r="BR9" s="794"/>
      <c r="BS9" s="792" t="s">
        <v>494</v>
      </c>
      <c r="BT9" s="793"/>
      <c r="BU9" s="793"/>
      <c r="BV9" s="794"/>
      <c r="BW9" s="792" t="s">
        <v>11</v>
      </c>
      <c r="BX9" s="793"/>
      <c r="BY9" s="793"/>
      <c r="BZ9" s="794"/>
      <c r="CA9" s="792" t="s">
        <v>478</v>
      </c>
      <c r="CB9" s="793"/>
      <c r="CC9" s="793"/>
      <c r="CD9" s="793"/>
      <c r="CE9" s="792" t="s">
        <v>507</v>
      </c>
      <c r="CF9" s="793"/>
      <c r="CG9" s="793"/>
      <c r="CH9" s="794"/>
      <c r="CI9" s="792" t="s">
        <v>407</v>
      </c>
      <c r="CJ9" s="793"/>
      <c r="CK9" s="793"/>
      <c r="CL9" s="794"/>
      <c r="CM9" s="792" t="s">
        <v>475</v>
      </c>
      <c r="CN9" s="793"/>
      <c r="CO9" s="793"/>
      <c r="CP9" s="794"/>
      <c r="CQ9" s="792" t="s">
        <v>173</v>
      </c>
      <c r="CR9" s="793"/>
      <c r="CS9" s="793"/>
      <c r="CT9" s="794"/>
      <c r="CU9" s="792" t="s">
        <v>320</v>
      </c>
      <c r="CV9" s="793"/>
      <c r="CW9" s="793"/>
      <c r="CX9" s="793"/>
      <c r="CY9" s="792" t="s">
        <v>323</v>
      </c>
      <c r="CZ9" s="793"/>
      <c r="DA9" s="793"/>
      <c r="DB9" s="794"/>
      <c r="DC9" s="792" t="s">
        <v>476</v>
      </c>
      <c r="DD9" s="793"/>
      <c r="DE9" s="793"/>
      <c r="DF9" s="793"/>
      <c r="DG9" s="792" t="s">
        <v>508</v>
      </c>
      <c r="DH9" s="793"/>
      <c r="DI9" s="793"/>
      <c r="DJ9" s="794"/>
      <c r="DK9" s="792" t="s">
        <v>205</v>
      </c>
      <c r="DL9" s="793"/>
      <c r="DM9" s="793"/>
      <c r="DN9" s="794"/>
      <c r="DO9" s="792" t="s">
        <v>509</v>
      </c>
      <c r="DP9" s="793"/>
      <c r="DQ9" s="793"/>
      <c r="DR9" s="793"/>
      <c r="DS9" s="792" t="s">
        <v>479</v>
      </c>
      <c r="DT9" s="793"/>
      <c r="DU9" s="793"/>
      <c r="DV9" s="794"/>
      <c r="DW9" s="792" t="s">
        <v>509</v>
      </c>
      <c r="DX9" s="793"/>
      <c r="DY9" s="793"/>
      <c r="DZ9" s="794"/>
      <c r="EA9" s="792"/>
      <c r="EB9" s="793"/>
      <c r="EC9" s="793"/>
      <c r="ED9" s="794"/>
      <c r="EE9" s="792"/>
      <c r="EF9" s="793"/>
      <c r="EG9" s="793"/>
      <c r="EH9" s="794"/>
      <c r="EI9" s="792"/>
      <c r="EJ9" s="793"/>
      <c r="EK9" s="793"/>
      <c r="EL9" s="794"/>
      <c r="EM9" s="792"/>
      <c r="EN9" s="793"/>
      <c r="EO9" s="793"/>
      <c r="EP9" s="794"/>
      <c r="EQ9" s="792"/>
      <c r="ER9" s="793"/>
      <c r="ES9" s="793"/>
      <c r="ET9" s="794"/>
      <c r="EU9" s="792"/>
      <c r="EV9" s="793"/>
      <c r="EW9" s="793"/>
      <c r="EX9" s="794"/>
    </row>
    <row r="10" spans="2:154" s="3" customFormat="1" ht="58.5" customHeight="1" thickBot="1" x14ac:dyDescent="0.35">
      <c r="B10" s="230" t="s">
        <v>52</v>
      </c>
      <c r="C10" s="757">
        <v>858</v>
      </c>
      <c r="D10" s="757"/>
      <c r="E10" s="757"/>
      <c r="F10" s="758"/>
      <c r="G10" s="756">
        <v>859</v>
      </c>
      <c r="H10" s="757"/>
      <c r="I10" s="757"/>
      <c r="J10" s="758"/>
      <c r="K10" s="757">
        <v>860</v>
      </c>
      <c r="L10" s="757"/>
      <c r="M10" s="757"/>
      <c r="N10" s="758"/>
      <c r="O10" s="756">
        <v>861</v>
      </c>
      <c r="P10" s="757"/>
      <c r="Q10" s="757"/>
      <c r="R10" s="758"/>
      <c r="S10" s="757">
        <v>862</v>
      </c>
      <c r="T10" s="757"/>
      <c r="U10" s="757"/>
      <c r="V10" s="758"/>
      <c r="W10" s="756">
        <v>863</v>
      </c>
      <c r="X10" s="757"/>
      <c r="Y10" s="757"/>
      <c r="Z10" s="758"/>
      <c r="AA10" s="757">
        <v>864</v>
      </c>
      <c r="AB10" s="757"/>
      <c r="AC10" s="757"/>
      <c r="AD10" s="758"/>
      <c r="AE10" s="756">
        <v>865</v>
      </c>
      <c r="AF10" s="757"/>
      <c r="AG10" s="757"/>
      <c r="AH10" s="758"/>
      <c r="AI10" s="757">
        <v>866</v>
      </c>
      <c r="AJ10" s="757"/>
      <c r="AK10" s="757"/>
      <c r="AL10" s="758"/>
      <c r="AM10" s="756">
        <v>867</v>
      </c>
      <c r="AN10" s="757"/>
      <c r="AO10" s="757"/>
      <c r="AP10" s="758"/>
      <c r="AQ10" s="757">
        <v>868</v>
      </c>
      <c r="AR10" s="757"/>
      <c r="AS10" s="757"/>
      <c r="AT10" s="758"/>
      <c r="AU10" s="756">
        <v>869</v>
      </c>
      <c r="AV10" s="757"/>
      <c r="AW10" s="757"/>
      <c r="AX10" s="758"/>
      <c r="AY10" s="757">
        <v>870</v>
      </c>
      <c r="AZ10" s="757"/>
      <c r="BA10" s="757"/>
      <c r="BB10" s="758"/>
      <c r="BC10" s="756">
        <v>871</v>
      </c>
      <c r="BD10" s="757"/>
      <c r="BE10" s="757"/>
      <c r="BF10" s="758"/>
      <c r="BG10" s="757">
        <v>872</v>
      </c>
      <c r="BH10" s="757"/>
      <c r="BI10" s="757"/>
      <c r="BJ10" s="758"/>
      <c r="BK10" s="756">
        <v>873</v>
      </c>
      <c r="BL10" s="757"/>
      <c r="BM10" s="757"/>
      <c r="BN10" s="758"/>
      <c r="BO10" s="757">
        <v>874</v>
      </c>
      <c r="BP10" s="757"/>
      <c r="BQ10" s="757"/>
      <c r="BR10" s="758"/>
      <c r="BS10" s="756">
        <v>875</v>
      </c>
      <c r="BT10" s="757"/>
      <c r="BU10" s="757"/>
      <c r="BV10" s="758"/>
      <c r="BW10" s="757">
        <v>876</v>
      </c>
      <c r="BX10" s="757"/>
      <c r="BY10" s="757"/>
      <c r="BZ10" s="758"/>
      <c r="CA10" s="756">
        <v>877</v>
      </c>
      <c r="CB10" s="757"/>
      <c r="CC10" s="757"/>
      <c r="CD10" s="758"/>
      <c r="CE10" s="757">
        <v>878</v>
      </c>
      <c r="CF10" s="757"/>
      <c r="CG10" s="757"/>
      <c r="CH10" s="758"/>
      <c r="CI10" s="756">
        <v>879</v>
      </c>
      <c r="CJ10" s="757"/>
      <c r="CK10" s="757"/>
      <c r="CL10" s="758"/>
      <c r="CM10" s="814">
        <v>880</v>
      </c>
      <c r="CN10" s="814"/>
      <c r="CO10" s="814"/>
      <c r="CP10" s="815"/>
      <c r="CQ10" s="757">
        <v>881</v>
      </c>
      <c r="CR10" s="757"/>
      <c r="CS10" s="757"/>
      <c r="CT10" s="758"/>
      <c r="CU10" s="756">
        <v>882</v>
      </c>
      <c r="CV10" s="757"/>
      <c r="CW10" s="757"/>
      <c r="CX10" s="758"/>
      <c r="CY10" s="814">
        <v>883</v>
      </c>
      <c r="CZ10" s="814"/>
      <c r="DA10" s="814"/>
      <c r="DB10" s="815"/>
      <c r="DC10" s="757">
        <v>884</v>
      </c>
      <c r="DD10" s="757"/>
      <c r="DE10" s="757"/>
      <c r="DF10" s="758"/>
      <c r="DG10" s="756">
        <v>885</v>
      </c>
      <c r="DH10" s="757"/>
      <c r="DI10" s="757"/>
      <c r="DJ10" s="758"/>
      <c r="DK10" s="814">
        <v>886</v>
      </c>
      <c r="DL10" s="814"/>
      <c r="DM10" s="814"/>
      <c r="DN10" s="815"/>
      <c r="DO10" s="757">
        <v>887</v>
      </c>
      <c r="DP10" s="757"/>
      <c r="DQ10" s="757"/>
      <c r="DR10" s="758"/>
      <c r="DS10" s="756">
        <v>888</v>
      </c>
      <c r="DT10" s="757"/>
      <c r="DU10" s="757"/>
      <c r="DV10" s="758"/>
      <c r="DW10" s="814">
        <v>889</v>
      </c>
      <c r="DX10" s="814"/>
      <c r="DY10" s="814"/>
      <c r="DZ10" s="815"/>
      <c r="EA10" s="716"/>
      <c r="EB10" s="717"/>
      <c r="EC10" s="717"/>
      <c r="ED10" s="718"/>
      <c r="EE10" s="716"/>
      <c r="EF10" s="717"/>
      <c r="EG10" s="717"/>
      <c r="EH10" s="718"/>
      <c r="EI10" s="716"/>
      <c r="EJ10" s="717"/>
      <c r="EK10" s="717"/>
      <c r="EL10" s="718"/>
      <c r="EM10" s="716"/>
      <c r="EN10" s="717"/>
      <c r="EO10" s="717"/>
      <c r="EP10" s="718"/>
      <c r="EQ10" s="716"/>
      <c r="ER10" s="717"/>
      <c r="ES10" s="717"/>
      <c r="ET10" s="718"/>
      <c r="EU10" s="716"/>
      <c r="EV10" s="717"/>
      <c r="EW10" s="717"/>
      <c r="EX10" s="718"/>
    </row>
    <row r="11" spans="2:154" s="202" customFormat="1" ht="59.25" customHeight="1" thickBot="1" x14ac:dyDescent="0.25">
      <c r="B11" s="10"/>
      <c r="C11" s="238" t="s">
        <v>30</v>
      </c>
      <c r="D11" s="46" t="s">
        <v>31</v>
      </c>
      <c r="E11" s="46" t="s">
        <v>32</v>
      </c>
      <c r="F11" s="47" t="s">
        <v>33</v>
      </c>
      <c r="G11" s="238" t="s">
        <v>30</v>
      </c>
      <c r="H11" s="46" t="s">
        <v>31</v>
      </c>
      <c r="I11" s="46" t="s">
        <v>32</v>
      </c>
      <c r="J11" s="47" t="s">
        <v>33</v>
      </c>
      <c r="K11" s="238" t="s">
        <v>30</v>
      </c>
      <c r="L11" s="46" t="s">
        <v>31</v>
      </c>
      <c r="M11" s="46" t="s">
        <v>32</v>
      </c>
      <c r="N11" s="47" t="s">
        <v>33</v>
      </c>
      <c r="O11" s="243" t="s">
        <v>30</v>
      </c>
      <c r="P11" s="46" t="s">
        <v>31</v>
      </c>
      <c r="Q11" s="46" t="s">
        <v>32</v>
      </c>
      <c r="R11" s="47" t="s">
        <v>33</v>
      </c>
      <c r="S11" s="49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8" t="s">
        <v>33</v>
      </c>
      <c r="AE11" s="145" t="s">
        <v>30</v>
      </c>
      <c r="AF11" s="46" t="s">
        <v>31</v>
      </c>
      <c r="AG11" s="47" t="s">
        <v>32</v>
      </c>
      <c r="AH11" s="143" t="s">
        <v>33</v>
      </c>
      <c r="AI11" s="105" t="s">
        <v>30</v>
      </c>
      <c r="AJ11" s="106" t="s">
        <v>31</v>
      </c>
      <c r="AK11" s="106" t="s">
        <v>32</v>
      </c>
      <c r="AL11" s="107" t="s">
        <v>33</v>
      </c>
      <c r="AM11" s="49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8" t="s">
        <v>33</v>
      </c>
      <c r="BS11" s="45" t="s">
        <v>30</v>
      </c>
      <c r="BT11" s="46" t="s">
        <v>31</v>
      </c>
      <c r="BU11" s="46" t="s">
        <v>32</v>
      </c>
      <c r="BV11" s="48" t="s">
        <v>33</v>
      </c>
      <c r="BW11" s="45" t="s">
        <v>30</v>
      </c>
      <c r="BX11" s="46" t="s">
        <v>31</v>
      </c>
      <c r="BY11" s="46" t="s">
        <v>32</v>
      </c>
      <c r="BZ11" s="48" t="s">
        <v>33</v>
      </c>
      <c r="CA11" s="45" t="s">
        <v>30</v>
      </c>
      <c r="CB11" s="46" t="s">
        <v>31</v>
      </c>
      <c r="CC11" s="46" t="s">
        <v>32</v>
      </c>
      <c r="CD11" s="48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9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8" t="s">
        <v>33</v>
      </c>
      <c r="CY11" s="45" t="s">
        <v>30</v>
      </c>
      <c r="CZ11" s="46" t="s">
        <v>31</v>
      </c>
      <c r="DA11" s="46" t="s">
        <v>32</v>
      </c>
      <c r="DB11" s="47" t="s">
        <v>33</v>
      </c>
      <c r="DC11" s="108" t="s">
        <v>30</v>
      </c>
      <c r="DD11" s="106" t="s">
        <v>31</v>
      </c>
      <c r="DE11" s="106" t="s">
        <v>32</v>
      </c>
      <c r="DF11" s="139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  <c r="EI11" s="45" t="s">
        <v>30</v>
      </c>
      <c r="EJ11" s="46" t="s">
        <v>31</v>
      </c>
      <c r="EK11" s="46" t="s">
        <v>32</v>
      </c>
      <c r="EL11" s="47" t="s">
        <v>33</v>
      </c>
      <c r="EM11" s="45" t="s">
        <v>30</v>
      </c>
      <c r="EN11" s="46" t="s">
        <v>31</v>
      </c>
      <c r="EO11" s="46" t="s">
        <v>32</v>
      </c>
      <c r="EP11" s="47" t="s">
        <v>33</v>
      </c>
      <c r="EQ11" s="45" t="s">
        <v>30</v>
      </c>
      <c r="ER11" s="46" t="s">
        <v>31</v>
      </c>
      <c r="ES11" s="46" t="s">
        <v>32</v>
      </c>
      <c r="ET11" s="47" t="s">
        <v>33</v>
      </c>
      <c r="EU11" s="45" t="s">
        <v>30</v>
      </c>
      <c r="EV11" s="46" t="s">
        <v>31</v>
      </c>
      <c r="EW11" s="46" t="s">
        <v>32</v>
      </c>
      <c r="EX11" s="47" t="s">
        <v>33</v>
      </c>
    </row>
    <row r="12" spans="2:154" ht="15" thickBot="1" x14ac:dyDescent="0.35">
      <c r="C12" s="237">
        <v>45393</v>
      </c>
      <c r="D12" s="54">
        <v>6222</v>
      </c>
      <c r="E12" s="54">
        <v>30</v>
      </c>
      <c r="F12" s="54" t="s">
        <v>111</v>
      </c>
      <c r="G12" s="237">
        <v>45386</v>
      </c>
      <c r="H12" s="54">
        <v>6250</v>
      </c>
      <c r="I12" s="54">
        <v>15</v>
      </c>
      <c r="J12" s="54" t="s">
        <v>280</v>
      </c>
      <c r="K12" s="237">
        <v>45396</v>
      </c>
      <c r="L12" s="54">
        <v>5134</v>
      </c>
      <c r="M12" s="54">
        <v>66</v>
      </c>
      <c r="N12" s="51" t="s">
        <v>179</v>
      </c>
      <c r="O12" s="136">
        <v>45383</v>
      </c>
      <c r="P12" s="54">
        <v>6049</v>
      </c>
      <c r="Q12" s="54">
        <v>30</v>
      </c>
      <c r="R12" s="54" t="s">
        <v>280</v>
      </c>
      <c r="S12" s="161">
        <v>45383</v>
      </c>
      <c r="T12" s="54">
        <v>6050</v>
      </c>
      <c r="U12" s="54">
        <v>15</v>
      </c>
      <c r="V12" s="53" t="s">
        <v>280</v>
      </c>
      <c r="W12" s="161">
        <v>45383</v>
      </c>
      <c r="X12" s="54">
        <v>6175</v>
      </c>
      <c r="Y12" s="54">
        <v>45</v>
      </c>
      <c r="Z12" s="53" t="s">
        <v>469</v>
      </c>
      <c r="AA12" s="144">
        <v>45383</v>
      </c>
      <c r="AB12" s="54">
        <v>6173</v>
      </c>
      <c r="AC12" s="54">
        <v>45</v>
      </c>
      <c r="AD12" s="51" t="s">
        <v>469</v>
      </c>
      <c r="AE12" s="131">
        <v>45383</v>
      </c>
      <c r="AF12" s="6">
        <v>6174</v>
      </c>
      <c r="AG12" s="6">
        <v>30</v>
      </c>
      <c r="AH12" s="15" t="s">
        <v>469</v>
      </c>
      <c r="AI12" s="130">
        <v>45383</v>
      </c>
      <c r="AJ12" s="126">
        <v>6176</v>
      </c>
      <c r="AK12" s="126">
        <v>15</v>
      </c>
      <c r="AL12" s="127" t="s">
        <v>469</v>
      </c>
      <c r="AM12" s="130">
        <v>45383</v>
      </c>
      <c r="AN12" s="54">
        <v>6170</v>
      </c>
      <c r="AO12" s="54">
        <v>45</v>
      </c>
      <c r="AP12" s="54" t="s">
        <v>469</v>
      </c>
      <c r="AQ12" s="144">
        <v>45383</v>
      </c>
      <c r="AR12" s="54">
        <v>6052</v>
      </c>
      <c r="AS12" s="54">
        <v>40</v>
      </c>
      <c r="AT12" s="144" t="s">
        <v>280</v>
      </c>
      <c r="AU12" s="144">
        <v>45384</v>
      </c>
      <c r="AV12" s="6">
        <v>6051</v>
      </c>
      <c r="AW12" s="54">
        <v>30</v>
      </c>
      <c r="AX12" s="54" t="s">
        <v>280</v>
      </c>
      <c r="AY12" s="144">
        <v>45383</v>
      </c>
      <c r="AZ12" s="54">
        <v>6171</v>
      </c>
      <c r="BA12" s="54">
        <v>60</v>
      </c>
      <c r="BB12" s="54" t="s">
        <v>469</v>
      </c>
      <c r="BC12" s="144">
        <v>45383</v>
      </c>
      <c r="BD12" s="54">
        <v>6172</v>
      </c>
      <c r="BE12" s="159">
        <v>105</v>
      </c>
      <c r="BF12" s="54" t="s">
        <v>469</v>
      </c>
      <c r="BG12" s="144">
        <v>45387</v>
      </c>
      <c r="BH12" s="54">
        <v>6186</v>
      </c>
      <c r="BI12" s="54">
        <v>45</v>
      </c>
      <c r="BJ12" s="54" t="s">
        <v>469</v>
      </c>
      <c r="BK12" s="144">
        <v>45394</v>
      </c>
      <c r="BL12" s="54">
        <v>6311</v>
      </c>
      <c r="BM12" s="54">
        <v>15</v>
      </c>
      <c r="BN12" s="54" t="s">
        <v>280</v>
      </c>
      <c r="BO12" s="144">
        <v>45394</v>
      </c>
      <c r="BP12" s="54">
        <v>6313</v>
      </c>
      <c r="BQ12" s="54">
        <v>15</v>
      </c>
      <c r="BR12" s="54" t="s">
        <v>280</v>
      </c>
      <c r="BS12" s="144">
        <v>45385</v>
      </c>
      <c r="BT12" s="54">
        <v>6194</v>
      </c>
      <c r="BU12" s="235">
        <v>30</v>
      </c>
      <c r="BV12" s="234" t="s">
        <v>280</v>
      </c>
      <c r="BW12" s="144">
        <v>45385</v>
      </c>
      <c r="BX12" s="54">
        <v>6192</v>
      </c>
      <c r="BY12" s="54">
        <v>30</v>
      </c>
      <c r="BZ12" s="51" t="s">
        <v>280</v>
      </c>
      <c r="CA12" s="136">
        <v>45388</v>
      </c>
      <c r="CB12" s="6">
        <v>6233</v>
      </c>
      <c r="CC12" s="6">
        <v>15</v>
      </c>
      <c r="CD12" s="52" t="s">
        <v>469</v>
      </c>
      <c r="CE12" s="136">
        <v>45400</v>
      </c>
      <c r="CF12" s="54">
        <v>6329</v>
      </c>
      <c r="CG12" s="54">
        <v>15</v>
      </c>
      <c r="CH12" s="53" t="s">
        <v>179</v>
      </c>
      <c r="CI12" s="161">
        <v>45394</v>
      </c>
      <c r="CJ12" s="54">
        <v>6240</v>
      </c>
      <c r="CK12" s="54">
        <v>45</v>
      </c>
      <c r="CL12" s="53" t="s">
        <v>179</v>
      </c>
      <c r="CM12" s="136">
        <v>45384</v>
      </c>
      <c r="CN12" s="54">
        <v>6187</v>
      </c>
      <c r="CO12" s="54">
        <v>30</v>
      </c>
      <c r="CP12" s="53" t="s">
        <v>280</v>
      </c>
      <c r="CQ12" s="161">
        <v>45385</v>
      </c>
      <c r="CR12" s="54">
        <v>6190</v>
      </c>
      <c r="CS12" s="54">
        <v>15</v>
      </c>
      <c r="CT12" s="54" t="s">
        <v>280</v>
      </c>
      <c r="CU12" s="136">
        <v>45385</v>
      </c>
      <c r="CV12" s="66">
        <v>6191</v>
      </c>
      <c r="CW12" s="66">
        <v>30</v>
      </c>
      <c r="CX12" s="66" t="s">
        <v>280</v>
      </c>
      <c r="CY12" s="144">
        <v>45410</v>
      </c>
      <c r="CZ12" s="54">
        <v>6355</v>
      </c>
      <c r="DA12" s="54">
        <v>20</v>
      </c>
      <c r="DB12" s="54" t="s">
        <v>179</v>
      </c>
      <c r="DC12" s="138">
        <v>45388</v>
      </c>
      <c r="DD12" s="6">
        <v>6197</v>
      </c>
      <c r="DE12" s="6">
        <v>159</v>
      </c>
      <c r="DF12" s="6" t="s">
        <v>184</v>
      </c>
      <c r="DG12" s="208">
        <v>45394</v>
      </c>
      <c r="DH12" s="54">
        <v>6314</v>
      </c>
      <c r="DI12" s="54">
        <v>30</v>
      </c>
      <c r="DJ12" s="53" t="s">
        <v>253</v>
      </c>
      <c r="DK12" s="161">
        <v>45385</v>
      </c>
      <c r="DL12" s="54">
        <v>6177</v>
      </c>
      <c r="DM12" s="54">
        <v>30</v>
      </c>
      <c r="DN12" s="53" t="s">
        <v>469</v>
      </c>
      <c r="DO12" s="161">
        <v>45385</v>
      </c>
      <c r="DP12" s="54">
        <v>3854</v>
      </c>
      <c r="DQ12" s="54">
        <v>70</v>
      </c>
      <c r="DR12" s="53" t="s">
        <v>111</v>
      </c>
      <c r="DS12" s="236">
        <v>45404</v>
      </c>
      <c r="DT12" s="86">
        <v>6241</v>
      </c>
      <c r="DU12" s="86">
        <v>60</v>
      </c>
      <c r="DV12" s="216" t="s">
        <v>179</v>
      </c>
      <c r="DW12" s="236">
        <v>45414</v>
      </c>
      <c r="DX12" s="86">
        <v>6530</v>
      </c>
      <c r="DY12" s="86">
        <v>30</v>
      </c>
      <c r="DZ12" s="216" t="s">
        <v>111</v>
      </c>
      <c r="EA12" s="236"/>
      <c r="EB12" s="86"/>
      <c r="EC12" s="86"/>
      <c r="ED12" s="216"/>
      <c r="EE12" s="236"/>
      <c r="EF12" s="86"/>
      <c r="EG12" s="86"/>
      <c r="EH12" s="216"/>
      <c r="EI12" s="236"/>
      <c r="EJ12" s="86"/>
      <c r="EK12" s="86"/>
      <c r="EL12" s="216"/>
      <c r="EM12" s="236"/>
      <c r="EN12" s="86"/>
      <c r="EO12" s="86"/>
      <c r="EP12" s="216"/>
      <c r="EQ12" s="236"/>
      <c r="ER12" s="86"/>
      <c r="ES12" s="86"/>
      <c r="ET12" s="216"/>
      <c r="EU12" s="236"/>
      <c r="EV12" s="86"/>
      <c r="EW12" s="86"/>
      <c r="EX12" s="216"/>
    </row>
    <row r="13" spans="2:154" ht="15" thickBot="1" x14ac:dyDescent="0.35">
      <c r="C13" s="237">
        <v>45398</v>
      </c>
      <c r="D13" s="54">
        <v>6367</v>
      </c>
      <c r="E13" s="54">
        <v>30</v>
      </c>
      <c r="F13" s="54" t="s">
        <v>499</v>
      </c>
      <c r="G13" s="237"/>
      <c r="H13" s="6"/>
      <c r="I13" s="6"/>
      <c r="J13" s="6"/>
      <c r="K13" s="237"/>
      <c r="L13" s="6"/>
      <c r="M13" s="6"/>
      <c r="N13" s="52"/>
      <c r="O13" s="136">
        <v>45386</v>
      </c>
      <c r="P13" s="6">
        <v>6183</v>
      </c>
      <c r="Q13" s="6">
        <v>30</v>
      </c>
      <c r="R13" s="54" t="s">
        <v>449</v>
      </c>
      <c r="S13" s="131">
        <v>45386</v>
      </c>
      <c r="T13" s="6">
        <v>6184</v>
      </c>
      <c r="U13" s="6">
        <v>15</v>
      </c>
      <c r="V13" s="15" t="s">
        <v>449</v>
      </c>
      <c r="W13" s="131">
        <v>45385</v>
      </c>
      <c r="X13" s="6">
        <v>6178</v>
      </c>
      <c r="Y13" s="6">
        <v>45</v>
      </c>
      <c r="Z13" s="15" t="s">
        <v>469</v>
      </c>
      <c r="AA13" s="136">
        <v>45385</v>
      </c>
      <c r="AB13" s="6">
        <v>6179</v>
      </c>
      <c r="AC13" s="6">
        <v>45</v>
      </c>
      <c r="AD13" s="52" t="s">
        <v>469</v>
      </c>
      <c r="AE13" s="131"/>
      <c r="AF13" s="86"/>
      <c r="AG13" s="86"/>
      <c r="AH13" s="216"/>
      <c r="AI13" s="131">
        <v>45395</v>
      </c>
      <c r="AJ13" s="6">
        <v>6317</v>
      </c>
      <c r="AK13" s="6">
        <v>30</v>
      </c>
      <c r="AL13" s="15" t="s">
        <v>280</v>
      </c>
      <c r="AM13" s="131">
        <v>45385</v>
      </c>
      <c r="AN13" s="6">
        <v>6193</v>
      </c>
      <c r="AO13" s="6">
        <v>45</v>
      </c>
      <c r="AP13" s="6" t="s">
        <v>280</v>
      </c>
      <c r="AQ13" s="136">
        <v>45386</v>
      </c>
      <c r="AR13" s="6">
        <v>6181</v>
      </c>
      <c r="AS13" s="6">
        <v>15</v>
      </c>
      <c r="AT13" s="136" t="s">
        <v>469</v>
      </c>
      <c r="AU13" s="136">
        <v>45387</v>
      </c>
      <c r="AV13" s="6">
        <v>6195</v>
      </c>
      <c r="AW13" s="6">
        <v>90</v>
      </c>
      <c r="AX13" s="6" t="s">
        <v>184</v>
      </c>
      <c r="AY13" s="136">
        <v>45385</v>
      </c>
      <c r="AZ13" s="6">
        <v>6189</v>
      </c>
      <c r="BA13" s="6">
        <v>45</v>
      </c>
      <c r="BB13" s="6" t="s">
        <v>280</v>
      </c>
      <c r="BC13" s="144">
        <v>45385</v>
      </c>
      <c r="BD13" s="6">
        <v>6188</v>
      </c>
      <c r="BE13" s="6">
        <v>105</v>
      </c>
      <c r="BF13" s="6" t="s">
        <v>280</v>
      </c>
      <c r="BG13" s="136">
        <v>45391</v>
      </c>
      <c r="BH13" s="6">
        <v>6213</v>
      </c>
      <c r="BI13" s="6">
        <v>30</v>
      </c>
      <c r="BJ13" s="6" t="s">
        <v>179</v>
      </c>
      <c r="BK13" s="136">
        <v>45404</v>
      </c>
      <c r="BL13" s="6">
        <v>6390</v>
      </c>
      <c r="BM13" s="6">
        <v>10</v>
      </c>
      <c r="BN13" s="6" t="s">
        <v>111</v>
      </c>
      <c r="BO13" s="136">
        <v>45404</v>
      </c>
      <c r="BP13" s="6">
        <v>6389</v>
      </c>
      <c r="BQ13" s="6">
        <v>10</v>
      </c>
      <c r="BR13" s="6" t="s">
        <v>111</v>
      </c>
      <c r="BS13" s="144">
        <v>45388</v>
      </c>
      <c r="BT13" s="54">
        <v>6230</v>
      </c>
      <c r="BU13" s="3">
        <v>30</v>
      </c>
      <c r="BV13" s="51" t="s">
        <v>469</v>
      </c>
      <c r="BW13" s="136">
        <v>45388</v>
      </c>
      <c r="BX13" s="6">
        <v>6231</v>
      </c>
      <c r="BY13" s="6">
        <v>30</v>
      </c>
      <c r="BZ13" s="52" t="s">
        <v>469</v>
      </c>
      <c r="CA13" s="136">
        <v>45403</v>
      </c>
      <c r="CB13" s="6">
        <v>6384</v>
      </c>
      <c r="CC13" s="6">
        <v>15</v>
      </c>
      <c r="CD13" s="52" t="s">
        <v>179</v>
      </c>
      <c r="CE13" s="136">
        <v>45403</v>
      </c>
      <c r="CF13" s="6">
        <v>6385</v>
      </c>
      <c r="CG13" s="54">
        <v>20</v>
      </c>
      <c r="CH13" s="15" t="s">
        <v>111</v>
      </c>
      <c r="CI13" s="131"/>
      <c r="CJ13" s="6"/>
      <c r="CK13" s="6"/>
      <c r="CL13" s="216"/>
      <c r="CM13" s="136">
        <v>45387</v>
      </c>
      <c r="CN13" s="6">
        <v>6169</v>
      </c>
      <c r="CO13" s="6">
        <v>90</v>
      </c>
      <c r="CP13" s="15" t="s">
        <v>184</v>
      </c>
      <c r="CQ13" s="161">
        <v>45388</v>
      </c>
      <c r="CR13" s="86">
        <v>6234</v>
      </c>
      <c r="CS13" s="86">
        <v>15</v>
      </c>
      <c r="CT13" s="86" t="s">
        <v>469</v>
      </c>
      <c r="CU13" s="136">
        <v>45388</v>
      </c>
      <c r="CV13" s="66">
        <v>6232</v>
      </c>
      <c r="CW13" s="66">
        <v>15</v>
      </c>
      <c r="CX13" s="66" t="s">
        <v>469</v>
      </c>
      <c r="CY13" s="136"/>
      <c r="CZ13" s="6"/>
      <c r="DA13" s="6"/>
      <c r="DB13" s="6"/>
      <c r="DC13" s="138">
        <v>45411</v>
      </c>
      <c r="DD13" s="6">
        <v>6359</v>
      </c>
      <c r="DE13" s="6">
        <v>150</v>
      </c>
      <c r="DF13" s="6" t="s">
        <v>179</v>
      </c>
      <c r="DG13" s="242"/>
      <c r="DH13" s="86"/>
      <c r="DI13" s="86"/>
      <c r="DJ13" s="216"/>
      <c r="DK13" s="236">
        <v>45388</v>
      </c>
      <c r="DL13" s="86">
        <v>6198</v>
      </c>
      <c r="DM13" s="86">
        <v>90</v>
      </c>
      <c r="DN13" s="216" t="s">
        <v>184</v>
      </c>
      <c r="DO13" s="236">
        <v>45388</v>
      </c>
      <c r="DP13" s="86">
        <v>3855</v>
      </c>
      <c r="DQ13" s="86">
        <v>70</v>
      </c>
      <c r="DR13" s="216" t="s">
        <v>111</v>
      </c>
      <c r="DS13" s="236"/>
      <c r="DT13" s="86"/>
      <c r="DU13" s="86"/>
      <c r="DV13" s="216"/>
      <c r="DW13" s="236"/>
      <c r="DX13" s="86"/>
      <c r="DY13" s="86"/>
      <c r="DZ13" s="216"/>
      <c r="EA13" s="236"/>
      <c r="EB13" s="86"/>
      <c r="EC13" s="86"/>
      <c r="ED13" s="216"/>
      <c r="EE13" s="236"/>
      <c r="EF13" s="86"/>
      <c r="EG13" s="86"/>
      <c r="EH13" s="216"/>
      <c r="EI13" s="236"/>
      <c r="EJ13" s="86"/>
      <c r="EK13" s="86"/>
      <c r="EL13" s="216"/>
      <c r="EM13" s="236"/>
      <c r="EN13" s="86"/>
      <c r="EO13" s="86"/>
      <c r="EP13" s="247"/>
      <c r="EQ13" s="236"/>
      <c r="ER13" s="86"/>
      <c r="ES13" s="86"/>
      <c r="ET13" s="216"/>
      <c r="EU13" s="236"/>
      <c r="EV13" s="86"/>
      <c r="EW13" s="86"/>
      <c r="EX13" s="216"/>
    </row>
    <row r="14" spans="2:154" ht="15" customHeight="1" thickBot="1" x14ac:dyDescent="0.35">
      <c r="C14" s="136">
        <v>45400</v>
      </c>
      <c r="D14" s="6">
        <v>6330</v>
      </c>
      <c r="E14" s="6">
        <v>30</v>
      </c>
      <c r="F14" s="6" t="s">
        <v>253</v>
      </c>
      <c r="G14" s="237"/>
      <c r="H14" s="6"/>
      <c r="I14" s="6"/>
      <c r="J14" s="6"/>
      <c r="K14" s="136"/>
      <c r="L14" s="6"/>
      <c r="M14" s="6"/>
      <c r="N14" s="52"/>
      <c r="O14" s="136">
        <v>45389</v>
      </c>
      <c r="P14" s="6">
        <v>6207</v>
      </c>
      <c r="Q14" s="6">
        <v>30</v>
      </c>
      <c r="R14" s="6" t="s">
        <v>179</v>
      </c>
      <c r="S14" s="131">
        <v>45389</v>
      </c>
      <c r="T14" s="6">
        <v>6206</v>
      </c>
      <c r="U14" s="6">
        <v>15</v>
      </c>
      <c r="V14" s="15" t="s">
        <v>179</v>
      </c>
      <c r="W14" s="131">
        <v>45387</v>
      </c>
      <c r="X14" s="6">
        <v>6229</v>
      </c>
      <c r="Y14" s="6">
        <v>45</v>
      </c>
      <c r="Z14" s="15" t="s">
        <v>469</v>
      </c>
      <c r="AA14" s="136">
        <v>45387</v>
      </c>
      <c r="AB14" s="6">
        <v>6228</v>
      </c>
      <c r="AC14" s="6">
        <v>45</v>
      </c>
      <c r="AD14" s="52" t="s">
        <v>469</v>
      </c>
      <c r="AE14" s="131"/>
      <c r="AF14" s="6"/>
      <c r="AG14" s="6"/>
      <c r="AH14" s="15"/>
      <c r="AI14" s="210">
        <v>45397</v>
      </c>
      <c r="AJ14" s="211">
        <v>6325</v>
      </c>
      <c r="AK14" s="211">
        <v>30</v>
      </c>
      <c r="AL14" s="212" t="s">
        <v>179</v>
      </c>
      <c r="AM14" s="210">
        <v>45387</v>
      </c>
      <c r="AN14" s="6">
        <v>6185</v>
      </c>
      <c r="AO14" s="6">
        <v>45</v>
      </c>
      <c r="AP14" s="6" t="s">
        <v>469</v>
      </c>
      <c r="AQ14" s="136">
        <v>45386</v>
      </c>
      <c r="AR14" s="6">
        <v>6182</v>
      </c>
      <c r="AS14" s="6">
        <v>30</v>
      </c>
      <c r="AT14" s="136" t="s">
        <v>469</v>
      </c>
      <c r="AU14" s="136">
        <v>45390</v>
      </c>
      <c r="AV14" s="6">
        <v>6199</v>
      </c>
      <c r="AW14" s="6">
        <v>30</v>
      </c>
      <c r="AX14" s="6" t="s">
        <v>469</v>
      </c>
      <c r="AY14" s="136">
        <v>45387</v>
      </c>
      <c r="AZ14" s="6">
        <v>6225</v>
      </c>
      <c r="BA14" s="6">
        <v>45</v>
      </c>
      <c r="BB14" s="6" t="s">
        <v>469</v>
      </c>
      <c r="BC14" s="144">
        <v>45387</v>
      </c>
      <c r="BD14" s="6">
        <v>6226</v>
      </c>
      <c r="BE14" s="6">
        <v>105</v>
      </c>
      <c r="BF14" s="6" t="s">
        <v>469</v>
      </c>
      <c r="BG14" s="136">
        <v>45395</v>
      </c>
      <c r="BH14" s="6">
        <v>6319</v>
      </c>
      <c r="BI14" s="6">
        <v>45</v>
      </c>
      <c r="BJ14" s="6" t="s">
        <v>280</v>
      </c>
      <c r="BK14" s="136">
        <v>45412</v>
      </c>
      <c r="BL14" s="6">
        <v>6475</v>
      </c>
      <c r="BM14" s="6">
        <v>35</v>
      </c>
      <c r="BN14" s="6" t="s">
        <v>111</v>
      </c>
      <c r="BO14" s="136">
        <v>45412</v>
      </c>
      <c r="BP14" s="6">
        <v>6456</v>
      </c>
      <c r="BQ14" s="6">
        <v>35</v>
      </c>
      <c r="BR14" s="6" t="s">
        <v>111</v>
      </c>
      <c r="BS14" s="136">
        <v>45392</v>
      </c>
      <c r="BT14" s="6">
        <v>6216</v>
      </c>
      <c r="BU14" s="6">
        <v>30</v>
      </c>
      <c r="BV14" s="6" t="s">
        <v>179</v>
      </c>
      <c r="BW14" s="136">
        <v>45392</v>
      </c>
      <c r="BX14" s="6">
        <v>6217</v>
      </c>
      <c r="BY14" s="6">
        <v>15</v>
      </c>
      <c r="BZ14" s="52" t="s">
        <v>179</v>
      </c>
      <c r="CA14" s="136"/>
      <c r="CB14" s="6"/>
      <c r="CC14" s="6"/>
      <c r="CD14" s="52"/>
      <c r="CE14" s="136">
        <v>45406</v>
      </c>
      <c r="CF14" s="213">
        <v>6341</v>
      </c>
      <c r="CG14" s="54">
        <v>20</v>
      </c>
      <c r="CH14" s="15" t="s">
        <v>179</v>
      </c>
      <c r="CI14" s="131"/>
      <c r="CJ14" s="6"/>
      <c r="CK14" s="6"/>
      <c r="CL14" s="216"/>
      <c r="CM14" s="136">
        <v>45390</v>
      </c>
      <c r="CN14" s="54">
        <v>6301</v>
      </c>
      <c r="CO14" s="54">
        <v>30</v>
      </c>
      <c r="CP14" s="15" t="s">
        <v>446</v>
      </c>
      <c r="CQ14" s="161">
        <v>45391</v>
      </c>
      <c r="CR14" s="86">
        <v>6209</v>
      </c>
      <c r="CS14" s="86">
        <v>15</v>
      </c>
      <c r="CT14" s="86" t="s">
        <v>179</v>
      </c>
      <c r="CU14" s="136">
        <v>45391</v>
      </c>
      <c r="CV14" s="66">
        <v>6303</v>
      </c>
      <c r="CW14" s="67">
        <v>30</v>
      </c>
      <c r="CX14" s="67" t="s">
        <v>469</v>
      </c>
      <c r="CY14" s="136"/>
      <c r="CZ14" s="6"/>
      <c r="DA14" s="6"/>
      <c r="DB14" s="6"/>
      <c r="DC14" s="138"/>
      <c r="DD14" s="6"/>
      <c r="DE14" s="6"/>
      <c r="DF14" s="6"/>
      <c r="DG14" s="242"/>
      <c r="DH14" s="86"/>
      <c r="DI14" s="86"/>
      <c r="DJ14" s="216"/>
      <c r="DK14" s="236">
        <v>45391</v>
      </c>
      <c r="DL14" s="86">
        <v>6212</v>
      </c>
      <c r="DM14" s="86">
        <v>30</v>
      </c>
      <c r="DN14" s="216" t="s">
        <v>179</v>
      </c>
      <c r="DO14" s="236">
        <v>45391</v>
      </c>
      <c r="DP14" s="86">
        <v>3856</v>
      </c>
      <c r="DQ14" s="86">
        <v>70</v>
      </c>
      <c r="DR14" s="216" t="s">
        <v>111</v>
      </c>
      <c r="DS14" s="236"/>
      <c r="DT14" s="86"/>
      <c r="DU14" s="86"/>
      <c r="DV14" s="216"/>
      <c r="DW14" s="236"/>
      <c r="DX14" s="86"/>
      <c r="DY14" s="86"/>
      <c r="DZ14" s="216"/>
      <c r="EA14" s="236"/>
      <c r="EB14" s="86"/>
      <c r="EC14" s="86"/>
      <c r="ED14" s="216"/>
      <c r="EE14" s="236"/>
      <c r="EF14" s="86"/>
      <c r="EG14" s="86"/>
      <c r="EH14" s="216"/>
      <c r="EI14" s="236"/>
      <c r="EJ14" s="86"/>
      <c r="EK14" s="86"/>
      <c r="EL14" s="216"/>
      <c r="EM14" s="236"/>
      <c r="EN14" s="86"/>
      <c r="EO14" s="86"/>
      <c r="EP14" s="216"/>
      <c r="EQ14" s="236"/>
      <c r="ER14" s="86"/>
      <c r="ES14" s="86"/>
      <c r="ET14" s="216"/>
      <c r="EU14" s="236"/>
      <c r="EV14" s="86"/>
      <c r="EW14" s="86"/>
      <c r="EX14" s="216"/>
    </row>
    <row r="15" spans="2:154" x14ac:dyDescent="0.3">
      <c r="C15" s="136">
        <v>45404</v>
      </c>
      <c r="D15" s="54">
        <v>6410</v>
      </c>
      <c r="E15" s="54">
        <v>30</v>
      </c>
      <c r="F15" s="54" t="s">
        <v>111</v>
      </c>
      <c r="G15" s="237"/>
      <c r="H15" s="6"/>
      <c r="I15" s="6"/>
      <c r="J15" s="6"/>
      <c r="K15" s="136"/>
      <c r="L15" s="6"/>
      <c r="M15" s="6"/>
      <c r="N15" s="52"/>
      <c r="O15" s="136">
        <v>45392</v>
      </c>
      <c r="P15" s="6">
        <v>6215</v>
      </c>
      <c r="Q15" s="6">
        <v>5</v>
      </c>
      <c r="R15" s="15" t="s">
        <v>179</v>
      </c>
      <c r="S15" s="131">
        <v>45392</v>
      </c>
      <c r="T15" s="6">
        <v>6214</v>
      </c>
      <c r="U15" s="6">
        <v>10</v>
      </c>
      <c r="V15" s="15" t="s">
        <v>179</v>
      </c>
      <c r="W15" s="131">
        <v>45389</v>
      </c>
      <c r="X15" s="6">
        <v>6238</v>
      </c>
      <c r="Y15" s="6">
        <v>45</v>
      </c>
      <c r="Z15" s="15" t="s">
        <v>469</v>
      </c>
      <c r="AA15" s="136">
        <v>45389</v>
      </c>
      <c r="AB15" s="6">
        <v>6237</v>
      </c>
      <c r="AC15" s="6">
        <v>45</v>
      </c>
      <c r="AD15" s="52" t="s">
        <v>469</v>
      </c>
      <c r="AE15" s="131"/>
      <c r="AF15" s="86"/>
      <c r="AG15" s="86"/>
      <c r="AH15" s="86"/>
      <c r="AI15" s="131">
        <v>45399</v>
      </c>
      <c r="AJ15" s="6">
        <v>6369</v>
      </c>
      <c r="AK15" s="6">
        <v>30</v>
      </c>
      <c r="AL15" s="15" t="s">
        <v>179</v>
      </c>
      <c r="AM15" s="131">
        <v>45389</v>
      </c>
      <c r="AN15" s="6">
        <v>6236</v>
      </c>
      <c r="AO15" s="6">
        <v>45</v>
      </c>
      <c r="AP15" s="6" t="s">
        <v>469</v>
      </c>
      <c r="AQ15" s="136">
        <v>45390</v>
      </c>
      <c r="AR15" s="6">
        <v>6208</v>
      </c>
      <c r="AS15" s="6">
        <v>15</v>
      </c>
      <c r="AT15" s="136" t="s">
        <v>179</v>
      </c>
      <c r="AU15" s="136">
        <v>45390</v>
      </c>
      <c r="AV15" s="6">
        <v>6200</v>
      </c>
      <c r="AW15" s="6">
        <v>15</v>
      </c>
      <c r="AX15" s="6" t="s">
        <v>469</v>
      </c>
      <c r="AY15" s="144">
        <v>45389</v>
      </c>
      <c r="AZ15" s="6">
        <v>6235</v>
      </c>
      <c r="BA15" s="6">
        <v>45</v>
      </c>
      <c r="BB15" s="6" t="s">
        <v>469</v>
      </c>
      <c r="BC15" s="144">
        <v>45389</v>
      </c>
      <c r="BD15" s="6">
        <v>6239</v>
      </c>
      <c r="BE15" s="6">
        <v>105</v>
      </c>
      <c r="BF15" s="6" t="s">
        <v>469</v>
      </c>
      <c r="BG15" s="144">
        <v>45398</v>
      </c>
      <c r="BH15" s="6">
        <v>6363</v>
      </c>
      <c r="BI15" s="6">
        <v>30</v>
      </c>
      <c r="BJ15" s="6" t="s">
        <v>503</v>
      </c>
      <c r="BK15" s="136"/>
      <c r="BL15" s="6"/>
      <c r="BM15" s="6"/>
      <c r="BN15" s="6"/>
      <c r="BO15" s="136"/>
      <c r="BP15" s="6"/>
      <c r="BQ15" s="6"/>
      <c r="BR15" s="6"/>
      <c r="BS15" s="136">
        <v>45395</v>
      </c>
      <c r="BT15" s="6">
        <v>6322</v>
      </c>
      <c r="BU15" s="6">
        <v>30</v>
      </c>
      <c r="BV15" s="6" t="s">
        <v>280</v>
      </c>
      <c r="BW15" s="136">
        <v>45395</v>
      </c>
      <c r="BX15" s="6">
        <v>6321</v>
      </c>
      <c r="BY15" s="6">
        <v>15</v>
      </c>
      <c r="BZ15" s="52" t="s">
        <v>280</v>
      </c>
      <c r="CA15" s="136"/>
      <c r="CB15" s="6"/>
      <c r="CC15" s="6"/>
      <c r="CD15" s="6"/>
      <c r="CE15" s="136">
        <v>45409</v>
      </c>
      <c r="CF15" s="6">
        <v>6349</v>
      </c>
      <c r="CG15" s="54">
        <v>30</v>
      </c>
      <c r="CH15" s="15" t="s">
        <v>111</v>
      </c>
      <c r="CI15" s="161"/>
      <c r="CJ15" s="6"/>
      <c r="CK15" s="6"/>
      <c r="CL15" s="216"/>
      <c r="CM15" s="136">
        <v>45393</v>
      </c>
      <c r="CN15" s="6">
        <v>6218</v>
      </c>
      <c r="CO15" s="6">
        <v>30</v>
      </c>
      <c r="CP15" s="15" t="s">
        <v>179</v>
      </c>
      <c r="CQ15" s="161">
        <v>45394</v>
      </c>
      <c r="CR15" s="86">
        <v>6312</v>
      </c>
      <c r="CS15" s="86">
        <v>15</v>
      </c>
      <c r="CT15" s="86" t="s">
        <v>280</v>
      </c>
      <c r="CU15" s="136">
        <v>45394</v>
      </c>
      <c r="CV15" s="66">
        <v>6315</v>
      </c>
      <c r="CW15" s="66">
        <v>15</v>
      </c>
      <c r="CX15" s="66" t="s">
        <v>280</v>
      </c>
      <c r="CY15" s="136"/>
      <c r="CZ15" s="6"/>
      <c r="DA15" s="6"/>
      <c r="DB15" s="6"/>
      <c r="DC15" s="138"/>
      <c r="DD15" s="6"/>
      <c r="DE15" s="6"/>
      <c r="DF15" s="6"/>
      <c r="DG15" s="242"/>
      <c r="DH15" s="86"/>
      <c r="DI15" s="86"/>
      <c r="DJ15" s="216"/>
      <c r="DK15" s="161">
        <v>45394</v>
      </c>
      <c r="DL15" s="86">
        <v>6310</v>
      </c>
      <c r="DM15" s="86">
        <v>30</v>
      </c>
      <c r="DN15" s="216" t="s">
        <v>280</v>
      </c>
      <c r="DO15" s="236">
        <v>45395</v>
      </c>
      <c r="DP15" s="86">
        <v>3857</v>
      </c>
      <c r="DQ15" s="86">
        <v>70</v>
      </c>
      <c r="DR15" s="216" t="s">
        <v>111</v>
      </c>
      <c r="DS15" s="236"/>
      <c r="DT15" s="86"/>
      <c r="DU15" s="86"/>
      <c r="DV15" s="216"/>
      <c r="DW15" s="236"/>
      <c r="DX15" s="86"/>
      <c r="DY15" s="86"/>
      <c r="DZ15" s="216"/>
      <c r="EA15" s="236"/>
      <c r="EB15" s="86"/>
      <c r="EC15" s="86"/>
      <c r="ED15" s="216"/>
      <c r="EE15" s="236"/>
      <c r="EF15" s="86"/>
      <c r="EG15" s="86"/>
      <c r="EH15" s="216"/>
      <c r="EI15" s="236"/>
      <c r="EJ15" s="86"/>
      <c r="EK15" s="86"/>
      <c r="EL15" s="216"/>
      <c r="EM15" s="236"/>
      <c r="EN15" s="86"/>
      <c r="EO15" s="86"/>
      <c r="EP15" s="216"/>
      <c r="EQ15" s="236"/>
      <c r="ER15" s="86"/>
      <c r="ES15" s="86"/>
      <c r="ET15" s="216"/>
      <c r="EU15" s="236"/>
      <c r="EV15" s="86"/>
      <c r="EW15" s="86"/>
      <c r="EX15" s="216"/>
    </row>
    <row r="16" spans="2:154" ht="15" thickBot="1" x14ac:dyDescent="0.35">
      <c r="C16" s="131"/>
      <c r="D16" s="6"/>
      <c r="E16" s="6"/>
      <c r="F16" s="15"/>
      <c r="G16" s="131"/>
      <c r="H16" s="6"/>
      <c r="I16" s="6"/>
      <c r="J16" s="15"/>
      <c r="K16" s="136"/>
      <c r="L16" s="6"/>
      <c r="M16" s="6"/>
      <c r="N16" s="52"/>
      <c r="O16" s="136">
        <v>45402</v>
      </c>
      <c r="P16" s="6">
        <v>6376</v>
      </c>
      <c r="Q16" s="6">
        <v>15</v>
      </c>
      <c r="R16" s="15" t="s">
        <v>179</v>
      </c>
      <c r="S16" s="131">
        <v>45396</v>
      </c>
      <c r="T16" s="6">
        <v>6224</v>
      </c>
      <c r="U16" s="6">
        <v>15</v>
      </c>
      <c r="V16" s="15" t="s">
        <v>179</v>
      </c>
      <c r="W16" s="131">
        <v>45391</v>
      </c>
      <c r="X16" s="6">
        <v>6211</v>
      </c>
      <c r="Y16" s="232">
        <v>45</v>
      </c>
      <c r="Z16" s="15" t="s">
        <v>179</v>
      </c>
      <c r="AA16" s="136">
        <v>45391</v>
      </c>
      <c r="AB16" s="6">
        <v>6210</v>
      </c>
      <c r="AC16" s="6">
        <v>45</v>
      </c>
      <c r="AD16" s="52" t="s">
        <v>179</v>
      </c>
      <c r="AE16" s="131"/>
      <c r="AF16" s="86"/>
      <c r="AG16" s="86"/>
      <c r="AH16" s="86"/>
      <c r="AI16" s="210">
        <v>45401</v>
      </c>
      <c r="AJ16" s="211">
        <v>6332</v>
      </c>
      <c r="AK16" s="211">
        <v>30</v>
      </c>
      <c r="AL16" s="212" t="s">
        <v>179</v>
      </c>
      <c r="AM16" s="210">
        <v>45391</v>
      </c>
      <c r="AN16" s="6">
        <v>6302</v>
      </c>
      <c r="AO16" s="6">
        <v>45</v>
      </c>
      <c r="AP16" s="6" t="s">
        <v>469</v>
      </c>
      <c r="AQ16" s="136">
        <v>45393</v>
      </c>
      <c r="AR16" s="6">
        <v>6223</v>
      </c>
      <c r="AS16" s="6">
        <v>30</v>
      </c>
      <c r="AT16" s="136" t="s">
        <v>179</v>
      </c>
      <c r="AU16" s="136">
        <v>45393</v>
      </c>
      <c r="AV16" s="6">
        <v>6219</v>
      </c>
      <c r="AW16" s="6">
        <v>45</v>
      </c>
      <c r="AX16" s="6" t="s">
        <v>179</v>
      </c>
      <c r="AY16" s="136">
        <v>45391</v>
      </c>
      <c r="AZ16" s="6">
        <v>6304</v>
      </c>
      <c r="BA16" s="6">
        <v>45</v>
      </c>
      <c r="BB16" s="6" t="s">
        <v>469</v>
      </c>
      <c r="BC16" s="144">
        <v>45391</v>
      </c>
      <c r="BD16" s="6">
        <v>6305</v>
      </c>
      <c r="BE16" s="6">
        <v>105</v>
      </c>
      <c r="BF16" s="6" t="s">
        <v>469</v>
      </c>
      <c r="BG16" s="144">
        <v>45402</v>
      </c>
      <c r="BH16" s="6">
        <v>6380</v>
      </c>
      <c r="BI16" s="6">
        <v>45</v>
      </c>
      <c r="BJ16" s="6" t="s">
        <v>179</v>
      </c>
      <c r="BK16" s="136"/>
      <c r="BL16" s="6"/>
      <c r="BM16" s="6"/>
      <c r="BN16" s="6"/>
      <c r="BO16" s="136"/>
      <c r="BP16" s="6"/>
      <c r="BQ16" s="6"/>
      <c r="BR16" s="6"/>
      <c r="BS16" s="136">
        <v>45399</v>
      </c>
      <c r="BT16" s="6">
        <v>6371</v>
      </c>
      <c r="BU16" s="6">
        <v>25</v>
      </c>
      <c r="BV16" s="6" t="s">
        <v>179</v>
      </c>
      <c r="BW16" s="136">
        <v>45399</v>
      </c>
      <c r="BX16" s="6">
        <v>6372</v>
      </c>
      <c r="BY16" s="6">
        <v>30</v>
      </c>
      <c r="BZ16" s="52" t="s">
        <v>179</v>
      </c>
      <c r="CA16" s="136"/>
      <c r="CB16" s="6"/>
      <c r="CC16" s="6"/>
      <c r="CD16" s="6"/>
      <c r="CE16" s="136">
        <v>45412</v>
      </c>
      <c r="CF16" s="6">
        <v>6427</v>
      </c>
      <c r="CG16" s="6">
        <v>30</v>
      </c>
      <c r="CH16" s="15" t="s">
        <v>179</v>
      </c>
      <c r="CI16" s="131"/>
      <c r="CJ16" s="6"/>
      <c r="CK16" s="6"/>
      <c r="CL16" s="216"/>
      <c r="CM16" s="136">
        <v>45396</v>
      </c>
      <c r="CN16" s="6">
        <v>6323</v>
      </c>
      <c r="CO16" s="6">
        <v>30</v>
      </c>
      <c r="CP16" s="15" t="s">
        <v>280</v>
      </c>
      <c r="CQ16" s="161">
        <v>45398</v>
      </c>
      <c r="CR16" s="86">
        <v>6365</v>
      </c>
      <c r="CS16" s="86">
        <v>15</v>
      </c>
      <c r="CT16" s="86" t="s">
        <v>179</v>
      </c>
      <c r="CU16" s="136">
        <v>45398</v>
      </c>
      <c r="CV16" s="66">
        <v>6364</v>
      </c>
      <c r="CW16" s="67">
        <v>15</v>
      </c>
      <c r="CX16" s="67" t="s">
        <v>503</v>
      </c>
      <c r="CY16" s="136"/>
      <c r="CZ16" s="86"/>
      <c r="DA16" s="86"/>
      <c r="DB16" s="86"/>
      <c r="DC16" s="138"/>
      <c r="DD16" s="86"/>
      <c r="DE16" s="86"/>
      <c r="DF16" s="86"/>
      <c r="DG16" s="208"/>
      <c r="DH16" s="86"/>
      <c r="DI16" s="86"/>
      <c r="DJ16" s="216"/>
      <c r="DK16" s="236">
        <v>45397</v>
      </c>
      <c r="DL16" s="86">
        <v>6327</v>
      </c>
      <c r="DM16" s="86">
        <v>30</v>
      </c>
      <c r="DN16" s="216" t="s">
        <v>179</v>
      </c>
      <c r="DO16" s="236">
        <v>45399</v>
      </c>
      <c r="DP16" s="86">
        <v>3858</v>
      </c>
      <c r="DQ16" s="86">
        <v>35</v>
      </c>
      <c r="DR16" s="216" t="s">
        <v>111</v>
      </c>
      <c r="DS16" s="236"/>
      <c r="DT16" s="86"/>
      <c r="DU16" s="86"/>
      <c r="DV16" s="216"/>
      <c r="DW16" s="236"/>
      <c r="DX16" s="86"/>
      <c r="DY16" s="86"/>
      <c r="DZ16" s="216"/>
      <c r="EA16" s="236"/>
      <c r="EB16" s="86"/>
      <c r="EC16" s="86"/>
      <c r="ED16" s="216"/>
      <c r="EE16" s="236"/>
      <c r="EF16" s="86"/>
      <c r="EG16" s="86"/>
      <c r="EH16" s="216"/>
      <c r="EI16" s="236"/>
      <c r="EJ16" s="86"/>
      <c r="EK16" s="86"/>
      <c r="EL16" s="216"/>
      <c r="EM16" s="236"/>
      <c r="EN16" s="86"/>
      <c r="EO16" s="86"/>
      <c r="EP16" s="216"/>
      <c r="EQ16" s="236"/>
      <c r="ER16" s="86"/>
      <c r="ES16" s="86"/>
      <c r="ET16" s="216"/>
      <c r="EU16" s="236"/>
      <c r="EV16" s="86"/>
      <c r="EW16" s="86"/>
      <c r="EX16" s="216"/>
    </row>
    <row r="17" spans="2:154" x14ac:dyDescent="0.3">
      <c r="C17" s="131"/>
      <c r="D17" s="6"/>
      <c r="E17" s="6"/>
      <c r="F17" s="15"/>
      <c r="G17" s="131"/>
      <c r="H17" s="6"/>
      <c r="I17" s="6"/>
      <c r="J17" s="15"/>
      <c r="K17" s="131"/>
      <c r="L17" s="6"/>
      <c r="M17" s="6"/>
      <c r="N17" s="52"/>
      <c r="O17" s="136">
        <v>45406</v>
      </c>
      <c r="P17" s="6">
        <v>6340</v>
      </c>
      <c r="Q17" s="6">
        <v>15</v>
      </c>
      <c r="R17" s="15" t="s">
        <v>179</v>
      </c>
      <c r="S17" s="131">
        <v>45398</v>
      </c>
      <c r="T17" s="6">
        <v>6366</v>
      </c>
      <c r="U17" s="6">
        <v>15</v>
      </c>
      <c r="V17" s="15" t="s">
        <v>179</v>
      </c>
      <c r="W17" s="131">
        <v>45393</v>
      </c>
      <c r="X17" s="6">
        <v>6306</v>
      </c>
      <c r="Y17" s="6">
        <v>45</v>
      </c>
      <c r="Z17" s="15" t="s">
        <v>280</v>
      </c>
      <c r="AA17" s="136">
        <v>45393</v>
      </c>
      <c r="AB17" s="6">
        <v>6307</v>
      </c>
      <c r="AC17" s="6">
        <v>45</v>
      </c>
      <c r="AD17" s="52" t="s">
        <v>280</v>
      </c>
      <c r="AE17" s="131"/>
      <c r="AF17" s="86"/>
      <c r="AG17" s="86"/>
      <c r="AH17" s="86"/>
      <c r="AI17" s="130">
        <v>45404</v>
      </c>
      <c r="AJ17" s="6">
        <v>6343</v>
      </c>
      <c r="AK17" s="6">
        <v>70</v>
      </c>
      <c r="AL17" s="15" t="s">
        <v>111</v>
      </c>
      <c r="AM17" s="161">
        <v>45393</v>
      </c>
      <c r="AN17" s="6">
        <v>6308</v>
      </c>
      <c r="AO17" s="6">
        <v>45</v>
      </c>
      <c r="AP17" s="6" t="s">
        <v>280</v>
      </c>
      <c r="AQ17" s="136">
        <v>45400</v>
      </c>
      <c r="AR17" s="6">
        <v>6481</v>
      </c>
      <c r="AS17" s="6">
        <v>30</v>
      </c>
      <c r="AT17" s="136" t="s">
        <v>179</v>
      </c>
      <c r="AU17" s="136">
        <v>45396</v>
      </c>
      <c r="AV17" s="6">
        <v>5133</v>
      </c>
      <c r="AW17" s="6">
        <v>45</v>
      </c>
      <c r="AX17" s="192" t="s">
        <v>179</v>
      </c>
      <c r="AY17" s="136">
        <v>45393</v>
      </c>
      <c r="AZ17" s="6">
        <v>6309</v>
      </c>
      <c r="BA17" s="6">
        <v>45</v>
      </c>
      <c r="BB17" s="6" t="s">
        <v>280</v>
      </c>
      <c r="BC17" s="144">
        <v>45401</v>
      </c>
      <c r="BD17" s="6">
        <v>6375</v>
      </c>
      <c r="BE17" s="6">
        <v>225</v>
      </c>
      <c r="BF17" s="6" t="s">
        <v>184</v>
      </c>
      <c r="BG17" s="136">
        <v>45405</v>
      </c>
      <c r="BH17" s="6">
        <v>6397</v>
      </c>
      <c r="BI17" s="6">
        <v>105</v>
      </c>
      <c r="BJ17" s="6" t="s">
        <v>111</v>
      </c>
      <c r="BK17" s="136"/>
      <c r="BL17" s="6"/>
      <c r="BM17" s="6"/>
      <c r="BN17" s="6"/>
      <c r="BO17" s="136"/>
      <c r="BP17" s="6"/>
      <c r="BQ17" s="6"/>
      <c r="BR17" s="6"/>
      <c r="BS17" s="136">
        <v>45402</v>
      </c>
      <c r="BT17" s="6">
        <v>6379</v>
      </c>
      <c r="BU17" s="6">
        <v>30</v>
      </c>
      <c r="BV17" s="6" t="s">
        <v>179</v>
      </c>
      <c r="BW17" s="136">
        <v>45402</v>
      </c>
      <c r="BX17" s="86">
        <v>6378</v>
      </c>
      <c r="BY17" s="86">
        <v>15</v>
      </c>
      <c r="BZ17" s="52" t="s">
        <v>179</v>
      </c>
      <c r="CA17" s="136"/>
      <c r="CB17" s="6"/>
      <c r="CC17" s="6"/>
      <c r="CD17" s="6"/>
      <c r="CE17" s="136"/>
      <c r="CF17" s="6"/>
      <c r="CG17" s="6"/>
      <c r="CH17" s="15"/>
      <c r="CI17" s="131"/>
      <c r="CJ17" s="6"/>
      <c r="CK17" s="6"/>
      <c r="CL17" s="216"/>
      <c r="CM17" s="136">
        <v>45399</v>
      </c>
      <c r="CN17" s="6">
        <v>3859</v>
      </c>
      <c r="CO17" s="6">
        <v>70</v>
      </c>
      <c r="CP17" s="15" t="s">
        <v>111</v>
      </c>
      <c r="CQ17" s="161">
        <v>45401</v>
      </c>
      <c r="CR17" s="86">
        <v>6334</v>
      </c>
      <c r="CS17" s="86">
        <v>15</v>
      </c>
      <c r="CT17" s="86" t="s">
        <v>179</v>
      </c>
      <c r="CU17" s="136">
        <v>45401</v>
      </c>
      <c r="CV17" s="66">
        <v>6337</v>
      </c>
      <c r="CW17" s="67">
        <v>15</v>
      </c>
      <c r="CX17" s="67" t="s">
        <v>179</v>
      </c>
      <c r="CY17" s="136"/>
      <c r="CZ17" s="86"/>
      <c r="DA17" s="86"/>
      <c r="DB17" s="86"/>
      <c r="DC17" s="138"/>
      <c r="DD17" s="86"/>
      <c r="DE17" s="86"/>
      <c r="DF17" s="86"/>
      <c r="DG17" s="242"/>
      <c r="DH17" s="86"/>
      <c r="DI17" s="86"/>
      <c r="DJ17" s="216"/>
      <c r="DK17" s="236">
        <v>45400</v>
      </c>
      <c r="DL17" s="86">
        <v>6328</v>
      </c>
      <c r="DM17" s="86">
        <v>30</v>
      </c>
      <c r="DN17" s="216" t="s">
        <v>179</v>
      </c>
      <c r="DO17" s="236">
        <v>45402</v>
      </c>
      <c r="DP17" s="86">
        <v>3860</v>
      </c>
      <c r="DQ17" s="86">
        <v>70</v>
      </c>
      <c r="DR17" s="216" t="s">
        <v>111</v>
      </c>
      <c r="DS17" s="236"/>
      <c r="DT17" s="86"/>
      <c r="DU17" s="86"/>
      <c r="DV17" s="216"/>
      <c r="DW17" s="236"/>
      <c r="DX17" s="86"/>
      <c r="DY17" s="86"/>
      <c r="DZ17" s="216"/>
      <c r="EA17" s="236"/>
      <c r="EB17" s="86"/>
      <c r="EC17" s="86"/>
      <c r="ED17" s="216"/>
      <c r="EE17" s="236"/>
      <c r="EF17" s="86"/>
      <c r="EG17" s="86"/>
      <c r="EH17" s="216"/>
      <c r="EI17" s="236"/>
      <c r="EJ17" s="86"/>
      <c r="EK17" s="86"/>
      <c r="EL17" s="216"/>
      <c r="EM17" s="236"/>
      <c r="EN17" s="86"/>
      <c r="EO17" s="86"/>
      <c r="EP17" s="216"/>
      <c r="EQ17" s="236"/>
      <c r="ER17" s="86"/>
      <c r="ES17" s="86"/>
      <c r="ET17" s="216"/>
      <c r="EU17" s="236"/>
      <c r="EV17" s="86"/>
      <c r="EW17" s="86"/>
      <c r="EX17" s="216"/>
    </row>
    <row r="18" spans="2:154" x14ac:dyDescent="0.3">
      <c r="C18" s="131"/>
      <c r="D18" s="6"/>
      <c r="E18" s="6"/>
      <c r="F18" s="15"/>
      <c r="G18" s="131"/>
      <c r="H18" s="6"/>
      <c r="I18" s="6"/>
      <c r="J18" s="15"/>
      <c r="K18" s="131"/>
      <c r="L18" s="6"/>
      <c r="M18" s="6"/>
      <c r="N18" s="52"/>
      <c r="O18" s="136">
        <v>45409</v>
      </c>
      <c r="P18" s="6">
        <v>6348</v>
      </c>
      <c r="Q18" s="6">
        <v>15</v>
      </c>
      <c r="R18" s="15" t="s">
        <v>111</v>
      </c>
      <c r="S18" s="131">
        <v>45402</v>
      </c>
      <c r="T18" s="6">
        <v>6377</v>
      </c>
      <c r="U18" s="6">
        <v>15</v>
      </c>
      <c r="V18" s="15" t="s">
        <v>179</v>
      </c>
      <c r="W18" s="131">
        <v>45395</v>
      </c>
      <c r="X18" s="6">
        <v>6316</v>
      </c>
      <c r="Y18" s="6">
        <v>45</v>
      </c>
      <c r="Z18" s="15" t="s">
        <v>280</v>
      </c>
      <c r="AA18" s="136">
        <v>45397</v>
      </c>
      <c r="AB18" s="6">
        <v>6326</v>
      </c>
      <c r="AC18" s="6">
        <v>45</v>
      </c>
      <c r="AD18" s="52" t="s">
        <v>179</v>
      </c>
      <c r="AE18" s="131"/>
      <c r="AF18" s="86"/>
      <c r="AG18" s="86"/>
      <c r="AH18" s="86"/>
      <c r="AI18" s="131">
        <v>45408</v>
      </c>
      <c r="AJ18" s="140">
        <v>6342</v>
      </c>
      <c r="AK18" s="6">
        <v>70</v>
      </c>
      <c r="AL18" s="15" t="s">
        <v>111</v>
      </c>
      <c r="AM18" s="131">
        <v>45395</v>
      </c>
      <c r="AN18" s="6">
        <v>6320</v>
      </c>
      <c r="AO18" s="6">
        <v>45</v>
      </c>
      <c r="AP18" s="6" t="s">
        <v>280</v>
      </c>
      <c r="AQ18" s="136"/>
      <c r="AR18" s="6"/>
      <c r="AS18" s="6"/>
      <c r="AT18" s="136"/>
      <c r="AU18" s="136">
        <v>45399</v>
      </c>
      <c r="AV18" s="6">
        <v>3861</v>
      </c>
      <c r="AW18" s="6">
        <v>70</v>
      </c>
      <c r="AX18" s="192" t="s">
        <v>111</v>
      </c>
      <c r="AY18" s="144">
        <v>45395</v>
      </c>
      <c r="AZ18" s="6">
        <v>6318</v>
      </c>
      <c r="BA18" s="6">
        <v>45</v>
      </c>
      <c r="BB18" s="192" t="s">
        <v>280</v>
      </c>
      <c r="BC18" s="144">
        <v>45403</v>
      </c>
      <c r="BD18" s="6">
        <v>6383</v>
      </c>
      <c r="BE18" s="6">
        <v>105</v>
      </c>
      <c r="BF18" s="192" t="s">
        <v>179</v>
      </c>
      <c r="BG18" s="136">
        <v>45409</v>
      </c>
      <c r="BH18" s="6">
        <v>6418</v>
      </c>
      <c r="BI18" s="6">
        <v>45</v>
      </c>
      <c r="BJ18" s="192" t="s">
        <v>179</v>
      </c>
      <c r="BK18" s="136"/>
      <c r="BL18" s="6"/>
      <c r="BM18" s="6"/>
      <c r="BN18" s="6"/>
      <c r="BO18" s="136"/>
      <c r="BP18" s="6"/>
      <c r="BQ18" s="6"/>
      <c r="BR18" s="6"/>
      <c r="BS18" s="136">
        <v>45407</v>
      </c>
      <c r="BT18" s="6">
        <v>6404</v>
      </c>
      <c r="BU18" s="6">
        <v>30</v>
      </c>
      <c r="BV18" s="6" t="s">
        <v>179</v>
      </c>
      <c r="BW18" s="136">
        <v>45407</v>
      </c>
      <c r="BX18" s="86">
        <v>6405</v>
      </c>
      <c r="BY18" s="86">
        <v>15</v>
      </c>
      <c r="BZ18" s="86" t="s">
        <v>179</v>
      </c>
      <c r="CA18" s="136"/>
      <c r="CB18" s="6"/>
      <c r="CC18" s="6"/>
      <c r="CD18" s="6"/>
      <c r="CE18" s="136"/>
      <c r="CF18" s="6"/>
      <c r="CG18" s="6"/>
      <c r="CH18" s="15"/>
      <c r="CI18" s="161"/>
      <c r="CJ18" s="6"/>
      <c r="CK18" s="6"/>
      <c r="CL18" s="216"/>
      <c r="CM18" s="136">
        <v>45402</v>
      </c>
      <c r="CN18" s="6">
        <v>6357</v>
      </c>
      <c r="CO18" s="6">
        <v>30</v>
      </c>
      <c r="CP18" s="86" t="s">
        <v>179</v>
      </c>
      <c r="CQ18" s="161">
        <v>45404</v>
      </c>
      <c r="CR18" s="86">
        <v>6387</v>
      </c>
      <c r="CS18" s="86">
        <v>35</v>
      </c>
      <c r="CT18" s="86" t="s">
        <v>111</v>
      </c>
      <c r="CU18" s="136">
        <v>45404</v>
      </c>
      <c r="CV18" s="67">
        <v>6386</v>
      </c>
      <c r="CW18" s="67">
        <v>45</v>
      </c>
      <c r="CX18" s="67" t="s">
        <v>111</v>
      </c>
      <c r="CY18" s="136"/>
      <c r="CZ18" s="6"/>
      <c r="DA18" s="6"/>
      <c r="DB18" s="6"/>
      <c r="DC18" s="138"/>
      <c r="DD18" s="6"/>
      <c r="DE18" s="6"/>
      <c r="DF18" s="6"/>
      <c r="DG18" s="242"/>
      <c r="DH18" s="86"/>
      <c r="DI18" s="86"/>
      <c r="DJ18" s="216"/>
      <c r="DK18" s="161">
        <v>45404</v>
      </c>
      <c r="DL18" s="86">
        <v>6391</v>
      </c>
      <c r="DM18" s="86">
        <v>30</v>
      </c>
      <c r="DN18" s="216" t="s">
        <v>111</v>
      </c>
      <c r="DO18" s="236">
        <v>45405</v>
      </c>
      <c r="DP18" s="86">
        <v>6529</v>
      </c>
      <c r="DQ18" s="86">
        <v>70</v>
      </c>
      <c r="DR18" s="216" t="s">
        <v>184</v>
      </c>
      <c r="DS18" s="221"/>
      <c r="DT18" s="86"/>
      <c r="DU18" s="86"/>
      <c r="DV18" s="216"/>
      <c r="DW18" s="221"/>
      <c r="DX18" s="86"/>
      <c r="DY18" s="86"/>
      <c r="DZ18" s="216"/>
      <c r="EA18" s="236"/>
      <c r="EB18" s="86"/>
      <c r="EC18" s="86"/>
      <c r="ED18" s="216"/>
      <c r="EE18" s="221"/>
      <c r="EF18" s="86"/>
      <c r="EG18" s="86"/>
      <c r="EH18" s="216"/>
      <c r="EI18" s="236"/>
      <c r="EJ18" s="86"/>
      <c r="EK18" s="86"/>
      <c r="EL18" s="216"/>
      <c r="EM18" s="236"/>
      <c r="EN18" s="86"/>
      <c r="EO18" s="86"/>
      <c r="EP18" s="216"/>
      <c r="EQ18" s="221"/>
      <c r="ER18" s="86"/>
      <c r="ES18" s="86"/>
      <c r="ET18" s="216"/>
      <c r="EU18" s="221"/>
      <c r="EV18" s="86"/>
      <c r="EW18" s="86"/>
      <c r="EX18" s="216"/>
    </row>
    <row r="19" spans="2:154" x14ac:dyDescent="0.3">
      <c r="C19" s="131"/>
      <c r="D19" s="6"/>
      <c r="E19" s="6"/>
      <c r="F19" s="15"/>
      <c r="G19" s="131"/>
      <c r="H19" s="6"/>
      <c r="I19" s="6"/>
      <c r="J19" s="15"/>
      <c r="K19" s="131"/>
      <c r="L19" s="6"/>
      <c r="M19" s="6"/>
      <c r="N19" s="52"/>
      <c r="O19" s="136">
        <v>45412</v>
      </c>
      <c r="P19" s="6">
        <v>6426</v>
      </c>
      <c r="Q19" s="6">
        <v>15</v>
      </c>
      <c r="R19" s="15" t="s">
        <v>179</v>
      </c>
      <c r="S19" s="131">
        <v>45406</v>
      </c>
      <c r="T19" s="6">
        <v>6339</v>
      </c>
      <c r="U19" s="6">
        <v>15</v>
      </c>
      <c r="V19" s="15" t="s">
        <v>179</v>
      </c>
      <c r="W19" s="131">
        <v>45397</v>
      </c>
      <c r="X19" s="6">
        <v>6324</v>
      </c>
      <c r="Y19" s="6">
        <v>45</v>
      </c>
      <c r="Z19" s="6" t="s">
        <v>280</v>
      </c>
      <c r="AA19" s="136">
        <v>45401</v>
      </c>
      <c r="AB19" s="6">
        <v>6333</v>
      </c>
      <c r="AC19" s="6">
        <v>30</v>
      </c>
      <c r="AD19" s="52" t="s">
        <v>179</v>
      </c>
      <c r="AE19" s="131"/>
      <c r="AG19" s="86"/>
      <c r="AH19" s="115"/>
      <c r="AI19" s="210">
        <v>45410</v>
      </c>
      <c r="AJ19" s="140">
        <v>6351</v>
      </c>
      <c r="AK19" s="6">
        <v>30</v>
      </c>
      <c r="AL19" s="15" t="s">
        <v>179</v>
      </c>
      <c r="AM19" s="210">
        <v>45399</v>
      </c>
      <c r="AN19" s="6">
        <v>6373</v>
      </c>
      <c r="AO19" s="6">
        <v>45</v>
      </c>
      <c r="AP19" s="6" t="s">
        <v>179</v>
      </c>
      <c r="AQ19" s="136"/>
      <c r="AR19" s="6"/>
      <c r="AS19" s="6"/>
      <c r="AT19" s="136"/>
      <c r="AU19" s="136">
        <v>45403</v>
      </c>
      <c r="AV19" s="6">
        <v>6392</v>
      </c>
      <c r="AW19" s="6">
        <v>70</v>
      </c>
      <c r="AX19" s="6" t="s">
        <v>111</v>
      </c>
      <c r="AY19" s="136">
        <v>45401</v>
      </c>
      <c r="AZ19" s="6">
        <v>6374</v>
      </c>
      <c r="BA19" s="6">
        <v>135</v>
      </c>
      <c r="BB19" s="192" t="s">
        <v>503</v>
      </c>
      <c r="BC19" s="144">
        <v>45405</v>
      </c>
      <c r="BD19" s="6">
        <v>6395</v>
      </c>
      <c r="BE19" s="6">
        <v>245</v>
      </c>
      <c r="BF19" s="192" t="s">
        <v>111</v>
      </c>
      <c r="BG19" s="144">
        <v>45412</v>
      </c>
      <c r="BH19" s="6">
        <v>6452</v>
      </c>
      <c r="BI19" s="6">
        <v>30</v>
      </c>
      <c r="BJ19" s="192" t="s">
        <v>111</v>
      </c>
      <c r="BK19" s="136"/>
      <c r="BL19" s="6"/>
      <c r="BM19" s="6"/>
      <c r="BN19" s="6"/>
      <c r="BO19" s="136"/>
      <c r="BP19" s="6"/>
      <c r="BQ19" s="6"/>
      <c r="BR19" s="6"/>
      <c r="BS19" s="136">
        <v>45409</v>
      </c>
      <c r="BT19" s="6">
        <v>6420</v>
      </c>
      <c r="BU19" s="6">
        <v>30</v>
      </c>
      <c r="BV19" s="6" t="s">
        <v>179</v>
      </c>
      <c r="BW19" s="136">
        <v>45409</v>
      </c>
      <c r="BX19" s="86">
        <v>6422</v>
      </c>
      <c r="BY19" s="86">
        <v>15</v>
      </c>
      <c r="BZ19" s="86" t="s">
        <v>179</v>
      </c>
      <c r="CA19" s="136"/>
      <c r="CB19" s="6"/>
      <c r="CC19" s="6"/>
      <c r="CD19" s="6"/>
      <c r="CE19" s="136"/>
      <c r="CF19" s="6"/>
      <c r="CG19" s="6"/>
      <c r="CH19" s="15"/>
      <c r="CI19" s="131"/>
      <c r="CJ19" s="6"/>
      <c r="CK19" s="6"/>
      <c r="CL19" s="216"/>
      <c r="CM19" s="136">
        <v>45405</v>
      </c>
      <c r="CN19" s="6">
        <v>6394</v>
      </c>
      <c r="CO19" s="6">
        <v>70</v>
      </c>
      <c r="CP19" s="86" t="s">
        <v>111</v>
      </c>
      <c r="CQ19" s="161">
        <v>45407</v>
      </c>
      <c r="CR19" s="86">
        <v>6407</v>
      </c>
      <c r="CS19" s="86">
        <v>15</v>
      </c>
      <c r="CT19" s="86" t="s">
        <v>179</v>
      </c>
      <c r="CU19" s="136">
        <v>45407</v>
      </c>
      <c r="CV19" s="67">
        <v>6406</v>
      </c>
      <c r="CW19" s="67">
        <v>15</v>
      </c>
      <c r="CX19" s="67" t="s">
        <v>179</v>
      </c>
      <c r="CY19" s="136"/>
      <c r="CZ19" s="6"/>
      <c r="DA19" s="6"/>
      <c r="DB19" s="6"/>
      <c r="DC19" s="138"/>
      <c r="DD19" s="6"/>
      <c r="DE19" s="6"/>
      <c r="DF19" s="6"/>
      <c r="DG19" s="242"/>
      <c r="DH19" s="86"/>
      <c r="DI19" s="86"/>
      <c r="DJ19" s="216"/>
      <c r="DK19" s="236">
        <v>45408</v>
      </c>
      <c r="DL19" s="86">
        <v>6408</v>
      </c>
      <c r="DM19" s="86">
        <v>30</v>
      </c>
      <c r="DN19" s="216" t="s">
        <v>179</v>
      </c>
      <c r="DO19" s="236">
        <v>45409</v>
      </c>
      <c r="DP19" s="86">
        <v>3862</v>
      </c>
      <c r="DQ19" s="86">
        <v>90</v>
      </c>
      <c r="DR19" s="216" t="s">
        <v>184</v>
      </c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  <c r="EI19" s="236"/>
      <c r="EJ19" s="86"/>
      <c r="EK19" s="86"/>
      <c r="EL19" s="216"/>
      <c r="EM19" s="236"/>
      <c r="EN19" s="86"/>
      <c r="EO19" s="86"/>
      <c r="EP19" s="216"/>
      <c r="EQ19" s="221"/>
      <c r="ER19" s="86"/>
      <c r="ES19" s="86"/>
      <c r="ET19" s="216"/>
      <c r="EU19" s="221"/>
      <c r="EV19" s="86"/>
      <c r="EW19" s="86"/>
      <c r="EX19" s="216"/>
    </row>
    <row r="20" spans="2:154" x14ac:dyDescent="0.3">
      <c r="C20" s="131"/>
      <c r="D20" s="6"/>
      <c r="E20" s="6"/>
      <c r="F20" s="15"/>
      <c r="G20" s="131"/>
      <c r="H20" s="6"/>
      <c r="I20" s="6"/>
      <c r="J20" s="15"/>
      <c r="K20" s="131"/>
      <c r="L20" s="6"/>
      <c r="M20" s="6"/>
      <c r="N20" s="52"/>
      <c r="O20" s="136"/>
      <c r="P20" s="6"/>
      <c r="Q20" s="6"/>
      <c r="R20" s="15"/>
      <c r="S20" s="131">
        <v>45409</v>
      </c>
      <c r="T20" s="6">
        <v>6347</v>
      </c>
      <c r="U20" s="6">
        <v>10</v>
      </c>
      <c r="V20" s="15" t="s">
        <v>111</v>
      </c>
      <c r="W20" s="131">
        <v>45399</v>
      </c>
      <c r="X20" s="6">
        <v>6368</v>
      </c>
      <c r="Y20" s="6">
        <v>30</v>
      </c>
      <c r="Z20" s="6" t="s">
        <v>179</v>
      </c>
      <c r="AA20" s="136">
        <v>45404</v>
      </c>
      <c r="AB20" s="6">
        <v>6388</v>
      </c>
      <c r="AC20" s="6">
        <v>30</v>
      </c>
      <c r="AD20" s="52" t="s">
        <v>111</v>
      </c>
      <c r="AE20" s="131"/>
      <c r="AF20" s="6"/>
      <c r="AG20" s="6"/>
      <c r="AH20" s="15"/>
      <c r="AI20" s="131">
        <v>45412</v>
      </c>
      <c r="AJ20" s="6">
        <v>6454</v>
      </c>
      <c r="AK20" s="6">
        <v>30</v>
      </c>
      <c r="AL20" s="15" t="s">
        <v>111</v>
      </c>
      <c r="AM20" s="131">
        <v>45401</v>
      </c>
      <c r="AN20" s="6">
        <v>6338</v>
      </c>
      <c r="AO20" s="6">
        <v>30</v>
      </c>
      <c r="AP20" s="6" t="s">
        <v>179</v>
      </c>
      <c r="AQ20" s="136"/>
      <c r="AR20" s="6"/>
      <c r="AS20" s="6"/>
      <c r="AT20" s="136"/>
      <c r="AU20" s="136">
        <v>45405</v>
      </c>
      <c r="AV20" s="6">
        <v>6393</v>
      </c>
      <c r="AW20" s="6">
        <v>105</v>
      </c>
      <c r="AX20" s="6" t="s">
        <v>111</v>
      </c>
      <c r="AY20" s="136">
        <v>45403</v>
      </c>
      <c r="AZ20" s="6">
        <v>6382</v>
      </c>
      <c r="BA20" s="6">
        <v>45</v>
      </c>
      <c r="BB20" s="6" t="s">
        <v>179</v>
      </c>
      <c r="BC20" s="144">
        <v>45409</v>
      </c>
      <c r="BD20" s="6">
        <v>6416</v>
      </c>
      <c r="BE20" s="6">
        <v>105</v>
      </c>
      <c r="BF20" s="6" t="s">
        <v>179</v>
      </c>
      <c r="BG20" s="144"/>
      <c r="BH20" s="6"/>
      <c r="BI20" s="6"/>
      <c r="BJ20" s="6"/>
      <c r="BK20" s="136"/>
      <c r="BL20" s="6"/>
      <c r="BM20" s="6"/>
      <c r="BN20" s="6"/>
      <c r="BO20" s="136"/>
      <c r="BP20" s="6"/>
      <c r="BQ20" s="6"/>
      <c r="BR20" s="6"/>
      <c r="BS20" s="136"/>
      <c r="BT20" s="6"/>
      <c r="BU20" s="6"/>
      <c r="BV20" s="6"/>
      <c r="BW20" s="136"/>
      <c r="BX20" s="86"/>
      <c r="BY20" s="86"/>
      <c r="BZ20" s="86"/>
      <c r="CA20" s="136"/>
      <c r="CB20" s="6"/>
      <c r="CC20" s="6"/>
      <c r="CD20" s="6"/>
      <c r="CE20" s="136"/>
      <c r="CF20" s="6"/>
      <c r="CG20" s="6"/>
      <c r="CH20" s="15"/>
      <c r="CI20" s="131"/>
      <c r="CJ20" s="6"/>
      <c r="CK20" s="6"/>
      <c r="CL20" s="216"/>
      <c r="CM20" s="136">
        <v>45408</v>
      </c>
      <c r="CN20" s="6">
        <v>6409</v>
      </c>
      <c r="CO20" s="6">
        <v>30</v>
      </c>
      <c r="CP20" s="86" t="s">
        <v>179</v>
      </c>
      <c r="CQ20" s="161">
        <v>45410</v>
      </c>
      <c r="CR20" s="86">
        <v>6353</v>
      </c>
      <c r="CS20" s="86">
        <v>15</v>
      </c>
      <c r="CT20" s="86" t="s">
        <v>179</v>
      </c>
      <c r="CU20" s="136">
        <v>45410</v>
      </c>
      <c r="CV20" s="67">
        <v>6354</v>
      </c>
      <c r="CW20" s="67">
        <v>15</v>
      </c>
      <c r="CX20" s="67" t="s">
        <v>179</v>
      </c>
      <c r="CY20" s="136"/>
      <c r="CZ20" s="6"/>
      <c r="DA20" s="6"/>
      <c r="DB20" s="6"/>
      <c r="DC20" s="138"/>
      <c r="DD20" s="6"/>
      <c r="DE20" s="6"/>
      <c r="DF20" s="6"/>
      <c r="DG20" s="208"/>
      <c r="DH20" s="86"/>
      <c r="DI20" s="86"/>
      <c r="DJ20" s="216"/>
      <c r="DK20" s="236">
        <v>45411</v>
      </c>
      <c r="DL20" s="86">
        <v>6423</v>
      </c>
      <c r="DM20" s="86">
        <v>30</v>
      </c>
      <c r="DN20" s="216" t="s">
        <v>179</v>
      </c>
      <c r="DO20" s="236">
        <v>45412</v>
      </c>
      <c r="DP20" s="86">
        <v>3863</v>
      </c>
      <c r="DQ20" s="86">
        <v>90</v>
      </c>
      <c r="DR20" s="216" t="s">
        <v>184</v>
      </c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  <c r="EI20" s="236"/>
      <c r="EJ20" s="86"/>
      <c r="EK20" s="86"/>
      <c r="EL20" s="216"/>
      <c r="EM20" s="236"/>
      <c r="EN20" s="86"/>
      <c r="EO20" s="86"/>
      <c r="EP20" s="216"/>
      <c r="EQ20" s="221"/>
      <c r="ER20" s="86"/>
      <c r="ES20" s="86"/>
      <c r="ET20" s="216"/>
      <c r="EU20" s="221"/>
      <c r="EV20" s="86"/>
      <c r="EW20" s="86"/>
      <c r="EX20" s="216"/>
    </row>
    <row r="21" spans="2:154" x14ac:dyDescent="0.3">
      <c r="C21" s="131"/>
      <c r="D21" s="6"/>
      <c r="E21" s="6"/>
      <c r="F21" s="15"/>
      <c r="G21" s="131"/>
      <c r="H21" s="6"/>
      <c r="I21" s="6"/>
      <c r="J21" s="15"/>
      <c r="K21" s="131"/>
      <c r="L21" s="6"/>
      <c r="M21" s="6"/>
      <c r="N21" s="52"/>
      <c r="O21" s="136"/>
      <c r="P21" s="6"/>
      <c r="Q21" s="6"/>
      <c r="R21" s="15"/>
      <c r="S21" s="131">
        <v>45412</v>
      </c>
      <c r="T21" s="6">
        <v>6425</v>
      </c>
      <c r="U21" s="6">
        <v>15</v>
      </c>
      <c r="V21" s="15" t="s">
        <v>179</v>
      </c>
      <c r="W21" s="131">
        <v>45401</v>
      </c>
      <c r="X21" s="6">
        <v>6331</v>
      </c>
      <c r="Y21" s="6">
        <v>45</v>
      </c>
      <c r="Z21" s="6" t="s">
        <v>179</v>
      </c>
      <c r="AA21" s="136">
        <v>45406</v>
      </c>
      <c r="AB21" s="6">
        <v>6399</v>
      </c>
      <c r="AC21" s="6">
        <v>30</v>
      </c>
      <c r="AD21" s="52" t="s">
        <v>179</v>
      </c>
      <c r="AE21" s="131"/>
      <c r="AF21" s="6"/>
      <c r="AG21" s="6"/>
      <c r="AH21" s="15"/>
      <c r="AI21" s="210"/>
      <c r="AJ21" s="140"/>
      <c r="AK21" s="6"/>
      <c r="AL21" s="15"/>
      <c r="AM21" s="210">
        <v>45403</v>
      </c>
      <c r="AN21" s="140">
        <v>6381</v>
      </c>
      <c r="AO21" s="6">
        <v>35</v>
      </c>
      <c r="AP21" s="6" t="s">
        <v>179</v>
      </c>
      <c r="AQ21" s="136"/>
      <c r="AR21" s="6"/>
      <c r="AS21" s="6"/>
      <c r="AT21" s="136"/>
      <c r="AU21" s="136">
        <v>45408</v>
      </c>
      <c r="AV21" s="6">
        <v>6410</v>
      </c>
      <c r="AW21" s="6">
        <v>15</v>
      </c>
      <c r="AX21" s="6" t="s">
        <v>179</v>
      </c>
      <c r="AY21" s="144">
        <v>45405</v>
      </c>
      <c r="AZ21" s="6">
        <v>6396</v>
      </c>
      <c r="BA21" s="6">
        <v>105</v>
      </c>
      <c r="BB21" s="6" t="s">
        <v>111</v>
      </c>
      <c r="BC21" s="144">
        <v>45411</v>
      </c>
      <c r="BD21" s="6">
        <v>6360</v>
      </c>
      <c r="BE21" s="6">
        <v>245</v>
      </c>
      <c r="BF21" s="6" t="s">
        <v>111</v>
      </c>
      <c r="BG21" s="136"/>
      <c r="BH21" s="6"/>
      <c r="BI21" s="6"/>
      <c r="BJ21" s="6"/>
      <c r="BK21" s="136"/>
      <c r="BL21" s="6"/>
      <c r="BM21" s="6"/>
      <c r="BN21" s="6"/>
      <c r="BO21" s="136"/>
      <c r="BP21" s="6"/>
      <c r="BQ21" s="6"/>
      <c r="BR21" s="52"/>
      <c r="BS21" s="136"/>
      <c r="BT21" s="6"/>
      <c r="BU21" s="6"/>
      <c r="BV21" s="6"/>
      <c r="BW21" s="136"/>
      <c r="BX21" s="86"/>
      <c r="BY21" s="86"/>
      <c r="BZ21" s="86"/>
      <c r="CA21" s="136"/>
      <c r="CB21" s="241"/>
      <c r="CC21" s="241"/>
      <c r="CD21" s="241"/>
      <c r="CE21" s="136"/>
      <c r="CF21" s="6"/>
      <c r="CG21" s="6"/>
      <c r="CH21" s="15"/>
      <c r="CI21" s="161"/>
      <c r="CJ21" s="6"/>
      <c r="CK21" s="6"/>
      <c r="CL21" s="216"/>
      <c r="CM21" s="136">
        <v>45411</v>
      </c>
      <c r="CN21" s="6">
        <v>6358</v>
      </c>
      <c r="CO21" s="6">
        <v>30</v>
      </c>
      <c r="CP21" s="86" t="s">
        <v>179</v>
      </c>
      <c r="CQ21" s="161"/>
      <c r="CR21" s="86"/>
      <c r="CS21" s="86"/>
      <c r="CT21" s="86"/>
      <c r="CU21" s="136"/>
      <c r="CV21" s="67"/>
      <c r="CW21" s="67"/>
      <c r="CX21" s="67"/>
      <c r="CY21" s="136"/>
      <c r="CZ21" s="6"/>
      <c r="DA21" s="6"/>
      <c r="DB21" s="6"/>
      <c r="DC21" s="138"/>
      <c r="DD21" s="6"/>
      <c r="DE21" s="6"/>
      <c r="DF21" s="6"/>
      <c r="DG21" s="242"/>
      <c r="DH21" s="86"/>
      <c r="DI21" s="86"/>
      <c r="DJ21" s="216"/>
      <c r="DK21" s="161"/>
      <c r="DL21" s="86"/>
      <c r="DM21" s="86"/>
      <c r="DN21" s="216"/>
      <c r="DO21" s="236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/>
      <c r="EJ21" s="86"/>
      <c r="EK21" s="86"/>
      <c r="EL21" s="216"/>
      <c r="EM21" s="236"/>
      <c r="EN21" s="86"/>
      <c r="EO21" s="86"/>
      <c r="EP21" s="216"/>
      <c r="EQ21" s="221"/>
      <c r="ER21" s="86"/>
      <c r="ES21" s="86"/>
      <c r="ET21" s="216"/>
      <c r="EU21" s="221"/>
      <c r="EV21" s="86"/>
      <c r="EW21" s="86"/>
      <c r="EX21" s="216"/>
    </row>
    <row r="22" spans="2:154" x14ac:dyDescent="0.3">
      <c r="C22" s="131"/>
      <c r="D22" s="6"/>
      <c r="E22" s="6"/>
      <c r="F22" s="15"/>
      <c r="G22" s="131"/>
      <c r="H22" s="6"/>
      <c r="I22" s="6"/>
      <c r="J22" s="15"/>
      <c r="K22" s="131"/>
      <c r="L22" s="6"/>
      <c r="M22" s="6"/>
      <c r="N22" s="52"/>
      <c r="O22" s="136"/>
      <c r="P22" s="6"/>
      <c r="Q22" s="6"/>
      <c r="R22" s="15"/>
      <c r="S22" s="131"/>
      <c r="T22" s="6"/>
      <c r="U22" s="6"/>
      <c r="V22" s="15"/>
      <c r="W22" s="131">
        <v>45404</v>
      </c>
      <c r="X22" s="6">
        <v>6345</v>
      </c>
      <c r="Y22" s="6">
        <v>30</v>
      </c>
      <c r="Z22" s="6" t="s">
        <v>111</v>
      </c>
      <c r="AA22" s="136">
        <v>45408</v>
      </c>
      <c r="AB22" s="6">
        <v>6346</v>
      </c>
      <c r="AC22" s="6">
        <v>20</v>
      </c>
      <c r="AD22" s="52" t="s">
        <v>111</v>
      </c>
      <c r="AE22" s="131"/>
      <c r="AF22" s="86"/>
      <c r="AG22" s="86"/>
      <c r="AH22" s="86"/>
      <c r="AI22" s="208"/>
      <c r="AJ22" s="140"/>
      <c r="AK22" s="6"/>
      <c r="AL22" s="15"/>
      <c r="AM22" s="161">
        <v>45405</v>
      </c>
      <c r="AN22" s="6">
        <v>6398</v>
      </c>
      <c r="AO22" s="6">
        <v>45</v>
      </c>
      <c r="AP22" s="6" t="s">
        <v>111</v>
      </c>
      <c r="AQ22" s="136"/>
      <c r="AR22" s="6"/>
      <c r="AS22" s="6"/>
      <c r="AT22" s="136"/>
      <c r="AU22" s="136">
        <v>45408</v>
      </c>
      <c r="AV22" s="6">
        <v>6411</v>
      </c>
      <c r="AW22" s="6">
        <v>30</v>
      </c>
      <c r="AX22" s="6" t="s">
        <v>179</v>
      </c>
      <c r="AY22" s="136">
        <v>45409</v>
      </c>
      <c r="AZ22" s="6">
        <v>6417</v>
      </c>
      <c r="BA22" s="6">
        <v>45</v>
      </c>
      <c r="BB22" s="6" t="s">
        <v>179</v>
      </c>
      <c r="BC22" s="144"/>
      <c r="BD22" s="6"/>
      <c r="BE22" s="6"/>
      <c r="BF22" s="6"/>
      <c r="BG22" s="136"/>
      <c r="BH22" s="6"/>
      <c r="BI22" s="6"/>
      <c r="BJ22" s="6"/>
      <c r="BK22" s="136"/>
      <c r="BL22" s="6"/>
      <c r="BM22" s="6"/>
      <c r="BN22" s="6"/>
      <c r="BO22" s="136"/>
      <c r="BP22" s="6"/>
      <c r="BQ22" s="6"/>
      <c r="BR22" s="52"/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6"/>
      <c r="CF22" s="6"/>
      <c r="CG22" s="6"/>
      <c r="CH22" s="15"/>
      <c r="CI22" s="131"/>
      <c r="CJ22" s="6"/>
      <c r="CK22" s="6"/>
      <c r="CL22" s="216"/>
      <c r="CM22" s="138"/>
      <c r="CN22" s="6"/>
      <c r="CO22" s="6"/>
      <c r="CP22" s="86"/>
      <c r="CQ22" s="161"/>
      <c r="CR22" s="86"/>
      <c r="CS22" s="86"/>
      <c r="CT22" s="86"/>
      <c r="CU22" s="136"/>
      <c r="CV22" s="67"/>
      <c r="CW22" s="67"/>
      <c r="CX22" s="67"/>
      <c r="CY22" s="136"/>
      <c r="CZ22" s="86"/>
      <c r="DA22" s="86"/>
      <c r="DB22" s="86"/>
      <c r="DC22" s="138"/>
      <c r="DD22" s="86"/>
      <c r="DE22" s="86"/>
      <c r="DF22" s="86"/>
      <c r="DG22" s="242"/>
      <c r="DH22" s="86"/>
      <c r="DI22" s="86"/>
      <c r="DJ22" s="216"/>
      <c r="DK22" s="221"/>
      <c r="DL22" s="86"/>
      <c r="DM22" s="86"/>
      <c r="DN22" s="216"/>
      <c r="DO22" s="236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36"/>
      <c r="EN22" s="86"/>
      <c r="EO22" s="86"/>
      <c r="EP22" s="216"/>
      <c r="EQ22" s="221"/>
      <c r="ER22" s="86"/>
      <c r="ES22" s="86"/>
      <c r="ET22" s="216"/>
      <c r="EU22" s="221"/>
      <c r="EV22" s="86"/>
      <c r="EW22" s="86"/>
      <c r="EX22" s="216"/>
    </row>
    <row r="23" spans="2:154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52"/>
      <c r="O23" s="136"/>
      <c r="P23" s="6"/>
      <c r="Q23" s="6"/>
      <c r="R23" s="15"/>
      <c r="S23" s="131"/>
      <c r="T23" s="6"/>
      <c r="U23" s="6"/>
      <c r="V23" s="15"/>
      <c r="W23" s="131">
        <v>45406</v>
      </c>
      <c r="X23" s="6">
        <v>6400</v>
      </c>
      <c r="Y23" s="6">
        <v>40</v>
      </c>
      <c r="Z23" s="6" t="s">
        <v>179</v>
      </c>
      <c r="AA23" s="136">
        <v>45410</v>
      </c>
      <c r="AB23" s="6">
        <v>6350</v>
      </c>
      <c r="AC23" s="6">
        <v>30</v>
      </c>
      <c r="AD23" s="52" t="s">
        <v>179</v>
      </c>
      <c r="AE23" s="131"/>
      <c r="AF23" s="6"/>
      <c r="AG23" s="6"/>
      <c r="AH23" s="15"/>
      <c r="AI23" s="131"/>
      <c r="AJ23" s="6"/>
      <c r="AK23" s="6"/>
      <c r="AL23" s="15"/>
      <c r="AM23" s="131">
        <v>45407</v>
      </c>
      <c r="AN23" s="140">
        <v>6403</v>
      </c>
      <c r="AO23" s="6">
        <v>45</v>
      </c>
      <c r="AP23" s="6" t="s">
        <v>179</v>
      </c>
      <c r="AQ23" s="136"/>
      <c r="AR23" s="6"/>
      <c r="AS23" s="6"/>
      <c r="AT23" s="136"/>
      <c r="AU23" s="136">
        <v>45411</v>
      </c>
      <c r="AV23" s="6">
        <v>6356</v>
      </c>
      <c r="AW23" s="6">
        <v>30</v>
      </c>
      <c r="AX23" s="6" t="s">
        <v>111</v>
      </c>
      <c r="AY23" s="136">
        <v>45411</v>
      </c>
      <c r="AZ23" s="6">
        <v>6361</v>
      </c>
      <c r="BA23" s="6">
        <v>105</v>
      </c>
      <c r="BB23" s="6" t="s">
        <v>111</v>
      </c>
      <c r="BC23" s="144"/>
      <c r="BD23" s="6"/>
      <c r="BE23" s="6"/>
      <c r="BF23" s="6"/>
      <c r="BG23" s="144"/>
      <c r="BH23" s="6"/>
      <c r="BI23" s="6"/>
      <c r="BJ23" s="6"/>
      <c r="BK23" s="136"/>
      <c r="BL23" s="6"/>
      <c r="BM23" s="6"/>
      <c r="BN23" s="6"/>
      <c r="BO23" s="136"/>
      <c r="BP23" s="6"/>
      <c r="BQ23" s="6"/>
      <c r="BR23" s="52"/>
      <c r="BS23" s="136"/>
      <c r="BT23" s="6"/>
      <c r="BU23" s="6"/>
      <c r="BV23" s="6"/>
      <c r="BW23" s="136"/>
      <c r="BX23" s="86"/>
      <c r="BY23" s="86"/>
      <c r="BZ23" s="86"/>
      <c r="CA23" s="136"/>
      <c r="CB23" s="241"/>
      <c r="CC23" s="241"/>
      <c r="CD23" s="241"/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/>
      <c r="CR23" s="86"/>
      <c r="CS23" s="86"/>
      <c r="CT23" s="86"/>
      <c r="CU23" s="136"/>
      <c r="CV23" s="67"/>
      <c r="CW23" s="67"/>
      <c r="CX23" s="67"/>
      <c r="CY23" s="86"/>
      <c r="CZ23" s="86"/>
      <c r="DA23" s="86"/>
      <c r="DB23" s="86"/>
      <c r="DC23" s="225"/>
      <c r="DD23" s="86"/>
      <c r="DE23" s="86"/>
      <c r="DF23" s="86"/>
      <c r="DG23" s="242"/>
      <c r="DH23" s="86"/>
      <c r="DI23" s="86"/>
      <c r="DJ23" s="216"/>
      <c r="DK23" s="221"/>
      <c r="DL23" s="86"/>
      <c r="DM23" s="86"/>
      <c r="DN23" s="216"/>
      <c r="DO23" s="236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36"/>
      <c r="EN23" s="86"/>
      <c r="EO23" s="86"/>
      <c r="EP23" s="216"/>
      <c r="EQ23" s="221"/>
      <c r="ER23" s="86"/>
      <c r="ES23" s="86"/>
      <c r="ET23" s="216"/>
      <c r="EU23" s="221"/>
      <c r="EV23" s="86"/>
      <c r="EW23" s="86"/>
      <c r="EX23" s="216"/>
    </row>
    <row r="24" spans="2:154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/>
      <c r="P24" s="6"/>
      <c r="Q24" s="6"/>
      <c r="R24" s="15"/>
      <c r="S24" s="131"/>
      <c r="T24" s="6"/>
      <c r="U24" s="6"/>
      <c r="V24" s="15"/>
      <c r="W24" s="131">
        <v>45408</v>
      </c>
      <c r="X24" s="6">
        <v>6344</v>
      </c>
      <c r="Y24" s="6">
        <v>40</v>
      </c>
      <c r="Z24" s="6" t="s">
        <v>111</v>
      </c>
      <c r="AA24" s="136">
        <v>45412</v>
      </c>
      <c r="AB24" s="6">
        <v>6453</v>
      </c>
      <c r="AC24" s="6">
        <v>20</v>
      </c>
      <c r="AD24" s="52" t="s">
        <v>111</v>
      </c>
      <c r="AE24" s="131"/>
      <c r="AF24" s="6"/>
      <c r="AG24" s="6"/>
      <c r="AH24" s="15"/>
      <c r="AI24" s="210"/>
      <c r="AJ24" s="6"/>
      <c r="AK24" s="6"/>
      <c r="AL24" s="15"/>
      <c r="AM24" s="210">
        <v>45409</v>
      </c>
      <c r="AN24" s="140">
        <v>6419</v>
      </c>
      <c r="AO24" s="6">
        <v>30</v>
      </c>
      <c r="AP24" s="6" t="s">
        <v>179</v>
      </c>
      <c r="AQ24" s="136"/>
      <c r="AR24" s="6"/>
      <c r="AS24" s="6"/>
      <c r="AT24" s="136"/>
      <c r="AU24" s="136"/>
      <c r="AV24" s="6"/>
      <c r="AW24" s="6"/>
      <c r="AX24" s="6"/>
      <c r="AY24" s="136"/>
      <c r="AZ24" s="6"/>
      <c r="BA24" s="6"/>
      <c r="BB24" s="6"/>
      <c r="BC24" s="144"/>
      <c r="BD24" s="224"/>
      <c r="BE24" s="6"/>
      <c r="BF24" s="6"/>
      <c r="BG24" s="136"/>
      <c r="BH24" s="6"/>
      <c r="BI24" s="6"/>
      <c r="BJ24" s="6"/>
      <c r="BK24" s="136"/>
      <c r="BL24" s="6"/>
      <c r="BM24" s="6"/>
      <c r="BN24" s="6"/>
      <c r="BO24" s="136"/>
      <c r="BP24" s="6"/>
      <c r="BQ24" s="6"/>
      <c r="BR24" s="52"/>
      <c r="BS24" s="136"/>
      <c r="BT24" s="6"/>
      <c r="BU24" s="6"/>
      <c r="BV24" s="6"/>
      <c r="BW24" s="136"/>
      <c r="BX24" s="86"/>
      <c r="BY24" s="86"/>
      <c r="BZ24" s="86"/>
      <c r="CA24" s="136"/>
      <c r="CB24" s="241"/>
      <c r="CC24" s="241"/>
      <c r="CD24" s="241"/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/>
      <c r="CR24" s="217"/>
      <c r="CS24" s="217"/>
      <c r="CT24" s="217"/>
      <c r="CU24" s="67"/>
      <c r="CV24" s="67"/>
      <c r="CW24" s="67"/>
      <c r="CX24" s="67"/>
      <c r="CY24" s="86"/>
      <c r="CZ24" s="86"/>
      <c r="DA24" s="86"/>
      <c r="DB24" s="86"/>
      <c r="DC24" s="225"/>
      <c r="DD24" s="86"/>
      <c r="DE24" s="86"/>
      <c r="DF24" s="86"/>
      <c r="DG24" s="208"/>
      <c r="DH24" s="217"/>
      <c r="DI24" s="217"/>
      <c r="DJ24" s="223"/>
      <c r="DK24" s="222"/>
      <c r="DL24" s="217"/>
      <c r="DM24" s="217"/>
      <c r="DN24" s="223"/>
      <c r="DO24" s="236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</row>
    <row r="25" spans="2:154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/>
      <c r="P25" s="6"/>
      <c r="Q25" s="6"/>
      <c r="R25" s="6"/>
      <c r="S25" s="136"/>
      <c r="T25" s="6"/>
      <c r="U25" s="6"/>
      <c r="V25" s="6"/>
      <c r="W25" s="131">
        <v>45410</v>
      </c>
      <c r="X25" s="6">
        <v>6352</v>
      </c>
      <c r="Y25" s="6">
        <v>60</v>
      </c>
      <c r="Z25" s="6" t="s">
        <v>179</v>
      </c>
      <c r="AA25" s="136"/>
      <c r="AB25" s="6"/>
      <c r="AC25" s="6"/>
      <c r="AD25" s="52"/>
      <c r="AE25" s="131"/>
      <c r="AF25" s="6"/>
      <c r="AG25" s="6"/>
      <c r="AH25" s="15"/>
      <c r="AI25" s="131"/>
      <c r="AJ25" s="6"/>
      <c r="AK25" s="6"/>
      <c r="AL25" s="15"/>
      <c r="AM25" s="131">
        <v>45411</v>
      </c>
      <c r="AN25" s="6">
        <v>6362</v>
      </c>
      <c r="AO25" s="6">
        <v>45</v>
      </c>
      <c r="AP25" s="6" t="s">
        <v>111</v>
      </c>
      <c r="AQ25" s="136"/>
      <c r="AR25" s="6"/>
      <c r="AS25" s="6"/>
      <c r="AT25" s="136"/>
      <c r="AU25" s="136"/>
      <c r="AV25" s="6"/>
      <c r="AW25" s="6"/>
      <c r="AX25" s="6"/>
      <c r="AY25" s="136"/>
      <c r="AZ25" s="6"/>
      <c r="BA25" s="6"/>
      <c r="BB25" s="6"/>
      <c r="BC25" s="144"/>
      <c r="BD25" s="224"/>
      <c r="BE25" s="6"/>
      <c r="BF25" s="6"/>
      <c r="BG25" s="136"/>
      <c r="BH25" s="6"/>
      <c r="BI25" s="6"/>
      <c r="BJ25" s="6"/>
      <c r="BK25" s="136"/>
      <c r="BL25" s="6"/>
      <c r="BM25" s="6"/>
      <c r="BN25" s="6"/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/>
      <c r="CB25" s="241"/>
      <c r="CC25" s="241"/>
      <c r="CD25" s="241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86"/>
      <c r="CZ25" s="86"/>
      <c r="DA25" s="86"/>
      <c r="DB25" s="86"/>
      <c r="DC25" s="217"/>
      <c r="DD25" s="217"/>
      <c r="DE25" s="217"/>
      <c r="DF25" s="223"/>
      <c r="DG25" s="242"/>
      <c r="DH25" s="217"/>
      <c r="DI25" s="217"/>
      <c r="DJ25" s="223"/>
      <c r="DK25" s="222"/>
      <c r="DL25" s="217"/>
      <c r="DM25" s="217"/>
      <c r="DN25" s="223"/>
      <c r="DO25" s="236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</row>
    <row r="26" spans="2:154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/>
      <c r="P26" s="6"/>
      <c r="Q26" s="6"/>
      <c r="R26" s="6"/>
      <c r="S26" s="136"/>
      <c r="T26" s="6"/>
      <c r="U26" s="6"/>
      <c r="V26" s="244"/>
      <c r="W26" s="131">
        <v>45412</v>
      </c>
      <c r="X26" s="6">
        <v>6455</v>
      </c>
      <c r="Y26" s="6">
        <v>60</v>
      </c>
      <c r="Z26" s="6" t="s">
        <v>111</v>
      </c>
      <c r="AA26" s="136"/>
      <c r="AB26" s="6"/>
      <c r="AC26" s="6"/>
      <c r="AD26" s="52"/>
      <c r="AE26" s="131"/>
      <c r="AF26" s="6"/>
      <c r="AG26" s="6"/>
      <c r="AH26" s="15"/>
      <c r="AI26" s="210"/>
      <c r="AJ26" s="211"/>
      <c r="AK26" s="211"/>
      <c r="AL26" s="212"/>
      <c r="AM26" s="138"/>
      <c r="AN26" s="6"/>
      <c r="AO26" s="6"/>
      <c r="AP26" s="6"/>
      <c r="AQ26" s="136"/>
      <c r="AR26" s="6"/>
      <c r="AS26" s="6"/>
      <c r="AT26" s="6"/>
      <c r="AU26" s="136"/>
      <c r="AV26" s="6"/>
      <c r="AW26" s="6"/>
      <c r="AX26" s="6"/>
      <c r="AY26" s="136"/>
      <c r="AZ26" s="6"/>
      <c r="BA26" s="6"/>
      <c r="BB26" s="6"/>
      <c r="BC26" s="144"/>
      <c r="BD26" s="224"/>
      <c r="BE26" s="6"/>
      <c r="BF26" s="6"/>
      <c r="BG26" s="6"/>
      <c r="BH26" s="6"/>
      <c r="BI26" s="6"/>
      <c r="BJ26" s="6"/>
      <c r="BK26" s="244"/>
      <c r="BL26" s="6"/>
      <c r="BM26" s="6"/>
      <c r="BN26" s="6"/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/>
      <c r="CB26" s="241"/>
      <c r="CC26" s="241"/>
      <c r="CD26" s="241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86"/>
      <c r="CZ26" s="86"/>
      <c r="DA26" s="86"/>
      <c r="DB26" s="86"/>
      <c r="DC26" s="217"/>
      <c r="DD26" s="217"/>
      <c r="DE26" s="217"/>
      <c r="DF26" s="223"/>
      <c r="DG26" s="242"/>
      <c r="DH26" s="217"/>
      <c r="DI26" s="217"/>
      <c r="DJ26" s="223"/>
      <c r="DK26" s="222"/>
      <c r="DL26" s="217"/>
      <c r="DM26" s="217"/>
      <c r="DN26" s="223"/>
      <c r="DO26" s="236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</row>
    <row r="27" spans="2:154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/>
      <c r="AR27" s="6"/>
      <c r="AS27" s="6"/>
      <c r="AT27" s="6"/>
      <c r="AU27" s="13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86"/>
      <c r="CZ27" s="86"/>
      <c r="DA27" s="86"/>
      <c r="DB27" s="86"/>
      <c r="DC27" s="217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36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</row>
    <row r="28" spans="2:154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86"/>
      <c r="CZ28" s="86"/>
      <c r="DA28" s="86"/>
      <c r="DB28" s="86"/>
      <c r="DC28" s="217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</row>
    <row r="29" spans="2:154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86"/>
      <c r="CZ29" s="86"/>
      <c r="DA29" s="86"/>
      <c r="DB29" s="86"/>
      <c r="DC29" s="217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</row>
    <row r="30" spans="2:154" s="3" customFormat="1" ht="18.600000000000001" thickBot="1" x14ac:dyDescent="0.35">
      <c r="B30" s="231" t="s">
        <v>6</v>
      </c>
      <c r="C30" s="770">
        <f>SUM(E12:E29)</f>
        <v>120</v>
      </c>
      <c r="D30" s="771"/>
      <c r="E30" s="771"/>
      <c r="F30" s="772"/>
      <c r="G30" s="770">
        <f>SUM(I12:I29)</f>
        <v>15</v>
      </c>
      <c r="H30" s="771"/>
      <c r="I30" s="771"/>
      <c r="J30" s="772"/>
      <c r="K30" s="771">
        <f>SUM(M12:M29)</f>
        <v>66</v>
      </c>
      <c r="L30" s="771"/>
      <c r="M30" s="771"/>
      <c r="N30" s="772"/>
      <c r="O30" s="770">
        <f>SUM(Q12:Q29)</f>
        <v>155</v>
      </c>
      <c r="P30" s="771"/>
      <c r="Q30" s="771"/>
      <c r="R30" s="772"/>
      <c r="S30" s="770">
        <f>SUM(U12:U29)</f>
        <v>140</v>
      </c>
      <c r="T30" s="771"/>
      <c r="U30" s="771"/>
      <c r="V30" s="772"/>
      <c r="W30" s="770">
        <f>SUM(Y12:Y29)</f>
        <v>665</v>
      </c>
      <c r="X30" s="771"/>
      <c r="Y30" s="771"/>
      <c r="Z30" s="772"/>
      <c r="AA30" s="810">
        <f>SUM(AC12:AC29)</f>
        <v>475</v>
      </c>
      <c r="AB30" s="811"/>
      <c r="AC30" s="811"/>
      <c r="AD30" s="812"/>
      <c r="AE30" s="770">
        <f>SUM(AG12:AG29)</f>
        <v>30</v>
      </c>
      <c r="AF30" s="771"/>
      <c r="AG30" s="771"/>
      <c r="AH30" s="772"/>
      <c r="AI30" s="770">
        <f>SUM(AK12:AK29)</f>
        <v>335</v>
      </c>
      <c r="AJ30" s="771"/>
      <c r="AK30" s="771"/>
      <c r="AL30" s="772"/>
      <c r="AM30" s="771">
        <f>SUM(AO12:AO29)</f>
        <v>590</v>
      </c>
      <c r="AN30" s="771"/>
      <c r="AO30" s="771"/>
      <c r="AP30" s="772"/>
      <c r="AQ30" s="770">
        <f>SUM(AS12:AS29)</f>
        <v>160</v>
      </c>
      <c r="AR30" s="771"/>
      <c r="AS30" s="771"/>
      <c r="AT30" s="772"/>
      <c r="AU30" s="770">
        <f>SUM(AW12:AW29)</f>
        <v>575</v>
      </c>
      <c r="AV30" s="771"/>
      <c r="AW30" s="771"/>
      <c r="AX30" s="771"/>
      <c r="AY30" s="770">
        <f>SUM(BA12:BA29)</f>
        <v>765</v>
      </c>
      <c r="AZ30" s="771"/>
      <c r="BA30" s="771"/>
      <c r="BB30" s="771"/>
      <c r="BC30" s="770">
        <f>SUM(BE12:BE29)</f>
        <v>1450</v>
      </c>
      <c r="BD30" s="771"/>
      <c r="BE30" s="771"/>
      <c r="BF30" s="771"/>
      <c r="BG30" s="770">
        <f>SUM(BI12:BI29)</f>
        <v>375</v>
      </c>
      <c r="BH30" s="771"/>
      <c r="BI30" s="771"/>
      <c r="BJ30" s="771"/>
      <c r="BK30" s="770">
        <f>SUM(BM12:BM29)</f>
        <v>60</v>
      </c>
      <c r="BL30" s="771"/>
      <c r="BM30" s="771"/>
      <c r="BN30" s="771"/>
      <c r="BO30" s="810">
        <f>SUM(BQ12:BQ29)</f>
        <v>60</v>
      </c>
      <c r="BP30" s="811"/>
      <c r="BQ30" s="811"/>
      <c r="BR30" s="812"/>
      <c r="BS30" s="770">
        <f>SUM(BU12,BU13:BU29)</f>
        <v>235</v>
      </c>
      <c r="BT30" s="771"/>
      <c r="BU30" s="771"/>
      <c r="BV30" s="772"/>
      <c r="BW30" s="770">
        <f>SUM(BY12:BY29)</f>
        <v>165</v>
      </c>
      <c r="BX30" s="771"/>
      <c r="BY30" s="771"/>
      <c r="BZ30" s="771"/>
      <c r="CA30" s="770">
        <f>SUM(CC12:CC29)</f>
        <v>30</v>
      </c>
      <c r="CB30" s="771"/>
      <c r="CC30" s="771"/>
      <c r="CD30" s="771"/>
      <c r="CE30" s="770">
        <f>SUM(CG12:CG29)</f>
        <v>115</v>
      </c>
      <c r="CF30" s="771"/>
      <c r="CG30" s="771"/>
      <c r="CH30" s="772"/>
      <c r="CI30" s="770">
        <f>SUM(CK12:CK29)</f>
        <v>45</v>
      </c>
      <c r="CJ30" s="771"/>
      <c r="CK30" s="771"/>
      <c r="CL30" s="772"/>
      <c r="CM30" s="810">
        <f>SUM(CO12:CO29)</f>
        <v>440</v>
      </c>
      <c r="CN30" s="811"/>
      <c r="CO30" s="811"/>
      <c r="CP30" s="812"/>
      <c r="CQ30" s="810">
        <f>SUM(CS12:CS29)</f>
        <v>155</v>
      </c>
      <c r="CR30" s="811"/>
      <c r="CS30" s="811"/>
      <c r="CT30" s="812"/>
      <c r="CU30" s="722">
        <f>SUM(CW12:CW29)</f>
        <v>195</v>
      </c>
      <c r="CV30" s="723"/>
      <c r="CW30" s="723"/>
      <c r="CX30" s="723"/>
      <c r="CY30" s="810">
        <f>SUM(DA12:DA29)</f>
        <v>20</v>
      </c>
      <c r="CZ30" s="811"/>
      <c r="DA30" s="811"/>
      <c r="DB30" s="812"/>
      <c r="DC30" s="810">
        <f>SUM(DE12:DE29)</f>
        <v>309</v>
      </c>
      <c r="DD30" s="811"/>
      <c r="DE30" s="811"/>
      <c r="DF30" s="812"/>
      <c r="DG30" s="810">
        <f>SUM(DI12:DI29)</f>
        <v>30</v>
      </c>
      <c r="DH30" s="811"/>
      <c r="DI30" s="811"/>
      <c r="DJ30" s="812"/>
      <c r="DK30" s="810">
        <f>SUM(DM12:DM29)</f>
        <v>330</v>
      </c>
      <c r="DL30" s="811"/>
      <c r="DM30" s="811"/>
      <c r="DN30" s="812"/>
      <c r="DO30" s="810">
        <f>SUM(DQ12:DQ29)</f>
        <v>635</v>
      </c>
      <c r="DP30" s="811"/>
      <c r="DQ30" s="811"/>
      <c r="DR30" s="812"/>
      <c r="DS30" s="810">
        <f>SUM(DU12:DU29)</f>
        <v>60</v>
      </c>
      <c r="DT30" s="811"/>
      <c r="DU30" s="811"/>
      <c r="DV30" s="812"/>
      <c r="DW30" s="810">
        <f>SUM(DY12:DY29)</f>
        <v>30</v>
      </c>
      <c r="DX30" s="811"/>
      <c r="DY30" s="811"/>
      <c r="DZ30" s="812"/>
      <c r="EA30" s="810">
        <f>SUM(EC12:EC29)</f>
        <v>0</v>
      </c>
      <c r="EB30" s="811"/>
      <c r="EC30" s="811"/>
      <c r="ED30" s="812"/>
      <c r="EE30" s="810">
        <f>SUM(EG12:EG29)</f>
        <v>0</v>
      </c>
      <c r="EF30" s="811"/>
      <c r="EG30" s="811"/>
      <c r="EH30" s="812"/>
      <c r="EI30" s="810">
        <f>SUM(EK12:EK29)</f>
        <v>0</v>
      </c>
      <c r="EJ30" s="811"/>
      <c r="EK30" s="811"/>
      <c r="EL30" s="812"/>
      <c r="EM30" s="810">
        <f>SUM(EO12:EO29)</f>
        <v>0</v>
      </c>
      <c r="EN30" s="811"/>
      <c r="EO30" s="811"/>
      <c r="EP30" s="812"/>
      <c r="EQ30" s="810">
        <f>SUM(ES12:ES29)</f>
        <v>0</v>
      </c>
      <c r="ER30" s="811"/>
      <c r="ES30" s="811"/>
      <c r="ET30" s="812"/>
      <c r="EU30" s="810">
        <f>SUM(EW12:EW29)</f>
        <v>0</v>
      </c>
      <c r="EV30" s="811"/>
      <c r="EW30" s="811"/>
      <c r="EX30" s="812"/>
    </row>
    <row r="31" spans="2:154" s="3" customFormat="1" ht="18.600000000000001" thickBot="1" x14ac:dyDescent="0.35">
      <c r="B31" s="231" t="s">
        <v>7</v>
      </c>
      <c r="C31" s="725">
        <f>+C30/42</f>
        <v>2.8571428571428572</v>
      </c>
      <c r="D31" s="726"/>
      <c r="E31" s="726"/>
      <c r="F31" s="727"/>
      <c r="G31" s="725">
        <f>+G30/42</f>
        <v>0.35714285714285715</v>
      </c>
      <c r="H31" s="726"/>
      <c r="I31" s="726"/>
      <c r="J31" s="727"/>
      <c r="K31" s="726">
        <f>+K30/42</f>
        <v>1.5714285714285714</v>
      </c>
      <c r="L31" s="726"/>
      <c r="M31" s="726"/>
      <c r="N31" s="727"/>
      <c r="O31" s="725">
        <f>+O30/42</f>
        <v>3.6904761904761907</v>
      </c>
      <c r="P31" s="726"/>
      <c r="Q31" s="726"/>
      <c r="R31" s="727"/>
      <c r="S31" s="725">
        <f>+S30/42</f>
        <v>3.3333333333333335</v>
      </c>
      <c r="T31" s="726"/>
      <c r="U31" s="726"/>
      <c r="V31" s="727"/>
      <c r="W31" s="725">
        <f>+W30/42</f>
        <v>15.833333333333334</v>
      </c>
      <c r="X31" s="726"/>
      <c r="Y31" s="726"/>
      <c r="Z31" s="727"/>
      <c r="AA31" s="725">
        <f>+AA30/42</f>
        <v>11.30952380952381</v>
      </c>
      <c r="AB31" s="726"/>
      <c r="AC31" s="726"/>
      <c r="AD31" s="727"/>
      <c r="AE31" s="725">
        <f>+AE30/42</f>
        <v>0.7142857142857143</v>
      </c>
      <c r="AF31" s="726"/>
      <c r="AG31" s="726"/>
      <c r="AH31" s="727"/>
      <c r="AI31" s="725">
        <f>+AI30/42</f>
        <v>7.9761904761904763</v>
      </c>
      <c r="AJ31" s="726"/>
      <c r="AK31" s="726"/>
      <c r="AL31" s="727"/>
      <c r="AM31" s="726">
        <f>+AM30/42</f>
        <v>14.047619047619047</v>
      </c>
      <c r="AN31" s="726"/>
      <c r="AO31" s="726"/>
      <c r="AP31" s="727"/>
      <c r="AQ31" s="725">
        <f>+AQ30/42</f>
        <v>3.8095238095238093</v>
      </c>
      <c r="AR31" s="726"/>
      <c r="AS31" s="726"/>
      <c r="AT31" s="727"/>
      <c r="AU31" s="725">
        <f>+AU30/42</f>
        <v>13.69047619047619</v>
      </c>
      <c r="AV31" s="726"/>
      <c r="AW31" s="726"/>
      <c r="AX31" s="726"/>
      <c r="AY31" s="725">
        <f>+AY30/42</f>
        <v>18.214285714285715</v>
      </c>
      <c r="AZ31" s="726"/>
      <c r="BA31" s="726"/>
      <c r="BB31" s="726"/>
      <c r="BC31" s="725">
        <f>+BC30/42</f>
        <v>34.523809523809526</v>
      </c>
      <c r="BD31" s="726"/>
      <c r="BE31" s="726"/>
      <c r="BF31" s="726"/>
      <c r="BG31" s="725">
        <f>+BG30/42</f>
        <v>8.9285714285714288</v>
      </c>
      <c r="BH31" s="726"/>
      <c r="BI31" s="726"/>
      <c r="BJ31" s="726"/>
      <c r="BK31" s="725">
        <f>+BK30/42</f>
        <v>1.4285714285714286</v>
      </c>
      <c r="BL31" s="726"/>
      <c r="BM31" s="726"/>
      <c r="BN31" s="726"/>
      <c r="BO31" s="725">
        <f>+BO30/42</f>
        <v>1.4285714285714286</v>
      </c>
      <c r="BP31" s="726"/>
      <c r="BQ31" s="726"/>
      <c r="BR31" s="727"/>
      <c r="BS31" s="725">
        <f>+BS30/42</f>
        <v>5.5952380952380949</v>
      </c>
      <c r="BT31" s="726"/>
      <c r="BU31" s="726"/>
      <c r="BV31" s="727"/>
      <c r="BW31" s="725">
        <f>+BW30/42</f>
        <v>3.9285714285714284</v>
      </c>
      <c r="BX31" s="726"/>
      <c r="BY31" s="726"/>
      <c r="BZ31" s="726"/>
      <c r="CA31" s="725">
        <f>+CA30/42</f>
        <v>0.7142857142857143</v>
      </c>
      <c r="CB31" s="726"/>
      <c r="CC31" s="726"/>
      <c r="CD31" s="726"/>
      <c r="CE31" s="725">
        <f>+CE30/42</f>
        <v>2.7380952380952381</v>
      </c>
      <c r="CF31" s="726"/>
      <c r="CG31" s="726"/>
      <c r="CH31" s="727"/>
      <c r="CI31" s="725">
        <f>+CI30/42</f>
        <v>1.0714285714285714</v>
      </c>
      <c r="CJ31" s="726"/>
      <c r="CK31" s="726"/>
      <c r="CL31" s="727"/>
      <c r="CM31" s="725">
        <f>+CM30/42</f>
        <v>10.476190476190476</v>
      </c>
      <c r="CN31" s="726"/>
      <c r="CO31" s="726"/>
      <c r="CP31" s="727"/>
      <c r="CQ31" s="725">
        <f>+CQ30/42</f>
        <v>3.6904761904761907</v>
      </c>
      <c r="CR31" s="726"/>
      <c r="CS31" s="726"/>
      <c r="CT31" s="727"/>
      <c r="CU31" s="725">
        <f>+CU30/42</f>
        <v>4.6428571428571432</v>
      </c>
      <c r="CV31" s="726"/>
      <c r="CW31" s="726"/>
      <c r="CX31" s="726"/>
      <c r="CY31" s="725">
        <f>+CY30/42</f>
        <v>0.47619047619047616</v>
      </c>
      <c r="CZ31" s="726"/>
      <c r="DA31" s="726"/>
      <c r="DB31" s="727"/>
      <c r="DC31" s="725">
        <f>+DC30/42</f>
        <v>7.3571428571428568</v>
      </c>
      <c r="DD31" s="726"/>
      <c r="DE31" s="726"/>
      <c r="DF31" s="727"/>
      <c r="DG31" s="725">
        <f>+DG30/42</f>
        <v>0.7142857142857143</v>
      </c>
      <c r="DH31" s="726"/>
      <c r="DI31" s="726"/>
      <c r="DJ31" s="727"/>
      <c r="DK31" s="725">
        <f>+DK30/42</f>
        <v>7.8571428571428568</v>
      </c>
      <c r="DL31" s="726"/>
      <c r="DM31" s="726"/>
      <c r="DN31" s="727"/>
      <c r="DO31" s="725">
        <f>+DO30/42</f>
        <v>15.119047619047619</v>
      </c>
      <c r="DP31" s="726"/>
      <c r="DQ31" s="726"/>
      <c r="DR31" s="727"/>
      <c r="DS31" s="725">
        <f>+DS30/42</f>
        <v>1.4285714285714286</v>
      </c>
      <c r="DT31" s="726"/>
      <c r="DU31" s="726"/>
      <c r="DV31" s="727"/>
      <c r="DW31" s="725">
        <f>+DW30/42</f>
        <v>0.7142857142857143</v>
      </c>
      <c r="DX31" s="726"/>
      <c r="DY31" s="726"/>
      <c r="DZ31" s="727"/>
      <c r="EA31" s="725">
        <f>+EA30/42</f>
        <v>0</v>
      </c>
      <c r="EB31" s="726"/>
      <c r="EC31" s="726"/>
      <c r="ED31" s="727"/>
      <c r="EE31" s="725">
        <f>+EE30/42</f>
        <v>0</v>
      </c>
      <c r="EF31" s="726"/>
      <c r="EG31" s="726"/>
      <c r="EH31" s="727"/>
      <c r="EI31" s="725">
        <f>+EI30/42</f>
        <v>0</v>
      </c>
      <c r="EJ31" s="726"/>
      <c r="EK31" s="726"/>
      <c r="EL31" s="727"/>
      <c r="EM31" s="725">
        <f>+EM30/42</f>
        <v>0</v>
      </c>
      <c r="EN31" s="726"/>
      <c r="EO31" s="726"/>
      <c r="EP31" s="727"/>
      <c r="EQ31" s="725">
        <f>+EQ30/42</f>
        <v>0</v>
      </c>
      <c r="ER31" s="726"/>
      <c r="ES31" s="726"/>
      <c r="ET31" s="727"/>
      <c r="EU31" s="725">
        <f>+EU30/42</f>
        <v>0</v>
      </c>
      <c r="EV31" s="726"/>
      <c r="EW31" s="726"/>
      <c r="EX31" s="727"/>
    </row>
    <row r="32" spans="2:154" s="3" customFormat="1" ht="18.600000000000001" thickBot="1" x14ac:dyDescent="0.35">
      <c r="B32" s="231" t="s">
        <v>8</v>
      </c>
      <c r="C32" s="728">
        <f>+C31/6.2898</f>
        <v>0.45425019192070615</v>
      </c>
      <c r="D32" s="729"/>
      <c r="E32" s="729"/>
      <c r="F32" s="730"/>
      <c r="G32" s="819">
        <f>+G31/6.2898</f>
        <v>5.6781273990088268E-2</v>
      </c>
      <c r="H32" s="820"/>
      <c r="I32" s="820"/>
      <c r="J32" s="821"/>
      <c r="K32" s="729">
        <f>+K31/6.2898</f>
        <v>0.24983760555638837</v>
      </c>
      <c r="L32" s="729"/>
      <c r="M32" s="729"/>
      <c r="N32" s="730"/>
      <c r="O32" s="728">
        <f>+O31/6.2898</f>
        <v>0.58673983123091211</v>
      </c>
      <c r="P32" s="729"/>
      <c r="Q32" s="729"/>
      <c r="R32" s="730"/>
      <c r="S32" s="728">
        <f>+S31/6.2898</f>
        <v>0.52995855724082386</v>
      </c>
      <c r="T32" s="729"/>
      <c r="U32" s="729"/>
      <c r="V32" s="730"/>
      <c r="W32" s="728">
        <f>+W31/6.2898</f>
        <v>2.5173031468939131</v>
      </c>
      <c r="X32" s="729"/>
      <c r="Y32" s="729"/>
      <c r="Z32" s="730"/>
      <c r="AA32" s="728">
        <f>+AA31/6.2898</f>
        <v>1.7980736763527951</v>
      </c>
      <c r="AB32" s="729"/>
      <c r="AC32" s="729"/>
      <c r="AD32" s="730"/>
      <c r="AE32" s="728">
        <f>+AE31/6.2898</f>
        <v>0.11356254798017654</v>
      </c>
      <c r="AF32" s="729"/>
      <c r="AG32" s="729"/>
      <c r="AH32" s="730"/>
      <c r="AI32" s="728">
        <f>+AI31/6.2898</f>
        <v>1.2681151191119713</v>
      </c>
      <c r="AJ32" s="729"/>
      <c r="AK32" s="729"/>
      <c r="AL32" s="730"/>
      <c r="AM32" s="729">
        <f>+AM31/6.2898</f>
        <v>2.2333967769434717</v>
      </c>
      <c r="AN32" s="729"/>
      <c r="AO32" s="729"/>
      <c r="AP32" s="730"/>
      <c r="AQ32" s="728">
        <f>+AQ31/6.2898</f>
        <v>0.60566692256094146</v>
      </c>
      <c r="AR32" s="729"/>
      <c r="AS32" s="729"/>
      <c r="AT32" s="730"/>
      <c r="AU32" s="728">
        <f>+AU31/6.2898</f>
        <v>2.1766155029533834</v>
      </c>
      <c r="AV32" s="729"/>
      <c r="AW32" s="729"/>
      <c r="AX32" s="729"/>
      <c r="AY32" s="728">
        <f>+AY31/6.2898</f>
        <v>2.8958449734945018</v>
      </c>
      <c r="AZ32" s="729"/>
      <c r="BA32" s="729"/>
      <c r="BB32" s="729"/>
      <c r="BC32" s="728">
        <f>+BC31/6.2898</f>
        <v>5.4888564857085322</v>
      </c>
      <c r="BD32" s="729"/>
      <c r="BE32" s="729"/>
      <c r="BF32" s="729"/>
      <c r="BG32" s="728">
        <f>+BG31/6.2898</f>
        <v>1.4195318497522067</v>
      </c>
      <c r="BH32" s="729"/>
      <c r="BI32" s="729"/>
      <c r="BJ32" s="729"/>
      <c r="BK32" s="728">
        <f>+BK31/6.2898</f>
        <v>0.22712509596035307</v>
      </c>
      <c r="BL32" s="729"/>
      <c r="BM32" s="729"/>
      <c r="BN32" s="729"/>
      <c r="BO32" s="728">
        <f>+BO31/6.2898</f>
        <v>0.22712509596035307</v>
      </c>
      <c r="BP32" s="729"/>
      <c r="BQ32" s="729"/>
      <c r="BR32" s="730"/>
      <c r="BS32" s="728">
        <f>+BS31/6.2898</f>
        <v>0.88957329251138273</v>
      </c>
      <c r="BT32" s="729"/>
      <c r="BU32" s="729"/>
      <c r="BV32" s="730"/>
      <c r="BW32" s="728">
        <f>+BW31/6.2898</f>
        <v>0.62459401389097091</v>
      </c>
      <c r="BX32" s="729"/>
      <c r="BY32" s="729"/>
      <c r="BZ32" s="729"/>
      <c r="CA32" s="728">
        <f>+CA31/6.2898</f>
        <v>0.11356254798017654</v>
      </c>
      <c r="CB32" s="729"/>
      <c r="CC32" s="729"/>
      <c r="CD32" s="729"/>
      <c r="CE32" s="728">
        <f>+CE31/6.2898</f>
        <v>0.43532310059067669</v>
      </c>
      <c r="CF32" s="729"/>
      <c r="CG32" s="729"/>
      <c r="CH32" s="730"/>
      <c r="CI32" s="728">
        <f>+CI31/6.2898</f>
        <v>0.17034382197026479</v>
      </c>
      <c r="CJ32" s="729"/>
      <c r="CK32" s="729"/>
      <c r="CL32" s="730"/>
      <c r="CM32" s="728">
        <f>+CM31/6.2898</f>
        <v>1.6655840370425892</v>
      </c>
      <c r="CN32" s="729"/>
      <c r="CO32" s="729"/>
      <c r="CP32" s="730"/>
      <c r="CQ32" s="728">
        <f>+CQ31/6.2898</f>
        <v>0.58673983123091211</v>
      </c>
      <c r="CR32" s="729"/>
      <c r="CS32" s="729"/>
      <c r="CT32" s="730"/>
      <c r="CU32" s="728">
        <f>+CU31/6.2898</f>
        <v>0.73815656187114753</v>
      </c>
      <c r="CV32" s="729"/>
      <c r="CW32" s="729"/>
      <c r="CX32" s="729"/>
      <c r="CY32" s="728">
        <f>+CY31/6.2898</f>
        <v>7.5708365320117682E-2</v>
      </c>
      <c r="CZ32" s="729"/>
      <c r="DA32" s="729"/>
      <c r="DB32" s="730"/>
      <c r="DC32" s="728">
        <f>+DC31/6.2898</f>
        <v>1.1696942441958182</v>
      </c>
      <c r="DD32" s="729"/>
      <c r="DE32" s="729"/>
      <c r="DF32" s="730"/>
      <c r="DG32" s="728">
        <f>+DG31/6.2898</f>
        <v>0.11356254798017654</v>
      </c>
      <c r="DH32" s="729"/>
      <c r="DI32" s="729"/>
      <c r="DJ32" s="730"/>
      <c r="DK32" s="728">
        <f>+DK31/6.2898</f>
        <v>1.2491880277819418</v>
      </c>
      <c r="DL32" s="729"/>
      <c r="DM32" s="729"/>
      <c r="DN32" s="730"/>
      <c r="DO32" s="728">
        <f>+DO31/6.2898</f>
        <v>2.4037405989137364</v>
      </c>
      <c r="DP32" s="729"/>
      <c r="DQ32" s="729"/>
      <c r="DR32" s="730"/>
      <c r="DS32" s="728">
        <f>+DS31/6.2898</f>
        <v>0.22712509596035307</v>
      </c>
      <c r="DT32" s="729"/>
      <c r="DU32" s="729"/>
      <c r="DV32" s="730"/>
      <c r="DW32" s="728">
        <f>+DW31/6.2898</f>
        <v>0.11356254798017654</v>
      </c>
      <c r="DX32" s="729"/>
      <c r="DY32" s="729"/>
      <c r="DZ32" s="730"/>
      <c r="EA32" s="728">
        <f>+EA31/6.2898</f>
        <v>0</v>
      </c>
      <c r="EB32" s="729"/>
      <c r="EC32" s="729"/>
      <c r="ED32" s="730"/>
      <c r="EE32" s="728">
        <f>+EE31/6.2898</f>
        <v>0</v>
      </c>
      <c r="EF32" s="729"/>
      <c r="EG32" s="729"/>
      <c r="EH32" s="730"/>
      <c r="EI32" s="728">
        <f>+EI31/6.2898</f>
        <v>0</v>
      </c>
      <c r="EJ32" s="729"/>
      <c r="EK32" s="729"/>
      <c r="EL32" s="730"/>
      <c r="EM32" s="728">
        <f>+EM31/6.2898</f>
        <v>0</v>
      </c>
      <c r="EN32" s="729"/>
      <c r="EO32" s="729"/>
      <c r="EP32" s="730"/>
      <c r="EQ32" s="728">
        <f>+EQ31/6.2898</f>
        <v>0</v>
      </c>
      <c r="ER32" s="729"/>
      <c r="ES32" s="729"/>
      <c r="ET32" s="730"/>
      <c r="EU32" s="728">
        <f>+EU31/6.2898</f>
        <v>0</v>
      </c>
      <c r="EV32" s="729"/>
      <c r="EW32" s="729"/>
      <c r="EX32" s="730"/>
    </row>
    <row r="38" spans="91:91" x14ac:dyDescent="0.3">
      <c r="CM38" s="206"/>
    </row>
  </sheetData>
  <mergeCells count="228">
    <mergeCell ref="EA32:ED32"/>
    <mergeCell ref="EE32:EH32"/>
    <mergeCell ref="EI32:EL32"/>
    <mergeCell ref="EM32:EP32"/>
    <mergeCell ref="EQ32:ET32"/>
    <mergeCell ref="EU32:EX32"/>
    <mergeCell ref="DC32:DF32"/>
    <mergeCell ref="DG32:DJ32"/>
    <mergeCell ref="DK32:DN32"/>
    <mergeCell ref="DO32:DR32"/>
    <mergeCell ref="DS32:DV32"/>
    <mergeCell ref="DW32:DZ32"/>
    <mergeCell ref="CE32:CH32"/>
    <mergeCell ref="CI32:CL32"/>
    <mergeCell ref="CM32:CP32"/>
    <mergeCell ref="CQ32:CT32"/>
    <mergeCell ref="CU32:CX32"/>
    <mergeCell ref="CY32:DB32"/>
    <mergeCell ref="BG32:BJ32"/>
    <mergeCell ref="BK32:BN32"/>
    <mergeCell ref="BO32:BR32"/>
    <mergeCell ref="BS32:BV32"/>
    <mergeCell ref="BW32:BZ32"/>
    <mergeCell ref="CA32:CD32"/>
    <mergeCell ref="AI32:AL32"/>
    <mergeCell ref="AM32:AP32"/>
    <mergeCell ref="AQ32:AT32"/>
    <mergeCell ref="AU32:AX32"/>
    <mergeCell ref="AY32:BB32"/>
    <mergeCell ref="BC32:BF32"/>
    <mergeCell ref="EQ31:ET31"/>
    <mergeCell ref="EU31:EX31"/>
    <mergeCell ref="C32:F32"/>
    <mergeCell ref="G32:J32"/>
    <mergeCell ref="K32:N32"/>
    <mergeCell ref="O32:R32"/>
    <mergeCell ref="S32:V32"/>
    <mergeCell ref="W32:Z32"/>
    <mergeCell ref="AA32:AD32"/>
    <mergeCell ref="AE32:AH32"/>
    <mergeCell ref="DS31:DV31"/>
    <mergeCell ref="DW31:DZ31"/>
    <mergeCell ref="EA31:ED31"/>
    <mergeCell ref="EE31:EH31"/>
    <mergeCell ref="EI31:EL31"/>
    <mergeCell ref="EM31:EP31"/>
    <mergeCell ref="CU31:CX31"/>
    <mergeCell ref="CY31:DB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Y31:BB31"/>
    <mergeCell ref="BC31:BF31"/>
    <mergeCell ref="BG31:BJ31"/>
    <mergeCell ref="BK31:BN31"/>
    <mergeCell ref="BO31:BR31"/>
    <mergeCell ref="BS31:BV31"/>
    <mergeCell ref="AA31:AD31"/>
    <mergeCell ref="AE31:AH31"/>
    <mergeCell ref="AI31:AL31"/>
    <mergeCell ref="AM31:AP31"/>
    <mergeCell ref="AQ31:AT31"/>
    <mergeCell ref="AU31:AX31"/>
    <mergeCell ref="C31:F31"/>
    <mergeCell ref="G31:J31"/>
    <mergeCell ref="K31:N31"/>
    <mergeCell ref="O31:R31"/>
    <mergeCell ref="S31:V31"/>
    <mergeCell ref="W31:Z31"/>
    <mergeCell ref="EA30:ED30"/>
    <mergeCell ref="EE30:EH30"/>
    <mergeCell ref="EI30:EL30"/>
    <mergeCell ref="CE30:CH30"/>
    <mergeCell ref="CI30:CL30"/>
    <mergeCell ref="CM30:CP30"/>
    <mergeCell ref="CQ30:CT30"/>
    <mergeCell ref="CU30:CX30"/>
    <mergeCell ref="CY30:DB30"/>
    <mergeCell ref="BG30:BJ30"/>
    <mergeCell ref="BK30:BN30"/>
    <mergeCell ref="BO30:BR30"/>
    <mergeCell ref="BS30:BV30"/>
    <mergeCell ref="BW30:BZ30"/>
    <mergeCell ref="CA30:CD30"/>
    <mergeCell ref="AI30:AL30"/>
    <mergeCell ref="AM30:AP30"/>
    <mergeCell ref="AQ30:AT30"/>
    <mergeCell ref="EM30:EP30"/>
    <mergeCell ref="EQ30:ET30"/>
    <mergeCell ref="EU30:EX30"/>
    <mergeCell ref="DC30:DF30"/>
    <mergeCell ref="DG30:DJ30"/>
    <mergeCell ref="DK30:DN30"/>
    <mergeCell ref="DO30:DR30"/>
    <mergeCell ref="DS30:DV30"/>
    <mergeCell ref="DW30:DZ30"/>
    <mergeCell ref="AU30:AX30"/>
    <mergeCell ref="AY30:BB30"/>
    <mergeCell ref="BC30:BF30"/>
    <mergeCell ref="EQ10:ET10"/>
    <mergeCell ref="EU10:EX10"/>
    <mergeCell ref="C30:F30"/>
    <mergeCell ref="G30:J30"/>
    <mergeCell ref="K30:N30"/>
    <mergeCell ref="O30:R30"/>
    <mergeCell ref="S30:V30"/>
    <mergeCell ref="W30:Z30"/>
    <mergeCell ref="AA30:AD30"/>
    <mergeCell ref="AE30:AH30"/>
    <mergeCell ref="DS10:DV10"/>
    <mergeCell ref="DW10:DZ10"/>
    <mergeCell ref="EA10:ED10"/>
    <mergeCell ref="EE10:EH10"/>
    <mergeCell ref="EI10:EL10"/>
    <mergeCell ref="EM10:EP10"/>
    <mergeCell ref="CU10:CX10"/>
    <mergeCell ref="CY10:DB10"/>
    <mergeCell ref="DC10:DF10"/>
    <mergeCell ref="DG10:DJ10"/>
    <mergeCell ref="DK10:DN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G10:BJ10"/>
    <mergeCell ref="BK10:BN10"/>
    <mergeCell ref="BO10:BR10"/>
    <mergeCell ref="BS10:BV10"/>
    <mergeCell ref="AA10:AD10"/>
    <mergeCell ref="AE10:AH10"/>
    <mergeCell ref="AI10:AL10"/>
    <mergeCell ref="AM10:AP10"/>
    <mergeCell ref="AQ10:AT10"/>
    <mergeCell ref="AU10:AX10"/>
    <mergeCell ref="C10:F10"/>
    <mergeCell ref="G10:J10"/>
    <mergeCell ref="K10:N10"/>
    <mergeCell ref="O10:R10"/>
    <mergeCell ref="S10:V10"/>
    <mergeCell ref="W10:Z10"/>
    <mergeCell ref="EA9:ED9"/>
    <mergeCell ref="EE9:EH9"/>
    <mergeCell ref="EI9:EL9"/>
    <mergeCell ref="EM9:EP9"/>
    <mergeCell ref="EQ9:ET9"/>
    <mergeCell ref="EU9:EX9"/>
    <mergeCell ref="DC9:DF9"/>
    <mergeCell ref="DG9:DJ9"/>
    <mergeCell ref="DK9:DN9"/>
    <mergeCell ref="DO9:DR9"/>
    <mergeCell ref="DS9:DV9"/>
    <mergeCell ref="DW9:DZ9"/>
    <mergeCell ref="CE9:CH9"/>
    <mergeCell ref="CI9:CL9"/>
    <mergeCell ref="CM9:CP9"/>
    <mergeCell ref="CQ9:CT9"/>
    <mergeCell ref="CU9:CX9"/>
    <mergeCell ref="CY9:DB9"/>
    <mergeCell ref="BG9:BJ9"/>
    <mergeCell ref="BK9:BN9"/>
    <mergeCell ref="BO9:BR9"/>
    <mergeCell ref="BS9:BV9"/>
    <mergeCell ref="BW9:BZ9"/>
    <mergeCell ref="CA9:CD9"/>
    <mergeCell ref="AI9:AL9"/>
    <mergeCell ref="AM9:AP9"/>
    <mergeCell ref="AQ9:AT9"/>
    <mergeCell ref="AU9:AX9"/>
    <mergeCell ref="AY9:BB9"/>
    <mergeCell ref="BC9:BF9"/>
    <mergeCell ref="EQ8:ET8"/>
    <mergeCell ref="EU8:EX8"/>
    <mergeCell ref="C9:F9"/>
    <mergeCell ref="G9:J9"/>
    <mergeCell ref="K9:N9"/>
    <mergeCell ref="O9:R9"/>
    <mergeCell ref="S9:V9"/>
    <mergeCell ref="W9:Z9"/>
    <mergeCell ref="AA9:AD9"/>
    <mergeCell ref="AE9:AH9"/>
    <mergeCell ref="DS8:DV8"/>
    <mergeCell ref="DW8:DZ8"/>
    <mergeCell ref="EA8:ED8"/>
    <mergeCell ref="EE8:EH8"/>
    <mergeCell ref="EI8:EL8"/>
    <mergeCell ref="EM8:EP8"/>
    <mergeCell ref="CU8:CX8"/>
    <mergeCell ref="CY8:DB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C8:F8"/>
    <mergeCell ref="G8:J8"/>
    <mergeCell ref="K8:N8"/>
    <mergeCell ref="O8:R8"/>
    <mergeCell ref="S8:V8"/>
    <mergeCell ref="W8:Z8"/>
    <mergeCell ref="AY8:BB8"/>
    <mergeCell ref="BC8:BF8"/>
    <mergeCell ref="BG8:BJ8"/>
  </mergeCells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EX38"/>
  <sheetViews>
    <sheetView topLeftCell="A5" zoomScale="98" zoomScaleNormal="98" workbookViewId="0">
      <pane xSplit="2" ySplit="6" topLeftCell="DV11" activePane="bottomRight" state="frozen"/>
      <selection activeCell="A5" sqref="A5"/>
      <selection pane="topRight" activeCell="B5" sqref="B5"/>
      <selection pane="bottomLeft" activeCell="A11" sqref="A11"/>
      <selection pane="bottomRight" activeCell="EE8" sqref="EE8:EH8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17" style="114" customWidth="1"/>
    <col min="7" max="9" width="12.44140625" style="114" customWidth="1"/>
    <col min="10" max="10" width="14.4414062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93" width="11.44140625" style="114"/>
    <col min="94" max="94" width="13.44140625" style="114" customWidth="1"/>
    <col min="95" max="98" width="11.33203125" style="114" customWidth="1"/>
    <col min="99" max="102" width="13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54" ht="15.75" hidden="1" customHeight="1" x14ac:dyDescent="0.3"/>
    <row r="2" spans="2:154" ht="15.75" hidden="1" customHeight="1" x14ac:dyDescent="0.3"/>
    <row r="3" spans="2:154" ht="15.75" hidden="1" customHeight="1" x14ac:dyDescent="0.3"/>
    <row r="4" spans="2:154" ht="15.75" hidden="1" customHeight="1" x14ac:dyDescent="0.3"/>
    <row r="5" spans="2:154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54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54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</row>
    <row r="8" spans="2:154" s="185" customFormat="1" ht="18.75" customHeight="1" thickBot="1" x14ac:dyDescent="0.35">
      <c r="B8" s="229" t="s">
        <v>16</v>
      </c>
      <c r="C8" s="793" t="s">
        <v>363</v>
      </c>
      <c r="D8" s="793"/>
      <c r="E8" s="793"/>
      <c r="F8" s="794"/>
      <c r="G8" s="793" t="s">
        <v>363</v>
      </c>
      <c r="H8" s="793"/>
      <c r="I8" s="793"/>
      <c r="J8" s="794"/>
      <c r="K8" s="807" t="s">
        <v>363</v>
      </c>
      <c r="L8" s="808"/>
      <c r="M8" s="808"/>
      <c r="N8" s="809"/>
      <c r="O8" s="807" t="s">
        <v>363</v>
      </c>
      <c r="P8" s="808"/>
      <c r="Q8" s="808"/>
      <c r="R8" s="809"/>
      <c r="S8" s="807" t="s">
        <v>363</v>
      </c>
      <c r="T8" s="808"/>
      <c r="U8" s="808"/>
      <c r="V8" s="809"/>
      <c r="W8" s="792" t="s">
        <v>325</v>
      </c>
      <c r="X8" s="793"/>
      <c r="Y8" s="793"/>
      <c r="Z8" s="793"/>
      <c r="AA8" s="807" t="s">
        <v>96</v>
      </c>
      <c r="AB8" s="808"/>
      <c r="AC8" s="808"/>
      <c r="AD8" s="809"/>
      <c r="AE8" s="807" t="s">
        <v>96</v>
      </c>
      <c r="AF8" s="808"/>
      <c r="AG8" s="808"/>
      <c r="AH8" s="809"/>
      <c r="AI8" s="792" t="s">
        <v>118</v>
      </c>
      <c r="AJ8" s="793"/>
      <c r="AK8" s="793"/>
      <c r="AL8" s="794"/>
      <c r="AM8" s="792" t="s">
        <v>118</v>
      </c>
      <c r="AN8" s="793"/>
      <c r="AO8" s="793"/>
      <c r="AP8" s="794"/>
      <c r="AQ8" s="793" t="s">
        <v>18</v>
      </c>
      <c r="AR8" s="793"/>
      <c r="AS8" s="793"/>
      <c r="AT8" s="794"/>
      <c r="AU8" s="793" t="s">
        <v>18</v>
      </c>
      <c r="AV8" s="793"/>
      <c r="AW8" s="793"/>
      <c r="AX8" s="794"/>
      <c r="AY8" s="792" t="s">
        <v>501</v>
      </c>
      <c r="AZ8" s="793"/>
      <c r="BA8" s="793"/>
      <c r="BB8" s="794"/>
      <c r="BC8" s="792" t="s">
        <v>501</v>
      </c>
      <c r="BD8" s="793"/>
      <c r="BE8" s="793"/>
      <c r="BF8" s="794"/>
      <c r="BG8" s="792" t="s">
        <v>501</v>
      </c>
      <c r="BH8" s="793"/>
      <c r="BI8" s="793"/>
      <c r="BJ8" s="794"/>
      <c r="BK8" s="807" t="s">
        <v>480</v>
      </c>
      <c r="BL8" s="808"/>
      <c r="BM8" s="808"/>
      <c r="BN8" s="809"/>
      <c r="BO8" s="792" t="s">
        <v>452</v>
      </c>
      <c r="BP8" s="793"/>
      <c r="BQ8" s="793"/>
      <c r="BR8" s="794"/>
      <c r="BS8" s="807" t="s">
        <v>208</v>
      </c>
      <c r="BT8" s="808"/>
      <c r="BU8" s="808"/>
      <c r="BV8" s="809"/>
      <c r="BW8" s="792" t="s">
        <v>208</v>
      </c>
      <c r="BX8" s="793"/>
      <c r="BY8" s="793"/>
      <c r="BZ8" s="793"/>
      <c r="CA8" s="792" t="s">
        <v>208</v>
      </c>
      <c r="CB8" s="793"/>
      <c r="CC8" s="793"/>
      <c r="CD8" s="793"/>
      <c r="CE8" s="793" t="s">
        <v>18</v>
      </c>
      <c r="CF8" s="793"/>
      <c r="CG8" s="793"/>
      <c r="CH8" s="794"/>
      <c r="CI8" s="807" t="s">
        <v>414</v>
      </c>
      <c r="CJ8" s="808"/>
      <c r="CK8" s="808"/>
      <c r="CL8" s="809"/>
      <c r="CM8" s="807" t="s">
        <v>414</v>
      </c>
      <c r="CN8" s="808"/>
      <c r="CO8" s="808"/>
      <c r="CP8" s="809"/>
      <c r="CQ8" s="792" t="s">
        <v>414</v>
      </c>
      <c r="CR8" s="793"/>
      <c r="CS8" s="793"/>
      <c r="CT8" s="793"/>
      <c r="CU8" s="792" t="s">
        <v>414</v>
      </c>
      <c r="CV8" s="793"/>
      <c r="CW8" s="793"/>
      <c r="CX8" s="794"/>
      <c r="CY8" s="792" t="s">
        <v>243</v>
      </c>
      <c r="CZ8" s="793"/>
      <c r="DA8" s="793"/>
      <c r="DB8" s="793"/>
      <c r="DC8" s="807" t="s">
        <v>123</v>
      </c>
      <c r="DD8" s="808"/>
      <c r="DE8" s="808"/>
      <c r="DF8" s="809"/>
      <c r="DG8" s="807" t="s">
        <v>481</v>
      </c>
      <c r="DH8" s="808"/>
      <c r="DI8" s="808"/>
      <c r="DJ8" s="809"/>
      <c r="DK8" s="807" t="s">
        <v>514</v>
      </c>
      <c r="DL8" s="808"/>
      <c r="DM8" s="808"/>
      <c r="DN8" s="809"/>
      <c r="DO8" s="792" t="s">
        <v>493</v>
      </c>
      <c r="DP8" s="793"/>
      <c r="DQ8" s="793"/>
      <c r="DR8" s="793"/>
      <c r="DS8" s="807" t="s">
        <v>504</v>
      </c>
      <c r="DT8" s="808"/>
      <c r="DU8" s="808"/>
      <c r="DV8" s="809"/>
      <c r="DW8" s="807" t="s">
        <v>504</v>
      </c>
      <c r="DX8" s="808"/>
      <c r="DY8" s="808"/>
      <c r="DZ8" s="809"/>
      <c r="EA8" s="807" t="s">
        <v>237</v>
      </c>
      <c r="EB8" s="808"/>
      <c r="EC8" s="808"/>
      <c r="ED8" s="809"/>
      <c r="EE8" s="807"/>
      <c r="EF8" s="808"/>
      <c r="EG8" s="808"/>
      <c r="EH8" s="809"/>
      <c r="EI8" s="807"/>
      <c r="EJ8" s="808"/>
      <c r="EK8" s="808"/>
      <c r="EL8" s="809"/>
      <c r="EM8" s="792"/>
      <c r="EN8" s="793"/>
      <c r="EO8" s="793"/>
      <c r="EP8" s="794"/>
      <c r="EQ8" s="807"/>
      <c r="ER8" s="808"/>
      <c r="ES8" s="808"/>
      <c r="ET8" s="809"/>
      <c r="EU8" s="807"/>
      <c r="EV8" s="808"/>
      <c r="EW8" s="808"/>
      <c r="EX8" s="809"/>
    </row>
    <row r="9" spans="2:154" s="185" customFormat="1" ht="18" thickBot="1" x14ac:dyDescent="0.35">
      <c r="B9" s="229" t="s">
        <v>14</v>
      </c>
      <c r="C9" s="793" t="s">
        <v>409</v>
      </c>
      <c r="D9" s="793"/>
      <c r="E9" s="793"/>
      <c r="F9" s="794"/>
      <c r="G9" s="793" t="s">
        <v>306</v>
      </c>
      <c r="H9" s="793"/>
      <c r="I9" s="793"/>
      <c r="J9" s="794"/>
      <c r="K9" s="792" t="s">
        <v>165</v>
      </c>
      <c r="L9" s="793"/>
      <c r="M9" s="793"/>
      <c r="N9" s="794"/>
      <c r="O9" s="792" t="s">
        <v>510</v>
      </c>
      <c r="P9" s="793"/>
      <c r="Q9" s="793"/>
      <c r="R9" s="794"/>
      <c r="S9" s="792" t="s">
        <v>470</v>
      </c>
      <c r="T9" s="793"/>
      <c r="U9" s="793"/>
      <c r="V9" s="794"/>
      <c r="W9" s="792" t="s">
        <v>478</v>
      </c>
      <c r="X9" s="793"/>
      <c r="Y9" s="793"/>
      <c r="Z9" s="793"/>
      <c r="AA9" s="792" t="s">
        <v>461</v>
      </c>
      <c r="AB9" s="793"/>
      <c r="AC9" s="793"/>
      <c r="AD9" s="794"/>
      <c r="AE9" s="792" t="s">
        <v>383</v>
      </c>
      <c r="AF9" s="793"/>
      <c r="AG9" s="793"/>
      <c r="AH9" s="794"/>
      <c r="AI9" s="792" t="s">
        <v>211</v>
      </c>
      <c r="AJ9" s="793"/>
      <c r="AK9" s="793"/>
      <c r="AL9" s="794"/>
      <c r="AM9" s="792" t="s">
        <v>448</v>
      </c>
      <c r="AN9" s="793"/>
      <c r="AO9" s="793"/>
      <c r="AP9" s="794"/>
      <c r="AQ9" s="793" t="s">
        <v>165</v>
      </c>
      <c r="AR9" s="793"/>
      <c r="AS9" s="793"/>
      <c r="AT9" s="794"/>
      <c r="AU9" s="792" t="s">
        <v>319</v>
      </c>
      <c r="AV9" s="793"/>
      <c r="AW9" s="793"/>
      <c r="AX9" s="794"/>
      <c r="AY9" s="792" t="s">
        <v>511</v>
      </c>
      <c r="AZ9" s="793"/>
      <c r="BA9" s="793"/>
      <c r="BB9" s="794"/>
      <c r="BC9" s="792" t="s">
        <v>512</v>
      </c>
      <c r="BD9" s="793"/>
      <c r="BE9" s="793"/>
      <c r="BF9" s="794"/>
      <c r="BG9" s="792" t="s">
        <v>502</v>
      </c>
      <c r="BH9" s="793"/>
      <c r="BI9" s="793"/>
      <c r="BJ9" s="794"/>
      <c r="BK9" s="792" t="s">
        <v>479</v>
      </c>
      <c r="BL9" s="793"/>
      <c r="BM9" s="793"/>
      <c r="BN9" s="794"/>
      <c r="BO9" s="792" t="s">
        <v>11</v>
      </c>
      <c r="BP9" s="793"/>
      <c r="BQ9" s="793"/>
      <c r="BR9" s="794"/>
      <c r="BS9" s="792" t="s">
        <v>173</v>
      </c>
      <c r="BT9" s="793"/>
      <c r="BU9" s="793"/>
      <c r="BV9" s="794"/>
      <c r="BW9" s="792" t="s">
        <v>320</v>
      </c>
      <c r="BX9" s="793"/>
      <c r="BY9" s="793"/>
      <c r="BZ9" s="793"/>
      <c r="CA9" s="792" t="s">
        <v>323</v>
      </c>
      <c r="CB9" s="793"/>
      <c r="CC9" s="793"/>
      <c r="CD9" s="794"/>
      <c r="CE9" s="792" t="s">
        <v>513</v>
      </c>
      <c r="CF9" s="793"/>
      <c r="CG9" s="793"/>
      <c r="CH9" s="794"/>
      <c r="CI9" s="792" t="s">
        <v>532</v>
      </c>
      <c r="CJ9" s="793"/>
      <c r="CK9" s="793"/>
      <c r="CL9" s="794"/>
      <c r="CM9" s="792" t="s">
        <v>285</v>
      </c>
      <c r="CN9" s="793"/>
      <c r="CO9" s="793"/>
      <c r="CP9" s="794"/>
      <c r="CQ9" s="792" t="s">
        <v>476</v>
      </c>
      <c r="CR9" s="793"/>
      <c r="CS9" s="793"/>
      <c r="CT9" s="793"/>
      <c r="CU9" s="792" t="s">
        <v>475</v>
      </c>
      <c r="CV9" s="793"/>
      <c r="CW9" s="793"/>
      <c r="CX9" s="794"/>
      <c r="CY9" s="792" t="s">
        <v>507</v>
      </c>
      <c r="CZ9" s="793"/>
      <c r="DA9" s="793"/>
      <c r="DB9" s="794"/>
      <c r="DC9" s="792" t="s">
        <v>479</v>
      </c>
      <c r="DD9" s="793"/>
      <c r="DE9" s="793"/>
      <c r="DF9" s="794"/>
      <c r="DG9" s="792" t="s">
        <v>407</v>
      </c>
      <c r="DH9" s="793"/>
      <c r="DI9" s="793"/>
      <c r="DJ9" s="794"/>
      <c r="DK9" s="792" t="s">
        <v>515</v>
      </c>
      <c r="DL9" s="793"/>
      <c r="DM9" s="793"/>
      <c r="DN9" s="794"/>
      <c r="DO9" s="792" t="s">
        <v>463</v>
      </c>
      <c r="DP9" s="793"/>
      <c r="DQ9" s="793"/>
      <c r="DR9" s="793"/>
      <c r="DS9" s="792" t="s">
        <v>505</v>
      </c>
      <c r="DT9" s="793"/>
      <c r="DU9" s="793"/>
      <c r="DV9" s="794"/>
      <c r="DW9" s="792" t="s">
        <v>506</v>
      </c>
      <c r="DX9" s="793"/>
      <c r="DY9" s="793"/>
      <c r="DZ9" s="794"/>
      <c r="EA9" s="792" t="s">
        <v>517</v>
      </c>
      <c r="EB9" s="793"/>
      <c r="EC9" s="793"/>
      <c r="ED9" s="794"/>
      <c r="EE9" s="792"/>
      <c r="EF9" s="793"/>
      <c r="EG9" s="793"/>
      <c r="EH9" s="794"/>
      <c r="EI9" s="792"/>
      <c r="EJ9" s="793"/>
      <c r="EK9" s="793"/>
      <c r="EL9" s="794"/>
      <c r="EM9" s="792"/>
      <c r="EN9" s="793"/>
      <c r="EO9" s="793"/>
      <c r="EP9" s="794"/>
      <c r="EQ9" s="792"/>
      <c r="ER9" s="793"/>
      <c r="ES9" s="793"/>
      <c r="ET9" s="794"/>
      <c r="EU9" s="792"/>
      <c r="EV9" s="793"/>
      <c r="EW9" s="793"/>
      <c r="EX9" s="794"/>
    </row>
    <row r="10" spans="2:154" s="3" customFormat="1" ht="58.5" customHeight="1" thickBot="1" x14ac:dyDescent="0.35">
      <c r="B10" s="230" t="s">
        <v>52</v>
      </c>
      <c r="C10" s="757">
        <v>890</v>
      </c>
      <c r="D10" s="757"/>
      <c r="E10" s="757"/>
      <c r="F10" s="758"/>
      <c r="G10" s="757">
        <v>891</v>
      </c>
      <c r="H10" s="757"/>
      <c r="I10" s="757"/>
      <c r="J10" s="758"/>
      <c r="K10" s="757">
        <v>892</v>
      </c>
      <c r="L10" s="757"/>
      <c r="M10" s="757"/>
      <c r="N10" s="758"/>
      <c r="O10" s="757">
        <v>893</v>
      </c>
      <c r="P10" s="757"/>
      <c r="Q10" s="757"/>
      <c r="R10" s="758"/>
      <c r="S10" s="757">
        <v>894</v>
      </c>
      <c r="T10" s="757"/>
      <c r="U10" s="757"/>
      <c r="V10" s="758"/>
      <c r="W10" s="756">
        <v>895</v>
      </c>
      <c r="X10" s="757"/>
      <c r="Y10" s="757"/>
      <c r="Z10" s="758"/>
      <c r="AA10" s="756">
        <v>896</v>
      </c>
      <c r="AB10" s="757"/>
      <c r="AC10" s="757"/>
      <c r="AD10" s="758"/>
      <c r="AE10" s="756">
        <v>897</v>
      </c>
      <c r="AF10" s="757"/>
      <c r="AG10" s="757"/>
      <c r="AH10" s="758"/>
      <c r="AI10" s="756">
        <v>898</v>
      </c>
      <c r="AJ10" s="757"/>
      <c r="AK10" s="757"/>
      <c r="AL10" s="758"/>
      <c r="AM10" s="756">
        <v>899</v>
      </c>
      <c r="AN10" s="757"/>
      <c r="AO10" s="757"/>
      <c r="AP10" s="758"/>
      <c r="AQ10" s="756">
        <v>900</v>
      </c>
      <c r="AR10" s="757"/>
      <c r="AS10" s="757"/>
      <c r="AT10" s="758"/>
      <c r="AU10" s="756">
        <v>901</v>
      </c>
      <c r="AV10" s="757"/>
      <c r="AW10" s="757"/>
      <c r="AX10" s="758"/>
      <c r="AY10" s="756">
        <v>902</v>
      </c>
      <c r="AZ10" s="757"/>
      <c r="BA10" s="757"/>
      <c r="BB10" s="758"/>
      <c r="BC10" s="756">
        <v>903</v>
      </c>
      <c r="BD10" s="757"/>
      <c r="BE10" s="757"/>
      <c r="BF10" s="758"/>
      <c r="BG10" s="756">
        <v>904</v>
      </c>
      <c r="BH10" s="757"/>
      <c r="BI10" s="757"/>
      <c r="BJ10" s="758"/>
      <c r="BK10" s="756">
        <v>905</v>
      </c>
      <c r="BL10" s="757"/>
      <c r="BM10" s="757"/>
      <c r="BN10" s="758"/>
      <c r="BO10" s="756">
        <v>906</v>
      </c>
      <c r="BP10" s="757"/>
      <c r="BQ10" s="757"/>
      <c r="BR10" s="758"/>
      <c r="BS10" s="756">
        <v>907</v>
      </c>
      <c r="BT10" s="757"/>
      <c r="BU10" s="757"/>
      <c r="BV10" s="758"/>
      <c r="BW10" s="756">
        <v>908</v>
      </c>
      <c r="BX10" s="757"/>
      <c r="BY10" s="757"/>
      <c r="BZ10" s="758"/>
      <c r="CA10" s="756">
        <v>909</v>
      </c>
      <c r="CB10" s="757"/>
      <c r="CC10" s="757"/>
      <c r="CD10" s="758"/>
      <c r="CE10" s="756">
        <v>910</v>
      </c>
      <c r="CF10" s="757"/>
      <c r="CG10" s="757"/>
      <c r="CH10" s="758"/>
      <c r="CI10" s="756">
        <v>911</v>
      </c>
      <c r="CJ10" s="757"/>
      <c r="CK10" s="757"/>
      <c r="CL10" s="758"/>
      <c r="CM10" s="756">
        <v>912</v>
      </c>
      <c r="CN10" s="757"/>
      <c r="CO10" s="757"/>
      <c r="CP10" s="758"/>
      <c r="CQ10" s="756">
        <v>913</v>
      </c>
      <c r="CR10" s="757"/>
      <c r="CS10" s="757"/>
      <c r="CT10" s="758"/>
      <c r="CU10" s="756">
        <v>914</v>
      </c>
      <c r="CV10" s="757"/>
      <c r="CW10" s="757"/>
      <c r="CX10" s="758"/>
      <c r="CY10" s="756">
        <v>915</v>
      </c>
      <c r="CZ10" s="757"/>
      <c r="DA10" s="757"/>
      <c r="DB10" s="758"/>
      <c r="DC10" s="756">
        <v>916</v>
      </c>
      <c r="DD10" s="757"/>
      <c r="DE10" s="757"/>
      <c r="DF10" s="758"/>
      <c r="DG10" s="756">
        <v>917</v>
      </c>
      <c r="DH10" s="757"/>
      <c r="DI10" s="757"/>
      <c r="DJ10" s="758"/>
      <c r="DK10" s="756">
        <v>918</v>
      </c>
      <c r="DL10" s="757"/>
      <c r="DM10" s="757"/>
      <c r="DN10" s="758"/>
      <c r="DO10" s="757">
        <v>919</v>
      </c>
      <c r="DP10" s="757"/>
      <c r="DQ10" s="757"/>
      <c r="DR10" s="758"/>
      <c r="DS10" s="756">
        <v>920</v>
      </c>
      <c r="DT10" s="757"/>
      <c r="DU10" s="757"/>
      <c r="DV10" s="758"/>
      <c r="DW10" s="814">
        <v>921</v>
      </c>
      <c r="DX10" s="814"/>
      <c r="DY10" s="814"/>
      <c r="DZ10" s="815"/>
      <c r="EA10" s="756">
        <v>922</v>
      </c>
      <c r="EB10" s="757"/>
      <c r="EC10" s="757"/>
      <c r="ED10" s="758"/>
      <c r="EE10" s="716"/>
      <c r="EF10" s="717"/>
      <c r="EG10" s="717"/>
      <c r="EH10" s="718"/>
      <c r="EI10" s="716"/>
      <c r="EJ10" s="717"/>
      <c r="EK10" s="717"/>
      <c r="EL10" s="718"/>
      <c r="EM10" s="716"/>
      <c r="EN10" s="717"/>
      <c r="EO10" s="717"/>
      <c r="EP10" s="718"/>
      <c r="EQ10" s="716"/>
      <c r="ER10" s="717"/>
      <c r="ES10" s="717"/>
      <c r="ET10" s="718"/>
      <c r="EU10" s="716"/>
      <c r="EV10" s="717"/>
      <c r="EW10" s="717"/>
      <c r="EX10" s="718"/>
    </row>
    <row r="11" spans="2:154" s="202" customFormat="1" ht="59.25" customHeight="1" thickBot="1" x14ac:dyDescent="0.25">
      <c r="B11" s="10"/>
      <c r="C11" s="45" t="s">
        <v>30</v>
      </c>
      <c r="D11" s="46" t="s">
        <v>31</v>
      </c>
      <c r="E11" s="46" t="s">
        <v>32</v>
      </c>
      <c r="F11" s="47" t="s">
        <v>33</v>
      </c>
      <c r="G11" s="45" t="s">
        <v>30</v>
      </c>
      <c r="H11" s="46" t="s">
        <v>31</v>
      </c>
      <c r="I11" s="46" t="s">
        <v>32</v>
      </c>
      <c r="J11" s="47" t="s">
        <v>33</v>
      </c>
      <c r="K11" s="45" t="s">
        <v>30</v>
      </c>
      <c r="L11" s="46" t="s">
        <v>31</v>
      </c>
      <c r="M11" s="46" t="s">
        <v>32</v>
      </c>
      <c r="N11" s="47" t="s">
        <v>33</v>
      </c>
      <c r="O11" s="45" t="s">
        <v>30</v>
      </c>
      <c r="P11" s="46" t="s">
        <v>31</v>
      </c>
      <c r="Q11" s="46" t="s">
        <v>32</v>
      </c>
      <c r="R11" s="47" t="s">
        <v>33</v>
      </c>
      <c r="S11" s="45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7" t="s">
        <v>33</v>
      </c>
      <c r="AE11" s="45" t="s">
        <v>30</v>
      </c>
      <c r="AF11" s="46" t="s">
        <v>31</v>
      </c>
      <c r="AG11" s="46" t="s">
        <v>32</v>
      </c>
      <c r="AH11" s="47" t="s">
        <v>33</v>
      </c>
      <c r="AI11" s="45" t="s">
        <v>30</v>
      </c>
      <c r="AJ11" s="46" t="s">
        <v>31</v>
      </c>
      <c r="AK11" s="46" t="s">
        <v>32</v>
      </c>
      <c r="AL11" s="47" t="s">
        <v>33</v>
      </c>
      <c r="AM11" s="45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7" t="s">
        <v>33</v>
      </c>
      <c r="BS11" s="45" t="s">
        <v>30</v>
      </c>
      <c r="BT11" s="46" t="s">
        <v>31</v>
      </c>
      <c r="BU11" s="46" t="s">
        <v>32</v>
      </c>
      <c r="BV11" s="47" t="s">
        <v>33</v>
      </c>
      <c r="BW11" s="45" t="s">
        <v>30</v>
      </c>
      <c r="BX11" s="46" t="s">
        <v>31</v>
      </c>
      <c r="BY11" s="46" t="s">
        <v>32</v>
      </c>
      <c r="BZ11" s="47" t="s">
        <v>33</v>
      </c>
      <c r="CA11" s="45" t="s">
        <v>30</v>
      </c>
      <c r="CB11" s="46" t="s">
        <v>31</v>
      </c>
      <c r="CC11" s="46" t="s">
        <v>32</v>
      </c>
      <c r="CD11" s="47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5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7" t="s">
        <v>33</v>
      </c>
      <c r="CY11" s="45" t="s">
        <v>30</v>
      </c>
      <c r="CZ11" s="46" t="s">
        <v>31</v>
      </c>
      <c r="DA11" s="46" t="s">
        <v>32</v>
      </c>
      <c r="DB11" s="47" t="s">
        <v>33</v>
      </c>
      <c r="DC11" s="45" t="s">
        <v>30</v>
      </c>
      <c r="DD11" s="46" t="s">
        <v>31</v>
      </c>
      <c r="DE11" s="46" t="s">
        <v>32</v>
      </c>
      <c r="DF11" s="47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/>
      <c r="EF11" s="46"/>
      <c r="EG11" s="46"/>
      <c r="EH11" s="47"/>
      <c r="EI11" s="45"/>
      <c r="EJ11" s="46"/>
      <c r="EK11" s="46"/>
      <c r="EL11" s="47"/>
      <c r="EM11" s="45"/>
      <c r="EN11" s="46"/>
      <c r="EO11" s="46"/>
      <c r="EP11" s="47"/>
      <c r="EQ11" s="45"/>
      <c r="ER11" s="46"/>
      <c r="ES11" s="46"/>
      <c r="ET11" s="47"/>
      <c r="EU11" s="45"/>
      <c r="EV11" s="46"/>
      <c r="EW11" s="46"/>
      <c r="EX11" s="47"/>
    </row>
    <row r="12" spans="2:154" ht="15" thickBot="1" x14ac:dyDescent="0.35">
      <c r="C12" s="237">
        <v>45415</v>
      </c>
      <c r="D12" s="54">
        <v>6469</v>
      </c>
      <c r="E12" s="54">
        <v>20</v>
      </c>
      <c r="F12" s="54" t="s">
        <v>179</v>
      </c>
      <c r="G12" s="237">
        <v>45418</v>
      </c>
      <c r="H12" s="54">
        <v>6473</v>
      </c>
      <c r="I12" s="54">
        <v>15</v>
      </c>
      <c r="J12" s="54" t="s">
        <v>469</v>
      </c>
      <c r="K12" s="237">
        <v>45414</v>
      </c>
      <c r="L12" s="54">
        <v>6463</v>
      </c>
      <c r="M12" s="54">
        <v>70</v>
      </c>
      <c r="N12" s="51" t="s">
        <v>111</v>
      </c>
      <c r="O12" s="136">
        <v>45440</v>
      </c>
      <c r="P12" s="54">
        <v>6657</v>
      </c>
      <c r="Q12" s="54">
        <v>15</v>
      </c>
      <c r="R12" s="54" t="s">
        <v>469</v>
      </c>
      <c r="S12" s="161">
        <v>45413</v>
      </c>
      <c r="T12" s="54">
        <v>6429</v>
      </c>
      <c r="U12" s="54">
        <v>30</v>
      </c>
      <c r="V12" s="53" t="s">
        <v>179</v>
      </c>
      <c r="W12" s="161">
        <v>45419</v>
      </c>
      <c r="X12" s="54">
        <v>6482</v>
      </c>
      <c r="Y12" s="54">
        <v>15</v>
      </c>
      <c r="Z12" s="53" t="s">
        <v>469</v>
      </c>
      <c r="AA12" s="144">
        <v>45413</v>
      </c>
      <c r="AB12" s="54">
        <v>6462</v>
      </c>
      <c r="AC12" s="54">
        <v>264</v>
      </c>
      <c r="AD12" s="51" t="s">
        <v>111</v>
      </c>
      <c r="AE12" s="131">
        <v>45417</v>
      </c>
      <c r="AF12" s="6">
        <v>6443</v>
      </c>
      <c r="AG12" s="6">
        <v>30</v>
      </c>
      <c r="AH12" s="15" t="s">
        <v>179</v>
      </c>
      <c r="AI12" s="130">
        <v>45413</v>
      </c>
      <c r="AJ12" s="126">
        <v>6460</v>
      </c>
      <c r="AK12" s="126">
        <v>105</v>
      </c>
      <c r="AL12" s="127" t="s">
        <v>111</v>
      </c>
      <c r="AM12" s="130">
        <v>45413</v>
      </c>
      <c r="AN12" s="54">
        <v>6459</v>
      </c>
      <c r="AO12" s="54">
        <v>245</v>
      </c>
      <c r="AP12" s="54" t="s">
        <v>111</v>
      </c>
      <c r="AQ12" s="144">
        <v>45414</v>
      </c>
      <c r="AR12" s="54">
        <v>6464</v>
      </c>
      <c r="AS12" s="54">
        <v>40</v>
      </c>
      <c r="AT12" s="144" t="s">
        <v>111</v>
      </c>
      <c r="AU12" s="144">
        <v>45414</v>
      </c>
      <c r="AV12" s="6">
        <v>6465</v>
      </c>
      <c r="AW12" s="54">
        <v>30</v>
      </c>
      <c r="AX12" s="54" t="s">
        <v>111</v>
      </c>
      <c r="AY12" s="144">
        <v>45421</v>
      </c>
      <c r="AZ12" s="54">
        <v>6492</v>
      </c>
      <c r="BA12" s="54">
        <v>25</v>
      </c>
      <c r="BB12" s="54" t="s">
        <v>179</v>
      </c>
      <c r="BC12" s="144">
        <v>45421</v>
      </c>
      <c r="BD12" s="54">
        <v>6491</v>
      </c>
      <c r="BE12" s="54">
        <v>25</v>
      </c>
      <c r="BF12" s="54" t="s">
        <v>179</v>
      </c>
      <c r="BG12" s="144">
        <v>45421</v>
      </c>
      <c r="BH12" s="54">
        <v>6490</v>
      </c>
      <c r="BI12" s="54">
        <v>79</v>
      </c>
      <c r="BJ12" s="54" t="s">
        <v>179</v>
      </c>
      <c r="BK12" s="144">
        <v>45433</v>
      </c>
      <c r="BL12" s="54">
        <v>6526</v>
      </c>
      <c r="BM12" s="54">
        <v>30</v>
      </c>
      <c r="BN12" s="54" t="s">
        <v>280</v>
      </c>
      <c r="BO12" s="144">
        <v>45413</v>
      </c>
      <c r="BP12" s="54">
        <v>6431</v>
      </c>
      <c r="BQ12" s="54">
        <v>15</v>
      </c>
      <c r="BR12" s="54" t="s">
        <v>179</v>
      </c>
      <c r="BS12" s="144">
        <v>45413</v>
      </c>
      <c r="BT12" s="54">
        <v>6458</v>
      </c>
      <c r="BU12" s="235">
        <v>35</v>
      </c>
      <c r="BV12" s="234" t="s">
        <v>111</v>
      </c>
      <c r="BW12" s="144">
        <v>45413</v>
      </c>
      <c r="BX12" s="54">
        <v>6461</v>
      </c>
      <c r="BY12" s="54">
        <v>35</v>
      </c>
      <c r="BZ12" s="51" t="s">
        <v>111</v>
      </c>
      <c r="CA12" s="136">
        <v>45413</v>
      </c>
      <c r="CB12" s="6">
        <v>6430</v>
      </c>
      <c r="CC12" s="6">
        <v>20</v>
      </c>
      <c r="CD12" s="52" t="s">
        <v>179</v>
      </c>
      <c r="CE12" s="136">
        <v>45422</v>
      </c>
      <c r="CF12" s="54">
        <v>6510</v>
      </c>
      <c r="CG12" s="54">
        <v>15</v>
      </c>
      <c r="CH12" s="53" t="s">
        <v>280</v>
      </c>
      <c r="CI12" s="161">
        <v>45442</v>
      </c>
      <c r="CJ12" s="54">
        <v>6710</v>
      </c>
      <c r="CK12" s="54">
        <v>52.83</v>
      </c>
      <c r="CL12" s="53" t="s">
        <v>469</v>
      </c>
      <c r="CM12" s="136">
        <v>45414</v>
      </c>
      <c r="CN12" s="54">
        <v>6433</v>
      </c>
      <c r="CO12" s="54">
        <v>30</v>
      </c>
      <c r="CP12" s="53" t="s">
        <v>179</v>
      </c>
      <c r="CQ12" s="161">
        <v>45419</v>
      </c>
      <c r="CR12" s="54">
        <v>6501</v>
      </c>
      <c r="CS12" s="54">
        <v>158.5</v>
      </c>
      <c r="CT12" s="54" t="s">
        <v>179</v>
      </c>
      <c r="CU12" s="144">
        <v>45414</v>
      </c>
      <c r="CV12" s="54">
        <v>6434</v>
      </c>
      <c r="CW12" s="54">
        <v>30</v>
      </c>
      <c r="CX12" s="54" t="s">
        <v>179</v>
      </c>
      <c r="CY12" s="144">
        <v>45415</v>
      </c>
      <c r="CZ12" s="54">
        <v>6470</v>
      </c>
      <c r="DA12" s="54">
        <v>30</v>
      </c>
      <c r="DB12" s="54" t="s">
        <v>179</v>
      </c>
      <c r="DC12" s="138">
        <v>45424</v>
      </c>
      <c r="DD12" s="6">
        <v>6515</v>
      </c>
      <c r="DE12" s="6">
        <v>60</v>
      </c>
      <c r="DF12" s="6" t="s">
        <v>280</v>
      </c>
      <c r="DG12" s="208">
        <v>45416</v>
      </c>
      <c r="DH12" s="54">
        <v>6471</v>
      </c>
      <c r="DI12" s="54">
        <v>45</v>
      </c>
      <c r="DJ12" s="53" t="s">
        <v>469</v>
      </c>
      <c r="DK12" s="161">
        <v>45413</v>
      </c>
      <c r="DL12" s="54">
        <v>6432</v>
      </c>
      <c r="DM12" s="54">
        <v>30</v>
      </c>
      <c r="DN12" s="53" t="s">
        <v>179</v>
      </c>
      <c r="DO12" s="236">
        <v>45416</v>
      </c>
      <c r="DP12" s="54">
        <v>6442</v>
      </c>
      <c r="DQ12" s="54">
        <v>45</v>
      </c>
      <c r="DR12" s="53" t="s">
        <v>516</v>
      </c>
      <c r="DS12" s="236">
        <v>45420</v>
      </c>
      <c r="DT12" s="86">
        <v>6487</v>
      </c>
      <c r="DU12" s="86">
        <v>20</v>
      </c>
      <c r="DV12" s="216" t="s">
        <v>179</v>
      </c>
      <c r="DW12" s="236">
        <v>45429</v>
      </c>
      <c r="DX12" s="86">
        <v>6519</v>
      </c>
      <c r="DY12" s="86">
        <v>15</v>
      </c>
      <c r="DZ12" s="216" t="s">
        <v>280</v>
      </c>
      <c r="EA12" s="236">
        <v>45435</v>
      </c>
      <c r="EB12" s="86">
        <v>7202</v>
      </c>
      <c r="EC12" s="86">
        <v>35</v>
      </c>
      <c r="ED12" s="216" t="s">
        <v>184</v>
      </c>
      <c r="EE12" s="236"/>
      <c r="EF12" s="86"/>
      <c r="EG12" s="86"/>
      <c r="EH12" s="216"/>
      <c r="EI12" s="236"/>
      <c r="EJ12" s="86"/>
      <c r="EK12" s="86"/>
      <c r="EL12" s="216"/>
      <c r="EM12" s="236"/>
      <c r="EN12" s="86"/>
      <c r="EO12" s="86"/>
      <c r="EP12" s="216"/>
      <c r="EQ12" s="236"/>
      <c r="ER12" s="86"/>
      <c r="ES12" s="86"/>
      <c r="ET12" s="216"/>
      <c r="EU12" s="236"/>
      <c r="EV12" s="86"/>
      <c r="EW12" s="86"/>
      <c r="EX12" s="216"/>
    </row>
    <row r="13" spans="2:154" ht="15" thickBot="1" x14ac:dyDescent="0.35">
      <c r="C13" s="237">
        <v>45418</v>
      </c>
      <c r="D13" s="54">
        <v>6472</v>
      </c>
      <c r="E13" s="54">
        <v>15</v>
      </c>
      <c r="F13" s="54" t="s">
        <v>469</v>
      </c>
      <c r="G13" s="237">
        <v>45421</v>
      </c>
      <c r="H13" s="6">
        <v>6508</v>
      </c>
      <c r="I13" s="6">
        <v>15</v>
      </c>
      <c r="J13" s="244" t="s">
        <v>280</v>
      </c>
      <c r="K13" s="237">
        <v>45416</v>
      </c>
      <c r="L13" s="6">
        <v>6450</v>
      </c>
      <c r="M13" s="6">
        <v>15</v>
      </c>
      <c r="N13" s="52" t="s">
        <v>179</v>
      </c>
      <c r="O13" s="136">
        <v>45442</v>
      </c>
      <c r="P13" s="6">
        <v>6708</v>
      </c>
      <c r="Q13" s="6">
        <v>15</v>
      </c>
      <c r="R13" s="54" t="s">
        <v>469</v>
      </c>
      <c r="S13" s="131">
        <v>45415</v>
      </c>
      <c r="T13" s="6">
        <v>6466</v>
      </c>
      <c r="U13" s="6">
        <v>45</v>
      </c>
      <c r="V13" s="15" t="s">
        <v>179</v>
      </c>
      <c r="W13" s="131">
        <v>45434</v>
      </c>
      <c r="X13" s="6">
        <v>6625</v>
      </c>
      <c r="Y13" s="6">
        <v>35</v>
      </c>
      <c r="Z13" s="15" t="s">
        <v>111</v>
      </c>
      <c r="AA13" s="136"/>
      <c r="AB13" s="6"/>
      <c r="AC13" s="6"/>
      <c r="AD13" s="52"/>
      <c r="AE13" s="131">
        <v>45419</v>
      </c>
      <c r="AF13" s="86">
        <v>6502</v>
      </c>
      <c r="AG13" s="86">
        <v>30</v>
      </c>
      <c r="AH13" s="216" t="s">
        <v>179</v>
      </c>
      <c r="AI13" s="131">
        <v>45415</v>
      </c>
      <c r="AJ13" s="6">
        <v>6467</v>
      </c>
      <c r="AK13" s="6">
        <v>45</v>
      </c>
      <c r="AL13" s="15" t="s">
        <v>179</v>
      </c>
      <c r="AM13" s="131">
        <v>45415</v>
      </c>
      <c r="AN13" s="6">
        <v>6468</v>
      </c>
      <c r="AO13" s="6">
        <v>70</v>
      </c>
      <c r="AP13" s="6" t="s">
        <v>179</v>
      </c>
      <c r="AQ13" s="136">
        <v>45416</v>
      </c>
      <c r="AR13" s="6">
        <v>6435</v>
      </c>
      <c r="AS13" s="6">
        <v>60</v>
      </c>
      <c r="AT13" s="136" t="s">
        <v>179</v>
      </c>
      <c r="AU13" s="136">
        <v>45416</v>
      </c>
      <c r="AV13" s="6">
        <v>6436</v>
      </c>
      <c r="AW13" s="6">
        <v>15</v>
      </c>
      <c r="AX13" s="6" t="s">
        <v>179</v>
      </c>
      <c r="AY13" s="136">
        <v>45435</v>
      </c>
      <c r="AZ13" s="6">
        <v>6635</v>
      </c>
      <c r="BA13" s="6">
        <v>35</v>
      </c>
      <c r="BB13" s="6" t="s">
        <v>111</v>
      </c>
      <c r="BC13" s="136">
        <v>45435</v>
      </c>
      <c r="BD13" s="6">
        <v>6634</v>
      </c>
      <c r="BE13" s="6">
        <v>20</v>
      </c>
      <c r="BF13" s="6" t="s">
        <v>111</v>
      </c>
      <c r="BG13" s="136">
        <v>45435</v>
      </c>
      <c r="BH13" s="6">
        <v>6633</v>
      </c>
      <c r="BI13" s="6">
        <v>33</v>
      </c>
      <c r="BJ13" s="6" t="s">
        <v>111</v>
      </c>
      <c r="BK13" s="136">
        <v>45439</v>
      </c>
      <c r="BL13" s="6">
        <v>6572</v>
      </c>
      <c r="BM13" s="6">
        <v>30</v>
      </c>
      <c r="BN13" s="6" t="s">
        <v>280</v>
      </c>
      <c r="BO13" s="136">
        <v>45416</v>
      </c>
      <c r="BP13" s="6">
        <v>6441</v>
      </c>
      <c r="BQ13" s="6">
        <v>15</v>
      </c>
      <c r="BR13" s="6" t="s">
        <v>179</v>
      </c>
      <c r="BS13" s="144">
        <v>45419</v>
      </c>
      <c r="BT13" s="54">
        <v>6533</v>
      </c>
      <c r="BU13" s="3">
        <v>35</v>
      </c>
      <c r="BV13" s="51" t="s">
        <v>469</v>
      </c>
      <c r="BW13" s="136">
        <v>45416</v>
      </c>
      <c r="BX13" s="6">
        <v>6437</v>
      </c>
      <c r="BY13" s="6">
        <v>15</v>
      </c>
      <c r="BZ13" s="52" t="s">
        <v>179</v>
      </c>
      <c r="CA13" s="136">
        <v>45419</v>
      </c>
      <c r="CB13" s="6">
        <v>6476</v>
      </c>
      <c r="CC13" s="6">
        <v>30</v>
      </c>
      <c r="CD13" s="52" t="s">
        <v>469</v>
      </c>
      <c r="CE13" s="136">
        <v>45424</v>
      </c>
      <c r="CF13" s="6">
        <v>6540</v>
      </c>
      <c r="CG13" s="54">
        <v>35</v>
      </c>
      <c r="CH13" s="15" t="s">
        <v>111</v>
      </c>
      <c r="CI13" s="131"/>
      <c r="CJ13" s="6"/>
      <c r="CK13" s="6"/>
      <c r="CL13" s="216"/>
      <c r="CM13" s="136">
        <v>45417</v>
      </c>
      <c r="CN13" s="6">
        <v>6532</v>
      </c>
      <c r="CO13" s="6">
        <v>30</v>
      </c>
      <c r="CP13" s="15" t="s">
        <v>184</v>
      </c>
      <c r="CQ13" s="161"/>
      <c r="CR13" s="86"/>
      <c r="CS13" s="86"/>
      <c r="CT13" s="86"/>
      <c r="CU13" s="136">
        <v>45419</v>
      </c>
      <c r="CV13" s="6">
        <v>6451</v>
      </c>
      <c r="CW13" s="6">
        <v>30</v>
      </c>
      <c r="CX13" s="6" t="s">
        <v>179</v>
      </c>
      <c r="CY13" s="136">
        <v>45418</v>
      </c>
      <c r="CZ13" s="6">
        <v>6474</v>
      </c>
      <c r="DA13" s="6">
        <v>30</v>
      </c>
      <c r="DB13" s="6" t="s">
        <v>469</v>
      </c>
      <c r="DC13" s="138">
        <v>45439</v>
      </c>
      <c r="DD13" s="6">
        <v>6571</v>
      </c>
      <c r="DE13" s="6">
        <v>60</v>
      </c>
      <c r="DF13" s="6" t="s">
        <v>280</v>
      </c>
      <c r="DG13" s="242">
        <v>45437</v>
      </c>
      <c r="DH13" s="86">
        <v>6570</v>
      </c>
      <c r="DI13" s="86">
        <v>75</v>
      </c>
      <c r="DJ13" s="216" t="s">
        <v>280</v>
      </c>
      <c r="DK13" s="236">
        <v>45416</v>
      </c>
      <c r="DL13" s="86">
        <v>6440</v>
      </c>
      <c r="DM13" s="86">
        <v>15</v>
      </c>
      <c r="DN13" s="216" t="s">
        <v>179</v>
      </c>
      <c r="DO13" s="236">
        <v>45419</v>
      </c>
      <c r="DP13" s="86">
        <v>6478</v>
      </c>
      <c r="DQ13" s="86">
        <v>45</v>
      </c>
      <c r="DR13" s="216" t="s">
        <v>469</v>
      </c>
      <c r="DS13" s="236">
        <v>45429</v>
      </c>
      <c r="DT13" s="86">
        <v>6518</v>
      </c>
      <c r="DU13" s="86">
        <v>15</v>
      </c>
      <c r="DV13" s="216" t="s">
        <v>280</v>
      </c>
      <c r="DW13" s="236">
        <v>45439</v>
      </c>
      <c r="DX13" s="86">
        <v>5212</v>
      </c>
      <c r="DY13" s="86">
        <v>15</v>
      </c>
      <c r="DZ13" s="216" t="s">
        <v>469</v>
      </c>
      <c r="EA13" s="236"/>
      <c r="EB13" s="86"/>
      <c r="EC13" s="86"/>
      <c r="ED13" s="216"/>
      <c r="EE13" s="236"/>
      <c r="EF13" s="86"/>
      <c r="EG13" s="86"/>
      <c r="EH13" s="216"/>
      <c r="EI13" s="236"/>
      <c r="EJ13" s="86"/>
      <c r="EK13" s="86"/>
      <c r="EL13" s="216"/>
      <c r="EM13" s="236"/>
      <c r="EN13" s="86"/>
      <c r="EO13" s="86"/>
      <c r="EP13" s="247"/>
      <c r="EQ13" s="236"/>
      <c r="ER13" s="86"/>
      <c r="ES13" s="86"/>
      <c r="ET13" s="216"/>
      <c r="EU13" s="236"/>
      <c r="EV13" s="86"/>
      <c r="EW13" s="86"/>
      <c r="EX13" s="216"/>
    </row>
    <row r="14" spans="2:154" ht="15" customHeight="1" thickBot="1" x14ac:dyDescent="0.35">
      <c r="C14" s="136">
        <v>45421</v>
      </c>
      <c r="D14" s="6">
        <v>6504</v>
      </c>
      <c r="E14" s="6">
        <v>15</v>
      </c>
      <c r="F14" s="6" t="s">
        <v>280</v>
      </c>
      <c r="G14" s="237">
        <v>45424</v>
      </c>
      <c r="H14" s="6">
        <v>6542</v>
      </c>
      <c r="I14" s="6">
        <v>15</v>
      </c>
      <c r="J14" s="6" t="s">
        <v>111</v>
      </c>
      <c r="K14" s="136">
        <v>45418</v>
      </c>
      <c r="L14" s="6">
        <v>6449</v>
      </c>
      <c r="M14" s="6">
        <v>20</v>
      </c>
      <c r="N14" s="52" t="s">
        <v>179</v>
      </c>
      <c r="O14" s="136"/>
      <c r="P14" s="6"/>
      <c r="Q14" s="6"/>
      <c r="R14" s="6"/>
      <c r="S14" s="131">
        <v>45417</v>
      </c>
      <c r="T14" s="6">
        <v>6444</v>
      </c>
      <c r="U14" s="6">
        <v>30</v>
      </c>
      <c r="V14" s="15" t="s">
        <v>179</v>
      </c>
      <c r="W14" s="131"/>
      <c r="X14" s="6"/>
      <c r="Y14" s="6"/>
      <c r="Z14" s="15"/>
      <c r="AA14" s="136"/>
      <c r="AB14" s="6"/>
      <c r="AC14" s="6"/>
      <c r="AD14" s="52"/>
      <c r="AE14" s="131">
        <v>45423</v>
      </c>
      <c r="AF14" s="6">
        <v>6511</v>
      </c>
      <c r="AG14" s="6">
        <v>30</v>
      </c>
      <c r="AH14" s="15" t="s">
        <v>280</v>
      </c>
      <c r="AI14" s="210">
        <v>45417</v>
      </c>
      <c r="AJ14" s="211">
        <v>6445</v>
      </c>
      <c r="AK14" s="211">
        <v>30</v>
      </c>
      <c r="AL14" s="212" t="s">
        <v>179</v>
      </c>
      <c r="AM14" s="210">
        <v>45417</v>
      </c>
      <c r="AN14" s="6">
        <v>6446</v>
      </c>
      <c r="AO14" s="6">
        <v>70</v>
      </c>
      <c r="AP14" s="6" t="s">
        <v>179</v>
      </c>
      <c r="AQ14" s="136">
        <v>45418</v>
      </c>
      <c r="AR14" s="6">
        <v>6448</v>
      </c>
      <c r="AS14" s="6">
        <v>40</v>
      </c>
      <c r="AT14" s="136" t="s">
        <v>179</v>
      </c>
      <c r="AU14" s="136">
        <v>45418</v>
      </c>
      <c r="AV14" s="6">
        <v>6447</v>
      </c>
      <c r="AW14" s="6">
        <v>15</v>
      </c>
      <c r="AX14" s="6" t="s">
        <v>179</v>
      </c>
      <c r="AY14" s="136"/>
      <c r="AZ14" s="6"/>
      <c r="BA14" s="6"/>
      <c r="BB14" s="6"/>
      <c r="BC14" s="144"/>
      <c r="BD14" s="6"/>
      <c r="BE14" s="6"/>
      <c r="BF14" s="6"/>
      <c r="BG14" s="136"/>
      <c r="BH14" s="6"/>
      <c r="BI14" s="6"/>
      <c r="BJ14" s="6"/>
      <c r="BK14" s="136"/>
      <c r="BL14" s="6"/>
      <c r="BM14" s="6"/>
      <c r="BN14" s="6"/>
      <c r="BO14" s="136">
        <v>45423</v>
      </c>
      <c r="BP14" s="6">
        <v>6535</v>
      </c>
      <c r="BQ14" s="6">
        <v>35</v>
      </c>
      <c r="BR14" s="6" t="s">
        <v>111</v>
      </c>
      <c r="BS14" s="136">
        <v>45443</v>
      </c>
      <c r="BT14" s="6">
        <v>6713</v>
      </c>
      <c r="BU14" s="6">
        <v>15</v>
      </c>
      <c r="BV14" s="6" t="s">
        <v>469</v>
      </c>
      <c r="BW14" s="136">
        <v>45419</v>
      </c>
      <c r="BX14" s="6">
        <v>6477</v>
      </c>
      <c r="BY14" s="6">
        <v>30</v>
      </c>
      <c r="BZ14" s="52" t="s">
        <v>469</v>
      </c>
      <c r="CA14" s="136">
        <v>45422</v>
      </c>
      <c r="CB14" s="6">
        <v>6497</v>
      </c>
      <c r="CC14" s="6">
        <v>30</v>
      </c>
      <c r="CD14" s="52" t="s">
        <v>111</v>
      </c>
      <c r="CE14" s="136">
        <v>45426</v>
      </c>
      <c r="CF14" s="213">
        <v>6550</v>
      </c>
      <c r="CG14" s="54">
        <v>35</v>
      </c>
      <c r="CH14" s="15" t="s">
        <v>111</v>
      </c>
      <c r="CI14" s="131"/>
      <c r="CJ14" s="6"/>
      <c r="CK14" s="6"/>
      <c r="CL14" s="216"/>
      <c r="CM14" s="136">
        <v>45420</v>
      </c>
      <c r="CN14" s="54">
        <v>6489</v>
      </c>
      <c r="CO14" s="54">
        <v>20</v>
      </c>
      <c r="CP14" s="15" t="s">
        <v>179</v>
      </c>
      <c r="CQ14" s="161"/>
      <c r="CR14" s="86"/>
      <c r="CS14" s="86"/>
      <c r="CT14" s="86"/>
      <c r="CU14" s="136">
        <v>45423</v>
      </c>
      <c r="CV14" s="6">
        <v>6513</v>
      </c>
      <c r="CW14" s="6">
        <v>30</v>
      </c>
      <c r="CX14" s="6" t="s">
        <v>280</v>
      </c>
      <c r="CY14" s="136">
        <v>45421</v>
      </c>
      <c r="CZ14" s="6">
        <v>6507</v>
      </c>
      <c r="DA14" s="6">
        <v>30</v>
      </c>
      <c r="DB14" s="6" t="s">
        <v>280</v>
      </c>
      <c r="DC14" s="138"/>
      <c r="DD14" s="6"/>
      <c r="DE14" s="6"/>
      <c r="DF14" s="6"/>
      <c r="DG14" s="242"/>
      <c r="DH14" s="86"/>
      <c r="DI14" s="86"/>
      <c r="DJ14" s="216"/>
      <c r="DK14" s="236">
        <v>45420</v>
      </c>
      <c r="DL14" s="86">
        <v>6503</v>
      </c>
      <c r="DM14" s="86">
        <v>30</v>
      </c>
      <c r="DN14" s="216" t="s">
        <v>280</v>
      </c>
      <c r="DO14" s="236">
        <v>45423</v>
      </c>
      <c r="DP14" s="86">
        <v>6499</v>
      </c>
      <c r="DQ14" s="86">
        <v>30</v>
      </c>
      <c r="DR14" s="216" t="s">
        <v>111</v>
      </c>
      <c r="DS14" s="236">
        <v>45439</v>
      </c>
      <c r="DT14" s="86">
        <v>5213</v>
      </c>
      <c r="DU14" s="86">
        <v>15</v>
      </c>
      <c r="DV14" s="216" t="s">
        <v>469</v>
      </c>
      <c r="DW14" s="236"/>
      <c r="DX14" s="86"/>
      <c r="DY14" s="86"/>
      <c r="DZ14" s="216"/>
      <c r="EA14" s="236"/>
      <c r="EB14" s="86"/>
      <c r="EC14" s="86"/>
      <c r="ED14" s="216"/>
      <c r="EE14" s="236"/>
      <c r="EF14" s="86"/>
      <c r="EG14" s="86"/>
      <c r="EH14" s="216"/>
      <c r="EI14" s="236"/>
      <c r="EJ14" s="86"/>
      <c r="EK14" s="86"/>
      <c r="EL14" s="216"/>
      <c r="EM14" s="236"/>
      <c r="EN14" s="86"/>
      <c r="EO14" s="86"/>
      <c r="EP14" s="216"/>
      <c r="EQ14" s="236"/>
      <c r="ER14" s="86"/>
      <c r="ES14" s="86"/>
      <c r="ET14" s="216"/>
      <c r="EU14" s="236"/>
      <c r="EV14" s="86"/>
      <c r="EW14" s="86"/>
      <c r="EX14" s="216"/>
    </row>
    <row r="15" spans="2:154" x14ac:dyDescent="0.3">
      <c r="C15" s="136">
        <v>45424</v>
      </c>
      <c r="D15" s="54">
        <v>6541</v>
      </c>
      <c r="E15" s="54">
        <v>15</v>
      </c>
      <c r="F15" s="54" t="s">
        <v>111</v>
      </c>
      <c r="G15" s="237">
        <v>45429</v>
      </c>
      <c r="H15" s="6">
        <v>6605</v>
      </c>
      <c r="I15" s="6">
        <v>35</v>
      </c>
      <c r="J15" s="6" t="s">
        <v>111</v>
      </c>
      <c r="K15" s="136">
        <v>45420</v>
      </c>
      <c r="L15" s="6">
        <v>6486</v>
      </c>
      <c r="M15" s="6">
        <v>20</v>
      </c>
      <c r="N15" s="52" t="s">
        <v>179</v>
      </c>
      <c r="O15" s="136"/>
      <c r="P15" s="6"/>
      <c r="Q15" s="6"/>
      <c r="R15" s="15"/>
      <c r="S15" s="131">
        <v>45419</v>
      </c>
      <c r="T15" s="6">
        <v>6475</v>
      </c>
      <c r="U15" s="6">
        <v>45</v>
      </c>
      <c r="V15" s="15" t="s">
        <v>469</v>
      </c>
      <c r="W15" s="131"/>
      <c r="X15" s="6"/>
      <c r="Y15" s="6"/>
      <c r="Z15" s="15"/>
      <c r="AA15" s="136"/>
      <c r="AB15" s="6"/>
      <c r="AC15" s="6"/>
      <c r="AD15" s="52"/>
      <c r="AE15" s="131">
        <v>45426</v>
      </c>
      <c r="AF15" s="86">
        <v>6549</v>
      </c>
      <c r="AG15" s="86">
        <v>70</v>
      </c>
      <c r="AH15" s="86" t="s">
        <v>111</v>
      </c>
      <c r="AI15" s="131">
        <v>45419</v>
      </c>
      <c r="AJ15" s="6">
        <v>6479</v>
      </c>
      <c r="AK15" s="6">
        <v>45</v>
      </c>
      <c r="AL15" s="15" t="s">
        <v>469</v>
      </c>
      <c r="AM15" s="131">
        <v>45419</v>
      </c>
      <c r="AN15" s="6">
        <v>6483</v>
      </c>
      <c r="AO15" s="6">
        <v>105</v>
      </c>
      <c r="AP15" s="6" t="s">
        <v>469</v>
      </c>
      <c r="AQ15" s="136">
        <v>45420</v>
      </c>
      <c r="AR15" s="6">
        <v>6485</v>
      </c>
      <c r="AS15" s="6">
        <v>40</v>
      </c>
      <c r="AT15" s="136" t="s">
        <v>179</v>
      </c>
      <c r="AU15" s="136">
        <v>45420</v>
      </c>
      <c r="AV15" s="6">
        <v>6484</v>
      </c>
      <c r="AW15" s="6">
        <v>15</v>
      </c>
      <c r="AX15" s="6" t="s">
        <v>179</v>
      </c>
      <c r="AY15" s="144"/>
      <c r="AZ15" s="6"/>
      <c r="BA15" s="6"/>
      <c r="BB15" s="6"/>
      <c r="BC15" s="144"/>
      <c r="BD15" s="6"/>
      <c r="BE15" s="6"/>
      <c r="BF15" s="6"/>
      <c r="BG15" s="144"/>
      <c r="BH15" s="6"/>
      <c r="BI15" s="6"/>
      <c r="BJ15" s="6"/>
      <c r="BK15" s="136"/>
      <c r="BL15" s="6"/>
      <c r="BM15" s="6"/>
      <c r="BN15" s="6"/>
      <c r="BO15" s="136">
        <v>45427</v>
      </c>
      <c r="BP15" s="6">
        <v>6555</v>
      </c>
      <c r="BQ15" s="6">
        <v>70</v>
      </c>
      <c r="BR15" s="6" t="s">
        <v>111</v>
      </c>
      <c r="BS15" s="136"/>
      <c r="BT15" s="6"/>
      <c r="BU15" s="6"/>
      <c r="BV15" s="6"/>
      <c r="BW15" s="136">
        <v>45422</v>
      </c>
      <c r="BX15" s="6">
        <v>6496</v>
      </c>
      <c r="BY15" s="6">
        <v>30</v>
      </c>
      <c r="BZ15" s="52" t="s">
        <v>111</v>
      </c>
      <c r="CA15" s="136">
        <v>45425</v>
      </c>
      <c r="CB15" s="6">
        <v>6546</v>
      </c>
      <c r="CC15" s="6">
        <v>30</v>
      </c>
      <c r="CD15" s="6" t="s">
        <v>111</v>
      </c>
      <c r="CE15" s="136">
        <v>45430</v>
      </c>
      <c r="CF15" s="6">
        <v>6609</v>
      </c>
      <c r="CG15" s="54">
        <v>15</v>
      </c>
      <c r="CH15" s="15" t="s">
        <v>111</v>
      </c>
      <c r="CI15" s="161"/>
      <c r="CJ15" s="6"/>
      <c r="CK15" s="6"/>
      <c r="CL15" s="216"/>
      <c r="CM15" s="136">
        <v>45423</v>
      </c>
      <c r="CN15" s="6">
        <v>6512</v>
      </c>
      <c r="CO15" s="6">
        <v>30</v>
      </c>
      <c r="CP15" s="15" t="s">
        <v>280</v>
      </c>
      <c r="CQ15" s="161"/>
      <c r="CR15" s="86"/>
      <c r="CS15" s="86"/>
      <c r="CT15" s="86"/>
      <c r="CU15" s="136">
        <v>45426</v>
      </c>
      <c r="CV15" s="6">
        <v>6548</v>
      </c>
      <c r="CW15" s="6">
        <v>70</v>
      </c>
      <c r="CX15" s="6" t="s">
        <v>111</v>
      </c>
      <c r="CY15" s="136">
        <v>45424</v>
      </c>
      <c r="CZ15" s="6">
        <v>6543</v>
      </c>
      <c r="DA15" s="6">
        <v>70</v>
      </c>
      <c r="DB15" s="6" t="s">
        <v>111</v>
      </c>
      <c r="DC15" s="138"/>
      <c r="DD15" s="6"/>
      <c r="DE15" s="6"/>
      <c r="DF15" s="6"/>
      <c r="DG15" s="242"/>
      <c r="DH15" s="86"/>
      <c r="DI15" s="86"/>
      <c r="DJ15" s="216"/>
      <c r="DK15" s="161">
        <v>45423</v>
      </c>
      <c r="DL15" s="86">
        <v>6556</v>
      </c>
      <c r="DM15" s="86">
        <v>30</v>
      </c>
      <c r="DN15" s="216" t="s">
        <v>111</v>
      </c>
      <c r="DO15" s="236">
        <v>45427</v>
      </c>
      <c r="DP15" s="86">
        <v>6552</v>
      </c>
      <c r="DQ15" s="86">
        <v>70</v>
      </c>
      <c r="DR15" s="216" t="s">
        <v>111</v>
      </c>
      <c r="DS15" s="236"/>
      <c r="DT15" s="86"/>
      <c r="DU15" s="86"/>
      <c r="DV15" s="216"/>
      <c r="DW15" s="236"/>
      <c r="DX15" s="86"/>
      <c r="DY15" s="86"/>
      <c r="DZ15" s="216"/>
      <c r="EA15" s="236"/>
      <c r="EB15" s="86"/>
      <c r="EC15" s="86"/>
      <c r="ED15" s="216"/>
      <c r="EE15" s="236"/>
      <c r="EF15" s="86"/>
      <c r="EG15" s="86"/>
      <c r="EH15" s="216"/>
      <c r="EI15" s="236"/>
      <c r="EJ15" s="86"/>
      <c r="EK15" s="86"/>
      <c r="EL15" s="216"/>
      <c r="EM15" s="236"/>
      <c r="EN15" s="86"/>
      <c r="EO15" s="86"/>
      <c r="EP15" s="216"/>
      <c r="EQ15" s="236"/>
      <c r="ER15" s="86"/>
      <c r="ES15" s="86"/>
      <c r="ET15" s="216"/>
      <c r="EU15" s="236"/>
      <c r="EV15" s="86"/>
      <c r="EW15" s="86"/>
      <c r="EX15" s="216"/>
    </row>
    <row r="16" spans="2:154" ht="15" thickBot="1" x14ac:dyDescent="0.35">
      <c r="C16" s="131">
        <v>45429</v>
      </c>
      <c r="D16" s="6">
        <v>6604</v>
      </c>
      <c r="E16" s="6">
        <v>35</v>
      </c>
      <c r="F16" s="15" t="s">
        <v>111</v>
      </c>
      <c r="G16" s="131">
        <v>45432</v>
      </c>
      <c r="H16" s="6">
        <v>6565</v>
      </c>
      <c r="I16" s="6">
        <v>15</v>
      </c>
      <c r="J16" s="15" t="s">
        <v>280</v>
      </c>
      <c r="K16" s="136">
        <v>45422</v>
      </c>
      <c r="L16" s="6">
        <v>6493</v>
      </c>
      <c r="M16" s="6">
        <v>45</v>
      </c>
      <c r="N16" s="52" t="s">
        <v>111</v>
      </c>
      <c r="O16" s="136"/>
      <c r="P16" s="6"/>
      <c r="Q16" s="6"/>
      <c r="R16" s="15"/>
      <c r="S16" s="131">
        <v>45421</v>
      </c>
      <c r="T16" s="6">
        <v>6534</v>
      </c>
      <c r="U16" s="6">
        <v>45</v>
      </c>
      <c r="V16" s="15" t="s">
        <v>469</v>
      </c>
      <c r="W16" s="131"/>
      <c r="X16" s="6"/>
      <c r="Y16" s="232"/>
      <c r="Z16" s="15"/>
      <c r="AA16" s="136"/>
      <c r="AB16" s="6"/>
      <c r="AC16" s="6"/>
      <c r="AD16" s="52"/>
      <c r="AE16" s="131">
        <v>45429</v>
      </c>
      <c r="AF16" s="86">
        <v>6607</v>
      </c>
      <c r="AG16" s="86">
        <v>70</v>
      </c>
      <c r="AH16" s="86" t="s">
        <v>111</v>
      </c>
      <c r="AI16" s="210">
        <v>45421</v>
      </c>
      <c r="AJ16" s="211">
        <v>6506</v>
      </c>
      <c r="AK16" s="211">
        <v>45</v>
      </c>
      <c r="AL16" s="212" t="s">
        <v>280</v>
      </c>
      <c r="AM16" s="210">
        <v>45421</v>
      </c>
      <c r="AN16" s="6">
        <v>6509</v>
      </c>
      <c r="AO16" s="6">
        <v>90</v>
      </c>
      <c r="AP16" s="6" t="s">
        <v>280</v>
      </c>
      <c r="AQ16" s="136">
        <v>45422</v>
      </c>
      <c r="AR16" s="6">
        <v>6494</v>
      </c>
      <c r="AS16" s="6">
        <v>40</v>
      </c>
      <c r="AT16" s="136" t="s">
        <v>111</v>
      </c>
      <c r="AU16" s="136">
        <v>45422</v>
      </c>
      <c r="AV16" s="6">
        <v>6495</v>
      </c>
      <c r="AW16" s="6">
        <v>20</v>
      </c>
      <c r="AX16" s="6" t="s">
        <v>111</v>
      </c>
      <c r="AY16" s="136"/>
      <c r="AZ16" s="6"/>
      <c r="BA16" s="6"/>
      <c r="BB16" s="6"/>
      <c r="BC16" s="144"/>
      <c r="BD16" s="6"/>
      <c r="BE16" s="6"/>
      <c r="BF16" s="6"/>
      <c r="BG16" s="144"/>
      <c r="BH16" s="6"/>
      <c r="BI16" s="6"/>
      <c r="BJ16" s="6"/>
      <c r="BK16" s="136"/>
      <c r="BL16" s="6"/>
      <c r="BM16" s="6"/>
      <c r="BN16" s="6"/>
      <c r="BO16" s="136">
        <v>45443</v>
      </c>
      <c r="BP16" s="6">
        <v>6578</v>
      </c>
      <c r="BQ16" s="6">
        <v>15</v>
      </c>
      <c r="BR16" s="6" t="s">
        <v>280</v>
      </c>
      <c r="BS16" s="136"/>
      <c r="BT16" s="6"/>
      <c r="BU16" s="6"/>
      <c r="BV16" s="6"/>
      <c r="BW16" s="136">
        <v>45425</v>
      </c>
      <c r="BX16" s="6">
        <v>6545</v>
      </c>
      <c r="BY16" s="6">
        <v>15</v>
      </c>
      <c r="BZ16" s="52" t="s">
        <v>111</v>
      </c>
      <c r="CA16" s="136">
        <v>45428</v>
      </c>
      <c r="CB16" s="6">
        <v>6558</v>
      </c>
      <c r="CC16" s="6">
        <v>30</v>
      </c>
      <c r="CD16" s="6" t="s">
        <v>111</v>
      </c>
      <c r="CE16" s="136"/>
      <c r="CF16" s="6"/>
      <c r="CG16" s="6"/>
      <c r="CH16" s="15"/>
      <c r="CI16" s="131"/>
      <c r="CJ16" s="6"/>
      <c r="CK16" s="6"/>
      <c r="CL16" s="216"/>
      <c r="CM16" s="136">
        <v>45426</v>
      </c>
      <c r="CN16" s="6">
        <v>6516</v>
      </c>
      <c r="CO16" s="6">
        <v>30</v>
      </c>
      <c r="CP16" s="15" t="s">
        <v>280</v>
      </c>
      <c r="CQ16" s="161"/>
      <c r="CR16" s="86"/>
      <c r="CS16" s="86"/>
      <c r="CT16" s="86"/>
      <c r="CU16" s="136">
        <v>45429</v>
      </c>
      <c r="CV16" s="6">
        <v>6608</v>
      </c>
      <c r="CW16" s="6">
        <v>70</v>
      </c>
      <c r="CX16" s="6" t="s">
        <v>111</v>
      </c>
      <c r="CY16" s="136">
        <v>45429</v>
      </c>
      <c r="CZ16" s="86">
        <v>6606</v>
      </c>
      <c r="DA16" s="86">
        <v>70</v>
      </c>
      <c r="DB16" s="86" t="s">
        <v>111</v>
      </c>
      <c r="DC16" s="138"/>
      <c r="DD16" s="86"/>
      <c r="DE16" s="86"/>
      <c r="DF16" s="86"/>
      <c r="DG16" s="208"/>
      <c r="DH16" s="86"/>
      <c r="DI16" s="86"/>
      <c r="DJ16" s="216"/>
      <c r="DK16" s="236">
        <v>45428</v>
      </c>
      <c r="DL16" s="86">
        <v>6557</v>
      </c>
      <c r="DM16" s="86">
        <v>30</v>
      </c>
      <c r="DN16" s="216" t="s">
        <v>111</v>
      </c>
      <c r="DO16" s="236">
        <v>45430</v>
      </c>
      <c r="DP16" s="86">
        <v>6524</v>
      </c>
      <c r="DQ16" s="86">
        <v>45</v>
      </c>
      <c r="DR16" s="216" t="s">
        <v>280</v>
      </c>
      <c r="DS16" s="236"/>
      <c r="DT16" s="86"/>
      <c r="DU16" s="86"/>
      <c r="DV16" s="216"/>
      <c r="DW16" s="236"/>
      <c r="DX16" s="86"/>
      <c r="DY16" s="86"/>
      <c r="DZ16" s="216"/>
      <c r="EA16" s="236"/>
      <c r="EB16" s="86"/>
      <c r="EC16" s="86"/>
      <c r="ED16" s="216"/>
      <c r="EE16" s="236"/>
      <c r="EF16" s="86"/>
      <c r="EG16" s="86"/>
      <c r="EH16" s="216"/>
      <c r="EI16" s="236"/>
      <c r="EJ16" s="86"/>
      <c r="EK16" s="86"/>
      <c r="EL16" s="216"/>
      <c r="EM16" s="236"/>
      <c r="EN16" s="86"/>
      <c r="EO16" s="86"/>
      <c r="EP16" s="216"/>
      <c r="EQ16" s="236"/>
      <c r="ER16" s="86"/>
      <c r="ES16" s="86"/>
      <c r="ET16" s="216"/>
      <c r="EU16" s="236"/>
      <c r="EV16" s="86"/>
      <c r="EW16" s="86"/>
      <c r="EX16" s="216"/>
    </row>
    <row r="17" spans="2:154" x14ac:dyDescent="0.3">
      <c r="C17" s="131">
        <v>45432</v>
      </c>
      <c r="D17" s="6">
        <v>6564</v>
      </c>
      <c r="E17" s="6">
        <v>15</v>
      </c>
      <c r="F17" s="15" t="s">
        <v>280</v>
      </c>
      <c r="G17" s="131"/>
      <c r="H17" s="6"/>
      <c r="I17" s="6"/>
      <c r="J17" s="15"/>
      <c r="K17" s="131">
        <v>45424</v>
      </c>
      <c r="L17" s="6">
        <v>6536</v>
      </c>
      <c r="M17" s="6">
        <v>30</v>
      </c>
      <c r="N17" s="52" t="s">
        <v>111</v>
      </c>
      <c r="O17" s="136"/>
      <c r="P17" s="6"/>
      <c r="Q17" s="6"/>
      <c r="R17" s="15"/>
      <c r="S17" s="131">
        <v>45423</v>
      </c>
      <c r="T17" s="6">
        <v>6500</v>
      </c>
      <c r="U17" s="6">
        <v>45</v>
      </c>
      <c r="V17" s="15" t="s">
        <v>111</v>
      </c>
      <c r="W17" s="131"/>
      <c r="X17" s="6"/>
      <c r="Y17" s="6"/>
      <c r="Z17" s="15"/>
      <c r="AA17" s="136"/>
      <c r="AB17" s="6"/>
      <c r="AC17" s="6"/>
      <c r="AD17" s="52"/>
      <c r="AE17" s="131">
        <v>45433</v>
      </c>
      <c r="AF17" s="86">
        <v>6621</v>
      </c>
      <c r="AG17" s="86">
        <v>70</v>
      </c>
      <c r="AH17" s="86" t="s">
        <v>111</v>
      </c>
      <c r="AI17" s="130">
        <v>45423</v>
      </c>
      <c r="AJ17" s="6">
        <v>6498</v>
      </c>
      <c r="AK17" s="6">
        <v>45</v>
      </c>
      <c r="AL17" s="15" t="s">
        <v>111</v>
      </c>
      <c r="AM17" s="161">
        <v>45431</v>
      </c>
      <c r="AN17" s="6">
        <v>6613</v>
      </c>
      <c r="AO17" s="6">
        <v>105</v>
      </c>
      <c r="AP17" s="6" t="s">
        <v>469</v>
      </c>
      <c r="AQ17" s="136">
        <v>45424</v>
      </c>
      <c r="AR17" s="6">
        <v>6537</v>
      </c>
      <c r="AS17" s="6">
        <v>60</v>
      </c>
      <c r="AT17" s="136" t="s">
        <v>111</v>
      </c>
      <c r="AU17" s="136">
        <v>45424</v>
      </c>
      <c r="AV17" s="6">
        <v>6538</v>
      </c>
      <c r="AW17" s="6">
        <v>30</v>
      </c>
      <c r="AX17" s="192" t="s">
        <v>111</v>
      </c>
      <c r="AY17" s="136"/>
      <c r="AZ17" s="6"/>
      <c r="BA17" s="6"/>
      <c r="BB17" s="6"/>
      <c r="BC17" s="144"/>
      <c r="BD17" s="6"/>
      <c r="BE17" s="6"/>
      <c r="BF17" s="6"/>
      <c r="BG17" s="136"/>
      <c r="BH17" s="6"/>
      <c r="BI17" s="6"/>
      <c r="BJ17" s="6"/>
      <c r="BK17" s="136"/>
      <c r="BL17" s="6"/>
      <c r="BM17" s="6"/>
      <c r="BN17" s="6"/>
      <c r="BO17" s="136"/>
      <c r="BP17" s="6"/>
      <c r="BQ17" s="6"/>
      <c r="BR17" s="6"/>
      <c r="BS17" s="136"/>
      <c r="BT17" s="6"/>
      <c r="BU17" s="6"/>
      <c r="BV17" s="6"/>
      <c r="BW17" s="136">
        <v>45428</v>
      </c>
      <c r="BX17" s="86">
        <v>6559</v>
      </c>
      <c r="BY17" s="86">
        <v>70</v>
      </c>
      <c r="BZ17" s="52" t="s">
        <v>111</v>
      </c>
      <c r="CA17" s="136">
        <v>45431</v>
      </c>
      <c r="CB17" s="6">
        <v>6615</v>
      </c>
      <c r="CC17" s="6">
        <v>15</v>
      </c>
      <c r="CD17" s="6" t="s">
        <v>111</v>
      </c>
      <c r="CE17" s="136"/>
      <c r="CF17" s="6"/>
      <c r="CG17" s="6"/>
      <c r="CH17" s="15"/>
      <c r="CI17" s="131"/>
      <c r="CJ17" s="6"/>
      <c r="CK17" s="6"/>
      <c r="CL17" s="216"/>
      <c r="CM17" s="136">
        <v>45429</v>
      </c>
      <c r="CN17" s="6">
        <v>6517</v>
      </c>
      <c r="CO17" s="6">
        <v>30</v>
      </c>
      <c r="CP17" s="15" t="s">
        <v>280</v>
      </c>
      <c r="CQ17" s="161"/>
      <c r="CR17" s="86"/>
      <c r="CS17" s="86"/>
      <c r="CT17" s="86"/>
      <c r="CU17" s="136">
        <v>45432</v>
      </c>
      <c r="CV17" s="6">
        <v>6619</v>
      </c>
      <c r="CW17" s="6">
        <v>70</v>
      </c>
      <c r="CX17" s="6" t="s">
        <v>111</v>
      </c>
      <c r="CY17" s="136">
        <v>45432</v>
      </c>
      <c r="CZ17" s="86">
        <v>6566</v>
      </c>
      <c r="DA17" s="86">
        <v>30</v>
      </c>
      <c r="DB17" s="86" t="s">
        <v>280</v>
      </c>
      <c r="DC17" s="138"/>
      <c r="DD17" s="86"/>
      <c r="DE17" s="86"/>
      <c r="DF17" s="86"/>
      <c r="DG17" s="242"/>
      <c r="DH17" s="86"/>
      <c r="DI17" s="86"/>
      <c r="DJ17" s="216"/>
      <c r="DK17" s="236">
        <v>45430</v>
      </c>
      <c r="DL17" s="86">
        <v>6522</v>
      </c>
      <c r="DM17" s="86">
        <v>15</v>
      </c>
      <c r="DN17" s="216" t="s">
        <v>280</v>
      </c>
      <c r="DO17" s="236">
        <v>45437</v>
      </c>
      <c r="DP17" s="86">
        <v>6641</v>
      </c>
      <c r="DQ17" s="86">
        <v>45</v>
      </c>
      <c r="DR17" s="216" t="s">
        <v>469</v>
      </c>
      <c r="DS17" s="236"/>
      <c r="DT17" s="86"/>
      <c r="DU17" s="86"/>
      <c r="DV17" s="216"/>
      <c r="DW17" s="236"/>
      <c r="DX17" s="86"/>
      <c r="DY17" s="86"/>
      <c r="DZ17" s="216"/>
      <c r="EA17" s="236"/>
      <c r="EB17" s="86"/>
      <c r="EC17" s="86"/>
      <c r="ED17" s="216"/>
      <c r="EE17" s="236"/>
      <c r="EF17" s="86"/>
      <c r="EG17" s="86"/>
      <c r="EH17" s="216"/>
      <c r="EI17" s="236"/>
      <c r="EJ17" s="86"/>
      <c r="EK17" s="86"/>
      <c r="EL17" s="216"/>
      <c r="EM17" s="236"/>
      <c r="EN17" s="86"/>
      <c r="EO17" s="86"/>
      <c r="EP17" s="216"/>
      <c r="EQ17" s="236"/>
      <c r="ER17" s="86"/>
      <c r="ES17" s="86"/>
      <c r="ET17" s="216"/>
      <c r="EU17" s="236"/>
      <c r="EV17" s="86"/>
      <c r="EW17" s="86"/>
      <c r="EX17" s="216"/>
    </row>
    <row r="18" spans="2:154" x14ac:dyDescent="0.3">
      <c r="C18" s="131">
        <v>45435</v>
      </c>
      <c r="D18" s="6">
        <v>6528</v>
      </c>
      <c r="E18" s="6">
        <v>15</v>
      </c>
      <c r="F18" s="15" t="s">
        <v>280</v>
      </c>
      <c r="G18" s="131"/>
      <c r="H18" s="6"/>
      <c r="I18" s="6"/>
      <c r="J18" s="15"/>
      <c r="K18" s="131">
        <v>45426</v>
      </c>
      <c r="L18" s="6">
        <v>6547</v>
      </c>
      <c r="M18" s="6">
        <v>30</v>
      </c>
      <c r="N18" s="52" t="s">
        <v>111</v>
      </c>
      <c r="O18" s="136"/>
      <c r="P18" s="6"/>
      <c r="Q18" s="6"/>
      <c r="R18" s="15"/>
      <c r="S18" s="131">
        <v>45425</v>
      </c>
      <c r="T18" s="6">
        <v>6553</v>
      </c>
      <c r="U18" s="6">
        <v>45</v>
      </c>
      <c r="V18" s="15" t="s">
        <v>111</v>
      </c>
      <c r="W18" s="131"/>
      <c r="X18" s="6"/>
      <c r="Y18" s="6"/>
      <c r="Z18" s="15"/>
      <c r="AA18" s="136"/>
      <c r="AB18" s="6"/>
      <c r="AC18" s="6"/>
      <c r="AD18" s="52"/>
      <c r="AE18" s="131">
        <v>45435</v>
      </c>
      <c r="AF18" s="86">
        <v>6568</v>
      </c>
      <c r="AG18" s="86">
        <v>30</v>
      </c>
      <c r="AH18" s="86" t="s">
        <v>280</v>
      </c>
      <c r="AI18" s="131">
        <v>45425</v>
      </c>
      <c r="AJ18" s="140">
        <v>6544</v>
      </c>
      <c r="AK18" s="6">
        <v>45</v>
      </c>
      <c r="AL18" s="15" t="s">
        <v>111</v>
      </c>
      <c r="AM18" s="131">
        <v>45433</v>
      </c>
      <c r="AN18" s="6">
        <v>6622</v>
      </c>
      <c r="AO18" s="6">
        <v>245</v>
      </c>
      <c r="AP18" s="6" t="s">
        <v>111</v>
      </c>
      <c r="AQ18" s="136">
        <v>45426</v>
      </c>
      <c r="AR18" s="6">
        <v>6601</v>
      </c>
      <c r="AS18" s="6">
        <v>40</v>
      </c>
      <c r="AT18" s="136" t="s">
        <v>111</v>
      </c>
      <c r="AU18" s="136">
        <v>45426</v>
      </c>
      <c r="AV18" s="6">
        <v>6514</v>
      </c>
      <c r="AW18" s="6">
        <v>30</v>
      </c>
      <c r="AX18" s="192" t="s">
        <v>280</v>
      </c>
      <c r="AY18" s="144"/>
      <c r="AZ18" s="6"/>
      <c r="BA18" s="6"/>
      <c r="BB18" s="192"/>
      <c r="BC18" s="144"/>
      <c r="BD18" s="6"/>
      <c r="BE18" s="6"/>
      <c r="BF18" s="192"/>
      <c r="BG18" s="136"/>
      <c r="BH18" s="6"/>
      <c r="BI18" s="6"/>
      <c r="BJ18" s="192"/>
      <c r="BK18" s="136"/>
      <c r="BL18" s="6"/>
      <c r="BM18" s="6"/>
      <c r="BN18" s="6"/>
      <c r="BO18" s="136"/>
      <c r="BP18" s="6"/>
      <c r="BQ18" s="6"/>
      <c r="BR18" s="6"/>
      <c r="BS18" s="136"/>
      <c r="BT18" s="6"/>
      <c r="BU18" s="6"/>
      <c r="BV18" s="6"/>
      <c r="BW18" s="136">
        <v>45431</v>
      </c>
      <c r="BX18" s="86">
        <v>6523</v>
      </c>
      <c r="BY18" s="86">
        <v>15</v>
      </c>
      <c r="BZ18" s="86" t="s">
        <v>280</v>
      </c>
      <c r="CA18" s="136">
        <v>45434</v>
      </c>
      <c r="CB18" s="6">
        <v>6627</v>
      </c>
      <c r="CC18" s="6">
        <v>70</v>
      </c>
      <c r="CD18" s="6" t="s">
        <v>111</v>
      </c>
      <c r="CE18" s="136"/>
      <c r="CF18" s="6"/>
      <c r="CG18" s="6"/>
      <c r="CH18" s="15"/>
      <c r="CI18" s="161"/>
      <c r="CJ18" s="6"/>
      <c r="CK18" s="6"/>
      <c r="CL18" s="216"/>
      <c r="CM18" s="136">
        <v>45432</v>
      </c>
      <c r="CN18" s="6">
        <v>6620</v>
      </c>
      <c r="CO18" s="6">
        <v>70</v>
      </c>
      <c r="CP18" s="86" t="s">
        <v>111</v>
      </c>
      <c r="CQ18" s="161"/>
      <c r="CR18" s="86"/>
      <c r="CS18" s="86"/>
      <c r="CT18" s="86"/>
      <c r="CU18" s="136">
        <v>45435</v>
      </c>
      <c r="CV18" s="6">
        <v>6569</v>
      </c>
      <c r="CW18" s="6">
        <v>30</v>
      </c>
      <c r="CX18" s="6" t="s">
        <v>280</v>
      </c>
      <c r="CY18" s="136">
        <v>45435</v>
      </c>
      <c r="CZ18" s="6">
        <v>6567</v>
      </c>
      <c r="DA18" s="6">
        <v>30</v>
      </c>
      <c r="DB18" s="6" t="s">
        <v>280</v>
      </c>
      <c r="DC18" s="138"/>
      <c r="DD18" s="6"/>
      <c r="DE18" s="6"/>
      <c r="DF18" s="6"/>
      <c r="DG18" s="242"/>
      <c r="DH18" s="86"/>
      <c r="DI18" s="86"/>
      <c r="DJ18" s="216"/>
      <c r="DK18" s="161">
        <v>45434</v>
      </c>
      <c r="DL18" s="86">
        <v>6628</v>
      </c>
      <c r="DM18" s="86">
        <v>35</v>
      </c>
      <c r="DN18" s="216" t="s">
        <v>111</v>
      </c>
      <c r="DO18" s="236">
        <v>45440</v>
      </c>
      <c r="DP18" s="86">
        <v>6654</v>
      </c>
      <c r="DQ18" s="86">
        <v>45</v>
      </c>
      <c r="DR18" s="216" t="s">
        <v>469</v>
      </c>
      <c r="DS18" s="221"/>
      <c r="DT18" s="86"/>
      <c r="DU18" s="86"/>
      <c r="DV18" s="216"/>
      <c r="DW18" s="221"/>
      <c r="DX18" s="86"/>
      <c r="DY18" s="86"/>
      <c r="DZ18" s="216"/>
      <c r="EA18" s="236"/>
      <c r="EB18" s="86"/>
      <c r="EC18" s="86"/>
      <c r="ED18" s="216"/>
      <c r="EE18" s="221"/>
      <c r="EF18" s="86"/>
      <c r="EG18" s="86"/>
      <c r="EH18" s="216"/>
      <c r="EI18" s="236"/>
      <c r="EJ18" s="86"/>
      <c r="EK18" s="86"/>
      <c r="EL18" s="216"/>
      <c r="EM18" s="236"/>
      <c r="EN18" s="86"/>
      <c r="EO18" s="86"/>
      <c r="EP18" s="216"/>
      <c r="EQ18" s="221"/>
      <c r="ER18" s="86"/>
      <c r="ES18" s="86"/>
      <c r="ET18" s="216"/>
      <c r="EU18" s="221"/>
      <c r="EV18" s="86"/>
      <c r="EW18" s="86"/>
      <c r="EX18" s="216"/>
    </row>
    <row r="19" spans="2:154" x14ac:dyDescent="0.3">
      <c r="C19" s="131">
        <v>45441</v>
      </c>
      <c r="D19" s="6">
        <v>6574</v>
      </c>
      <c r="E19" s="6">
        <v>15</v>
      </c>
      <c r="F19" s="15" t="s">
        <v>280</v>
      </c>
      <c r="G19" s="131"/>
      <c r="H19" s="6"/>
      <c r="I19" s="6"/>
      <c r="J19" s="15"/>
      <c r="K19" s="131">
        <v>45430</v>
      </c>
      <c r="L19" s="6">
        <v>6610</v>
      </c>
      <c r="M19" s="6">
        <v>35</v>
      </c>
      <c r="N19" s="52" t="s">
        <v>111</v>
      </c>
      <c r="O19" s="136"/>
      <c r="P19" s="6"/>
      <c r="Q19" s="6"/>
      <c r="R19" s="15"/>
      <c r="S19" s="131">
        <v>45427</v>
      </c>
      <c r="T19" s="6">
        <v>6554</v>
      </c>
      <c r="U19" s="6">
        <v>45</v>
      </c>
      <c r="V19" s="15" t="s">
        <v>111</v>
      </c>
      <c r="W19" s="131"/>
      <c r="X19" s="6"/>
      <c r="Y19" s="6"/>
      <c r="Z19" s="6"/>
      <c r="AA19" s="136"/>
      <c r="AB19" s="6"/>
      <c r="AC19" s="6"/>
      <c r="AD19" s="52"/>
      <c r="AE19" s="131">
        <v>45438</v>
      </c>
      <c r="AF19" s="114">
        <v>6661</v>
      </c>
      <c r="AG19" s="86">
        <v>25</v>
      </c>
      <c r="AH19" s="115" t="s">
        <v>179</v>
      </c>
      <c r="AI19" s="210">
        <v>45427</v>
      </c>
      <c r="AJ19" s="140">
        <v>6551</v>
      </c>
      <c r="AK19" s="6">
        <v>45</v>
      </c>
      <c r="AL19" s="15" t="s">
        <v>111</v>
      </c>
      <c r="AM19" s="210">
        <v>45435</v>
      </c>
      <c r="AN19" s="6">
        <v>6629</v>
      </c>
      <c r="AO19" s="6">
        <v>105</v>
      </c>
      <c r="AP19" s="6" t="s">
        <v>111</v>
      </c>
      <c r="AQ19" s="136">
        <v>45428</v>
      </c>
      <c r="AR19" s="6">
        <v>6602</v>
      </c>
      <c r="AS19" s="6">
        <v>60</v>
      </c>
      <c r="AT19" s="136" t="s">
        <v>111</v>
      </c>
      <c r="AU19" s="136">
        <v>45428</v>
      </c>
      <c r="AV19" s="6">
        <v>6561</v>
      </c>
      <c r="AW19" s="6">
        <v>20</v>
      </c>
      <c r="AX19" s="6" t="s">
        <v>111</v>
      </c>
      <c r="AY19" s="136"/>
      <c r="AZ19" s="6"/>
      <c r="BA19" s="6"/>
      <c r="BB19" s="192"/>
      <c r="BC19" s="144"/>
      <c r="BD19" s="6"/>
      <c r="BE19" s="6"/>
      <c r="BF19" s="192"/>
      <c r="BG19" s="144"/>
      <c r="BH19" s="6"/>
      <c r="BI19" s="6"/>
      <c r="BJ19" s="192"/>
      <c r="BK19" s="136"/>
      <c r="BL19" s="6"/>
      <c r="BM19" s="6"/>
      <c r="BN19" s="6"/>
      <c r="BO19" s="136"/>
      <c r="BP19" s="6"/>
      <c r="BQ19" s="6"/>
      <c r="BR19" s="6"/>
      <c r="BS19" s="136"/>
      <c r="BT19" s="6"/>
      <c r="BU19" s="6"/>
      <c r="BV19" s="6"/>
      <c r="BW19" s="136">
        <v>45434</v>
      </c>
      <c r="BX19" s="86">
        <v>6626</v>
      </c>
      <c r="BY19" s="86">
        <v>70</v>
      </c>
      <c r="BZ19" s="86" t="s">
        <v>111</v>
      </c>
      <c r="CA19" s="136">
        <v>45437</v>
      </c>
      <c r="CB19" s="6">
        <v>6644</v>
      </c>
      <c r="CC19" s="6">
        <v>15</v>
      </c>
      <c r="CD19" s="6" t="s">
        <v>469</v>
      </c>
      <c r="CE19" s="136"/>
      <c r="CF19" s="6"/>
      <c r="CG19" s="6"/>
      <c r="CH19" s="15"/>
      <c r="CI19" s="131"/>
      <c r="CJ19" s="6"/>
      <c r="CK19" s="6"/>
      <c r="CL19" s="216"/>
      <c r="CM19" s="136">
        <v>45435</v>
      </c>
      <c r="CN19" s="6">
        <v>6527</v>
      </c>
      <c r="CO19" s="6">
        <v>30</v>
      </c>
      <c r="CP19" s="86" t="s">
        <v>280</v>
      </c>
      <c r="CQ19" s="161"/>
      <c r="CR19" s="86"/>
      <c r="CS19" s="86"/>
      <c r="CT19" s="86"/>
      <c r="CU19" s="136">
        <v>45441</v>
      </c>
      <c r="CV19" s="6">
        <v>6576</v>
      </c>
      <c r="CW19" s="6">
        <v>30</v>
      </c>
      <c r="CX19" s="6" t="s">
        <v>280</v>
      </c>
      <c r="CY19" s="136">
        <v>45441</v>
      </c>
      <c r="CZ19" s="6">
        <v>6575</v>
      </c>
      <c r="DA19" s="6">
        <v>45</v>
      </c>
      <c r="DB19" s="6" t="s">
        <v>280</v>
      </c>
      <c r="DC19" s="138"/>
      <c r="DD19" s="6"/>
      <c r="DE19" s="6"/>
      <c r="DF19" s="6"/>
      <c r="DG19" s="242"/>
      <c r="DH19" s="86"/>
      <c r="DI19" s="86"/>
      <c r="DJ19" s="216"/>
      <c r="DK19" s="236">
        <v>45437</v>
      </c>
      <c r="DL19" s="86">
        <v>6645</v>
      </c>
      <c r="DM19" s="86">
        <v>15</v>
      </c>
      <c r="DN19" s="216" t="s">
        <v>469</v>
      </c>
      <c r="DO19" s="236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21"/>
      <c r="EB19" s="86"/>
      <c r="EC19" s="86"/>
      <c r="ED19" s="216"/>
      <c r="EE19" s="221"/>
      <c r="EF19" s="86"/>
      <c r="EG19" s="86"/>
      <c r="EH19" s="216"/>
      <c r="EI19" s="236"/>
      <c r="EJ19" s="86"/>
      <c r="EK19" s="86"/>
      <c r="EL19" s="216"/>
      <c r="EM19" s="236"/>
      <c r="EN19" s="86"/>
      <c r="EO19" s="86"/>
      <c r="EP19" s="216"/>
      <c r="EQ19" s="221"/>
      <c r="ER19" s="86"/>
      <c r="ES19" s="86"/>
      <c r="ET19" s="216"/>
      <c r="EU19" s="221"/>
      <c r="EV19" s="86"/>
      <c r="EW19" s="86"/>
      <c r="EX19" s="216"/>
    </row>
    <row r="20" spans="2:154" x14ac:dyDescent="0.3">
      <c r="C20" s="131"/>
      <c r="D20" s="6"/>
      <c r="E20" s="6"/>
      <c r="F20" s="15"/>
      <c r="G20" s="131"/>
      <c r="H20" s="6"/>
      <c r="I20" s="6"/>
      <c r="J20" s="15"/>
      <c r="K20" s="131">
        <v>45432</v>
      </c>
      <c r="L20" s="6">
        <v>6616</v>
      </c>
      <c r="M20" s="6">
        <v>15</v>
      </c>
      <c r="N20" s="52" t="s">
        <v>111</v>
      </c>
      <c r="O20" s="136"/>
      <c r="P20" s="6"/>
      <c r="Q20" s="6"/>
      <c r="R20" s="15"/>
      <c r="S20" s="131">
        <v>45429</v>
      </c>
      <c r="T20" s="6">
        <v>6520</v>
      </c>
      <c r="U20" s="6">
        <v>45</v>
      </c>
      <c r="V20" s="15" t="s">
        <v>280</v>
      </c>
      <c r="W20" s="131"/>
      <c r="X20" s="6"/>
      <c r="Y20" s="6"/>
      <c r="Z20" s="6"/>
      <c r="AA20" s="136"/>
      <c r="AB20" s="6"/>
      <c r="AC20" s="6"/>
      <c r="AD20" s="52"/>
      <c r="AE20" s="131">
        <v>45441</v>
      </c>
      <c r="AF20" s="6">
        <v>6573</v>
      </c>
      <c r="AG20" s="6">
        <v>30</v>
      </c>
      <c r="AH20" s="15" t="s">
        <v>280</v>
      </c>
      <c r="AI20" s="131">
        <v>45429</v>
      </c>
      <c r="AJ20" s="6">
        <v>6521</v>
      </c>
      <c r="AK20" s="6">
        <v>45</v>
      </c>
      <c r="AL20" s="15" t="s">
        <v>280</v>
      </c>
      <c r="AM20" s="131">
        <v>45437</v>
      </c>
      <c r="AN20" s="6">
        <v>6639</v>
      </c>
      <c r="AO20" s="6">
        <v>105</v>
      </c>
      <c r="AP20" s="6" t="s">
        <v>469</v>
      </c>
      <c r="AQ20" s="136">
        <v>45430</v>
      </c>
      <c r="AR20" s="6">
        <v>6612</v>
      </c>
      <c r="AS20" s="6">
        <v>40</v>
      </c>
      <c r="AT20" s="136" t="s">
        <v>111</v>
      </c>
      <c r="AU20" s="136">
        <v>45430</v>
      </c>
      <c r="AV20" s="6">
        <v>6611</v>
      </c>
      <c r="AW20" s="6">
        <v>30</v>
      </c>
      <c r="AX20" s="6" t="s">
        <v>111</v>
      </c>
      <c r="AY20" s="136"/>
      <c r="AZ20" s="6"/>
      <c r="BA20" s="6"/>
      <c r="BB20" s="6"/>
      <c r="BC20" s="144"/>
      <c r="BD20" s="6"/>
      <c r="BE20" s="6"/>
      <c r="BF20" s="6"/>
      <c r="BG20" s="144"/>
      <c r="BH20" s="6"/>
      <c r="BI20" s="6"/>
      <c r="BJ20" s="6"/>
      <c r="BK20" s="136"/>
      <c r="BL20" s="6"/>
      <c r="BM20" s="6"/>
      <c r="BN20" s="6"/>
      <c r="BO20" s="136"/>
      <c r="BP20" s="6"/>
      <c r="BQ20" s="6"/>
      <c r="BR20" s="6"/>
      <c r="BS20" s="136"/>
      <c r="BT20" s="6"/>
      <c r="BU20" s="6"/>
      <c r="BV20" s="6"/>
      <c r="BW20" s="136">
        <v>45437</v>
      </c>
      <c r="BX20" s="86">
        <v>6642</v>
      </c>
      <c r="BY20" s="86">
        <v>15</v>
      </c>
      <c r="BZ20" s="86" t="s">
        <v>469</v>
      </c>
      <c r="CA20" s="136">
        <v>45440</v>
      </c>
      <c r="CB20" s="6">
        <v>6656</v>
      </c>
      <c r="CC20" s="6">
        <v>25</v>
      </c>
      <c r="CD20" s="6" t="s">
        <v>469</v>
      </c>
      <c r="CE20" s="136"/>
      <c r="CF20" s="6"/>
      <c r="CG20" s="6"/>
      <c r="CH20" s="15"/>
      <c r="CI20" s="131"/>
      <c r="CJ20" s="6"/>
      <c r="CK20" s="6"/>
      <c r="CL20" s="216"/>
      <c r="CM20" s="136">
        <v>45439</v>
      </c>
      <c r="CN20" s="6">
        <v>5211</v>
      </c>
      <c r="CO20" s="6">
        <v>30</v>
      </c>
      <c r="CP20" s="86" t="s">
        <v>469</v>
      </c>
      <c r="CQ20" s="161"/>
      <c r="CR20" s="86"/>
      <c r="CS20" s="86"/>
      <c r="CT20" s="86"/>
      <c r="CU20" s="136"/>
      <c r="CV20" s="6"/>
      <c r="CW20" s="6"/>
      <c r="CX20" s="6"/>
      <c r="CY20" s="136"/>
      <c r="CZ20" s="6"/>
      <c r="DA20" s="6"/>
      <c r="DB20" s="6"/>
      <c r="DC20" s="138"/>
      <c r="DD20" s="6"/>
      <c r="DE20" s="6"/>
      <c r="DF20" s="6"/>
      <c r="DG20" s="208"/>
      <c r="DH20" s="86"/>
      <c r="DI20" s="86"/>
      <c r="DJ20" s="216"/>
      <c r="DK20" s="236">
        <v>45441</v>
      </c>
      <c r="DL20" s="86">
        <v>6701</v>
      </c>
      <c r="DM20" s="86">
        <v>15</v>
      </c>
      <c r="DN20" s="216" t="s">
        <v>469</v>
      </c>
      <c r="DO20" s="236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21"/>
      <c r="EF20" s="86"/>
      <c r="EG20" s="86"/>
      <c r="EH20" s="216"/>
      <c r="EI20" s="236"/>
      <c r="EJ20" s="86"/>
      <c r="EK20" s="86"/>
      <c r="EL20" s="216"/>
      <c r="EM20" s="236"/>
      <c r="EN20" s="86"/>
      <c r="EO20" s="86"/>
      <c r="EP20" s="216"/>
      <c r="EQ20" s="221"/>
      <c r="ER20" s="86"/>
      <c r="ES20" s="86"/>
      <c r="ET20" s="216"/>
      <c r="EU20" s="221"/>
      <c r="EV20" s="86"/>
      <c r="EW20" s="86"/>
      <c r="EX20" s="216"/>
    </row>
    <row r="21" spans="2:154" x14ac:dyDescent="0.3">
      <c r="C21" s="131"/>
      <c r="D21" s="6"/>
      <c r="E21" s="6"/>
      <c r="F21" s="15"/>
      <c r="G21" s="131"/>
      <c r="H21" s="6"/>
      <c r="I21" s="6"/>
      <c r="J21" s="15"/>
      <c r="K21" s="131">
        <v>45434</v>
      </c>
      <c r="L21" s="6">
        <v>6648</v>
      </c>
      <c r="M21" s="6">
        <v>15</v>
      </c>
      <c r="N21" s="52" t="s">
        <v>469</v>
      </c>
      <c r="O21" s="136"/>
      <c r="P21" s="6"/>
      <c r="Q21" s="6"/>
      <c r="R21" s="15"/>
      <c r="S21" s="131">
        <v>45431</v>
      </c>
      <c r="T21" s="6">
        <v>6525</v>
      </c>
      <c r="U21" s="6">
        <v>45</v>
      </c>
      <c r="V21" s="15" t="s">
        <v>280</v>
      </c>
      <c r="W21" s="131"/>
      <c r="X21" s="6"/>
      <c r="Y21" s="6"/>
      <c r="Z21" s="6"/>
      <c r="AA21" s="136"/>
      <c r="AB21" s="6"/>
      <c r="AC21" s="6"/>
      <c r="AD21" s="52"/>
      <c r="AE21" s="131"/>
      <c r="AF21" s="6"/>
      <c r="AG21" s="6"/>
      <c r="AH21" s="15"/>
      <c r="AI21" s="210">
        <v>45431</v>
      </c>
      <c r="AJ21" s="140">
        <v>6614</v>
      </c>
      <c r="AK21" s="6">
        <v>45</v>
      </c>
      <c r="AL21" s="15" t="s">
        <v>111</v>
      </c>
      <c r="AM21" s="210">
        <v>45439</v>
      </c>
      <c r="AN21" s="140">
        <v>6651</v>
      </c>
      <c r="AO21" s="6">
        <v>105</v>
      </c>
      <c r="AP21" s="6" t="s">
        <v>469</v>
      </c>
      <c r="AQ21" s="136">
        <v>45432</v>
      </c>
      <c r="AR21" s="6">
        <v>6617</v>
      </c>
      <c r="AS21" s="6">
        <v>60</v>
      </c>
      <c r="AT21" s="136" t="s">
        <v>111</v>
      </c>
      <c r="AU21" s="136">
        <v>45432</v>
      </c>
      <c r="AV21" s="6">
        <v>6618</v>
      </c>
      <c r="AW21" s="6">
        <v>30</v>
      </c>
      <c r="AX21" s="6" t="s">
        <v>111</v>
      </c>
      <c r="AY21" s="144"/>
      <c r="AZ21" s="6"/>
      <c r="BA21" s="6"/>
      <c r="BB21" s="6"/>
      <c r="BC21" s="144"/>
      <c r="BD21" s="6"/>
      <c r="BE21" s="6"/>
      <c r="BF21" s="6"/>
      <c r="BG21" s="136"/>
      <c r="BH21" s="6"/>
      <c r="BI21" s="6"/>
      <c r="BJ21" s="6"/>
      <c r="BK21" s="136"/>
      <c r="BL21" s="6"/>
      <c r="BM21" s="6"/>
      <c r="BN21" s="6"/>
      <c r="BO21" s="136"/>
      <c r="BP21" s="6"/>
      <c r="BQ21" s="6"/>
      <c r="BR21" s="52"/>
      <c r="BS21" s="136"/>
      <c r="BT21" s="6"/>
      <c r="BU21" s="6"/>
      <c r="BV21" s="6"/>
      <c r="BW21" s="136">
        <v>45440</v>
      </c>
      <c r="BX21" s="86">
        <v>6655</v>
      </c>
      <c r="BY21" s="86">
        <v>30</v>
      </c>
      <c r="BZ21" s="86" t="s">
        <v>469</v>
      </c>
      <c r="CA21" s="136">
        <v>45443</v>
      </c>
      <c r="CB21" s="241">
        <v>6577</v>
      </c>
      <c r="CC21" s="241">
        <v>30</v>
      </c>
      <c r="CD21" s="241" t="s">
        <v>280</v>
      </c>
      <c r="CE21" s="136"/>
      <c r="CF21" s="6"/>
      <c r="CG21" s="6"/>
      <c r="CH21" s="15"/>
      <c r="CI21" s="161"/>
      <c r="CJ21" s="6"/>
      <c r="CK21" s="6"/>
      <c r="CL21" s="216"/>
      <c r="CM21" s="136">
        <v>45442</v>
      </c>
      <c r="CN21" s="6">
        <v>6709</v>
      </c>
      <c r="CO21" s="6">
        <v>30</v>
      </c>
      <c r="CP21" s="86" t="s">
        <v>469</v>
      </c>
      <c r="CQ21" s="161"/>
      <c r="CR21" s="86"/>
      <c r="CS21" s="86"/>
      <c r="CT21" s="86"/>
      <c r="CU21" s="136"/>
      <c r="CV21" s="6"/>
      <c r="CW21" s="6"/>
      <c r="CX21" s="6"/>
      <c r="CY21" s="136"/>
      <c r="CZ21" s="6"/>
      <c r="DA21" s="6"/>
      <c r="DB21" s="6"/>
      <c r="DC21" s="138"/>
      <c r="DD21" s="6"/>
      <c r="DE21" s="6"/>
      <c r="DF21" s="6"/>
      <c r="DG21" s="242"/>
      <c r="DH21" s="86"/>
      <c r="DI21" s="86"/>
      <c r="DJ21" s="216"/>
      <c r="DK21" s="161"/>
      <c r="DL21" s="86"/>
      <c r="DM21" s="86"/>
      <c r="DN21" s="216"/>
      <c r="DO21" s="236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/>
      <c r="EJ21" s="86"/>
      <c r="EK21" s="86"/>
      <c r="EL21" s="216"/>
      <c r="EM21" s="236"/>
      <c r="EN21" s="86"/>
      <c r="EO21" s="86"/>
      <c r="EP21" s="216"/>
      <c r="EQ21" s="221"/>
      <c r="ER21" s="86"/>
      <c r="ES21" s="86"/>
      <c r="ET21" s="216"/>
      <c r="EU21" s="221"/>
      <c r="EV21" s="86"/>
      <c r="EW21" s="86"/>
      <c r="EX21" s="216"/>
    </row>
    <row r="22" spans="2:154" x14ac:dyDescent="0.3">
      <c r="C22" s="131"/>
      <c r="D22" s="6"/>
      <c r="E22" s="6"/>
      <c r="F22" s="15"/>
      <c r="G22" s="131"/>
      <c r="H22" s="6"/>
      <c r="I22" s="6"/>
      <c r="J22" s="15"/>
      <c r="K22" s="131">
        <v>45438</v>
      </c>
      <c r="L22" s="6">
        <v>6649</v>
      </c>
      <c r="M22" s="6">
        <v>30</v>
      </c>
      <c r="N22" s="52" t="s">
        <v>469</v>
      </c>
      <c r="O22" s="136"/>
      <c r="P22" s="6"/>
      <c r="Q22" s="6"/>
      <c r="R22" s="15"/>
      <c r="S22" s="131">
        <v>45433</v>
      </c>
      <c r="T22" s="6">
        <v>6624</v>
      </c>
      <c r="U22" s="6">
        <v>45</v>
      </c>
      <c r="V22" s="15" t="s">
        <v>111</v>
      </c>
      <c r="W22" s="131"/>
      <c r="X22" s="6"/>
      <c r="Y22" s="6"/>
      <c r="Z22" s="6"/>
      <c r="AA22" s="136"/>
      <c r="AB22" s="6"/>
      <c r="AC22" s="6"/>
      <c r="AD22" s="52"/>
      <c r="AE22" s="131"/>
      <c r="AF22" s="86"/>
      <c r="AG22" s="86"/>
      <c r="AH22" s="86"/>
      <c r="AI22" s="208">
        <v>45433</v>
      </c>
      <c r="AJ22" s="140">
        <v>6623</v>
      </c>
      <c r="AK22" s="6">
        <v>45</v>
      </c>
      <c r="AL22" s="15" t="s">
        <v>111</v>
      </c>
      <c r="AM22" s="161">
        <v>45441</v>
      </c>
      <c r="AN22" s="6">
        <v>6704</v>
      </c>
      <c r="AO22" s="6">
        <v>70</v>
      </c>
      <c r="AP22" s="6" t="s">
        <v>469</v>
      </c>
      <c r="AQ22" s="136">
        <v>45434</v>
      </c>
      <c r="AR22" s="6">
        <v>6562</v>
      </c>
      <c r="AS22" s="6">
        <v>60</v>
      </c>
      <c r="AT22" s="136" t="s">
        <v>280</v>
      </c>
      <c r="AU22" s="136">
        <v>45434</v>
      </c>
      <c r="AV22" s="6">
        <v>6563</v>
      </c>
      <c r="AW22" s="6">
        <v>30</v>
      </c>
      <c r="AX22" s="6" t="s">
        <v>280</v>
      </c>
      <c r="AY22" s="136"/>
      <c r="AZ22" s="6"/>
      <c r="BA22" s="6"/>
      <c r="BB22" s="6"/>
      <c r="BC22" s="144"/>
      <c r="BD22" s="6"/>
      <c r="BE22" s="6"/>
      <c r="BF22" s="6"/>
      <c r="BG22" s="136"/>
      <c r="BH22" s="6"/>
      <c r="BI22" s="6"/>
      <c r="BJ22" s="6"/>
      <c r="BK22" s="136"/>
      <c r="BL22" s="6"/>
      <c r="BM22" s="6"/>
      <c r="BN22" s="6"/>
      <c r="BO22" s="136"/>
      <c r="BP22" s="6"/>
      <c r="BQ22" s="6"/>
      <c r="BR22" s="52"/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6"/>
      <c r="CF22" s="6"/>
      <c r="CG22" s="6"/>
      <c r="CH22" s="15"/>
      <c r="CI22" s="131"/>
      <c r="CJ22" s="6"/>
      <c r="CK22" s="6"/>
      <c r="CL22" s="216"/>
      <c r="CM22" s="138"/>
      <c r="CN22" s="6"/>
      <c r="CO22" s="6"/>
      <c r="CP22" s="86"/>
      <c r="CQ22" s="161"/>
      <c r="CR22" s="86"/>
      <c r="CS22" s="86"/>
      <c r="CT22" s="86"/>
      <c r="CU22" s="136"/>
      <c r="CV22" s="6"/>
      <c r="CW22" s="6"/>
      <c r="CX22" s="6"/>
      <c r="CY22" s="136"/>
      <c r="CZ22" s="86"/>
      <c r="DA22" s="86"/>
      <c r="DB22" s="86"/>
      <c r="DC22" s="138"/>
      <c r="DD22" s="86"/>
      <c r="DE22" s="86"/>
      <c r="DF22" s="86"/>
      <c r="DG22" s="242"/>
      <c r="DH22" s="86"/>
      <c r="DI22" s="86"/>
      <c r="DJ22" s="216"/>
      <c r="DK22" s="221"/>
      <c r="DL22" s="86"/>
      <c r="DM22" s="86"/>
      <c r="DN22" s="216"/>
      <c r="DO22" s="236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36"/>
      <c r="EN22" s="86"/>
      <c r="EO22" s="86"/>
      <c r="EP22" s="216"/>
      <c r="EQ22" s="221"/>
      <c r="ER22" s="86"/>
      <c r="ES22" s="86"/>
      <c r="ET22" s="216"/>
      <c r="EU22" s="221"/>
      <c r="EV22" s="86"/>
      <c r="EW22" s="86"/>
      <c r="EX22" s="216"/>
    </row>
    <row r="23" spans="2:154" x14ac:dyDescent="0.3">
      <c r="C23" s="131"/>
      <c r="D23" s="6"/>
      <c r="E23" s="6"/>
      <c r="F23" s="15"/>
      <c r="G23" s="131"/>
      <c r="H23" s="6"/>
      <c r="I23" s="6"/>
      <c r="J23" s="15"/>
      <c r="K23" s="131">
        <v>45442</v>
      </c>
      <c r="L23" s="6">
        <v>6706</v>
      </c>
      <c r="M23" s="6">
        <v>15</v>
      </c>
      <c r="N23" s="52" t="s">
        <v>469</v>
      </c>
      <c r="O23" s="136"/>
      <c r="P23" s="6"/>
      <c r="Q23" s="6"/>
      <c r="R23" s="15"/>
      <c r="S23" s="131">
        <v>45435</v>
      </c>
      <c r="T23" s="6">
        <v>6631</v>
      </c>
      <c r="U23" s="6">
        <v>45</v>
      </c>
      <c r="V23" s="15" t="s">
        <v>111</v>
      </c>
      <c r="W23" s="131"/>
      <c r="X23" s="6"/>
      <c r="Y23" s="6"/>
      <c r="Z23" s="6"/>
      <c r="AA23" s="136"/>
      <c r="AB23" s="6"/>
      <c r="AC23" s="6"/>
      <c r="AD23" s="52"/>
      <c r="AE23" s="131"/>
      <c r="AF23" s="6"/>
      <c r="AG23" s="6"/>
      <c r="AH23" s="15"/>
      <c r="AI23" s="131">
        <v>45435</v>
      </c>
      <c r="AJ23" s="6">
        <v>6630</v>
      </c>
      <c r="AK23" s="6">
        <v>45</v>
      </c>
      <c r="AL23" s="15" t="s">
        <v>111</v>
      </c>
      <c r="AM23" s="131">
        <v>45443</v>
      </c>
      <c r="AN23" s="140">
        <v>6711</v>
      </c>
      <c r="AO23" s="6">
        <v>105</v>
      </c>
      <c r="AP23" s="6" t="s">
        <v>469</v>
      </c>
      <c r="AQ23" s="136">
        <v>45436</v>
      </c>
      <c r="AR23" s="6">
        <v>6636</v>
      </c>
      <c r="AS23" s="6">
        <v>60</v>
      </c>
      <c r="AT23" s="136" t="s">
        <v>469</v>
      </c>
      <c r="AU23" s="136">
        <v>45436</v>
      </c>
      <c r="AV23" s="6">
        <v>6638</v>
      </c>
      <c r="AW23" s="6">
        <v>30</v>
      </c>
      <c r="AX23" s="6" t="s">
        <v>469</v>
      </c>
      <c r="AY23" s="136"/>
      <c r="AZ23" s="6"/>
      <c r="BA23" s="6"/>
      <c r="BB23" s="6"/>
      <c r="BC23" s="144"/>
      <c r="BD23" s="6"/>
      <c r="BE23" s="6"/>
      <c r="BF23" s="6"/>
      <c r="BG23" s="144"/>
      <c r="BH23" s="6"/>
      <c r="BI23" s="6"/>
      <c r="BJ23" s="6"/>
      <c r="BK23" s="136"/>
      <c r="BL23" s="6"/>
      <c r="BM23" s="6"/>
      <c r="BN23" s="6"/>
      <c r="BO23" s="136"/>
      <c r="BP23" s="6"/>
      <c r="BQ23" s="6"/>
      <c r="BR23" s="52"/>
      <c r="BS23" s="136"/>
      <c r="BT23" s="6"/>
      <c r="BU23" s="6"/>
      <c r="BV23" s="6"/>
      <c r="BW23" s="136"/>
      <c r="BX23" s="86"/>
      <c r="BY23" s="86"/>
      <c r="BZ23" s="86"/>
      <c r="CA23" s="136"/>
      <c r="CB23" s="241"/>
      <c r="CC23" s="241"/>
      <c r="CD23" s="241"/>
      <c r="CE23" s="138"/>
      <c r="CF23" s="6"/>
      <c r="CG23" s="6"/>
      <c r="CH23" s="15"/>
      <c r="CI23" s="131"/>
      <c r="CJ23" s="86"/>
      <c r="CK23" s="86"/>
      <c r="CL23" s="216"/>
      <c r="CM23" s="138"/>
      <c r="CN23" s="86"/>
      <c r="CO23" s="86"/>
      <c r="CP23" s="86"/>
      <c r="CQ23" s="161"/>
      <c r="CR23" s="86"/>
      <c r="CS23" s="86"/>
      <c r="CT23" s="86"/>
      <c r="CU23" s="136"/>
      <c r="CV23" s="6"/>
      <c r="CW23" s="6"/>
      <c r="CX23" s="6"/>
      <c r="CY23" s="86"/>
      <c r="CZ23" s="86"/>
      <c r="DA23" s="86"/>
      <c r="DB23" s="86"/>
      <c r="DC23" s="225"/>
      <c r="DD23" s="86"/>
      <c r="DE23" s="86"/>
      <c r="DF23" s="86"/>
      <c r="DG23" s="242"/>
      <c r="DH23" s="86"/>
      <c r="DI23" s="86"/>
      <c r="DJ23" s="216"/>
      <c r="DK23" s="221"/>
      <c r="DL23" s="86"/>
      <c r="DM23" s="86"/>
      <c r="DN23" s="216"/>
      <c r="DO23" s="236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36"/>
      <c r="EN23" s="86"/>
      <c r="EO23" s="86"/>
      <c r="EP23" s="216"/>
      <c r="EQ23" s="221"/>
      <c r="ER23" s="86"/>
      <c r="ES23" s="86"/>
      <c r="ET23" s="216"/>
      <c r="EU23" s="221"/>
      <c r="EV23" s="86"/>
      <c r="EW23" s="86"/>
      <c r="EX23" s="216"/>
    </row>
    <row r="24" spans="2:154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/>
      <c r="P24" s="6"/>
      <c r="Q24" s="6"/>
      <c r="R24" s="15"/>
      <c r="S24" s="131">
        <v>45437</v>
      </c>
      <c r="T24" s="6">
        <v>6643</v>
      </c>
      <c r="U24" s="6">
        <v>45</v>
      </c>
      <c r="V24" s="15" t="s">
        <v>469</v>
      </c>
      <c r="W24" s="131"/>
      <c r="X24" s="6"/>
      <c r="Y24" s="6"/>
      <c r="Z24" s="6"/>
      <c r="AA24" s="136"/>
      <c r="AB24" s="6"/>
      <c r="AC24" s="6"/>
      <c r="AD24" s="52"/>
      <c r="AE24" s="131"/>
      <c r="AF24" s="6"/>
      <c r="AG24" s="6"/>
      <c r="AH24" s="15"/>
      <c r="AI24" s="210">
        <v>45437</v>
      </c>
      <c r="AJ24" s="6">
        <v>6640</v>
      </c>
      <c r="AK24" s="6">
        <v>45</v>
      </c>
      <c r="AL24" s="15" t="s">
        <v>469</v>
      </c>
      <c r="AM24" s="210"/>
      <c r="AN24" s="140"/>
      <c r="AO24" s="6"/>
      <c r="AP24" s="6"/>
      <c r="AQ24" s="136">
        <v>45438</v>
      </c>
      <c r="AR24" s="6">
        <v>6646</v>
      </c>
      <c r="AS24" s="6">
        <v>60</v>
      </c>
      <c r="AT24" s="136" t="s">
        <v>469</v>
      </c>
      <c r="AU24" s="136">
        <v>45438</v>
      </c>
      <c r="AV24" s="6">
        <v>6647</v>
      </c>
      <c r="AW24" s="6">
        <v>30</v>
      </c>
      <c r="AX24" s="6" t="s">
        <v>469</v>
      </c>
      <c r="AY24" s="136"/>
      <c r="AZ24" s="6"/>
      <c r="BA24" s="6"/>
      <c r="BB24" s="6"/>
      <c r="BC24" s="144"/>
      <c r="BD24" s="224"/>
      <c r="BE24" s="6"/>
      <c r="BF24" s="6"/>
      <c r="BG24" s="136"/>
      <c r="BH24" s="6"/>
      <c r="BI24" s="6"/>
      <c r="BJ24" s="6"/>
      <c r="BK24" s="136"/>
      <c r="BL24" s="6"/>
      <c r="BM24" s="6"/>
      <c r="BN24" s="6"/>
      <c r="BO24" s="136"/>
      <c r="BP24" s="6"/>
      <c r="BQ24" s="6"/>
      <c r="BR24" s="52"/>
      <c r="BS24" s="136"/>
      <c r="BT24" s="6"/>
      <c r="BU24" s="6"/>
      <c r="BV24" s="6"/>
      <c r="BW24" s="136"/>
      <c r="BX24" s="86"/>
      <c r="BY24" s="86"/>
      <c r="BZ24" s="86"/>
      <c r="CA24" s="136"/>
      <c r="CB24" s="241"/>
      <c r="CC24" s="241"/>
      <c r="CD24" s="241"/>
      <c r="CE24" s="138"/>
      <c r="CF24" s="6"/>
      <c r="CG24" s="6"/>
      <c r="CH24" s="15"/>
      <c r="CI24" s="131"/>
      <c r="CJ24" s="86"/>
      <c r="CK24" s="86"/>
      <c r="CL24" s="216"/>
      <c r="CM24" s="138"/>
      <c r="CN24" s="86"/>
      <c r="CO24" s="86"/>
      <c r="CP24" s="86"/>
      <c r="CQ24" s="161"/>
      <c r="CR24" s="217"/>
      <c r="CS24" s="217"/>
      <c r="CT24" s="217"/>
      <c r="CU24" s="67"/>
      <c r="CV24" s="67"/>
      <c r="CW24" s="67"/>
      <c r="CX24" s="67"/>
      <c r="CY24" s="86"/>
      <c r="CZ24" s="86"/>
      <c r="DA24" s="86"/>
      <c r="DB24" s="86"/>
      <c r="DC24" s="225"/>
      <c r="DD24" s="86"/>
      <c r="DE24" s="86"/>
      <c r="DF24" s="86"/>
      <c r="DG24" s="208"/>
      <c r="DH24" s="217"/>
      <c r="DI24" s="217"/>
      <c r="DJ24" s="223"/>
      <c r="DK24" s="222"/>
      <c r="DL24" s="217"/>
      <c r="DM24" s="217"/>
      <c r="DN24" s="223"/>
      <c r="DO24" s="236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</row>
    <row r="25" spans="2:154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/>
      <c r="P25" s="6"/>
      <c r="Q25" s="6"/>
      <c r="R25" s="6"/>
      <c r="S25" s="136">
        <v>45439</v>
      </c>
      <c r="T25" s="6">
        <v>6653</v>
      </c>
      <c r="U25" s="6">
        <v>30</v>
      </c>
      <c r="V25" s="6" t="s">
        <v>469</v>
      </c>
      <c r="W25" s="131"/>
      <c r="X25" s="6"/>
      <c r="Y25" s="6"/>
      <c r="Z25" s="6"/>
      <c r="AA25" s="136"/>
      <c r="AB25" s="6"/>
      <c r="AC25" s="6"/>
      <c r="AD25" s="52"/>
      <c r="AE25" s="131"/>
      <c r="AF25" s="6"/>
      <c r="AG25" s="6"/>
      <c r="AH25" s="15"/>
      <c r="AI25" s="131">
        <v>45439</v>
      </c>
      <c r="AJ25" s="6">
        <v>6652</v>
      </c>
      <c r="AK25" s="6">
        <v>45</v>
      </c>
      <c r="AL25" s="15" t="s">
        <v>469</v>
      </c>
      <c r="AM25" s="131"/>
      <c r="AN25" s="6"/>
      <c r="AO25" s="6"/>
      <c r="AP25" s="6"/>
      <c r="AQ25" s="136">
        <v>45440</v>
      </c>
      <c r="AR25" s="6">
        <v>6659</v>
      </c>
      <c r="AS25" s="6">
        <v>60</v>
      </c>
      <c r="AT25" s="136" t="s">
        <v>469</v>
      </c>
      <c r="AU25" s="136">
        <v>45440</v>
      </c>
      <c r="AV25" s="6">
        <v>6658</v>
      </c>
      <c r="AW25" s="6">
        <v>45</v>
      </c>
      <c r="AX25" s="6" t="s">
        <v>469</v>
      </c>
      <c r="AY25" s="136"/>
      <c r="AZ25" s="6"/>
      <c r="BA25" s="6"/>
      <c r="BB25" s="6"/>
      <c r="BC25" s="144"/>
      <c r="BD25" s="224"/>
      <c r="BE25" s="6"/>
      <c r="BF25" s="6"/>
      <c r="BG25" s="136"/>
      <c r="BH25" s="6"/>
      <c r="BI25" s="6"/>
      <c r="BJ25" s="6"/>
      <c r="BK25" s="136"/>
      <c r="BL25" s="6"/>
      <c r="BM25" s="6"/>
      <c r="BN25" s="6"/>
      <c r="BO25" s="136"/>
      <c r="BP25" s="6"/>
      <c r="BQ25" s="6"/>
      <c r="BR25" s="52"/>
      <c r="BS25" s="136"/>
      <c r="BT25" s="6"/>
      <c r="BU25" s="6"/>
      <c r="BV25" s="6"/>
      <c r="BW25" s="136"/>
      <c r="BX25" s="86"/>
      <c r="BY25" s="86"/>
      <c r="BZ25" s="86"/>
      <c r="CA25" s="136"/>
      <c r="CB25" s="241"/>
      <c r="CC25" s="241"/>
      <c r="CD25" s="241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86"/>
      <c r="CZ25" s="86"/>
      <c r="DA25" s="86"/>
      <c r="DB25" s="86"/>
      <c r="DC25" s="86"/>
      <c r="DD25" s="86"/>
      <c r="DE25" s="86"/>
      <c r="DF25" s="86"/>
      <c r="DG25" s="242"/>
      <c r="DH25" s="217"/>
      <c r="DI25" s="217"/>
      <c r="DJ25" s="223"/>
      <c r="DK25" s="222"/>
      <c r="DL25" s="217"/>
      <c r="DM25" s="217"/>
      <c r="DN25" s="223"/>
      <c r="DO25" s="236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</row>
    <row r="26" spans="2:154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/>
      <c r="P26" s="6"/>
      <c r="Q26" s="6"/>
      <c r="R26" s="6"/>
      <c r="S26" s="136">
        <v>45441</v>
      </c>
      <c r="T26" s="6">
        <v>6702</v>
      </c>
      <c r="U26" s="6">
        <v>45</v>
      </c>
      <c r="V26" s="244" t="s">
        <v>469</v>
      </c>
      <c r="W26" s="131"/>
      <c r="X26" s="6"/>
      <c r="Y26" s="6"/>
      <c r="Z26" s="6"/>
      <c r="AA26" s="136"/>
      <c r="AB26" s="6"/>
      <c r="AC26" s="6"/>
      <c r="AD26" s="52"/>
      <c r="AE26" s="131"/>
      <c r="AF26" s="6"/>
      <c r="AG26" s="6"/>
      <c r="AH26" s="15"/>
      <c r="AI26" s="210">
        <v>45441</v>
      </c>
      <c r="AJ26" s="211">
        <v>6703</v>
      </c>
      <c r="AK26" s="211">
        <v>45</v>
      </c>
      <c r="AL26" s="212" t="s">
        <v>469</v>
      </c>
      <c r="AM26" s="138"/>
      <c r="AN26" s="6"/>
      <c r="AO26" s="6"/>
      <c r="AP26" s="6"/>
      <c r="AQ26" s="136">
        <v>45442</v>
      </c>
      <c r="AR26" s="6">
        <v>6705</v>
      </c>
      <c r="AS26" s="6">
        <v>60</v>
      </c>
      <c r="AT26" s="6" t="s">
        <v>469</v>
      </c>
      <c r="AU26" s="136">
        <v>45442</v>
      </c>
      <c r="AV26" s="6">
        <v>6707</v>
      </c>
      <c r="AW26" s="6">
        <v>40</v>
      </c>
      <c r="AX26" s="6" t="s">
        <v>469</v>
      </c>
      <c r="AY26" s="136"/>
      <c r="AZ26" s="6"/>
      <c r="BA26" s="6"/>
      <c r="BB26" s="6"/>
      <c r="BC26" s="144"/>
      <c r="BD26" s="224"/>
      <c r="BE26" s="6"/>
      <c r="BF26" s="6"/>
      <c r="BG26" s="6"/>
      <c r="BH26" s="6"/>
      <c r="BI26" s="6"/>
      <c r="BJ26" s="6"/>
      <c r="BK26" s="244"/>
      <c r="BL26" s="6"/>
      <c r="BM26" s="6"/>
      <c r="BN26" s="6"/>
      <c r="BO26" s="136"/>
      <c r="BP26" s="6"/>
      <c r="BQ26" s="6"/>
      <c r="BR26" s="52"/>
      <c r="BS26" s="136"/>
      <c r="BT26" s="6"/>
      <c r="BU26" s="6"/>
      <c r="BV26" s="6"/>
      <c r="BW26" s="136"/>
      <c r="BX26" s="86"/>
      <c r="BY26" s="86"/>
      <c r="BZ26" s="86"/>
      <c r="CA26" s="136"/>
      <c r="CB26" s="241"/>
      <c r="CC26" s="241"/>
      <c r="CD26" s="241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86"/>
      <c r="CZ26" s="86"/>
      <c r="DA26" s="86"/>
      <c r="DB26" s="86"/>
      <c r="DC26" s="217"/>
      <c r="DD26" s="217"/>
      <c r="DE26" s="217"/>
      <c r="DF26" s="223"/>
      <c r="DG26" s="242"/>
      <c r="DH26" s="217"/>
      <c r="DI26" s="217"/>
      <c r="DJ26" s="223"/>
      <c r="DK26" s="222"/>
      <c r="DL26" s="217"/>
      <c r="DM26" s="217"/>
      <c r="DN26" s="223"/>
      <c r="DO26" s="236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</row>
    <row r="27" spans="2:154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>
        <v>45443</v>
      </c>
      <c r="AJ27" s="6">
        <v>6712</v>
      </c>
      <c r="AK27" s="6">
        <v>40</v>
      </c>
      <c r="AL27" s="15" t="s">
        <v>469</v>
      </c>
      <c r="AM27" s="138"/>
      <c r="AN27" s="6"/>
      <c r="AO27" s="6"/>
      <c r="AP27" s="6"/>
      <c r="AQ27" s="136"/>
      <c r="AR27" s="6"/>
      <c r="AS27" s="6"/>
      <c r="AT27" s="6"/>
      <c r="AU27" s="13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86"/>
      <c r="CZ27" s="86"/>
      <c r="DA27" s="86"/>
      <c r="DB27" s="86"/>
      <c r="DC27" s="217"/>
      <c r="DD27" s="217"/>
      <c r="DE27" s="217"/>
      <c r="DF27" s="223"/>
      <c r="DG27" s="222"/>
      <c r="DH27" s="217"/>
      <c r="DI27" s="217"/>
      <c r="DJ27" s="223"/>
      <c r="DK27" s="222"/>
      <c r="DL27" s="217"/>
      <c r="DM27" s="217"/>
      <c r="DN27" s="223"/>
      <c r="DO27" s="236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</row>
    <row r="28" spans="2:154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86"/>
      <c r="CZ28" s="86"/>
      <c r="DA28" s="86"/>
      <c r="DB28" s="86"/>
      <c r="DC28" s="217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</row>
    <row r="29" spans="2:154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86"/>
      <c r="CZ29" s="86"/>
      <c r="DA29" s="86"/>
      <c r="DB29" s="86"/>
      <c r="DC29" s="217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</row>
    <row r="30" spans="2:154" s="3" customFormat="1" ht="18.600000000000001" thickBot="1" x14ac:dyDescent="0.35">
      <c r="B30" s="231" t="s">
        <v>6</v>
      </c>
      <c r="C30" s="770">
        <f>SUM(E12:E29)</f>
        <v>145</v>
      </c>
      <c r="D30" s="771"/>
      <c r="E30" s="771"/>
      <c r="F30" s="772"/>
      <c r="G30" s="770">
        <f>SUM(I12:I29)</f>
        <v>95</v>
      </c>
      <c r="H30" s="771"/>
      <c r="I30" s="771"/>
      <c r="J30" s="772"/>
      <c r="K30" s="771">
        <f>SUM(M12:M29)</f>
        <v>340</v>
      </c>
      <c r="L30" s="771"/>
      <c r="M30" s="771"/>
      <c r="N30" s="772"/>
      <c r="O30" s="770">
        <f>SUM(Q12:Q29)</f>
        <v>30</v>
      </c>
      <c r="P30" s="771"/>
      <c r="Q30" s="771"/>
      <c r="R30" s="772"/>
      <c r="S30" s="770">
        <f>SUM(U12:U29)</f>
        <v>630</v>
      </c>
      <c r="T30" s="771"/>
      <c r="U30" s="771"/>
      <c r="V30" s="772"/>
      <c r="W30" s="770">
        <f>SUM(Y12:Y29)</f>
        <v>50</v>
      </c>
      <c r="X30" s="771"/>
      <c r="Y30" s="771"/>
      <c r="Z30" s="772"/>
      <c r="AA30" s="810">
        <f>SUM(AC12:AC29)</f>
        <v>264</v>
      </c>
      <c r="AB30" s="811"/>
      <c r="AC30" s="811"/>
      <c r="AD30" s="812"/>
      <c r="AE30" s="770">
        <f>SUM(AG12:AG29)</f>
        <v>385</v>
      </c>
      <c r="AF30" s="771"/>
      <c r="AG30" s="771"/>
      <c r="AH30" s="772"/>
      <c r="AI30" s="770">
        <f>SUM(AK12:AK29)</f>
        <v>760</v>
      </c>
      <c r="AJ30" s="771"/>
      <c r="AK30" s="771"/>
      <c r="AL30" s="772"/>
      <c r="AM30" s="771">
        <f>SUM(AO12:AO29)</f>
        <v>1420</v>
      </c>
      <c r="AN30" s="771"/>
      <c r="AO30" s="771"/>
      <c r="AP30" s="772"/>
      <c r="AQ30" s="770">
        <f>SUM(AS12:AS29)</f>
        <v>780</v>
      </c>
      <c r="AR30" s="771"/>
      <c r="AS30" s="771"/>
      <c r="AT30" s="772"/>
      <c r="AU30" s="770">
        <f>SUM(AW12:AW29)</f>
        <v>410</v>
      </c>
      <c r="AV30" s="771"/>
      <c r="AW30" s="771"/>
      <c r="AX30" s="771"/>
      <c r="AY30" s="770">
        <f>SUM(BA12:BA29)</f>
        <v>60</v>
      </c>
      <c r="AZ30" s="771"/>
      <c r="BA30" s="771"/>
      <c r="BB30" s="771"/>
      <c r="BC30" s="770">
        <f>SUM(BE12:BE29)</f>
        <v>45</v>
      </c>
      <c r="BD30" s="771"/>
      <c r="BE30" s="771"/>
      <c r="BF30" s="771"/>
      <c r="BG30" s="770">
        <f>SUM(BI12:BI29)</f>
        <v>112</v>
      </c>
      <c r="BH30" s="771"/>
      <c r="BI30" s="771"/>
      <c r="BJ30" s="771"/>
      <c r="BK30" s="770">
        <f>SUM(BM12:BM29)</f>
        <v>60</v>
      </c>
      <c r="BL30" s="771"/>
      <c r="BM30" s="771"/>
      <c r="BN30" s="771"/>
      <c r="BO30" s="810">
        <f>SUM(BQ12:BQ29)</f>
        <v>150</v>
      </c>
      <c r="BP30" s="811"/>
      <c r="BQ30" s="811"/>
      <c r="BR30" s="812"/>
      <c r="BS30" s="770">
        <f>SUM(BU12,BU13:BU29)</f>
        <v>85</v>
      </c>
      <c r="BT30" s="771"/>
      <c r="BU30" s="771"/>
      <c r="BV30" s="772"/>
      <c r="BW30" s="770">
        <f>SUM(BY12:BY29)</f>
        <v>325</v>
      </c>
      <c r="BX30" s="771"/>
      <c r="BY30" s="771"/>
      <c r="BZ30" s="771"/>
      <c r="CA30" s="770">
        <f>SUM(CC12:CC29)</f>
        <v>295</v>
      </c>
      <c r="CB30" s="771"/>
      <c r="CC30" s="771"/>
      <c r="CD30" s="771"/>
      <c r="CE30" s="770">
        <f>SUM(CG12:CG29)</f>
        <v>100</v>
      </c>
      <c r="CF30" s="771"/>
      <c r="CG30" s="771"/>
      <c r="CH30" s="772"/>
      <c r="CI30" s="770">
        <f>SUM(CK12:CK29)</f>
        <v>52.83</v>
      </c>
      <c r="CJ30" s="771"/>
      <c r="CK30" s="771"/>
      <c r="CL30" s="772"/>
      <c r="CM30" s="810">
        <f>SUM(CO12:CO29)</f>
        <v>330</v>
      </c>
      <c r="CN30" s="811"/>
      <c r="CO30" s="811"/>
      <c r="CP30" s="812"/>
      <c r="CQ30" s="810">
        <f>SUM(CS12:CS29)</f>
        <v>158.5</v>
      </c>
      <c r="CR30" s="811"/>
      <c r="CS30" s="811"/>
      <c r="CT30" s="812"/>
      <c r="CU30" s="722">
        <f>SUM(CW12:CW29)</f>
        <v>360</v>
      </c>
      <c r="CV30" s="723"/>
      <c r="CW30" s="723"/>
      <c r="CX30" s="723"/>
      <c r="CY30" s="810">
        <f>SUM(DA12:DA29)</f>
        <v>335</v>
      </c>
      <c r="CZ30" s="811"/>
      <c r="DA30" s="811"/>
      <c r="DB30" s="812"/>
      <c r="DC30" s="810">
        <f>SUM(DE12:DE29)</f>
        <v>120</v>
      </c>
      <c r="DD30" s="811"/>
      <c r="DE30" s="811"/>
      <c r="DF30" s="812"/>
      <c r="DG30" s="810">
        <f>SUM(DI12:DI29)</f>
        <v>120</v>
      </c>
      <c r="DH30" s="811"/>
      <c r="DI30" s="811"/>
      <c r="DJ30" s="812"/>
      <c r="DK30" s="810">
        <f>SUM(DM12:DM29)</f>
        <v>215</v>
      </c>
      <c r="DL30" s="811"/>
      <c r="DM30" s="811"/>
      <c r="DN30" s="812"/>
      <c r="DO30" s="810">
        <f>SUM(DQ12:DQ29)</f>
        <v>325</v>
      </c>
      <c r="DP30" s="811"/>
      <c r="DQ30" s="811"/>
      <c r="DR30" s="812"/>
      <c r="DS30" s="810">
        <f>SUM(DU12:DU29)</f>
        <v>50</v>
      </c>
      <c r="DT30" s="811"/>
      <c r="DU30" s="811"/>
      <c r="DV30" s="812"/>
      <c r="DW30" s="810">
        <f>SUM(DY12:DY29)</f>
        <v>30</v>
      </c>
      <c r="DX30" s="811"/>
      <c r="DY30" s="811"/>
      <c r="DZ30" s="812"/>
      <c r="EA30" s="810">
        <f>SUM(EC12:EC29)</f>
        <v>35</v>
      </c>
      <c r="EB30" s="811"/>
      <c r="EC30" s="811"/>
      <c r="ED30" s="812"/>
      <c r="EE30" s="810">
        <f>SUM(EG12:EG29)</f>
        <v>0</v>
      </c>
      <c r="EF30" s="811"/>
      <c r="EG30" s="811"/>
      <c r="EH30" s="812"/>
      <c r="EI30" s="810">
        <f>SUM(EK12:EK29)</f>
        <v>0</v>
      </c>
      <c r="EJ30" s="811"/>
      <c r="EK30" s="811"/>
      <c r="EL30" s="812"/>
      <c r="EM30" s="810">
        <f>SUM(EO12:EO29)</f>
        <v>0</v>
      </c>
      <c r="EN30" s="811"/>
      <c r="EO30" s="811"/>
      <c r="EP30" s="812"/>
      <c r="EQ30" s="810">
        <f>SUM(ES12:ES29)</f>
        <v>0</v>
      </c>
      <c r="ER30" s="811"/>
      <c r="ES30" s="811"/>
      <c r="ET30" s="812"/>
      <c r="EU30" s="810">
        <f>SUM(EW12:EW29)</f>
        <v>0</v>
      </c>
      <c r="EV30" s="811"/>
      <c r="EW30" s="811"/>
      <c r="EX30" s="812"/>
    </row>
    <row r="31" spans="2:154" s="3" customFormat="1" ht="18.600000000000001" thickBot="1" x14ac:dyDescent="0.35">
      <c r="B31" s="231" t="s">
        <v>7</v>
      </c>
      <c r="C31" s="725">
        <f>+C30/42</f>
        <v>3.4523809523809526</v>
      </c>
      <c r="D31" s="726"/>
      <c r="E31" s="726"/>
      <c r="F31" s="727"/>
      <c r="G31" s="725">
        <f>+G30/42</f>
        <v>2.2619047619047619</v>
      </c>
      <c r="H31" s="726"/>
      <c r="I31" s="726"/>
      <c r="J31" s="727"/>
      <c r="K31" s="726">
        <f>+K30/42</f>
        <v>8.0952380952380949</v>
      </c>
      <c r="L31" s="726"/>
      <c r="M31" s="726"/>
      <c r="N31" s="727"/>
      <c r="O31" s="725">
        <f>+O30/42</f>
        <v>0.7142857142857143</v>
      </c>
      <c r="P31" s="726"/>
      <c r="Q31" s="726"/>
      <c r="R31" s="727"/>
      <c r="S31" s="725">
        <f>+S30/42</f>
        <v>15</v>
      </c>
      <c r="T31" s="726"/>
      <c r="U31" s="726"/>
      <c r="V31" s="727"/>
      <c r="W31" s="725">
        <f>+W30/42</f>
        <v>1.1904761904761905</v>
      </c>
      <c r="X31" s="726"/>
      <c r="Y31" s="726"/>
      <c r="Z31" s="727"/>
      <c r="AA31" s="725">
        <f>+AA30/42</f>
        <v>6.2857142857142856</v>
      </c>
      <c r="AB31" s="726"/>
      <c r="AC31" s="726"/>
      <c r="AD31" s="727"/>
      <c r="AE31" s="725">
        <f>+AE30/42</f>
        <v>9.1666666666666661</v>
      </c>
      <c r="AF31" s="726"/>
      <c r="AG31" s="726"/>
      <c r="AH31" s="727"/>
      <c r="AI31" s="725">
        <f>+AI30/42</f>
        <v>18.095238095238095</v>
      </c>
      <c r="AJ31" s="726"/>
      <c r="AK31" s="726"/>
      <c r="AL31" s="727"/>
      <c r="AM31" s="726">
        <f>+AM30/42</f>
        <v>33.80952380952381</v>
      </c>
      <c r="AN31" s="726"/>
      <c r="AO31" s="726"/>
      <c r="AP31" s="727"/>
      <c r="AQ31" s="725">
        <f>+AQ30/42</f>
        <v>18.571428571428573</v>
      </c>
      <c r="AR31" s="726"/>
      <c r="AS31" s="726"/>
      <c r="AT31" s="727"/>
      <c r="AU31" s="725">
        <f>+AU30/42</f>
        <v>9.7619047619047628</v>
      </c>
      <c r="AV31" s="726"/>
      <c r="AW31" s="726"/>
      <c r="AX31" s="726"/>
      <c r="AY31" s="725">
        <f>+AY30/42</f>
        <v>1.4285714285714286</v>
      </c>
      <c r="AZ31" s="726"/>
      <c r="BA31" s="726"/>
      <c r="BB31" s="726"/>
      <c r="BC31" s="725">
        <f>+BC30/42</f>
        <v>1.0714285714285714</v>
      </c>
      <c r="BD31" s="726"/>
      <c r="BE31" s="726"/>
      <c r="BF31" s="726"/>
      <c r="BG31" s="725">
        <f>+BG30/42</f>
        <v>2.6666666666666665</v>
      </c>
      <c r="BH31" s="726"/>
      <c r="BI31" s="726"/>
      <c r="BJ31" s="726"/>
      <c r="BK31" s="725">
        <f>+BK30/42</f>
        <v>1.4285714285714286</v>
      </c>
      <c r="BL31" s="726"/>
      <c r="BM31" s="726"/>
      <c r="BN31" s="726"/>
      <c r="BO31" s="725">
        <f>+BO30/42</f>
        <v>3.5714285714285716</v>
      </c>
      <c r="BP31" s="726"/>
      <c r="BQ31" s="726"/>
      <c r="BR31" s="727"/>
      <c r="BS31" s="725">
        <f>+BS30/42</f>
        <v>2.0238095238095237</v>
      </c>
      <c r="BT31" s="726"/>
      <c r="BU31" s="726"/>
      <c r="BV31" s="727"/>
      <c r="BW31" s="725">
        <f>+BW30/42</f>
        <v>7.7380952380952381</v>
      </c>
      <c r="BX31" s="726"/>
      <c r="BY31" s="726"/>
      <c r="BZ31" s="726"/>
      <c r="CA31" s="725">
        <f>+CA30/42</f>
        <v>7.0238095238095237</v>
      </c>
      <c r="CB31" s="726"/>
      <c r="CC31" s="726"/>
      <c r="CD31" s="726"/>
      <c r="CE31" s="725">
        <f>+CE30/42</f>
        <v>2.3809523809523809</v>
      </c>
      <c r="CF31" s="726"/>
      <c r="CG31" s="726"/>
      <c r="CH31" s="727"/>
      <c r="CI31" s="725">
        <f>+CI30/42</f>
        <v>1.2578571428571428</v>
      </c>
      <c r="CJ31" s="726"/>
      <c r="CK31" s="726"/>
      <c r="CL31" s="727"/>
      <c r="CM31" s="725">
        <f>+CM30/42</f>
        <v>7.8571428571428568</v>
      </c>
      <c r="CN31" s="726"/>
      <c r="CO31" s="726"/>
      <c r="CP31" s="727"/>
      <c r="CQ31" s="725">
        <f>+CQ30/42</f>
        <v>3.7738095238095237</v>
      </c>
      <c r="CR31" s="726"/>
      <c r="CS31" s="726"/>
      <c r="CT31" s="727"/>
      <c r="CU31" s="725">
        <f>+CU30/42</f>
        <v>8.5714285714285712</v>
      </c>
      <c r="CV31" s="726"/>
      <c r="CW31" s="726"/>
      <c r="CX31" s="726"/>
      <c r="CY31" s="725">
        <f>+CY30/42</f>
        <v>7.9761904761904763</v>
      </c>
      <c r="CZ31" s="726"/>
      <c r="DA31" s="726"/>
      <c r="DB31" s="727"/>
      <c r="DC31" s="725">
        <f>+DC30/42</f>
        <v>2.8571428571428572</v>
      </c>
      <c r="DD31" s="726"/>
      <c r="DE31" s="726"/>
      <c r="DF31" s="727"/>
      <c r="DG31" s="725">
        <f>+DG30/42</f>
        <v>2.8571428571428572</v>
      </c>
      <c r="DH31" s="726"/>
      <c r="DI31" s="726"/>
      <c r="DJ31" s="727"/>
      <c r="DK31" s="725">
        <f>+DK30/42</f>
        <v>5.1190476190476186</v>
      </c>
      <c r="DL31" s="726"/>
      <c r="DM31" s="726"/>
      <c r="DN31" s="727"/>
      <c r="DO31" s="725">
        <f>+DO30/42</f>
        <v>7.7380952380952381</v>
      </c>
      <c r="DP31" s="726"/>
      <c r="DQ31" s="726"/>
      <c r="DR31" s="727"/>
      <c r="DS31" s="725">
        <f>+DS30/42</f>
        <v>1.1904761904761905</v>
      </c>
      <c r="DT31" s="726"/>
      <c r="DU31" s="726"/>
      <c r="DV31" s="727"/>
      <c r="DW31" s="725">
        <f>+DW30/42</f>
        <v>0.7142857142857143</v>
      </c>
      <c r="DX31" s="726"/>
      <c r="DY31" s="726"/>
      <c r="DZ31" s="727"/>
      <c r="EA31" s="725">
        <f>+EA30/42</f>
        <v>0.83333333333333337</v>
      </c>
      <c r="EB31" s="726"/>
      <c r="EC31" s="726"/>
      <c r="ED31" s="727"/>
      <c r="EE31" s="725">
        <f>+EE30/42</f>
        <v>0</v>
      </c>
      <c r="EF31" s="726"/>
      <c r="EG31" s="726"/>
      <c r="EH31" s="727"/>
      <c r="EI31" s="725">
        <f>+EI30/42</f>
        <v>0</v>
      </c>
      <c r="EJ31" s="726"/>
      <c r="EK31" s="726"/>
      <c r="EL31" s="727"/>
      <c r="EM31" s="725">
        <f>+EM30/42</f>
        <v>0</v>
      </c>
      <c r="EN31" s="726"/>
      <c r="EO31" s="726"/>
      <c r="EP31" s="727"/>
      <c r="EQ31" s="725">
        <f>+EQ30/42</f>
        <v>0</v>
      </c>
      <c r="ER31" s="726"/>
      <c r="ES31" s="726"/>
      <c r="ET31" s="727"/>
      <c r="EU31" s="725">
        <f>+EU30/42</f>
        <v>0</v>
      </c>
      <c r="EV31" s="726"/>
      <c r="EW31" s="726"/>
      <c r="EX31" s="727"/>
    </row>
    <row r="32" spans="2:154" s="3" customFormat="1" ht="18.600000000000001" thickBot="1" x14ac:dyDescent="0.35">
      <c r="B32" s="231" t="s">
        <v>8</v>
      </c>
      <c r="C32" s="728">
        <f>+C31/6.2898</f>
        <v>0.5488856485708532</v>
      </c>
      <c r="D32" s="729"/>
      <c r="E32" s="729"/>
      <c r="F32" s="730"/>
      <c r="G32" s="819">
        <f>+G31/6.2898</f>
        <v>0.35961473527055898</v>
      </c>
      <c r="H32" s="820"/>
      <c r="I32" s="820"/>
      <c r="J32" s="821"/>
      <c r="K32" s="729">
        <f>+K31/6.2898</f>
        <v>1.2870422104420005</v>
      </c>
      <c r="L32" s="729"/>
      <c r="M32" s="729"/>
      <c r="N32" s="730"/>
      <c r="O32" s="728">
        <f>+O31/6.2898</f>
        <v>0.11356254798017654</v>
      </c>
      <c r="P32" s="729"/>
      <c r="Q32" s="729"/>
      <c r="R32" s="730"/>
      <c r="S32" s="728">
        <f>+S31/6.2898</f>
        <v>2.3848135075837069</v>
      </c>
      <c r="T32" s="729"/>
      <c r="U32" s="729"/>
      <c r="V32" s="730"/>
      <c r="W32" s="728">
        <f>+W31/6.2898</f>
        <v>0.18927091330029422</v>
      </c>
      <c r="X32" s="729"/>
      <c r="Y32" s="729"/>
      <c r="Z32" s="730"/>
      <c r="AA32" s="728">
        <f>+AA31/6.2898</f>
        <v>0.99935042222555348</v>
      </c>
      <c r="AB32" s="729"/>
      <c r="AC32" s="729"/>
      <c r="AD32" s="730"/>
      <c r="AE32" s="728">
        <f>+AE31/6.2898</f>
        <v>1.4573860324122654</v>
      </c>
      <c r="AF32" s="729"/>
      <c r="AG32" s="729"/>
      <c r="AH32" s="730"/>
      <c r="AI32" s="728">
        <f>+AI31/6.2898</f>
        <v>2.8769178821644719</v>
      </c>
      <c r="AJ32" s="729"/>
      <c r="AK32" s="729"/>
      <c r="AL32" s="730"/>
      <c r="AM32" s="729">
        <f>+AM31/6.2898</f>
        <v>5.3752939377283555</v>
      </c>
      <c r="AN32" s="729"/>
      <c r="AO32" s="729"/>
      <c r="AP32" s="730"/>
      <c r="AQ32" s="728">
        <f>+AQ31/6.2898</f>
        <v>2.9526262474845901</v>
      </c>
      <c r="AR32" s="729"/>
      <c r="AS32" s="729"/>
      <c r="AT32" s="730"/>
      <c r="AU32" s="728">
        <f>+AU31/6.2898</f>
        <v>1.5520214890624127</v>
      </c>
      <c r="AV32" s="729"/>
      <c r="AW32" s="729"/>
      <c r="AX32" s="729"/>
      <c r="AY32" s="728">
        <f>+AY31/6.2898</f>
        <v>0.22712509596035307</v>
      </c>
      <c r="AZ32" s="729"/>
      <c r="BA32" s="729"/>
      <c r="BB32" s="729"/>
      <c r="BC32" s="728">
        <f>+BC31/6.2898</f>
        <v>0.17034382197026479</v>
      </c>
      <c r="BD32" s="729"/>
      <c r="BE32" s="729"/>
      <c r="BF32" s="729"/>
      <c r="BG32" s="728">
        <f>+BG31/6.2898</f>
        <v>0.42396684579265903</v>
      </c>
      <c r="BH32" s="729"/>
      <c r="BI32" s="729"/>
      <c r="BJ32" s="729"/>
      <c r="BK32" s="728">
        <f>+BK31/6.2898</f>
        <v>0.22712509596035307</v>
      </c>
      <c r="BL32" s="729"/>
      <c r="BM32" s="729"/>
      <c r="BN32" s="729"/>
      <c r="BO32" s="728">
        <f>+BO31/6.2898</f>
        <v>0.56781273990088266</v>
      </c>
      <c r="BP32" s="729"/>
      <c r="BQ32" s="729"/>
      <c r="BR32" s="730"/>
      <c r="BS32" s="728">
        <f>+BS31/6.2898</f>
        <v>0.32176055261050013</v>
      </c>
      <c r="BT32" s="729"/>
      <c r="BU32" s="729"/>
      <c r="BV32" s="730"/>
      <c r="BW32" s="728">
        <f>+BW31/6.2898</f>
        <v>1.2302609364519124</v>
      </c>
      <c r="BX32" s="729"/>
      <c r="BY32" s="729"/>
      <c r="BZ32" s="729"/>
      <c r="CA32" s="728">
        <f>+CA31/6.2898</f>
        <v>1.1166983884717359</v>
      </c>
      <c r="CB32" s="729"/>
      <c r="CC32" s="729"/>
      <c r="CD32" s="729"/>
      <c r="CE32" s="728">
        <f>+CE31/6.2898</f>
        <v>0.37854182660058844</v>
      </c>
      <c r="CF32" s="729"/>
      <c r="CG32" s="729"/>
      <c r="CH32" s="730"/>
      <c r="CI32" s="728">
        <f>+CI31/6.2898</f>
        <v>0.19998364699309085</v>
      </c>
      <c r="CJ32" s="729"/>
      <c r="CK32" s="729"/>
      <c r="CL32" s="730"/>
      <c r="CM32" s="728">
        <f>+CM31/6.2898</f>
        <v>1.2491880277819418</v>
      </c>
      <c r="CN32" s="729"/>
      <c r="CO32" s="729"/>
      <c r="CP32" s="730"/>
      <c r="CQ32" s="728">
        <f>+CQ31/6.2898</f>
        <v>0.5999887951619326</v>
      </c>
      <c r="CR32" s="729"/>
      <c r="CS32" s="729"/>
      <c r="CT32" s="730"/>
      <c r="CU32" s="728">
        <f>+CU31/6.2898</f>
        <v>1.3627505757621183</v>
      </c>
      <c r="CV32" s="729"/>
      <c r="CW32" s="729"/>
      <c r="CX32" s="729"/>
      <c r="CY32" s="728">
        <f>+CY31/6.2898</f>
        <v>1.2681151191119713</v>
      </c>
      <c r="CZ32" s="729"/>
      <c r="DA32" s="729"/>
      <c r="DB32" s="730"/>
      <c r="DC32" s="728">
        <f>+DC31/6.2898</f>
        <v>0.45425019192070615</v>
      </c>
      <c r="DD32" s="729"/>
      <c r="DE32" s="729"/>
      <c r="DF32" s="730"/>
      <c r="DG32" s="728">
        <f>+DG31/6.2898</f>
        <v>0.45425019192070615</v>
      </c>
      <c r="DH32" s="729"/>
      <c r="DI32" s="729"/>
      <c r="DJ32" s="730"/>
      <c r="DK32" s="728">
        <f>+DK31/6.2898</f>
        <v>0.81386492719126502</v>
      </c>
      <c r="DL32" s="729"/>
      <c r="DM32" s="729"/>
      <c r="DN32" s="730"/>
      <c r="DO32" s="728">
        <f>+DO31/6.2898</f>
        <v>1.2302609364519124</v>
      </c>
      <c r="DP32" s="729"/>
      <c r="DQ32" s="729"/>
      <c r="DR32" s="730"/>
      <c r="DS32" s="728">
        <f>+DS31/6.2898</f>
        <v>0.18927091330029422</v>
      </c>
      <c r="DT32" s="729"/>
      <c r="DU32" s="729"/>
      <c r="DV32" s="730"/>
      <c r="DW32" s="728">
        <f>+DW31/6.2898</f>
        <v>0.11356254798017654</v>
      </c>
      <c r="DX32" s="729"/>
      <c r="DY32" s="729"/>
      <c r="DZ32" s="730"/>
      <c r="EA32" s="728">
        <f>+EA31/6.2898</f>
        <v>0.13248963931020596</v>
      </c>
      <c r="EB32" s="729"/>
      <c r="EC32" s="729"/>
      <c r="ED32" s="730"/>
      <c r="EE32" s="728">
        <f>+EE31/6.2898</f>
        <v>0</v>
      </c>
      <c r="EF32" s="729"/>
      <c r="EG32" s="729"/>
      <c r="EH32" s="730"/>
      <c r="EI32" s="728">
        <f>+EI31/6.2898</f>
        <v>0</v>
      </c>
      <c r="EJ32" s="729"/>
      <c r="EK32" s="729"/>
      <c r="EL32" s="730"/>
      <c r="EM32" s="728">
        <f>+EM31/6.2898</f>
        <v>0</v>
      </c>
      <c r="EN32" s="729"/>
      <c r="EO32" s="729"/>
      <c r="EP32" s="730"/>
      <c r="EQ32" s="728">
        <f>+EQ31/6.2898</f>
        <v>0</v>
      </c>
      <c r="ER32" s="729"/>
      <c r="ES32" s="729"/>
      <c r="ET32" s="730"/>
      <c r="EU32" s="728">
        <f>+EU31/6.2898</f>
        <v>0</v>
      </c>
      <c r="EV32" s="729"/>
      <c r="EW32" s="729"/>
      <c r="EX32" s="730"/>
    </row>
    <row r="38" spans="91:91" x14ac:dyDescent="0.3">
      <c r="CM38" s="206"/>
    </row>
  </sheetData>
  <mergeCells count="228">
    <mergeCell ref="EA32:ED32"/>
    <mergeCell ref="EE32:EH32"/>
    <mergeCell ref="EI32:EL32"/>
    <mergeCell ref="EM32:EP32"/>
    <mergeCell ref="EQ32:ET32"/>
    <mergeCell ref="EU32:EX32"/>
    <mergeCell ref="DC32:DF32"/>
    <mergeCell ref="DG32:DJ32"/>
    <mergeCell ref="DK32:DN32"/>
    <mergeCell ref="DO32:DR32"/>
    <mergeCell ref="DS32:DV32"/>
    <mergeCell ref="DW32:DZ32"/>
    <mergeCell ref="CE32:CH32"/>
    <mergeCell ref="CI32:CL32"/>
    <mergeCell ref="CM32:CP32"/>
    <mergeCell ref="CQ32:CT32"/>
    <mergeCell ref="CU32:CX32"/>
    <mergeCell ref="CY32:DB32"/>
    <mergeCell ref="BG32:BJ32"/>
    <mergeCell ref="BK32:BN32"/>
    <mergeCell ref="BO32:BR32"/>
    <mergeCell ref="BS32:BV32"/>
    <mergeCell ref="BW32:BZ32"/>
    <mergeCell ref="CA32:CD32"/>
    <mergeCell ref="AI32:AL32"/>
    <mergeCell ref="AM32:AP32"/>
    <mergeCell ref="AQ32:AT32"/>
    <mergeCell ref="AU32:AX32"/>
    <mergeCell ref="AY32:BB32"/>
    <mergeCell ref="BC32:BF32"/>
    <mergeCell ref="EQ31:ET31"/>
    <mergeCell ref="EU31:EX31"/>
    <mergeCell ref="C32:F32"/>
    <mergeCell ref="G32:J32"/>
    <mergeCell ref="K32:N32"/>
    <mergeCell ref="O32:R32"/>
    <mergeCell ref="S32:V32"/>
    <mergeCell ref="W32:Z32"/>
    <mergeCell ref="AA32:AD32"/>
    <mergeCell ref="AE32:AH32"/>
    <mergeCell ref="DS31:DV31"/>
    <mergeCell ref="DW31:DZ31"/>
    <mergeCell ref="EA31:ED31"/>
    <mergeCell ref="EE31:EH31"/>
    <mergeCell ref="EI31:EL31"/>
    <mergeCell ref="EM31:EP31"/>
    <mergeCell ref="CU31:CX31"/>
    <mergeCell ref="CY31:DB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Y31:BB31"/>
    <mergeCell ref="BC31:BF31"/>
    <mergeCell ref="BG31:BJ31"/>
    <mergeCell ref="BK31:BN31"/>
    <mergeCell ref="BO31:BR31"/>
    <mergeCell ref="BS31:BV31"/>
    <mergeCell ref="AA31:AD31"/>
    <mergeCell ref="AE31:AH31"/>
    <mergeCell ref="AI31:AL31"/>
    <mergeCell ref="AM31:AP31"/>
    <mergeCell ref="AQ31:AT31"/>
    <mergeCell ref="AU31:AX31"/>
    <mergeCell ref="C31:F31"/>
    <mergeCell ref="G31:J31"/>
    <mergeCell ref="K31:N31"/>
    <mergeCell ref="O31:R31"/>
    <mergeCell ref="S31:V31"/>
    <mergeCell ref="W31:Z31"/>
    <mergeCell ref="EA30:ED30"/>
    <mergeCell ref="EE30:EH30"/>
    <mergeCell ref="EI30:EL30"/>
    <mergeCell ref="CE30:CH30"/>
    <mergeCell ref="CI30:CL30"/>
    <mergeCell ref="CM30:CP30"/>
    <mergeCell ref="CQ30:CT30"/>
    <mergeCell ref="CU30:CX30"/>
    <mergeCell ref="CY30:DB30"/>
    <mergeCell ref="BG30:BJ30"/>
    <mergeCell ref="BK30:BN30"/>
    <mergeCell ref="BO30:BR30"/>
    <mergeCell ref="BS30:BV30"/>
    <mergeCell ref="BW30:BZ30"/>
    <mergeCell ref="CA30:CD30"/>
    <mergeCell ref="AI30:AL30"/>
    <mergeCell ref="AM30:AP30"/>
    <mergeCell ref="AQ30:AT30"/>
    <mergeCell ref="EM30:EP30"/>
    <mergeCell ref="EQ30:ET30"/>
    <mergeCell ref="EU30:EX30"/>
    <mergeCell ref="DC30:DF30"/>
    <mergeCell ref="DG30:DJ30"/>
    <mergeCell ref="DK30:DN30"/>
    <mergeCell ref="DO30:DR30"/>
    <mergeCell ref="DS30:DV30"/>
    <mergeCell ref="DW30:DZ30"/>
    <mergeCell ref="AU30:AX30"/>
    <mergeCell ref="AY30:BB30"/>
    <mergeCell ref="BC30:BF30"/>
    <mergeCell ref="EQ10:ET10"/>
    <mergeCell ref="EU10:EX10"/>
    <mergeCell ref="C30:F30"/>
    <mergeCell ref="G30:J30"/>
    <mergeCell ref="K30:N30"/>
    <mergeCell ref="O30:R30"/>
    <mergeCell ref="S30:V30"/>
    <mergeCell ref="W30:Z30"/>
    <mergeCell ref="AA30:AD30"/>
    <mergeCell ref="AE30:AH30"/>
    <mergeCell ref="DS10:DV10"/>
    <mergeCell ref="DW10:DZ10"/>
    <mergeCell ref="EA10:ED10"/>
    <mergeCell ref="EE10:EH10"/>
    <mergeCell ref="EI10:EL10"/>
    <mergeCell ref="EM10:EP10"/>
    <mergeCell ref="CU10:CX10"/>
    <mergeCell ref="CY10:DB10"/>
    <mergeCell ref="DC10:DF10"/>
    <mergeCell ref="DG10:DJ10"/>
    <mergeCell ref="DK10:DN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G10:BJ10"/>
    <mergeCell ref="BK10:BN10"/>
    <mergeCell ref="BO10:BR10"/>
    <mergeCell ref="BS10:BV10"/>
    <mergeCell ref="AA10:AD10"/>
    <mergeCell ref="AE10:AH10"/>
    <mergeCell ref="AI10:AL10"/>
    <mergeCell ref="AM10:AP10"/>
    <mergeCell ref="AQ10:AT10"/>
    <mergeCell ref="AU10:AX10"/>
    <mergeCell ref="C10:F10"/>
    <mergeCell ref="G10:J10"/>
    <mergeCell ref="K10:N10"/>
    <mergeCell ref="O10:R10"/>
    <mergeCell ref="S10:V10"/>
    <mergeCell ref="W10:Z10"/>
    <mergeCell ref="EA9:ED9"/>
    <mergeCell ref="EE9:EH9"/>
    <mergeCell ref="EI9:EL9"/>
    <mergeCell ref="EM9:EP9"/>
    <mergeCell ref="EQ9:ET9"/>
    <mergeCell ref="EU9:EX9"/>
    <mergeCell ref="DC9:DF9"/>
    <mergeCell ref="DG9:DJ9"/>
    <mergeCell ref="DK9:DN9"/>
    <mergeCell ref="DO9:DR9"/>
    <mergeCell ref="DS9:DV9"/>
    <mergeCell ref="DW9:DZ9"/>
    <mergeCell ref="CE9:CH9"/>
    <mergeCell ref="CI9:CL9"/>
    <mergeCell ref="CM9:CP9"/>
    <mergeCell ref="CQ9:CT9"/>
    <mergeCell ref="CU9:CX9"/>
    <mergeCell ref="CY9:DB9"/>
    <mergeCell ref="BG9:BJ9"/>
    <mergeCell ref="BK9:BN9"/>
    <mergeCell ref="BO9:BR9"/>
    <mergeCell ref="BS9:BV9"/>
    <mergeCell ref="BW9:BZ9"/>
    <mergeCell ref="CA9:CD9"/>
    <mergeCell ref="AI9:AL9"/>
    <mergeCell ref="AM9:AP9"/>
    <mergeCell ref="AQ9:AT9"/>
    <mergeCell ref="AU9:AX9"/>
    <mergeCell ref="AY9:BB9"/>
    <mergeCell ref="BC9:BF9"/>
    <mergeCell ref="EQ8:ET8"/>
    <mergeCell ref="EU8:EX8"/>
    <mergeCell ref="C9:F9"/>
    <mergeCell ref="G9:J9"/>
    <mergeCell ref="K9:N9"/>
    <mergeCell ref="O9:R9"/>
    <mergeCell ref="S9:V9"/>
    <mergeCell ref="W9:Z9"/>
    <mergeCell ref="AA9:AD9"/>
    <mergeCell ref="AE9:AH9"/>
    <mergeCell ref="DS8:DV8"/>
    <mergeCell ref="DW8:DZ8"/>
    <mergeCell ref="EA8:ED8"/>
    <mergeCell ref="EE8:EH8"/>
    <mergeCell ref="EI8:EL8"/>
    <mergeCell ref="EM8:EP8"/>
    <mergeCell ref="CU8:CX8"/>
    <mergeCell ref="CY8:DB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C8:F8"/>
    <mergeCell ref="G8:J8"/>
    <mergeCell ref="K8:N8"/>
    <mergeCell ref="O8:R8"/>
    <mergeCell ref="S8:V8"/>
    <mergeCell ref="W8:Z8"/>
    <mergeCell ref="AY8:BB8"/>
    <mergeCell ref="BC8:BF8"/>
    <mergeCell ref="BG8:BJ8"/>
  </mergeCells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BI52"/>
  <sheetViews>
    <sheetView zoomScale="86" zoomScaleNormal="86" workbookViewId="0">
      <pane xSplit="5" ySplit="7" topLeftCell="F33" activePane="bottomRight" state="frozen"/>
      <selection pane="topRight" activeCell="F1" sqref="F1"/>
      <selection pane="bottomLeft" activeCell="A8" sqref="A8"/>
      <selection pane="bottomRight" activeCell="H33" sqref="H33"/>
    </sheetView>
  </sheetViews>
  <sheetFormatPr baseColWidth="10" defaultRowHeight="14.4" x14ac:dyDescent="0.3"/>
  <cols>
    <col min="1" max="1" width="3.5546875" customWidth="1"/>
    <col min="2" max="2" width="16" customWidth="1"/>
    <col min="3" max="3" width="23.44140625" bestFit="1" customWidth="1"/>
    <col min="4" max="4" width="25.5546875" style="114" customWidth="1"/>
    <col min="5" max="5" width="16" customWidth="1"/>
    <col min="6" max="6" width="29.44140625" customWidth="1"/>
    <col min="7" max="7" width="28.88671875" bestFit="1" customWidth="1"/>
    <col min="8" max="8" width="22.5546875" bestFit="1" customWidth="1"/>
    <col min="9" max="9" width="25.5546875" bestFit="1" customWidth="1"/>
    <col min="10" max="10" width="23" bestFit="1" customWidth="1"/>
    <col min="11" max="11" width="29.88671875" bestFit="1" customWidth="1"/>
    <col min="12" max="12" width="29.44140625" customWidth="1"/>
    <col min="13" max="13" width="31.109375" bestFit="1" customWidth="1"/>
    <col min="14" max="15" width="23.5546875" customWidth="1"/>
    <col min="16" max="16" width="26" customWidth="1"/>
    <col min="17" max="18" width="23.5546875" customWidth="1"/>
    <col min="19" max="19" width="31.6640625" bestFit="1" customWidth="1"/>
    <col min="20" max="20" width="28.88671875" bestFit="1" customWidth="1"/>
    <col min="21" max="22" width="23.5546875" customWidth="1"/>
    <col min="23" max="61" width="30.5546875" customWidth="1"/>
  </cols>
  <sheetData>
    <row r="1" spans="1:61" x14ac:dyDescent="0.3">
      <c r="B1" t="s">
        <v>582</v>
      </c>
    </row>
    <row r="2" spans="1:61" x14ac:dyDescent="0.3">
      <c r="B2" t="s">
        <v>499</v>
      </c>
      <c r="C2" s="256"/>
    </row>
    <row r="3" spans="1:61" x14ac:dyDescent="0.3">
      <c r="B3" t="s">
        <v>390</v>
      </c>
      <c r="C3" s="258"/>
    </row>
    <row r="4" spans="1:61" x14ac:dyDescent="0.3">
      <c r="B4" t="s">
        <v>392</v>
      </c>
      <c r="C4" s="260"/>
    </row>
    <row r="5" spans="1:61" x14ac:dyDescent="0.3">
      <c r="B5" t="s">
        <v>431</v>
      </c>
      <c r="C5" s="262"/>
    </row>
    <row r="6" spans="1:61" s="3" customFormat="1" x14ac:dyDescent="0.3">
      <c r="F6" s="273" t="s">
        <v>585</v>
      </c>
      <c r="G6" s="274" t="s">
        <v>584</v>
      </c>
      <c r="K6" s="274" t="s">
        <v>584</v>
      </c>
    </row>
    <row r="7" spans="1:61" ht="35.1" customHeight="1" x14ac:dyDescent="0.3">
      <c r="A7" s="253" t="s">
        <v>603</v>
      </c>
      <c r="B7" s="254" t="s">
        <v>556</v>
      </c>
      <c r="C7" s="254" t="s">
        <v>14</v>
      </c>
      <c r="D7" s="263" t="s">
        <v>564</v>
      </c>
      <c r="E7" s="254" t="s">
        <v>573</v>
      </c>
      <c r="F7" s="252">
        <v>45480</v>
      </c>
      <c r="G7" s="252">
        <v>45481</v>
      </c>
      <c r="H7" s="252">
        <v>45482</v>
      </c>
      <c r="I7" s="252">
        <v>45483</v>
      </c>
      <c r="J7" s="252">
        <v>45484</v>
      </c>
      <c r="K7" s="252">
        <v>45485</v>
      </c>
      <c r="L7" s="252">
        <v>45486</v>
      </c>
      <c r="M7" s="252">
        <v>45487</v>
      </c>
      <c r="N7" s="252">
        <v>45488</v>
      </c>
      <c r="O7" s="252">
        <v>45489</v>
      </c>
      <c r="P7" s="252">
        <v>45490</v>
      </c>
      <c r="Q7" s="252">
        <v>45491</v>
      </c>
      <c r="R7" s="252">
        <v>45492</v>
      </c>
      <c r="S7" s="252">
        <v>45493</v>
      </c>
      <c r="T7" s="252">
        <v>45494</v>
      </c>
      <c r="U7" s="261">
        <v>45495</v>
      </c>
      <c r="V7" s="252">
        <v>45496</v>
      </c>
      <c r="W7" s="252">
        <v>45497</v>
      </c>
      <c r="X7" s="252">
        <v>45498</v>
      </c>
      <c r="Y7" s="252">
        <v>45499</v>
      </c>
      <c r="Z7" s="252">
        <v>45500</v>
      </c>
      <c r="AA7" s="252">
        <v>45501</v>
      </c>
      <c r="AB7" s="252">
        <v>45502</v>
      </c>
      <c r="AC7" s="252">
        <v>45503</v>
      </c>
      <c r="AD7" s="252">
        <v>45504</v>
      </c>
      <c r="AE7" s="252">
        <v>45505</v>
      </c>
      <c r="AF7" s="252">
        <v>45506</v>
      </c>
      <c r="AG7" s="252">
        <v>45507</v>
      </c>
      <c r="AH7" s="252">
        <v>45508</v>
      </c>
      <c r="AI7" s="252">
        <v>45509</v>
      </c>
      <c r="AJ7" s="252">
        <v>45510</v>
      </c>
      <c r="AK7" s="252">
        <v>45511</v>
      </c>
      <c r="AL7" s="252">
        <v>45512</v>
      </c>
      <c r="AM7" s="252">
        <v>45513</v>
      </c>
      <c r="AN7" s="252">
        <v>45514</v>
      </c>
      <c r="AO7" s="252">
        <v>45515</v>
      </c>
      <c r="AP7" s="252">
        <v>45516</v>
      </c>
      <c r="AQ7" s="252">
        <v>45517</v>
      </c>
      <c r="AR7" s="252">
        <v>45518</v>
      </c>
      <c r="AS7" s="252">
        <v>45519</v>
      </c>
      <c r="AT7" s="252">
        <v>45520</v>
      </c>
      <c r="AU7" s="252">
        <v>45521</v>
      </c>
      <c r="AV7" s="252">
        <v>45522</v>
      </c>
      <c r="AW7" s="252">
        <v>45523</v>
      </c>
      <c r="AX7" s="252">
        <v>45524</v>
      </c>
      <c r="AY7" s="252">
        <v>45525</v>
      </c>
      <c r="AZ7" s="252">
        <v>45526</v>
      </c>
      <c r="BA7" s="252">
        <v>45527</v>
      </c>
      <c r="BB7" s="252">
        <v>45528</v>
      </c>
      <c r="BC7" s="252">
        <v>45529</v>
      </c>
      <c r="BD7" s="252">
        <v>45530</v>
      </c>
      <c r="BE7" s="252">
        <v>45531</v>
      </c>
      <c r="BF7" s="252">
        <v>45532</v>
      </c>
      <c r="BG7" s="252">
        <v>45533</v>
      </c>
      <c r="BH7" s="252">
        <v>45534</v>
      </c>
      <c r="BI7" s="252">
        <v>45535</v>
      </c>
    </row>
    <row r="8" spans="1:61" s="251" customFormat="1" ht="20.100000000000001" hidden="1" customHeight="1" x14ac:dyDescent="0.3">
      <c r="A8" s="251">
        <v>1</v>
      </c>
      <c r="B8" s="251" t="s">
        <v>562</v>
      </c>
      <c r="C8" s="251" t="s">
        <v>563</v>
      </c>
      <c r="D8" s="3" t="s">
        <v>609</v>
      </c>
      <c r="E8" s="251" t="s">
        <v>576</v>
      </c>
      <c r="I8" s="265" t="str">
        <f>CONCATENATE($B8,"/",$C8)</f>
        <v>TECTOCAL / OCANA</v>
      </c>
      <c r="L8" s="251" t="str">
        <f>CONCATENATE($B8,"/",$C8)</f>
        <v>TECTOCAL / OCANA</v>
      </c>
      <c r="P8" s="251" t="str">
        <f>CONCATENATE($B8,"/",$C8)</f>
        <v>TECTOCAL / OCANA</v>
      </c>
      <c r="S8" s="251" t="str">
        <f>CONCATENATE($B8,"/",$C8)</f>
        <v>TECTOCAL / OCANA</v>
      </c>
      <c r="W8" s="251" t="str">
        <f>CONCATENATE($B8,"/",$C8)</f>
        <v>TECTOCAL / OCANA</v>
      </c>
      <c r="Z8" s="251" t="str">
        <f>CONCATENATE($B8,"/",$C8)</f>
        <v>TECTOCAL / OCANA</v>
      </c>
      <c r="AC8" s="251" t="str">
        <f>CONCATENATE($B8,"/",$C8)</f>
        <v>TECTOCAL / OCANA</v>
      </c>
      <c r="AE8" s="251" t="str">
        <f>CONCATENATE($B8,"/",$C8)</f>
        <v>TECTOCAL / OCANA</v>
      </c>
      <c r="AG8" s="251" t="str">
        <f>CONCATENATE($B8,"/",$C8)</f>
        <v>TECTOCAL / OCANA</v>
      </c>
      <c r="AJ8" s="251" t="str">
        <f>CONCATENATE($B8,"/",$C8)</f>
        <v>TECTOCAL / OCANA</v>
      </c>
      <c r="AL8" s="251" t="str">
        <f>CONCATENATE($B8,"/",$C8)</f>
        <v>TECTOCAL / OCANA</v>
      </c>
      <c r="AN8" s="251" t="str">
        <f>CONCATENATE($B8,"/",$C8)</f>
        <v>TECTOCAL / OCANA</v>
      </c>
      <c r="AQ8" s="251" t="str">
        <f>CONCATENATE($B8,"/",$C8)</f>
        <v>TECTOCAL / OCANA</v>
      </c>
      <c r="AS8" s="251" t="str">
        <f>CONCATENATE($B8,"/",$C8)</f>
        <v>TECTOCAL / OCANA</v>
      </c>
      <c r="AU8" s="251" t="str">
        <f>CONCATENATE($B8,"/",$C8)</f>
        <v>TECTOCAL / OCANA</v>
      </c>
      <c r="AX8" s="251" t="str">
        <f>CONCATENATE($B8,"/",$C8)</f>
        <v>TECTOCAL / OCANA</v>
      </c>
      <c r="AZ8" s="251" t="str">
        <f>CONCATENATE($B8,"/",$C8)</f>
        <v>TECTOCAL / OCANA</v>
      </c>
      <c r="BB8" s="251" t="str">
        <f>CONCATENATE($B8,"/",$C8)</f>
        <v>TECTOCAL / OCANA</v>
      </c>
      <c r="BE8" s="251" t="str">
        <f>CONCATENATE($B8,"/",$C8)</f>
        <v>TECTOCAL / OCANA</v>
      </c>
      <c r="BG8" s="251" t="str">
        <f>CONCATENATE($B8,"/",$C8)</f>
        <v>TECTOCAL / OCANA</v>
      </c>
      <c r="BI8" s="251" t="str">
        <f>CONCATENATE($B8,"/",$C8)</f>
        <v>TECTOCAL / OCANA</v>
      </c>
    </row>
    <row r="9" spans="1:61" s="251" customFormat="1" ht="20.100000000000001" hidden="1" customHeight="1" x14ac:dyDescent="0.3">
      <c r="A9" s="251">
        <v>2</v>
      </c>
      <c r="B9" s="251" t="s">
        <v>560</v>
      </c>
      <c r="C9" s="251" t="s">
        <v>512</v>
      </c>
      <c r="D9" s="3">
        <v>15</v>
      </c>
      <c r="E9" s="251" t="s">
        <v>574</v>
      </c>
      <c r="G9" s="257" t="str">
        <f>CONCATENATE($B9,"/",$C9)</f>
        <v>TRACEOILFIELD /AUCA 28</v>
      </c>
      <c r="V9" s="251" t="str">
        <f>CONCATENATE($B9,"/",$C9)</f>
        <v>TRACEOILFIELD /AUCA 28</v>
      </c>
      <c r="AK9" s="251" t="str">
        <f>CONCATENATE($B9,"/",$C9)</f>
        <v>TRACEOILFIELD /AUCA 28</v>
      </c>
      <c r="AV9" s="251" t="str">
        <f>CONCATENATE($B9,"/",$C9)</f>
        <v>TRACEOILFIELD /AUCA 28</v>
      </c>
    </row>
    <row r="10" spans="1:61" s="251" customFormat="1" ht="20.100000000000001" hidden="1" customHeight="1" x14ac:dyDescent="0.3">
      <c r="A10" s="251">
        <v>3</v>
      </c>
      <c r="B10" s="251" t="s">
        <v>560</v>
      </c>
      <c r="C10" s="251" t="s">
        <v>502</v>
      </c>
      <c r="D10" s="3">
        <v>15</v>
      </c>
      <c r="E10" s="251" t="s">
        <v>574</v>
      </c>
      <c r="G10" s="257" t="str">
        <f>CONCATENATE($B10,"/",$C10)</f>
        <v>TRACEOILFIELD /AUCA 53</v>
      </c>
      <c r="V10" s="251" t="str">
        <f>CONCATENATE($B10,"/",$C10)</f>
        <v>TRACEOILFIELD /AUCA 53</v>
      </c>
      <c r="AK10" s="251" t="str">
        <f>CONCATENATE($B10,"/",$C10)</f>
        <v>TRACEOILFIELD /AUCA 53</v>
      </c>
    </row>
    <row r="11" spans="1:61" s="251" customFormat="1" ht="20.100000000000001" hidden="1" customHeight="1" x14ac:dyDescent="0.3">
      <c r="A11" s="251">
        <v>4</v>
      </c>
      <c r="B11" s="251" t="s">
        <v>18</v>
      </c>
      <c r="C11" s="251" t="s">
        <v>591</v>
      </c>
      <c r="D11" s="321">
        <v>2</v>
      </c>
      <c r="E11" s="251" t="s">
        <v>574</v>
      </c>
      <c r="G11"/>
      <c r="H11"/>
      <c r="I11"/>
      <c r="J11" s="265" t="str">
        <f>CONCATENATE($B11,"/",$C11)</f>
        <v>SERTECPET/AUCA SUR</v>
      </c>
      <c r="K11"/>
      <c r="L11"/>
      <c r="M11" s="251" t="str">
        <f>CONCATENATE($B11,"/",$C11)</f>
        <v>SERTECPET/AUCA SUR</v>
      </c>
      <c r="N11"/>
      <c r="O11"/>
      <c r="P11" s="251" t="str">
        <f>CONCATENATE($B11,"/",$C11)</f>
        <v>SERTECPET/AUCA SUR</v>
      </c>
      <c r="Q11"/>
      <c r="R11"/>
      <c r="S11" s="251" t="str">
        <f>CONCATENATE($B11,"/",$C11)</f>
        <v>SERTECPET/AUCA SUR</v>
      </c>
      <c r="T11"/>
      <c r="U11"/>
      <c r="V11" s="251" t="str">
        <f>CONCATENATE($B11,"/",$C11)</f>
        <v>SERTECPET/AUCA SUR</v>
      </c>
      <c r="W11"/>
      <c r="X11"/>
      <c r="Y11" s="251" t="str">
        <f>CONCATENATE($B11,"/",$C11)</f>
        <v>SERTECPET/AUCA SUR</v>
      </c>
      <c r="Z11"/>
      <c r="AA11"/>
      <c r="AB11" s="251" t="str">
        <f>CONCATENATE($B11,"/",$C11)</f>
        <v>SERTECPET/AUCA SUR</v>
      </c>
      <c r="AC11"/>
      <c r="AD11"/>
      <c r="AE11" s="251" t="str">
        <f>CONCATENATE($B11,"/",$C11)</f>
        <v>SERTECPET/AUCA SUR</v>
      </c>
      <c r="AF11"/>
      <c r="AG11"/>
      <c r="AH11" s="251" t="str">
        <f>CONCATENATE($B11,"/",$C11)</f>
        <v>SERTECPET/AUCA SUR</v>
      </c>
      <c r="AI11"/>
      <c r="AJ11"/>
      <c r="AK11" s="251" t="str">
        <f>CONCATENATE($B11,"/",$C11)</f>
        <v>SERTECPET/AUCA SUR</v>
      </c>
      <c r="AL11"/>
      <c r="AM11"/>
      <c r="AN11" s="251" t="str">
        <f>CONCATENATE($B11,"/",$C11)</f>
        <v>SERTECPET/AUCA SUR</v>
      </c>
      <c r="AO11"/>
      <c r="AP11"/>
      <c r="AQ11" s="251" t="str">
        <f>CONCATENATE($B11,"/",$C11)</f>
        <v>SERTECPET/AUCA SUR</v>
      </c>
      <c r="AR11"/>
      <c r="AS11"/>
      <c r="AT11" s="251" t="str">
        <f>CONCATENATE($B11,"/",$C11)</f>
        <v>SERTECPET/AUCA SUR</v>
      </c>
      <c r="AU11"/>
      <c r="AV11"/>
      <c r="AW11" s="251" t="str">
        <f>CONCATENATE($B11,"/",$C11)</f>
        <v>SERTECPET/AUCA SUR</v>
      </c>
      <c r="AX11"/>
      <c r="AY11"/>
      <c r="AZ11" s="251" t="str">
        <f>CONCATENATE($B11,"/",$C11)</f>
        <v>SERTECPET/AUCA SUR</v>
      </c>
      <c r="BA11"/>
      <c r="BB11"/>
      <c r="BC11" s="251" t="str">
        <f>CONCATENATE($B11,"/",$C11)</f>
        <v>SERTECPET/AUCA SUR</v>
      </c>
      <c r="BD11"/>
      <c r="BE11"/>
      <c r="BF11" s="251" t="str">
        <f>CONCATENATE($B11,"/",$C11)</f>
        <v>SERTECPET/AUCA SUR</v>
      </c>
      <c r="BG11"/>
      <c r="BH11"/>
      <c r="BI11" s="251" t="str">
        <f>CONCATENATE($B11,"/",$C11)</f>
        <v>SERTECPET/AUCA SUR</v>
      </c>
    </row>
    <row r="12" spans="1:61" s="251" customFormat="1" ht="20.100000000000001" hidden="1" customHeight="1" x14ac:dyDescent="0.3">
      <c r="A12" s="251">
        <v>5</v>
      </c>
      <c r="B12" s="251" t="s">
        <v>414</v>
      </c>
      <c r="C12" s="251" t="s">
        <v>592</v>
      </c>
      <c r="D12" s="3" t="s">
        <v>593</v>
      </c>
      <c r="E12" s="251" t="s">
        <v>576</v>
      </c>
      <c r="K12" s="265" t="s">
        <v>587</v>
      </c>
      <c r="N12" s="251" t="str">
        <f>CONCATENATE($B12,"/",$C12)</f>
        <v>GRAN TIERRA/BIODIGESTOR</v>
      </c>
    </row>
    <row r="13" spans="1:61" s="251" customFormat="1" ht="20.100000000000001" hidden="1" customHeight="1" x14ac:dyDescent="0.3">
      <c r="A13" s="251">
        <v>6</v>
      </c>
      <c r="B13" s="251" t="s">
        <v>123</v>
      </c>
      <c r="C13" s="251" t="s">
        <v>479</v>
      </c>
      <c r="D13" s="3" t="s">
        <v>571</v>
      </c>
      <c r="E13" s="251" t="s">
        <v>577</v>
      </c>
      <c r="G13"/>
      <c r="H13"/>
      <c r="I13"/>
      <c r="J13"/>
      <c r="K13"/>
      <c r="L13"/>
      <c r="M13" s="251" t="str">
        <f>CONCATENATE($B13,"/",$C13)</f>
        <v>PROCOPET/BLOQUE 12</v>
      </c>
      <c r="N13"/>
      <c r="O13"/>
      <c r="P13"/>
      <c r="Q13"/>
      <c r="R13"/>
      <c r="S13"/>
      <c r="T13" s="251" t="str">
        <f>CONCATENATE($B13,"/",$C13)</f>
        <v>PROCOPET/BLOQUE 12</v>
      </c>
      <c r="U13"/>
      <c r="V13"/>
      <c r="W13"/>
      <c r="X13"/>
      <c r="Y13"/>
      <c r="Z13"/>
      <c r="AA13" s="251" t="str">
        <f>CONCATENATE($B13,"/",$C13)</f>
        <v>PROCOPET/BLOQUE 12</v>
      </c>
      <c r="AB13"/>
      <c r="AC13"/>
      <c r="AD13"/>
      <c r="AE13"/>
      <c r="AF13"/>
      <c r="AG13"/>
      <c r="AH13" s="251" t="str">
        <f>CONCATENATE($B13,"/",$C13)</f>
        <v>PROCOPET/BLOQUE 12</v>
      </c>
      <c r="AI13"/>
      <c r="AJ13"/>
      <c r="AK13"/>
      <c r="AL13"/>
      <c r="AM13"/>
      <c r="AN13"/>
      <c r="AO13" s="251" t="str">
        <f>CONCATENATE($B13,"/",$C13)</f>
        <v>PROCOPET/BLOQUE 12</v>
      </c>
      <c r="AP13"/>
      <c r="AQ13"/>
      <c r="AR13"/>
      <c r="AS13"/>
      <c r="AV13" s="251" t="str">
        <f>CONCATENATE($B13,"/",$C13)</f>
        <v>PROCOPET/BLOQUE 12</v>
      </c>
      <c r="BC13" s="251" t="str">
        <f>CONCATENATE($B13,"/",$C13)</f>
        <v>PROCOPET/BLOQUE 12</v>
      </c>
    </row>
    <row r="14" spans="1:61" s="251" customFormat="1" ht="20.100000000000001" hidden="1" customHeight="1" x14ac:dyDescent="0.3">
      <c r="A14" s="251">
        <v>7</v>
      </c>
      <c r="B14" s="251" t="s">
        <v>406</v>
      </c>
      <c r="C14" s="251" t="s">
        <v>407</v>
      </c>
      <c r="D14" s="321">
        <v>10</v>
      </c>
      <c r="E14" s="251" t="s">
        <v>577</v>
      </c>
      <c r="G14"/>
      <c r="H14"/>
      <c r="I14"/>
      <c r="J14"/>
      <c r="K14"/>
      <c r="L14" s="251" t="str">
        <f>CONCATENATE($B14,"/",$C14)</f>
        <v>MISION PETROLEUM/BLOQUE 31</v>
      </c>
      <c r="M14"/>
      <c r="N14"/>
      <c r="O14"/>
      <c r="P14"/>
      <c r="Q14"/>
      <c r="R14"/>
      <c r="S14"/>
      <c r="T14"/>
      <c r="U14"/>
      <c r="V14"/>
      <c r="W14" s="251" t="str">
        <f>CONCATENATE($B14,"/",$C14)</f>
        <v>MISION PETROLEUM/BLOQUE 31</v>
      </c>
      <c r="X14"/>
      <c r="Y14"/>
      <c r="Z14"/>
      <c r="AA14"/>
      <c r="AB14"/>
      <c r="AC14"/>
      <c r="AD14"/>
      <c r="AE14"/>
      <c r="AF14"/>
      <c r="AG14"/>
      <c r="AH14" s="251" t="str">
        <f>CONCATENATE($B14,"/",$C14)</f>
        <v>MISION PETROLEUM/BLOQUE 31</v>
      </c>
      <c r="AI14"/>
      <c r="AJ14"/>
      <c r="AK14"/>
      <c r="AL14"/>
      <c r="AM14"/>
      <c r="AN14"/>
      <c r="AO14"/>
      <c r="AP14"/>
      <c r="AQ14"/>
      <c r="AR14"/>
      <c r="AS14" s="251" t="str">
        <f>CONCATENATE($B14,"/",$C14)</f>
        <v>MISION PETROLEUM/BLOQUE 31</v>
      </c>
      <c r="AT14"/>
      <c r="AU14"/>
      <c r="AV14"/>
      <c r="AW14"/>
      <c r="AX14"/>
      <c r="AY14"/>
      <c r="AZ14"/>
      <c r="BA14"/>
      <c r="BB14"/>
      <c r="BC14"/>
      <c r="BD14" s="251" t="str">
        <f>CONCATENATE($B14,"/",$C14)</f>
        <v>MISION PETROLEUM/BLOQUE 31</v>
      </c>
      <c r="BE14"/>
      <c r="BF14"/>
      <c r="BG14"/>
      <c r="BH14"/>
      <c r="BI14"/>
    </row>
    <row r="15" spans="1:61" s="251" customFormat="1" ht="20.100000000000001" hidden="1" customHeight="1" x14ac:dyDescent="0.3">
      <c r="A15" s="251">
        <v>8</v>
      </c>
      <c r="B15" s="313" t="s">
        <v>490</v>
      </c>
      <c r="C15" s="251" t="s">
        <v>569</v>
      </c>
      <c r="D15" s="3">
        <v>2</v>
      </c>
      <c r="E15" s="251" t="s">
        <v>576</v>
      </c>
      <c r="F15" s="265" t="str">
        <f>CONCATENATE($B15,"/",$C15)</f>
        <v>GRAN TIERRA /CHANANGUE J</v>
      </c>
      <c r="H15" s="265" t="str">
        <f>CONCATENATE($B15,"/",$C15)</f>
        <v>GRAN TIERRA /CHANANGUE J</v>
      </c>
      <c r="K15" s="265" t="str">
        <f>CONCATENATE($B15,"/",$C15)</f>
        <v>GRAN TIERRA /CHANANGUE J</v>
      </c>
      <c r="M15" s="265" t="str">
        <f>CONCATENATE($B15,"/",$C15)</f>
        <v>GRAN TIERRA /CHANANGUE J</v>
      </c>
      <c r="Q15" s="251" t="str">
        <f>CONCATENATE($B15,"/",$C15)</f>
        <v>GRAN TIERRA /CHANANGUE J</v>
      </c>
      <c r="S15" s="251" t="str">
        <f>CONCATENATE($B15,"/",$C15)</f>
        <v>GRAN TIERRA /CHANANGUE J</v>
      </c>
      <c r="W15" s="251" t="str">
        <f>CONCATENATE($B15,"/",$C15)</f>
        <v>GRAN TIERRA /CHANANGUE J</v>
      </c>
      <c r="Y15" s="251" t="str">
        <f>CONCATENATE($B15,"/",$C15)</f>
        <v>GRAN TIERRA /CHANANGUE J</v>
      </c>
      <c r="AB15" s="251" t="str">
        <f>CONCATENATE($B15,"/",$C15)</f>
        <v>GRAN TIERRA /CHANANGUE J</v>
      </c>
      <c r="AE15" s="251" t="str">
        <f>CONCATENATE($B15,"/",$C15)</f>
        <v>GRAN TIERRA /CHANANGUE J</v>
      </c>
      <c r="AH15" s="251" t="str">
        <f>CONCATENATE($B15,"/",$C15)</f>
        <v>GRAN TIERRA /CHANANGUE J</v>
      </c>
      <c r="AK15" s="251" t="str">
        <f>CONCATENATE($B15,"/",$C15)</f>
        <v>GRAN TIERRA /CHANANGUE J</v>
      </c>
      <c r="AN15" s="251" t="str">
        <f>CONCATENATE($B15,"/",$C15)</f>
        <v>GRAN TIERRA /CHANANGUE J</v>
      </c>
      <c r="AQ15" s="251" t="str">
        <f>CONCATENATE($B15,"/",$C15)</f>
        <v>GRAN TIERRA /CHANANGUE J</v>
      </c>
      <c r="AT15" s="251" t="str">
        <f>CONCATENATE($B15,"/",$C15)</f>
        <v>GRAN TIERRA /CHANANGUE J</v>
      </c>
      <c r="AW15" s="251" t="str">
        <f>CONCATENATE($B15,"/",$C15)</f>
        <v>GRAN TIERRA /CHANANGUE J</v>
      </c>
      <c r="AZ15" s="251" t="str">
        <f>CONCATENATE($B15,"/",$C15)</f>
        <v>GRAN TIERRA /CHANANGUE J</v>
      </c>
      <c r="BC15" s="251" t="str">
        <f>CONCATENATE($B15,"/",$C15)</f>
        <v>GRAN TIERRA /CHANANGUE J</v>
      </c>
      <c r="BF15" s="251" t="str">
        <f>CONCATENATE($B15,"/",$C15)</f>
        <v>GRAN TIERRA /CHANANGUE J</v>
      </c>
      <c r="BI15" s="251" t="str">
        <f>CONCATENATE($B15,"/",$C15)</f>
        <v>GRAN TIERRA /CHANANGUE J</v>
      </c>
    </row>
    <row r="16" spans="1:61" s="251" customFormat="1" ht="20.100000000000001" hidden="1" customHeight="1" x14ac:dyDescent="0.3">
      <c r="A16" s="251">
        <v>9</v>
      </c>
      <c r="B16" s="251" t="s">
        <v>18</v>
      </c>
      <c r="C16" s="251" t="s">
        <v>569</v>
      </c>
      <c r="D16" s="321">
        <v>1</v>
      </c>
      <c r="E16" s="251" t="s">
        <v>576</v>
      </c>
      <c r="F16" s="265" t="str">
        <f>CONCATENATE($B16,"/",$C16)</f>
        <v>SERTECPET/CHANANGUE J</v>
      </c>
      <c r="G16"/>
      <c r="H16" s="265" t="str">
        <f>CONCATENATE($B16,"/",$C16)</f>
        <v>SERTECPET/CHANANGUE J</v>
      </c>
      <c r="I16"/>
      <c r="K16" s="265" t="str">
        <f>CONCATENATE($B16,"/",$C16)</f>
        <v>SERTECPET/CHANANGUE J</v>
      </c>
      <c r="L16"/>
      <c r="M16" s="265" t="str">
        <f>CONCATENATE($B16,"/",$C16)</f>
        <v>SERTECPET/CHANANGUE J</v>
      </c>
      <c r="N16"/>
      <c r="O16" s="251" t="str">
        <f>CONCATENATE($B16,"/",$C16)</f>
        <v>SERTECPET/CHANANGUE J</v>
      </c>
      <c r="P16"/>
      <c r="Q16" s="251" t="str">
        <f>CONCATENATE($B16,"/",$C16)</f>
        <v>SERTECPET/CHANANGUE J</v>
      </c>
      <c r="R16"/>
      <c r="S16" s="251" t="str">
        <f>CONCATENATE($B16,"/",$C16)</f>
        <v>SERTECPET/CHANANGUE J</v>
      </c>
      <c r="T16"/>
      <c r="U16" s="251" t="str">
        <f>CONCATENATE($B16,"/",$C16)</f>
        <v>SERTECPET/CHANANGUE J</v>
      </c>
      <c r="V16"/>
      <c r="W16" s="251" t="str">
        <f>CONCATENATE($B16,"/",$C16)</f>
        <v>SERTECPET/CHANANGUE J</v>
      </c>
      <c r="X16"/>
      <c r="Y16" s="251" t="str">
        <f>CONCATENATE($B16,"/",$C16)</f>
        <v>SERTECPET/CHANANGUE J</v>
      </c>
      <c r="Z16"/>
      <c r="AA16" s="251" t="str">
        <f>CONCATENATE($B16,"/",$C16)</f>
        <v>SERTECPET/CHANANGUE J</v>
      </c>
      <c r="AB16"/>
      <c r="AC16" s="251" t="str">
        <f>CONCATENATE($B16,"/",$C16)</f>
        <v>SERTECPET/CHANANGUE J</v>
      </c>
      <c r="AD16"/>
      <c r="AE16" s="251" t="str">
        <f>CONCATENATE($B16,"/",$C16)</f>
        <v>SERTECPET/CHANANGUE J</v>
      </c>
      <c r="AF16"/>
      <c r="AG16" s="251" t="str">
        <f>CONCATENATE($B16,"/",$C16)</f>
        <v>SERTECPET/CHANANGUE J</v>
      </c>
      <c r="AH16"/>
      <c r="AI16" s="251" t="str">
        <f>CONCATENATE($B16,"/",$C16)</f>
        <v>SERTECPET/CHANANGUE J</v>
      </c>
      <c r="AJ16"/>
      <c r="AK16" s="251" t="str">
        <f>CONCATENATE($B16,"/",$C16)</f>
        <v>SERTECPET/CHANANGUE J</v>
      </c>
      <c r="AL16"/>
      <c r="AM16" s="251" t="str">
        <f>CONCATENATE($B16,"/",$C16)</f>
        <v>SERTECPET/CHANANGUE J</v>
      </c>
      <c r="AN16"/>
      <c r="AO16" s="251" t="str">
        <f>CONCATENATE($B16,"/",$C16)</f>
        <v>SERTECPET/CHANANGUE J</v>
      </c>
      <c r="AP16"/>
      <c r="AQ16" s="251" t="str">
        <f>CONCATENATE($B16,"/",$C16)</f>
        <v>SERTECPET/CHANANGUE J</v>
      </c>
      <c r="AR16"/>
      <c r="AS16" s="251" t="str">
        <f>CONCATENATE($B16,"/",$C16)</f>
        <v>SERTECPET/CHANANGUE J</v>
      </c>
      <c r="AT16"/>
      <c r="AU16" s="251" t="str">
        <f>CONCATENATE($B16,"/",$C16)</f>
        <v>SERTECPET/CHANANGUE J</v>
      </c>
      <c r="AV16"/>
      <c r="AW16" s="251" t="str">
        <f>CONCATENATE($B16,"/",$C16)</f>
        <v>SERTECPET/CHANANGUE J</v>
      </c>
      <c r="AX16"/>
      <c r="AY16" s="251" t="str">
        <f>CONCATENATE($B16,"/",$C16)</f>
        <v>SERTECPET/CHANANGUE J</v>
      </c>
      <c r="AZ16"/>
      <c r="BA16" s="251" t="str">
        <f>CONCATENATE($B16,"/",$C16)</f>
        <v>SERTECPET/CHANANGUE J</v>
      </c>
      <c r="BB16"/>
      <c r="BC16" s="251" t="str">
        <f>CONCATENATE($B16,"/",$C16)</f>
        <v>SERTECPET/CHANANGUE J</v>
      </c>
      <c r="BD16"/>
      <c r="BE16" s="251" t="str">
        <f>CONCATENATE($B16,"/",$C16)</f>
        <v>SERTECPET/CHANANGUE J</v>
      </c>
      <c r="BF16"/>
      <c r="BG16" s="251" t="str">
        <f>CONCATENATE($B16,"/",$C16)</f>
        <v>SERTECPET/CHANANGUE J</v>
      </c>
      <c r="BH16"/>
      <c r="BI16" s="251" t="str">
        <f>CONCATENATE($B16,"/",$C16)</f>
        <v>SERTECPET/CHANANGUE J</v>
      </c>
    </row>
    <row r="17" spans="1:61" s="251" customFormat="1" ht="20.100000000000001" hidden="1" customHeight="1" x14ac:dyDescent="0.3">
      <c r="A17" s="251">
        <v>10</v>
      </c>
      <c r="B17" s="251" t="s">
        <v>561</v>
      </c>
      <c r="C17" s="251" t="s">
        <v>505</v>
      </c>
      <c r="D17" s="3" t="s">
        <v>566</v>
      </c>
      <c r="E17" s="251" t="s">
        <v>576</v>
      </c>
      <c r="M17" s="251" t="str">
        <f>CONCATENATE($B17,"/",$C17)</f>
        <v>WSO /CHARAPA 3</v>
      </c>
      <c r="S17" s="251" t="str">
        <f>CONCATENATE($B17,"/",$C17)</f>
        <v>WSO /CHARAPA 3</v>
      </c>
      <c r="AD17" s="251" t="str">
        <f>CONCATENATE($B17,"/",$C17)</f>
        <v>WSO /CHARAPA 3</v>
      </c>
      <c r="AI17" s="251" t="str">
        <f>CONCATENATE($B17,"/",$C17)</f>
        <v>WSO /CHARAPA 3</v>
      </c>
      <c r="AS17" s="251" t="str">
        <f>CONCATENATE($B17,"/",$C17)</f>
        <v>WSO /CHARAPA 3</v>
      </c>
      <c r="BH17" s="251" t="str">
        <f>CONCATENATE($B17,"/",$C17)</f>
        <v>WSO /CHARAPA 3</v>
      </c>
    </row>
    <row r="18" spans="1:61" s="251" customFormat="1" ht="20.100000000000001" hidden="1" customHeight="1" x14ac:dyDescent="0.3">
      <c r="A18" s="251">
        <v>11</v>
      </c>
      <c r="B18" s="251" t="s">
        <v>561</v>
      </c>
      <c r="C18" s="251" t="s">
        <v>506</v>
      </c>
      <c r="D18" s="3" t="s">
        <v>566</v>
      </c>
      <c r="E18" s="251" t="s">
        <v>576</v>
      </c>
      <c r="M18" s="251" t="str">
        <f>CONCATENATE($B18,"/",$C18)</f>
        <v>WSO /CHARAPA 4</v>
      </c>
      <c r="V18" s="278" t="str">
        <f>CONCATENATE($B18,"/",$C18)</f>
        <v>WSO /CHARAPA 4</v>
      </c>
      <c r="AD18" s="251" t="str">
        <f>CONCATENATE($B18,"/",$C18)</f>
        <v>WSO /CHARAPA 4</v>
      </c>
      <c r="AI18" s="251" t="str">
        <f>CONCATENATE($B18,"/",$C18)</f>
        <v>WSO /CHARAPA 4</v>
      </c>
      <c r="AS18" s="251" t="str">
        <f>CONCATENATE($B18,"/",$C18)</f>
        <v>WSO /CHARAPA 4</v>
      </c>
      <c r="BH18" s="251" t="str">
        <f>CONCATENATE($B18,"/",$C18)</f>
        <v>WSO /CHARAPA 4</v>
      </c>
    </row>
    <row r="19" spans="1:61" s="251" customFormat="1" ht="20.100000000000001" hidden="1" customHeight="1" x14ac:dyDescent="0.3">
      <c r="A19" s="251">
        <v>12</v>
      </c>
      <c r="B19" s="276" t="s">
        <v>414</v>
      </c>
      <c r="C19" s="251" t="s">
        <v>285</v>
      </c>
      <c r="D19" s="3">
        <v>2</v>
      </c>
      <c r="E19" s="251" t="s">
        <v>576</v>
      </c>
      <c r="G19" s="264" t="str">
        <f>CONCATENATE($B19,"/",$C19)</f>
        <v>GRAN TIERRA/CHARAPA B</v>
      </c>
      <c r="J19" s="277" t="str">
        <f>CONCATENATE($B19,"/",$C19)</f>
        <v>GRAN TIERRA/CHARAPA B</v>
      </c>
      <c r="K19" s="277"/>
      <c r="L19" s="277"/>
      <c r="M19" s="277" t="str">
        <f>CONCATENATE($B19,"/",$C19)</f>
        <v>GRAN TIERRA/CHARAPA B</v>
      </c>
      <c r="P19" s="251" t="str">
        <f>CONCATENATE($B19,"/",$C19)</f>
        <v>GRAN TIERRA/CHARAPA B</v>
      </c>
      <c r="S19" s="251" t="str">
        <f>CONCATENATE($B19,"/",$C19)</f>
        <v>GRAN TIERRA/CHARAPA B</v>
      </c>
      <c r="V19" s="278" t="str">
        <f>CONCATENATE($B19,"/",$C19)</f>
        <v>GRAN TIERRA/CHARAPA B</v>
      </c>
      <c r="Y19" s="251" t="str">
        <f>CONCATENATE($B19,"/",$C19)</f>
        <v>GRAN TIERRA/CHARAPA B</v>
      </c>
      <c r="AB19" s="251" t="str">
        <f>CONCATENATE($B19,"/",$C19)</f>
        <v>GRAN TIERRA/CHARAPA B</v>
      </c>
      <c r="AE19" s="251" t="str">
        <f>CONCATENATE($B19,"/",$C19)</f>
        <v>GRAN TIERRA/CHARAPA B</v>
      </c>
      <c r="AH19" s="251" t="str">
        <f>CONCATENATE($B19,"/",$C19)</f>
        <v>GRAN TIERRA/CHARAPA B</v>
      </c>
      <c r="AK19" s="251" t="str">
        <f>CONCATENATE($B19,"/",$C19)</f>
        <v>GRAN TIERRA/CHARAPA B</v>
      </c>
      <c r="AN19" s="251" t="str">
        <f>CONCATENATE($B19,"/",$C19)</f>
        <v>GRAN TIERRA/CHARAPA B</v>
      </c>
      <c r="AQ19" s="251" t="str">
        <f>CONCATENATE($B19,"/",$C19)</f>
        <v>GRAN TIERRA/CHARAPA B</v>
      </c>
      <c r="AT19" s="251" t="str">
        <f>CONCATENATE($B19,"/",$C19)</f>
        <v>GRAN TIERRA/CHARAPA B</v>
      </c>
      <c r="AW19" s="251" t="str">
        <f>CONCATENATE($B19,"/",$C19)</f>
        <v>GRAN TIERRA/CHARAPA B</v>
      </c>
      <c r="AZ19" s="251" t="str">
        <f>CONCATENATE($B19,"/",$C19)</f>
        <v>GRAN TIERRA/CHARAPA B</v>
      </c>
      <c r="BC19" s="251" t="str">
        <f>CONCATENATE($B19,"/",$C19)</f>
        <v>GRAN TIERRA/CHARAPA B</v>
      </c>
      <c r="BF19" s="251" t="str">
        <f>CONCATENATE($B19,"/",$C19)</f>
        <v>GRAN TIERRA/CHARAPA B</v>
      </c>
      <c r="BI19" s="251" t="str">
        <f>CONCATENATE($B19,"/",$C19)</f>
        <v>GRAN TIERRA/CHARAPA B</v>
      </c>
    </row>
    <row r="20" spans="1:61" s="251" customFormat="1" ht="20.100000000000001" hidden="1" customHeight="1" x14ac:dyDescent="0.3">
      <c r="A20" s="251">
        <v>13</v>
      </c>
      <c r="B20" s="313" t="s">
        <v>414</v>
      </c>
      <c r="C20" s="251" t="s">
        <v>598</v>
      </c>
      <c r="D20" s="3" t="s">
        <v>593</v>
      </c>
      <c r="E20" s="251" t="s">
        <v>576</v>
      </c>
      <c r="G20" s="264"/>
      <c r="P20" s="251" t="str">
        <f>CONCATENATE($B20,"/",$C20)</f>
        <v>GRAN TIERRA/CHARAPA BIODIGESTOR</v>
      </c>
    </row>
    <row r="21" spans="1:61" s="251" customFormat="1" ht="20.100000000000001" hidden="1" customHeight="1" x14ac:dyDescent="0.3">
      <c r="A21" s="251">
        <v>14</v>
      </c>
      <c r="B21" s="251" t="s">
        <v>237</v>
      </c>
      <c r="C21" s="251" t="s">
        <v>607</v>
      </c>
      <c r="D21" s="3">
        <v>1</v>
      </c>
      <c r="G21" s="264"/>
      <c r="P21" s="265" t="str">
        <f>CONCATENATE($B21,"/",$C21)</f>
        <v>HALLIBURTON/SACHA 473</v>
      </c>
      <c r="R21" s="251" t="str">
        <f>CONCATENATE($B21,"/",$C21)</f>
        <v>HALLIBURTON/SACHA 473</v>
      </c>
      <c r="T21" s="251" t="str">
        <f>CONCATENATE($B21,"/",$C21)</f>
        <v>HALLIBURTON/SACHA 473</v>
      </c>
      <c r="V21" s="251" t="str">
        <f>CONCATENATE($B21,"/",$C21)</f>
        <v>HALLIBURTON/SACHA 473</v>
      </c>
      <c r="X21" s="251" t="str">
        <f>CONCATENATE($B21,"/",$C21)</f>
        <v>HALLIBURTON/SACHA 473</v>
      </c>
      <c r="Z21" s="251" t="str">
        <f>CONCATENATE($B21,"/",$C21)</f>
        <v>HALLIBURTON/SACHA 473</v>
      </c>
      <c r="AB21" s="251" t="str">
        <f>CONCATENATE($B21,"/",$C21)</f>
        <v>HALLIBURTON/SACHA 473</v>
      </c>
      <c r="AD21" s="251" t="str">
        <f>CONCATENATE($B21,"/",$C21)</f>
        <v>HALLIBURTON/SACHA 473</v>
      </c>
      <c r="AF21" s="251" t="str">
        <f>CONCATENATE($B21,"/",$C21)</f>
        <v>HALLIBURTON/SACHA 473</v>
      </c>
      <c r="AH21" s="251" t="str">
        <f>CONCATENATE($B21,"/",$C21)</f>
        <v>HALLIBURTON/SACHA 473</v>
      </c>
      <c r="AJ21" s="251" t="str">
        <f>CONCATENATE($B21,"/",$C21)</f>
        <v>HALLIBURTON/SACHA 473</v>
      </c>
      <c r="AL21" s="251" t="str">
        <f>CONCATENATE($B21,"/",$C21)</f>
        <v>HALLIBURTON/SACHA 473</v>
      </c>
      <c r="AN21" s="251" t="str">
        <f>CONCATENATE($B21,"/",$C21)</f>
        <v>HALLIBURTON/SACHA 473</v>
      </c>
      <c r="AP21" s="251" t="str">
        <f>CONCATENATE($B21,"/",$C21)</f>
        <v>HALLIBURTON/SACHA 473</v>
      </c>
      <c r="AR21" s="251" t="str">
        <f>CONCATENATE($B21,"/",$C21)</f>
        <v>HALLIBURTON/SACHA 473</v>
      </c>
      <c r="AT21" s="251" t="str">
        <f>CONCATENATE($B21,"/",$C21)</f>
        <v>HALLIBURTON/SACHA 473</v>
      </c>
      <c r="AV21" s="251" t="str">
        <f>CONCATENATE($B21,"/",$C21)</f>
        <v>HALLIBURTON/SACHA 473</v>
      </c>
      <c r="AX21" s="251" t="str">
        <f>CONCATENATE($B21,"/",$C21)</f>
        <v>HALLIBURTON/SACHA 473</v>
      </c>
      <c r="AZ21" s="251" t="str">
        <f>CONCATENATE($B21,"/",$C21)</f>
        <v>HALLIBURTON/SACHA 473</v>
      </c>
      <c r="BB21" s="251" t="str">
        <f>CONCATENATE($B21,"/",$C21)</f>
        <v>HALLIBURTON/SACHA 473</v>
      </c>
      <c r="BD21" s="251" t="str">
        <f>CONCATENATE($B21,"/",$C21)</f>
        <v>HALLIBURTON/SACHA 473</v>
      </c>
      <c r="BF21" s="251" t="str">
        <f>CONCATENATE($B21,"/",$C21)</f>
        <v>HALLIBURTON/SACHA 473</v>
      </c>
      <c r="BH21" s="251" t="str">
        <f>CONCATENATE($B21,"/",$C21)</f>
        <v>HALLIBURTON/SACHA 473</v>
      </c>
    </row>
    <row r="22" spans="1:61" s="251" customFormat="1" ht="20.100000000000001" hidden="1" customHeight="1" x14ac:dyDescent="0.3">
      <c r="A22" s="251">
        <v>15</v>
      </c>
      <c r="B22" s="251" t="s">
        <v>237</v>
      </c>
      <c r="C22" s="251" t="s">
        <v>594</v>
      </c>
      <c r="D22" s="321" t="s">
        <v>602</v>
      </c>
      <c r="F22"/>
      <c r="H22"/>
      <c r="I22"/>
      <c r="K22"/>
      <c r="L22" s="265" t="str">
        <f>CONCATENATE($B22,"/",$C22)</f>
        <v>HALLIBURTON/COCA/ BIODGTOR</v>
      </c>
      <c r="N22"/>
      <c r="O22"/>
      <c r="Q22"/>
      <c r="R22"/>
      <c r="T22"/>
      <c r="U22"/>
      <c r="W22"/>
      <c r="X22"/>
      <c r="Z22"/>
      <c r="AA22"/>
      <c r="AC22"/>
      <c r="AD22"/>
      <c r="AF22"/>
      <c r="AG22"/>
      <c r="AI22"/>
      <c r="AJ22"/>
      <c r="AL22"/>
      <c r="AM22"/>
      <c r="AN22"/>
      <c r="AO22"/>
      <c r="AP22"/>
      <c r="AQ22"/>
      <c r="AR22"/>
      <c r="AS22"/>
    </row>
    <row r="23" spans="1:61" s="251" customFormat="1" ht="20.100000000000001" hidden="1" customHeight="1" x14ac:dyDescent="0.3">
      <c r="A23" s="251">
        <v>16</v>
      </c>
      <c r="B23" s="251" t="s">
        <v>567</v>
      </c>
      <c r="C23" s="251" t="s">
        <v>579</v>
      </c>
      <c r="D23" s="321">
        <v>2</v>
      </c>
      <c r="E23" s="251" t="s">
        <v>574</v>
      </c>
      <c r="F23"/>
      <c r="G23" s="257" t="str">
        <f>CONCATENATE($B23,"/",$C23)</f>
        <v xml:space="preserve">PROJECREDES/INCHI B (HOMBRE) </v>
      </c>
      <c r="H23"/>
      <c r="I23"/>
      <c r="J23" s="265" t="str">
        <f>CONCATENATE($B23,"/",$C23)</f>
        <v xml:space="preserve">PROJECREDES/INCHI B (HOMBRE) </v>
      </c>
      <c r="K23"/>
      <c r="L23"/>
      <c r="M23" s="251" t="str">
        <f>CONCATENATE($B23,"/",$C23)</f>
        <v xml:space="preserve">PROJECREDES/INCHI B (HOMBRE) </v>
      </c>
      <c r="N23"/>
      <c r="O23"/>
      <c r="P23" s="251" t="str">
        <f>CONCATENATE($B23,"/",$C23)</f>
        <v xml:space="preserve">PROJECREDES/INCHI B (HOMBRE) </v>
      </c>
      <c r="Q23"/>
      <c r="R23"/>
      <c r="S23" s="251" t="str">
        <f>CONCATENATE($B23,"/",$C23)</f>
        <v xml:space="preserve">PROJECREDES/INCHI B (HOMBRE) </v>
      </c>
      <c r="T23"/>
      <c r="U23"/>
      <c r="V23" s="251" t="str">
        <f>CONCATENATE($B23,"/",$C23)</f>
        <v xml:space="preserve">PROJECREDES/INCHI B (HOMBRE) </v>
      </c>
      <c r="W23"/>
      <c r="X23"/>
      <c r="Y23" s="251" t="str">
        <f>CONCATENATE($B23,"/",$C23)</f>
        <v xml:space="preserve">PROJECREDES/INCHI B (HOMBRE) </v>
      </c>
      <c r="Z23"/>
      <c r="AA23"/>
      <c r="AB23" s="251" t="str">
        <f>CONCATENATE($B23,"/",$C23)</f>
        <v xml:space="preserve">PROJECREDES/INCHI B (HOMBRE) </v>
      </c>
      <c r="AC23"/>
      <c r="AD23"/>
      <c r="AE23" s="251" t="str">
        <f>CONCATENATE($B23,"/",$C23)</f>
        <v xml:space="preserve">PROJECREDES/INCHI B (HOMBRE) </v>
      </c>
      <c r="AF23"/>
      <c r="AG23"/>
      <c r="AH23" s="251" t="str">
        <f>CONCATENATE($B23,"/",$C23)</f>
        <v xml:space="preserve">PROJECREDES/INCHI B (HOMBRE) </v>
      </c>
      <c r="AI23"/>
      <c r="AJ23"/>
      <c r="AK23" s="251" t="str">
        <f>CONCATENATE($B23,"/",$C23)</f>
        <v xml:space="preserve">PROJECREDES/INCHI B (HOMBRE) </v>
      </c>
      <c r="AL23"/>
      <c r="AM23"/>
      <c r="AN23" s="251" t="str">
        <f>CONCATENATE($B23,"/",$C23)</f>
        <v xml:space="preserve">PROJECREDES/INCHI B (HOMBRE) </v>
      </c>
      <c r="AO23"/>
      <c r="AP23"/>
      <c r="AQ23" s="251" t="str">
        <f>CONCATENATE($B23,"/",$C23)</f>
        <v xml:space="preserve">PROJECREDES/INCHI B (HOMBRE) </v>
      </c>
      <c r="AR23"/>
      <c r="AS23"/>
      <c r="AT23" s="251" t="str">
        <f>CONCATENATE($B23,"/",$C23)</f>
        <v xml:space="preserve">PROJECREDES/INCHI B (HOMBRE) </v>
      </c>
      <c r="AU23"/>
      <c r="AV23"/>
      <c r="AW23" s="251" t="str">
        <f>CONCATENATE($B23,"/",$C23)</f>
        <v xml:space="preserve">PROJECREDES/INCHI B (HOMBRE) </v>
      </c>
      <c r="AX23"/>
      <c r="AY23"/>
      <c r="AZ23" s="251" t="str">
        <f>CONCATENATE($B23,"/",$C23)</f>
        <v xml:space="preserve">PROJECREDES/INCHI B (HOMBRE) </v>
      </c>
      <c r="BA23"/>
      <c r="BB23"/>
      <c r="BC23" s="251" t="str">
        <f>CONCATENATE($B23,"/",$C23)</f>
        <v xml:space="preserve">PROJECREDES/INCHI B (HOMBRE) </v>
      </c>
      <c r="BD23"/>
      <c r="BE23"/>
      <c r="BF23" s="251" t="str">
        <f>CONCATENATE($B23,"/",$C23)</f>
        <v xml:space="preserve">PROJECREDES/INCHI B (HOMBRE) </v>
      </c>
      <c r="BG23"/>
      <c r="BH23"/>
      <c r="BI23" s="251" t="str">
        <f>CONCATENATE($B23,"/",$C23)</f>
        <v xml:space="preserve">PROJECREDES/INCHI B (HOMBRE) </v>
      </c>
    </row>
    <row r="24" spans="1:61" s="251" customFormat="1" ht="20.100000000000001" hidden="1" customHeight="1" x14ac:dyDescent="0.3">
      <c r="A24" s="251">
        <v>17</v>
      </c>
      <c r="B24" s="251" t="s">
        <v>567</v>
      </c>
      <c r="C24" s="251" t="s">
        <v>580</v>
      </c>
      <c r="D24" s="321">
        <v>2</v>
      </c>
      <c r="E24" s="251" t="s">
        <v>574</v>
      </c>
      <c r="F24"/>
      <c r="G24" s="251" t="str">
        <f>CONCATENATE($B24,"/",$C24)</f>
        <v xml:space="preserve">PROJECREDES/INCHI B (MUJERES) </v>
      </c>
      <c r="H24"/>
      <c r="I24"/>
      <c r="J24" s="265" t="str">
        <f>CONCATENATE($B24,"/",$C24)</f>
        <v xml:space="preserve">PROJECREDES/INCHI B (MUJERES) </v>
      </c>
      <c r="K24"/>
      <c r="L24"/>
      <c r="N24"/>
      <c r="O24"/>
      <c r="P24" s="251" t="str">
        <f>CONCATENATE($B24,"/",$C24)</f>
        <v xml:space="preserve">PROJECREDES/INCHI B (MUJERES) </v>
      </c>
      <c r="Q24"/>
      <c r="R24"/>
      <c r="T24"/>
      <c r="U24"/>
      <c r="V24" s="251" t="str">
        <f>CONCATENATE($B24,"/",$C24)</f>
        <v xml:space="preserve">PROJECREDES/INCHI B (MUJERES) </v>
      </c>
      <c r="W24"/>
      <c r="X24"/>
      <c r="Y24" s="251" t="str">
        <f>CONCATENATE($B24,"/",$C24)</f>
        <v xml:space="preserve">PROJECREDES/INCHI B (MUJERES) </v>
      </c>
      <c r="Z24"/>
      <c r="AA24"/>
      <c r="AB24" s="251" t="str">
        <f>CONCATENATE($B24,"/",$C24)</f>
        <v xml:space="preserve">PROJECREDES/INCHI B (MUJERES) </v>
      </c>
      <c r="AC24"/>
      <c r="AD24"/>
      <c r="AE24" s="251" t="str">
        <f>CONCATENATE($B24,"/",$C24)</f>
        <v xml:space="preserve">PROJECREDES/INCHI B (MUJERES) </v>
      </c>
      <c r="AF24"/>
      <c r="AG24"/>
      <c r="AH24" s="251" t="str">
        <f>CONCATENATE($B24,"/",$C24)</f>
        <v xml:space="preserve">PROJECREDES/INCHI B (MUJERES) </v>
      </c>
      <c r="AI24"/>
      <c r="AJ24"/>
      <c r="AK24" s="251" t="str">
        <f>CONCATENATE($B24,"/",$C24)</f>
        <v xml:space="preserve">PROJECREDES/INCHI B (MUJERES) </v>
      </c>
      <c r="AL24"/>
      <c r="AM24"/>
      <c r="AN24" s="251" t="str">
        <f>CONCATENATE($B24,"/",$C24)</f>
        <v xml:space="preserve">PROJECREDES/INCHI B (MUJERES) </v>
      </c>
      <c r="AO24"/>
      <c r="AP24"/>
      <c r="AQ24" s="251" t="str">
        <f>CONCATENATE($B24,"/",$C24)</f>
        <v xml:space="preserve">PROJECREDES/INCHI B (MUJERES) </v>
      </c>
      <c r="AR24"/>
      <c r="AS24"/>
      <c r="AT24" s="251" t="str">
        <f>CONCATENATE($B24,"/",$C24)</f>
        <v xml:space="preserve">PROJECREDES/INCHI B (MUJERES) </v>
      </c>
      <c r="AU24"/>
      <c r="AV24"/>
      <c r="AW24" s="251" t="str">
        <f>CONCATENATE($B24,"/",$C24)</f>
        <v xml:space="preserve">PROJECREDES/INCHI B (MUJERES) </v>
      </c>
      <c r="AX24"/>
      <c r="AY24"/>
      <c r="AZ24" s="251" t="str">
        <f>CONCATENATE($B24,"/",$C24)</f>
        <v xml:space="preserve">PROJECREDES/INCHI B (MUJERES) </v>
      </c>
      <c r="BA24"/>
      <c r="BB24"/>
      <c r="BC24" s="251" t="str">
        <f>CONCATENATE($B24,"/",$C24)</f>
        <v xml:space="preserve">PROJECREDES/INCHI B (MUJERES) </v>
      </c>
      <c r="BD24"/>
      <c r="BE24"/>
      <c r="BF24" s="251" t="str">
        <f>CONCATENATE($B24,"/",$C24)</f>
        <v xml:space="preserve">PROJECREDES/INCHI B (MUJERES) </v>
      </c>
      <c r="BG24"/>
      <c r="BH24"/>
      <c r="BI24" s="251" t="str">
        <f>CONCATENATE($B24,"/",$C24)</f>
        <v xml:space="preserve">PROJECREDES/INCHI B (MUJERES) </v>
      </c>
    </row>
    <row r="25" spans="1:61" s="251" customFormat="1" ht="20.100000000000001" hidden="1" customHeight="1" x14ac:dyDescent="0.3">
      <c r="A25" s="251">
        <v>18</v>
      </c>
      <c r="B25" s="251" t="s">
        <v>595</v>
      </c>
      <c r="C25" s="251" t="s">
        <v>596</v>
      </c>
      <c r="D25" s="321">
        <v>4</v>
      </c>
      <c r="F25"/>
      <c r="G25" s="257"/>
      <c r="H25"/>
      <c r="I25"/>
      <c r="K25"/>
      <c r="L25" s="251" t="str">
        <f>CONCATENATE($B25,"/",$C25)</f>
        <v>CEINC CONSTRUCCIONES/KUPIE</v>
      </c>
      <c r="N25"/>
      <c r="O25"/>
      <c r="Q25" s="251" t="str">
        <f>CONCATENATE($B25,"/",$C25)</f>
        <v>CEINC CONSTRUCCIONES/KUPIE</v>
      </c>
      <c r="R25"/>
      <c r="S25"/>
      <c r="V25" s="251" t="str">
        <f>CONCATENATE($B25,"/",$C25)</f>
        <v>CEINC CONSTRUCCIONES/KUPIE</v>
      </c>
      <c r="W25"/>
      <c r="X25"/>
      <c r="AA25" s="251" t="str">
        <f>CONCATENATE($B25,"/",$C25)</f>
        <v>CEINC CONSTRUCCIONES/KUPIE</v>
      </c>
      <c r="AD25"/>
      <c r="AF25" s="251" t="str">
        <f>CONCATENATE($B25,"/",$C25)</f>
        <v>CEINC CONSTRUCCIONES/KUPIE</v>
      </c>
      <c r="AI25"/>
      <c r="AK25" s="251" t="str">
        <f>CONCATENATE($B25,"/",$C25)</f>
        <v>CEINC CONSTRUCCIONES/KUPIE</v>
      </c>
      <c r="AL25"/>
      <c r="AM25"/>
      <c r="AN25" s="251" t="str">
        <f>CONCATENATE($B25,"/",$C25)</f>
        <v>CEINC CONSTRUCCIONES/KUPIE</v>
      </c>
      <c r="AP25"/>
      <c r="AQ25"/>
      <c r="AR25"/>
      <c r="AS25"/>
    </row>
    <row r="26" spans="1:61" s="251" customFormat="1" ht="20.100000000000001" hidden="1" customHeight="1" x14ac:dyDescent="0.3">
      <c r="A26" s="251">
        <v>19</v>
      </c>
      <c r="B26" s="251" t="s">
        <v>18</v>
      </c>
      <c r="C26" s="251" t="s">
        <v>570</v>
      </c>
      <c r="D26" s="3" t="s">
        <v>565</v>
      </c>
      <c r="E26" s="251" t="s">
        <v>576</v>
      </c>
      <c r="G26"/>
      <c r="H26" s="265" t="str">
        <f>CONCATENATE($B26,"/",$C26)</f>
        <v>SERTECPET/MARIAM 9</v>
      </c>
      <c r="J26" s="265" t="str">
        <f>CONCATENATE($B26,"/",$C26)</f>
        <v>SERTECPET/MARIAM 9</v>
      </c>
      <c r="K26"/>
      <c r="L26" s="251" t="str">
        <f>CONCATENATE($B26,"/",$C26)</f>
        <v>SERTECPET/MARIAM 9</v>
      </c>
      <c r="M26"/>
      <c r="N26"/>
      <c r="P26" s="251" t="str">
        <f>CONCATENATE($B26,"/",$C26)</f>
        <v>SERTECPET/MARIAM 9</v>
      </c>
      <c r="R26" s="251" t="str">
        <f>CONCATENATE($B26,"/",$C26)</f>
        <v>SERTECPET/MARIAM 9</v>
      </c>
      <c r="T26"/>
      <c r="U26" s="251" t="str">
        <f>CONCATENATE($B26,"/",$C26)</f>
        <v>SERTECPET/MARIAM 9</v>
      </c>
      <c r="X26" s="251" t="str">
        <f>CONCATENATE($B26,"/",$C26)</f>
        <v>SERTECPET/MARIAM 9</v>
      </c>
      <c r="Z26" s="251" t="str">
        <f>CONCATENATE($B26,"/",$C26)</f>
        <v>SERTECPET/MARIAM 9</v>
      </c>
      <c r="AB26" s="251" t="str">
        <f>CONCATENATE($B26,"/",$C26)</f>
        <v>SERTECPET/MARIAM 9</v>
      </c>
      <c r="AD26" s="251" t="str">
        <f>CONCATENATE($B26,"/",$C26)</f>
        <v>SERTECPET/MARIAM 9</v>
      </c>
      <c r="AE26"/>
      <c r="AF26" s="251" t="str">
        <f>CONCATENATE($B26,"/",$C26)</f>
        <v>SERTECPET/MARIAM 9</v>
      </c>
      <c r="AH26"/>
      <c r="AI26" s="251" t="str">
        <f>CONCATENATE($B26,"/",$C26)</f>
        <v>SERTECPET/MARIAM 9</v>
      </c>
      <c r="AK26" s="251" t="str">
        <f>CONCATENATE($B26,"/",$C26)</f>
        <v>SERTECPET/MARIAM 9</v>
      </c>
      <c r="AL26"/>
      <c r="AM26" s="251" t="str">
        <f>CONCATENATE($B26,"/",$C26)</f>
        <v>SERTECPET/MARIAM 9</v>
      </c>
      <c r="AN26"/>
      <c r="AO26"/>
      <c r="AP26" s="251" t="str">
        <f>CONCATENATE($B26,"/",$C26)</f>
        <v>SERTECPET/MARIAM 9</v>
      </c>
      <c r="AR26" s="251" t="str">
        <f>CONCATENATE($B26,"/",$C26)</f>
        <v>SERTECPET/MARIAM 9</v>
      </c>
      <c r="AS26"/>
      <c r="AT26" s="251" t="str">
        <f>CONCATENATE($B26,"/",$C26)</f>
        <v>SERTECPET/MARIAM 9</v>
      </c>
      <c r="AW26" s="251" t="str">
        <f>CONCATENATE($B26,"/",$C26)</f>
        <v>SERTECPET/MARIAM 9</v>
      </c>
      <c r="AY26" s="251" t="str">
        <f>CONCATENATE($B26,"/",$C26)</f>
        <v>SERTECPET/MARIAM 9</v>
      </c>
      <c r="AZ26"/>
      <c r="BA26" s="251" t="str">
        <f>CONCATENATE($B26,"/",$C26)</f>
        <v>SERTECPET/MARIAM 9</v>
      </c>
      <c r="BD26" s="251" t="str">
        <f>CONCATENATE($B26,"/",$C26)</f>
        <v>SERTECPET/MARIAM 9</v>
      </c>
      <c r="BF26" s="251" t="str">
        <f>CONCATENATE($B26,"/",$C26)</f>
        <v>SERTECPET/MARIAM 9</v>
      </c>
      <c r="BG26"/>
      <c r="BH26" s="251" t="str">
        <f>CONCATENATE($B26,"/",$C26)</f>
        <v>SERTECPET/MARIAM 9</v>
      </c>
    </row>
    <row r="27" spans="1:61" s="251" customFormat="1" ht="20.100000000000001" hidden="1" customHeight="1" x14ac:dyDescent="0.3">
      <c r="A27" s="251">
        <v>20</v>
      </c>
      <c r="B27" s="251" t="s">
        <v>325</v>
      </c>
      <c r="C27" s="251" t="s">
        <v>326</v>
      </c>
      <c r="D27" s="3">
        <v>15</v>
      </c>
      <c r="E27" s="251" t="s">
        <v>574</v>
      </c>
      <c r="T27" s="251" t="str">
        <f>CONCATENATE(B10:B27,"/",C27)</f>
        <v>ARCOLANDS/MDC 40</v>
      </c>
      <c r="AI27" s="251" t="str">
        <f>CONCATENATE($B27,"/",$C27)</f>
        <v>ARCOLANDS/MDC 40</v>
      </c>
    </row>
    <row r="28" spans="1:61" s="251" customFormat="1" ht="20.100000000000001" hidden="1" customHeight="1" x14ac:dyDescent="0.3">
      <c r="A28" s="251">
        <v>21</v>
      </c>
      <c r="B28" s="251" t="s">
        <v>567</v>
      </c>
      <c r="C28" s="251" t="s">
        <v>356</v>
      </c>
      <c r="D28" s="3">
        <v>2</v>
      </c>
      <c r="E28" s="251" t="s">
        <v>574</v>
      </c>
      <c r="F28"/>
      <c r="H28" s="251" t="str">
        <f>CONCATENATE($B28,"/",$C28)</f>
        <v>PROJECREDES/MDC CPF</v>
      </c>
      <c r="I28"/>
      <c r="J28"/>
      <c r="K28" s="265" t="str">
        <f>CONCATENATE($B28,"/",$C28)</f>
        <v>PROJECREDES/MDC CPF</v>
      </c>
      <c r="L28"/>
      <c r="M28"/>
      <c r="N28" s="251" t="str">
        <f>CONCATENATE($B28,"/",$C28)</f>
        <v>PROJECREDES/MDC CPF</v>
      </c>
      <c r="O28"/>
      <c r="P28"/>
      <c r="Q28" s="251" t="str">
        <f>CONCATENATE($B28,"/",$C28)</f>
        <v>PROJECREDES/MDC CPF</v>
      </c>
      <c r="R28"/>
      <c r="S28"/>
      <c r="T28" s="251" t="str">
        <f>CONCATENATE($B28,"/",$C28)</f>
        <v>PROJECREDES/MDC CPF</v>
      </c>
      <c r="U28"/>
      <c r="V28"/>
      <c r="X28" s="251" t="str">
        <f>CONCATENATE($B28,"/",$C28)</f>
        <v>PROJECREDES/MDC CPF</v>
      </c>
      <c r="Y28"/>
      <c r="AA28" s="251" t="str">
        <f>CONCATENATE($B28,"/",$C28)</f>
        <v>PROJECREDES/MDC CPF</v>
      </c>
      <c r="AB28"/>
      <c r="AD28" s="251" t="str">
        <f>CONCATENATE($B28,"/",$C28)</f>
        <v>PROJECREDES/MDC CPF</v>
      </c>
      <c r="AE28"/>
      <c r="AG28" s="251" t="str">
        <f>CONCATENATE($B28,"/",$C28)</f>
        <v>PROJECREDES/MDC CPF</v>
      </c>
      <c r="AH28"/>
      <c r="AJ28" s="251" t="str">
        <f>CONCATENATE($B28,"/",$C28)</f>
        <v>PROJECREDES/MDC CPF</v>
      </c>
      <c r="AK28"/>
      <c r="AM28" s="251" t="str">
        <f>CONCATENATE($B28,"/",$C28)</f>
        <v>PROJECREDES/MDC CPF</v>
      </c>
      <c r="AN28"/>
      <c r="AP28" s="251" t="str">
        <f>CONCATENATE($B28,"/",$C28)</f>
        <v>PROJECREDES/MDC CPF</v>
      </c>
      <c r="AQ28"/>
      <c r="AS28" s="251" t="str">
        <f>CONCATENATE($B28,"/",$C28)</f>
        <v>PROJECREDES/MDC CPF</v>
      </c>
      <c r="AT28"/>
      <c r="AV28" s="251" t="str">
        <f>CONCATENATE($B28,"/",$C28)</f>
        <v>PROJECREDES/MDC CPF</v>
      </c>
      <c r="AW28"/>
      <c r="AY28" s="251" t="str">
        <f>CONCATENATE($B28,"/",$C28)</f>
        <v>PROJECREDES/MDC CPF</v>
      </c>
      <c r="AZ28"/>
      <c r="BB28" s="251" t="str">
        <f>CONCATENATE($B28,"/",$C28)</f>
        <v>PROJECREDES/MDC CPF</v>
      </c>
      <c r="BC28"/>
      <c r="BE28" s="251" t="str">
        <f>CONCATENATE($B28,"/",$C28)</f>
        <v>PROJECREDES/MDC CPF</v>
      </c>
      <c r="BF28"/>
      <c r="BH28" s="251" t="str">
        <f>CONCATENATE($B28,"/",$C28)</f>
        <v>PROJECREDES/MDC CPF</v>
      </c>
      <c r="BI28"/>
    </row>
    <row r="29" spans="1:61" s="251" customFormat="1" ht="20.100000000000001" hidden="1" customHeight="1" x14ac:dyDescent="0.3">
      <c r="A29" s="251">
        <v>22</v>
      </c>
      <c r="B29" s="251" t="s">
        <v>473</v>
      </c>
      <c r="C29" s="251" t="s">
        <v>539</v>
      </c>
      <c r="D29" s="3">
        <v>2</v>
      </c>
      <c r="E29" s="251" t="s">
        <v>574</v>
      </c>
      <c r="H29" s="251" t="str">
        <f>CONCATENATE($B29,"/",$C29)</f>
        <v>PEC PROJECT /NUEVA ESPERANZA</v>
      </c>
      <c r="K29" s="265" t="str">
        <f>CONCATENATE($B29,"/",$C29)</f>
        <v>PEC PROJECT /NUEVA ESPERANZA</v>
      </c>
      <c r="N29" s="251" t="str">
        <f>CONCATENATE($B29,"/",$C29)</f>
        <v>PEC PROJECT /NUEVA ESPERANZA</v>
      </c>
      <c r="Q29" s="251" t="str">
        <f>CONCATENATE($B29,"/",$C29)</f>
        <v>PEC PROJECT /NUEVA ESPERANZA</v>
      </c>
      <c r="T29" s="251" t="str">
        <f>CONCATENATE($B29,"/",$C29)</f>
        <v>PEC PROJECT /NUEVA ESPERANZA</v>
      </c>
      <c r="W29" s="251" t="str">
        <f>CONCATENATE($B29,"/",$C29)</f>
        <v>PEC PROJECT /NUEVA ESPERANZA</v>
      </c>
      <c r="Y29" s="251" t="str">
        <f>CONCATENATE($B29,"/",$C29)</f>
        <v>PEC PROJECT /NUEVA ESPERANZA</v>
      </c>
      <c r="AB29" s="251" t="str">
        <f>CONCATENATE($B29,"/",$C29)</f>
        <v>PEC PROJECT /NUEVA ESPERANZA</v>
      </c>
      <c r="AE29" s="251" t="str">
        <f>CONCATENATE($B29,"/",$C29)</f>
        <v>PEC PROJECT /NUEVA ESPERANZA</v>
      </c>
      <c r="AH29" s="251" t="str">
        <f>CONCATENATE($B29,"/",$C29)</f>
        <v>PEC PROJECT /NUEVA ESPERANZA</v>
      </c>
      <c r="AK29" s="251" t="str">
        <f>CONCATENATE($B29,"/",$C29)</f>
        <v>PEC PROJECT /NUEVA ESPERANZA</v>
      </c>
      <c r="AN29" s="251" t="str">
        <f>CONCATENATE($B29,"/",$C29)</f>
        <v>PEC PROJECT /NUEVA ESPERANZA</v>
      </c>
      <c r="AQ29" s="251" t="str">
        <f>CONCATENATE($B29,"/",$C29)</f>
        <v>PEC PROJECT /NUEVA ESPERANZA</v>
      </c>
      <c r="AT29" s="251" t="str">
        <f>CONCATENATE($B29,"/",$C29)</f>
        <v>PEC PROJECT /NUEVA ESPERANZA</v>
      </c>
      <c r="AW29" s="251" t="str">
        <f>CONCATENATE($B29,"/",$C29)</f>
        <v>PEC PROJECT /NUEVA ESPERANZA</v>
      </c>
      <c r="AZ29" s="251" t="str">
        <f>CONCATENATE($B29,"/",$C29)</f>
        <v>PEC PROJECT /NUEVA ESPERANZA</v>
      </c>
      <c r="BC29" s="251" t="str">
        <f>CONCATENATE($B29,"/",$C29)</f>
        <v>PEC PROJECT /NUEVA ESPERANZA</v>
      </c>
      <c r="BF29" s="251" t="str">
        <f>CONCATENATE($B29,"/",$C29)</f>
        <v>PEC PROJECT /NUEVA ESPERANZA</v>
      </c>
      <c r="BI29" s="251" t="str">
        <f>CONCATENATE($B29,"/",$C29)</f>
        <v>PEC PROJECT /NUEVA ESPERANZA</v>
      </c>
    </row>
    <row r="30" spans="1:61" s="251" customFormat="1" ht="20.100000000000001" hidden="1" customHeight="1" x14ac:dyDescent="0.3">
      <c r="A30" s="251">
        <v>23</v>
      </c>
      <c r="B30" s="251" t="s">
        <v>18</v>
      </c>
      <c r="C30" s="251" t="s">
        <v>527</v>
      </c>
      <c r="D30" s="3" t="s">
        <v>590</v>
      </c>
      <c r="E30" s="251" t="s">
        <v>574</v>
      </c>
      <c r="G30" s="264" t="str">
        <f>CONCATENATE($B30,"/",$C30)</f>
        <v>SERTECPET/PACA NORTE A</v>
      </c>
      <c r="I30" s="265" t="str">
        <f>CONCATENATE($B30,"/",$C30)</f>
        <v>SERTECPET/PACA NORTE A</v>
      </c>
      <c r="K30" s="265" t="str">
        <f>CONCATENATE($B30,"/",$C30)</f>
        <v>SERTECPET/PACA NORTE A</v>
      </c>
      <c r="N30" s="251" t="str">
        <f>CONCATENATE($B30,"/",$C30)</f>
        <v>SERTECPET/PACA NORTE A</v>
      </c>
      <c r="P30" s="251" t="str">
        <f>CONCATENATE($B30,"/",$C30)</f>
        <v>SERTECPET/PACA NORTE A</v>
      </c>
      <c r="R30" s="251" t="str">
        <f>CONCATENATE($B30,"/",$C30)</f>
        <v>SERTECPET/PACA NORTE A</v>
      </c>
      <c r="U30" s="251" t="str">
        <f>CONCATENATE($B30,"/",$C30)</f>
        <v>SERTECPET/PACA NORTE A</v>
      </c>
      <c r="X30" s="251" t="str">
        <f>CONCATENATE($B30,"/",$C30)</f>
        <v>SERTECPET/PACA NORTE A</v>
      </c>
      <c r="Z30" s="251" t="str">
        <f>CONCATENATE($B30,"/",$C30)</f>
        <v>SERTECPET/PACA NORTE A</v>
      </c>
      <c r="AB30" s="251" t="str">
        <f>CONCATENATE($B30,"/",$C30)</f>
        <v>SERTECPET/PACA NORTE A</v>
      </c>
      <c r="AD30" s="251" t="str">
        <f>CONCATENATE($B30,"/",$C30)</f>
        <v>SERTECPET/PACA NORTE A</v>
      </c>
      <c r="AF30" s="251" t="str">
        <f>CONCATENATE($B30,"/",$C30)</f>
        <v>SERTECPET/PACA NORTE A</v>
      </c>
      <c r="AH30" s="251" t="str">
        <f>CONCATENATE($B30,"/",$C30)</f>
        <v>SERTECPET/PACA NORTE A</v>
      </c>
      <c r="AJ30" s="251" t="str">
        <f>CONCATENATE($B30,"/",$C30)</f>
        <v>SERTECPET/PACA NORTE A</v>
      </c>
      <c r="AL30" s="251" t="str">
        <f>CONCATENATE($B30,"/",$C30)</f>
        <v>SERTECPET/PACA NORTE A</v>
      </c>
      <c r="AN30" s="251" t="str">
        <f>CONCATENATE($B30,"/",$C30)</f>
        <v>SERTECPET/PACA NORTE A</v>
      </c>
      <c r="AP30" s="251" t="str">
        <f>CONCATENATE($B30,"/",$C30)</f>
        <v>SERTECPET/PACA NORTE A</v>
      </c>
      <c r="AR30" s="251" t="str">
        <f>CONCATENATE($B30,"/",$C30)</f>
        <v>SERTECPET/PACA NORTE A</v>
      </c>
      <c r="AT30" s="251" t="str">
        <f>CONCATENATE($B30,"/",$C30)</f>
        <v>SERTECPET/PACA NORTE A</v>
      </c>
      <c r="AV30" s="251" t="str">
        <f>CONCATENATE($B30,"/",$C30)</f>
        <v>SERTECPET/PACA NORTE A</v>
      </c>
      <c r="AX30" s="251" t="str">
        <f>CONCATENATE($B30,"/",$C30)</f>
        <v>SERTECPET/PACA NORTE A</v>
      </c>
      <c r="AZ30" s="251" t="str">
        <f>CONCATENATE($B30,"/",$C30)</f>
        <v>SERTECPET/PACA NORTE A</v>
      </c>
      <c r="BB30" s="251" t="str">
        <f>CONCATENATE($B30,"/",$C30)</f>
        <v>SERTECPET/PACA NORTE A</v>
      </c>
      <c r="BD30" s="251" t="str">
        <f>CONCATENATE($B30,"/",$C30)</f>
        <v>SERTECPET/PACA NORTE A</v>
      </c>
      <c r="BF30" s="251" t="str">
        <f>CONCATENATE($B30,"/",$C30)</f>
        <v>SERTECPET/PACA NORTE A</v>
      </c>
      <c r="BH30" s="251" t="str">
        <f>CONCATENATE($B30,"/",$C30)</f>
        <v>SERTECPET/PACA NORTE A</v>
      </c>
    </row>
    <row r="31" spans="1:61" s="251" customFormat="1" ht="20.100000000000001" hidden="1" customHeight="1" x14ac:dyDescent="0.3">
      <c r="A31" s="251">
        <v>24</v>
      </c>
      <c r="B31" s="251" t="s">
        <v>18</v>
      </c>
      <c r="C31" s="251" t="s">
        <v>528</v>
      </c>
      <c r="D31" s="3" t="s">
        <v>589</v>
      </c>
      <c r="E31" s="251" t="s">
        <v>574</v>
      </c>
      <c r="G31" s="264" t="str">
        <f>CONCATENATE($B31,"/",$C31)</f>
        <v>SERTECPET/PACA NORTE B</v>
      </c>
      <c r="H31"/>
      <c r="I31" s="265" t="str">
        <f>CONCATENATE($B31,"/",$C31)</f>
        <v>SERTECPET/PACA NORTE B</v>
      </c>
      <c r="J31"/>
      <c r="K31" s="265" t="str">
        <f>CONCATENATE($B31,"/",$C31)</f>
        <v>SERTECPET/PACA NORTE B</v>
      </c>
      <c r="L31"/>
      <c r="M31"/>
      <c r="N31" s="251" t="str">
        <f>CONCATENATE($B31,"/",$C31)</f>
        <v>SERTECPET/PACA NORTE B</v>
      </c>
      <c r="O31"/>
      <c r="P31" s="251" t="str">
        <f>CONCATENATE($B31,"/",$C31)</f>
        <v>SERTECPET/PACA NORTE B</v>
      </c>
      <c r="Q31"/>
      <c r="R31" s="251" t="str">
        <f>CONCATENATE($B31,"/",$C31)</f>
        <v>SERTECPET/PACA NORTE B</v>
      </c>
      <c r="S31"/>
      <c r="U31" s="251" t="str">
        <f>CONCATENATE($B31,"/",$C31)</f>
        <v>SERTECPET/PACA NORTE B</v>
      </c>
      <c r="V31"/>
      <c r="X31" s="251" t="str">
        <f>CONCATENATE($B31,"/",$C31)</f>
        <v>SERTECPET/PACA NORTE B</v>
      </c>
      <c r="Z31" s="251" t="str">
        <f>CONCATENATE($B31,"/",$C31)</f>
        <v>SERTECPET/PACA NORTE B</v>
      </c>
      <c r="AB31" s="251" t="str">
        <f>CONCATENATE($B31,"/",$C31)</f>
        <v>SERTECPET/PACA NORTE B</v>
      </c>
      <c r="AD31" s="251" t="str">
        <f>CONCATENATE($B31,"/",$C31)</f>
        <v>SERTECPET/PACA NORTE B</v>
      </c>
      <c r="AF31" s="251" t="str">
        <f>CONCATENATE($B31,"/",$C31)</f>
        <v>SERTECPET/PACA NORTE B</v>
      </c>
      <c r="AH31" s="251" t="str">
        <f>CONCATENATE($B31,"/",$C31)</f>
        <v>SERTECPET/PACA NORTE B</v>
      </c>
      <c r="AJ31" s="251" t="str">
        <f>CONCATENATE($B31,"/",$C31)</f>
        <v>SERTECPET/PACA NORTE B</v>
      </c>
      <c r="AL31" s="251" t="str">
        <f>CONCATENATE($B31,"/",$C31)</f>
        <v>SERTECPET/PACA NORTE B</v>
      </c>
      <c r="AN31" s="251" t="str">
        <f>CONCATENATE($B31,"/",$C31)</f>
        <v>SERTECPET/PACA NORTE B</v>
      </c>
      <c r="AP31" s="251" t="str">
        <f>CONCATENATE($B31,"/",$C31)</f>
        <v>SERTECPET/PACA NORTE B</v>
      </c>
      <c r="AR31" s="251" t="str">
        <f>CONCATENATE($B31,"/",$C31)</f>
        <v>SERTECPET/PACA NORTE B</v>
      </c>
      <c r="AT31" s="251" t="str">
        <f>CONCATENATE($B31,"/",$C31)</f>
        <v>SERTECPET/PACA NORTE B</v>
      </c>
      <c r="AV31" s="251" t="str">
        <f>CONCATENATE($B31,"/",$C31)</f>
        <v>SERTECPET/PACA NORTE B</v>
      </c>
      <c r="AX31" s="251" t="str">
        <f>CONCATENATE($B31,"/",$C31)</f>
        <v>SERTECPET/PACA NORTE B</v>
      </c>
      <c r="AZ31" s="251" t="str">
        <f>CONCATENATE($B31,"/",$C31)</f>
        <v>SERTECPET/PACA NORTE B</v>
      </c>
      <c r="BB31" s="251" t="str">
        <f>CONCATENATE($B31,"/",$C31)</f>
        <v>SERTECPET/PACA NORTE B</v>
      </c>
      <c r="BD31" s="251" t="str">
        <f>CONCATENATE($B31,"/",$C31)</f>
        <v>SERTECPET/PACA NORTE B</v>
      </c>
      <c r="BF31" s="251" t="str">
        <f>CONCATENATE($B31,"/",$C31)</f>
        <v>SERTECPET/PACA NORTE B</v>
      </c>
      <c r="BH31" s="251" t="str">
        <f>CONCATENATE($B31,"/",$C31)</f>
        <v>SERTECPET/PACA NORTE B</v>
      </c>
    </row>
    <row r="32" spans="1:61" s="251" customFormat="1" ht="20.100000000000001" hidden="1" customHeight="1" x14ac:dyDescent="0.3">
      <c r="A32" s="251">
        <v>25</v>
      </c>
      <c r="B32" s="251" t="s">
        <v>354</v>
      </c>
      <c r="C32" s="251" t="s">
        <v>515</v>
      </c>
      <c r="D32" s="3">
        <v>6</v>
      </c>
      <c r="E32" s="251" t="s">
        <v>574</v>
      </c>
      <c r="I32" s="251" t="str">
        <f>CONCATENATE($B32,"/",$C32)</f>
        <v>A&amp;Q/PALANDA</v>
      </c>
      <c r="L32" s="265" t="str">
        <f>CONCATENATE($B32,"/",$C32)</f>
        <v>A&amp;Q/PALANDA</v>
      </c>
      <c r="P32" s="251" t="str">
        <f>CONCATENATE($B32,"/",$C32)</f>
        <v>A&amp;Q/PALANDA</v>
      </c>
    </row>
    <row r="33" spans="1:61" ht="20.100000000000001" customHeight="1" x14ac:dyDescent="0.3">
      <c r="A33" s="251">
        <v>26</v>
      </c>
      <c r="B33" s="251" t="s">
        <v>473</v>
      </c>
      <c r="C33" s="251" t="s">
        <v>572</v>
      </c>
      <c r="D33" s="3">
        <v>1</v>
      </c>
      <c r="E33" s="251" t="s">
        <v>575</v>
      </c>
      <c r="F33" s="255" t="str">
        <f>CONCATENATE($B33,"/",$C33)</f>
        <v>PEC PROJECT /PERICO 01</v>
      </c>
      <c r="G33" s="251"/>
      <c r="H33" s="251" t="str">
        <f>CONCATENATE($B33,"/",$C33)</f>
        <v>PEC PROJECT /PERICO 01</v>
      </c>
      <c r="I33" s="251"/>
      <c r="J33" s="270" t="str">
        <f>CONCATENATE($B33,"/",$C33)</f>
        <v>PEC PROJECT /PERICO 01</v>
      </c>
      <c r="K33" s="251"/>
      <c r="L33" s="265" t="str">
        <f>CONCATENATE($B33,"/",$C33)</f>
        <v>PEC PROJECT /PERICO 01</v>
      </c>
      <c r="M33" s="251"/>
      <c r="N33" s="251"/>
      <c r="O33" s="251"/>
      <c r="P33" s="251"/>
      <c r="Q33" s="251"/>
      <c r="R33" s="251"/>
      <c r="S33" s="251"/>
      <c r="T33" s="251"/>
      <c r="U33" s="251"/>
      <c r="V33" s="251"/>
      <c r="W33" s="251"/>
      <c r="X33" s="251"/>
      <c r="Y33" s="251"/>
      <c r="Z33" s="251"/>
      <c r="AA33" s="251"/>
      <c r="AB33" s="251"/>
      <c r="AC33" s="251"/>
      <c r="AD33" s="251"/>
      <c r="AE33" s="251"/>
      <c r="AF33" s="251"/>
      <c r="AG33" s="251"/>
      <c r="AH33" s="251"/>
      <c r="AI33" s="251"/>
      <c r="AJ33" s="251"/>
      <c r="AK33" s="251"/>
      <c r="AL33" s="251"/>
      <c r="AM33" s="251"/>
      <c r="AN33" s="251"/>
      <c r="AO33" s="251"/>
      <c r="AP33" s="251"/>
      <c r="AQ33" s="251"/>
      <c r="AR33" s="251"/>
      <c r="AS33" s="251"/>
    </row>
    <row r="34" spans="1:61" ht="20.100000000000001" customHeight="1" x14ac:dyDescent="0.3">
      <c r="A34" s="251">
        <v>27</v>
      </c>
      <c r="B34" s="251" t="s">
        <v>18</v>
      </c>
      <c r="C34" s="251" t="s">
        <v>165</v>
      </c>
      <c r="D34" s="3">
        <v>1</v>
      </c>
      <c r="E34" s="251" t="s">
        <v>575</v>
      </c>
      <c r="F34" s="265" t="str">
        <f>CONCATENATE($B34,"/",$C34)</f>
        <v>SERTECPET/PERICO 1</v>
      </c>
      <c r="G34" s="251"/>
      <c r="H34" s="265" t="str">
        <f>CONCATENATE($B34,"/",$C34)</f>
        <v>SERTECPET/PERICO 1</v>
      </c>
      <c r="I34" s="251"/>
      <c r="J34" s="265" t="str">
        <f>CONCATENATE($B34,"/",$C34)</f>
        <v>SERTECPET/PERICO 1</v>
      </c>
      <c r="K34" s="251"/>
      <c r="L34" s="265" t="str">
        <f>CONCATENATE($B34,"/",$C34)</f>
        <v>SERTECPET/PERICO 1</v>
      </c>
      <c r="M34" s="251"/>
      <c r="N34" s="251" t="str">
        <f t="shared" ref="N34:N40" si="0">CONCATENATE($B34,"/",$C34)</f>
        <v>SERTECPET/PERICO 1</v>
      </c>
      <c r="O34" s="251"/>
      <c r="P34" s="251" t="str">
        <f t="shared" ref="P34:P39" si="1">CONCATENATE($B34,"/",$C34)</f>
        <v>SERTECPET/PERICO 1</v>
      </c>
      <c r="Q34" s="251"/>
      <c r="R34" s="251" t="str">
        <f t="shared" ref="R34:R39" si="2">CONCATENATE($B34,"/",$C34)</f>
        <v>SERTECPET/PERICO 1</v>
      </c>
      <c r="S34" s="251"/>
      <c r="T34" s="251" t="str">
        <f>CONCATENATE($B34,"/",$C34)</f>
        <v>SERTECPET/PERICO 1</v>
      </c>
      <c r="U34" s="251"/>
      <c r="V34" s="251" t="str">
        <f>CONCATENATE($B34,"/",$C34)</f>
        <v>SERTECPET/PERICO 1</v>
      </c>
      <c r="W34" s="251"/>
      <c r="X34" s="251" t="str">
        <f>CONCATENATE($B34,"/",$C34)</f>
        <v>SERTECPET/PERICO 1</v>
      </c>
      <c r="Y34" s="251"/>
      <c r="Z34" s="251" t="str">
        <f>CONCATENATE($B34,"/",$C34)</f>
        <v>SERTECPET/PERICO 1</v>
      </c>
      <c r="AA34" s="251"/>
      <c r="AB34" s="251" t="str">
        <f>CONCATENATE($B34,"/",$C34)</f>
        <v>SERTECPET/PERICO 1</v>
      </c>
      <c r="AC34" s="251"/>
      <c r="AD34" s="251" t="str">
        <f>CONCATENATE($B34,"/",$C34)</f>
        <v>SERTECPET/PERICO 1</v>
      </c>
      <c r="AE34" s="251"/>
      <c r="AF34" s="251" t="str">
        <f>CONCATENATE($B34,"/",$C34)</f>
        <v>SERTECPET/PERICO 1</v>
      </c>
      <c r="AG34" s="251"/>
      <c r="AH34" s="251" t="str">
        <f>CONCATENATE($B34,"/",$C34)</f>
        <v>SERTECPET/PERICO 1</v>
      </c>
      <c r="AI34" s="251"/>
      <c r="AJ34" s="251" t="str">
        <f>CONCATENATE($B34,"/",$C34)</f>
        <v>SERTECPET/PERICO 1</v>
      </c>
      <c r="AK34" s="251"/>
      <c r="AL34" s="251" t="str">
        <f>CONCATENATE($B34,"/",$C34)</f>
        <v>SERTECPET/PERICO 1</v>
      </c>
      <c r="AM34" s="251"/>
      <c r="AN34" s="251" t="str">
        <f>CONCATENATE($B34,"/",$C34)</f>
        <v>SERTECPET/PERICO 1</v>
      </c>
      <c r="AO34" s="251"/>
      <c r="AP34" s="251" t="str">
        <f>CONCATENATE($B34,"/",$C34)</f>
        <v>SERTECPET/PERICO 1</v>
      </c>
      <c r="AQ34" s="251"/>
      <c r="AR34" s="251" t="str">
        <f>CONCATENATE($B34,"/",$C34)</f>
        <v>SERTECPET/PERICO 1</v>
      </c>
      <c r="AS34" s="251"/>
      <c r="AT34" s="251" t="str">
        <f>CONCATENATE($B34,"/",$C34)</f>
        <v>SERTECPET/PERICO 1</v>
      </c>
      <c r="AU34" s="251"/>
      <c r="AV34" s="251" t="str">
        <f>CONCATENATE($B34,"/",$C34)</f>
        <v>SERTECPET/PERICO 1</v>
      </c>
      <c r="AW34" s="251"/>
      <c r="AX34" s="251" t="str">
        <f>CONCATENATE($B34,"/",$C34)</f>
        <v>SERTECPET/PERICO 1</v>
      </c>
      <c r="AY34" s="251"/>
      <c r="AZ34" s="251" t="str">
        <f>CONCATENATE($B34,"/",$C34)</f>
        <v>SERTECPET/PERICO 1</v>
      </c>
      <c r="BA34" s="251"/>
      <c r="BB34" s="251" t="str">
        <f>CONCATENATE($B34,"/",$C34)</f>
        <v>SERTECPET/PERICO 1</v>
      </c>
      <c r="BC34" s="251"/>
      <c r="BD34" s="251" t="str">
        <f>CONCATENATE($B34,"/",$C34)</f>
        <v>SERTECPET/PERICO 1</v>
      </c>
      <c r="BE34" s="251"/>
      <c r="BF34" s="251" t="str">
        <f>CONCATENATE($B34,"/",$C34)</f>
        <v>SERTECPET/PERICO 1</v>
      </c>
      <c r="BG34" s="251"/>
      <c r="BH34" s="251" t="str">
        <f>CONCATENATE($B34,"/",$C34)</f>
        <v>SERTECPET/PERICO 1</v>
      </c>
      <c r="BI34" s="251"/>
    </row>
    <row r="35" spans="1:61" ht="20.100000000000001" customHeight="1" x14ac:dyDescent="0.3">
      <c r="A35" s="251">
        <v>28</v>
      </c>
      <c r="B35" s="251" t="s">
        <v>18</v>
      </c>
      <c r="C35" s="251" t="s">
        <v>319</v>
      </c>
      <c r="D35" s="3">
        <v>1</v>
      </c>
      <c r="E35" s="251" t="s">
        <v>575</v>
      </c>
      <c r="F35" s="265" t="str">
        <f>CONCATENATE($B35,"/",$C35)</f>
        <v>SERTECPET/PERICO 3</v>
      </c>
      <c r="G35" s="251"/>
      <c r="H35" s="265" t="str">
        <f>CONCATENATE($B35,"/",$C35)</f>
        <v>SERTECPET/PERICO 3</v>
      </c>
      <c r="I35" s="251"/>
      <c r="J35" s="265" t="str">
        <f>CONCATENATE($B35,"/",$C35)</f>
        <v>SERTECPET/PERICO 3</v>
      </c>
      <c r="K35" s="251"/>
      <c r="L35" s="265" t="str">
        <f>CONCATENATE($B35,"/",$C35)</f>
        <v>SERTECPET/PERICO 3</v>
      </c>
      <c r="M35" s="251"/>
      <c r="N35" s="251" t="str">
        <f t="shared" si="0"/>
        <v>SERTECPET/PERICO 3</v>
      </c>
      <c r="O35" s="251"/>
      <c r="P35" s="251" t="str">
        <f t="shared" si="1"/>
        <v>SERTECPET/PERICO 3</v>
      </c>
      <c r="Q35" s="251"/>
      <c r="R35" s="251" t="str">
        <f t="shared" si="2"/>
        <v>SERTECPET/PERICO 3</v>
      </c>
      <c r="S35" s="251"/>
      <c r="T35" s="251" t="str">
        <f>CONCATENATE($B35,"/",$C35)</f>
        <v>SERTECPET/PERICO 3</v>
      </c>
      <c r="U35" s="251"/>
      <c r="V35" s="251" t="str">
        <f>CONCATENATE($B35,"/",$C35)</f>
        <v>SERTECPET/PERICO 3</v>
      </c>
      <c r="W35" s="251"/>
      <c r="X35" s="251" t="str">
        <f>CONCATENATE($B35,"/",$C35)</f>
        <v>SERTECPET/PERICO 3</v>
      </c>
      <c r="Y35" s="251"/>
      <c r="Z35" s="251" t="str">
        <f>CONCATENATE($B35,"/",$C35)</f>
        <v>SERTECPET/PERICO 3</v>
      </c>
      <c r="AA35" s="251"/>
      <c r="AB35" s="251" t="str">
        <f>CONCATENATE($B35,"/",$C35)</f>
        <v>SERTECPET/PERICO 3</v>
      </c>
      <c r="AC35" s="251"/>
      <c r="AD35" s="251" t="str">
        <f>CONCATENATE($B35,"/",$C35)</f>
        <v>SERTECPET/PERICO 3</v>
      </c>
      <c r="AE35" s="251"/>
      <c r="AF35" s="251" t="str">
        <f>CONCATENATE($B35,"/",$C35)</f>
        <v>SERTECPET/PERICO 3</v>
      </c>
      <c r="AG35" s="251"/>
      <c r="AH35" s="251" t="str">
        <f>CONCATENATE($B35,"/",$C35)</f>
        <v>SERTECPET/PERICO 3</v>
      </c>
      <c r="AI35" s="251"/>
      <c r="AJ35" s="251" t="str">
        <f>CONCATENATE($B35,"/",$C35)</f>
        <v>SERTECPET/PERICO 3</v>
      </c>
      <c r="AK35" s="251"/>
      <c r="AL35" s="251" t="str">
        <f>CONCATENATE($B35,"/",$C35)</f>
        <v>SERTECPET/PERICO 3</v>
      </c>
      <c r="AM35" s="251"/>
      <c r="AN35" s="251" t="str">
        <f>CONCATENATE($B35,"/",$C35)</f>
        <v>SERTECPET/PERICO 3</v>
      </c>
      <c r="AO35" s="251"/>
      <c r="AP35" s="251" t="str">
        <f>CONCATENATE($B35,"/",$C35)</f>
        <v>SERTECPET/PERICO 3</v>
      </c>
      <c r="AQ35" s="251"/>
      <c r="AR35" s="251" t="str">
        <f>CONCATENATE($B35,"/",$C35)</f>
        <v>SERTECPET/PERICO 3</v>
      </c>
      <c r="AS35" s="251"/>
      <c r="AT35" s="251" t="str">
        <f>CONCATENATE($B35,"/",$C35)</f>
        <v>SERTECPET/PERICO 3</v>
      </c>
      <c r="AU35" s="251"/>
      <c r="AV35" s="251" t="str">
        <f>CONCATENATE($B35,"/",$C35)</f>
        <v>SERTECPET/PERICO 3</v>
      </c>
      <c r="AW35" s="251"/>
      <c r="AX35" s="251" t="str">
        <f>CONCATENATE($B35,"/",$C35)</f>
        <v>SERTECPET/PERICO 3</v>
      </c>
      <c r="AY35" s="251"/>
      <c r="AZ35" s="251" t="str">
        <f>CONCATENATE($B35,"/",$C35)</f>
        <v>SERTECPET/PERICO 3</v>
      </c>
      <c r="BA35" s="251"/>
      <c r="BB35" s="251" t="str">
        <f>CONCATENATE($B35,"/",$C35)</f>
        <v>SERTECPET/PERICO 3</v>
      </c>
      <c r="BC35" s="251"/>
      <c r="BD35" s="251" t="str">
        <f>CONCATENATE($B35,"/",$C35)</f>
        <v>SERTECPET/PERICO 3</v>
      </c>
      <c r="BE35" s="251"/>
      <c r="BF35" s="251" t="str">
        <f>CONCATENATE($B35,"/",$C35)</f>
        <v>SERTECPET/PERICO 3</v>
      </c>
      <c r="BG35" s="251"/>
      <c r="BH35" s="251" t="str">
        <f>CONCATENATE($B35,"/",$C35)</f>
        <v>SERTECPET/PERICO 3</v>
      </c>
      <c r="BI35" s="251"/>
    </row>
    <row r="36" spans="1:61" ht="20.100000000000001" hidden="1" customHeight="1" x14ac:dyDescent="0.3">
      <c r="A36" s="251">
        <v>29</v>
      </c>
      <c r="B36" s="251" t="s">
        <v>363</v>
      </c>
      <c r="C36" s="251" t="s">
        <v>470</v>
      </c>
      <c r="D36" s="3">
        <v>1</v>
      </c>
      <c r="E36" s="251" t="s">
        <v>574</v>
      </c>
      <c r="F36" s="251"/>
      <c r="G36" s="257" t="str">
        <f>CONCATENATE($B36,"/",$C36)</f>
        <v>PEC PROJECT/PUCCUNA 08</v>
      </c>
      <c r="H36" s="251"/>
      <c r="I36" s="251"/>
      <c r="J36" s="265" t="str">
        <f>CONCATENATE($B36,"/",$C36)</f>
        <v>PEC PROJECT/PUCCUNA 08</v>
      </c>
      <c r="K36" s="251"/>
      <c r="L36" s="265" t="str">
        <f>CONCATENATE($B36,"/",$C36)</f>
        <v>PEC PROJECT/PUCCUNA 08</v>
      </c>
      <c r="M36" s="251"/>
      <c r="N36" s="251" t="str">
        <f t="shared" si="0"/>
        <v>PEC PROJECT/PUCCUNA 08</v>
      </c>
      <c r="O36" s="251"/>
      <c r="P36" s="251" t="str">
        <f t="shared" si="1"/>
        <v>PEC PROJECT/PUCCUNA 08</v>
      </c>
      <c r="Q36" s="251"/>
      <c r="R36" s="251" t="str">
        <f t="shared" si="2"/>
        <v>PEC PROJECT/PUCCUNA 08</v>
      </c>
      <c r="S36" s="251"/>
      <c r="T36" s="251" t="str">
        <f>CONCATENATE($B36,"/",$C36)</f>
        <v>PEC PROJECT/PUCCUNA 08</v>
      </c>
      <c r="U36" s="251" t="str">
        <f>CONCATENATE($B36,"/",$C36)</f>
        <v>PEC PROJECT/PUCCUNA 08</v>
      </c>
      <c r="W36" s="251" t="str">
        <f>CONCATENATE($B36,"/",$C36)</f>
        <v>PEC PROJECT/PUCCUNA 08</v>
      </c>
      <c r="X36" s="251"/>
      <c r="Y36" s="251" t="str">
        <f>CONCATENATE($B36,"/",$C36)</f>
        <v>PEC PROJECT/PUCCUNA 08</v>
      </c>
      <c r="Z36" s="251"/>
      <c r="AA36" s="251" t="str">
        <f>CONCATENATE($B36,"/",$C36)</f>
        <v>PEC PROJECT/PUCCUNA 08</v>
      </c>
      <c r="AB36" s="251"/>
      <c r="AC36" s="251" t="str">
        <f>CONCATENATE($B36,"/",$C36)</f>
        <v>PEC PROJECT/PUCCUNA 08</v>
      </c>
      <c r="AD36" s="251"/>
      <c r="AE36" s="251" t="str">
        <f>CONCATENATE($B36,"/",$C36)</f>
        <v>PEC PROJECT/PUCCUNA 08</v>
      </c>
      <c r="AF36" s="251"/>
      <c r="AG36" s="251" t="str">
        <f>CONCATENATE($B36,"/",$C36)</f>
        <v>PEC PROJECT/PUCCUNA 08</v>
      </c>
      <c r="AH36" s="251"/>
      <c r="AI36" s="251" t="str">
        <f>CONCATENATE($B36,"/",$C36)</f>
        <v>PEC PROJECT/PUCCUNA 08</v>
      </c>
      <c r="AJ36" s="251"/>
      <c r="AK36" s="251" t="str">
        <f>CONCATENATE($B36,"/",$C36)</f>
        <v>PEC PROJECT/PUCCUNA 08</v>
      </c>
      <c r="AL36" s="251"/>
      <c r="AM36" s="251" t="str">
        <f>CONCATENATE($B36,"/",$C36)</f>
        <v>PEC PROJECT/PUCCUNA 08</v>
      </c>
      <c r="AN36" s="251"/>
      <c r="AO36" s="251" t="str">
        <f>CONCATENATE($B36,"/",$C36)</f>
        <v>PEC PROJECT/PUCCUNA 08</v>
      </c>
      <c r="AP36" s="251"/>
      <c r="AQ36" s="251" t="str">
        <f>CONCATENATE($B36,"/",$C36)</f>
        <v>PEC PROJECT/PUCCUNA 08</v>
      </c>
      <c r="AR36" s="251"/>
      <c r="AS36" s="251" t="str">
        <f>CONCATENATE($B36,"/",$C36)</f>
        <v>PEC PROJECT/PUCCUNA 08</v>
      </c>
      <c r="AT36" s="251"/>
      <c r="AU36" s="251" t="str">
        <f>CONCATENATE($B36,"/",$C36)</f>
        <v>PEC PROJECT/PUCCUNA 08</v>
      </c>
      <c r="AV36" s="251"/>
      <c r="AW36" s="251" t="str">
        <f>CONCATENATE($B36,"/",$C36)</f>
        <v>PEC PROJECT/PUCCUNA 08</v>
      </c>
      <c r="AX36" s="251"/>
      <c r="AY36" s="251" t="str">
        <f>CONCATENATE($B36,"/",$C36)</f>
        <v>PEC PROJECT/PUCCUNA 08</v>
      </c>
      <c r="AZ36" s="251"/>
      <c r="BA36" s="251" t="str">
        <f>CONCATENATE($B36,"/",$C36)</f>
        <v>PEC PROJECT/PUCCUNA 08</v>
      </c>
      <c r="BB36" s="251"/>
      <c r="BC36" s="251" t="str">
        <f>CONCATENATE($B36,"/",$C36)</f>
        <v>PEC PROJECT/PUCCUNA 08</v>
      </c>
      <c r="BD36" s="251"/>
      <c r="BE36" s="251" t="str">
        <f>CONCATENATE($B36,"/",$C36)</f>
        <v>PEC PROJECT/PUCCUNA 08</v>
      </c>
      <c r="BF36" s="251"/>
      <c r="BG36" s="251" t="str">
        <f>CONCATENATE($B36,"/",$C36)</f>
        <v>PEC PROJECT/PUCCUNA 08</v>
      </c>
      <c r="BH36" s="251"/>
      <c r="BI36" s="251" t="str">
        <f>CONCATENATE($B36,"/",$C36)</f>
        <v>PEC PROJECT/PUCCUNA 08</v>
      </c>
    </row>
    <row r="37" spans="1:61" ht="20.100000000000001" hidden="1" customHeight="1" x14ac:dyDescent="0.3">
      <c r="A37" s="251">
        <v>30</v>
      </c>
      <c r="B37" s="251" t="s">
        <v>18</v>
      </c>
      <c r="C37" s="251" t="s">
        <v>10</v>
      </c>
      <c r="D37" s="3" t="s">
        <v>565</v>
      </c>
      <c r="E37" s="251" t="s">
        <v>574</v>
      </c>
      <c r="G37" s="264" t="str">
        <f>CONCATENATE($B37,"/",$C37)</f>
        <v>SERTECPET/SACHA 470</v>
      </c>
      <c r="I37" s="265" t="str">
        <f>CONCATENATE($B37,"/",$C37)</f>
        <v>SERTECPET/SACHA 470</v>
      </c>
      <c r="K37" s="265" t="str">
        <f>CONCATENATE($B37,"/",$C37)</f>
        <v>SERTECPET/SACHA 470</v>
      </c>
      <c r="N37" s="251" t="str">
        <f t="shared" si="0"/>
        <v>SERTECPET/SACHA 470</v>
      </c>
      <c r="P37" s="251" t="str">
        <f t="shared" si="1"/>
        <v>SERTECPET/SACHA 470</v>
      </c>
      <c r="R37" s="251" t="str">
        <f t="shared" si="2"/>
        <v>SERTECPET/SACHA 470</v>
      </c>
      <c r="S37" s="251"/>
      <c r="U37" s="251" t="str">
        <f>CONCATENATE($B37,"/",$C37)</f>
        <v>SERTECPET/SACHA 470</v>
      </c>
      <c r="W37" s="251"/>
      <c r="X37" s="251" t="str">
        <f>CONCATENATE($B37,"/",$C37)</f>
        <v>SERTECPET/SACHA 470</v>
      </c>
      <c r="Y37" s="251"/>
      <c r="Z37" s="251" t="str">
        <f>CONCATENATE($B37,"/",$C37)</f>
        <v>SERTECPET/SACHA 470</v>
      </c>
      <c r="AB37" s="251" t="str">
        <f>CONCATENATE($B37,"/",$C37)</f>
        <v>SERTECPET/SACHA 470</v>
      </c>
      <c r="AD37" s="251" t="str">
        <f>CONCATENATE($B37,"/",$C37)</f>
        <v>SERTECPET/SACHA 470</v>
      </c>
      <c r="AF37" s="251" t="str">
        <f>CONCATENATE($B37,"/",$C37)</f>
        <v>SERTECPET/SACHA 470</v>
      </c>
      <c r="AI37" s="251" t="str">
        <f>CONCATENATE($B37,"/",$C37)</f>
        <v>SERTECPET/SACHA 470</v>
      </c>
      <c r="AK37" s="251" t="str">
        <f>CONCATENATE($B37,"/",$C37)</f>
        <v>SERTECPET/SACHA 470</v>
      </c>
      <c r="AM37" s="251" t="str">
        <f>CONCATENATE($B37,"/",$C37)</f>
        <v>SERTECPET/SACHA 470</v>
      </c>
      <c r="AP37" s="251" t="str">
        <f>CONCATENATE($B37,"/",$C37)</f>
        <v>SERTECPET/SACHA 470</v>
      </c>
      <c r="AR37" s="251" t="str">
        <f>CONCATENATE($B37,"/",$C37)</f>
        <v>SERTECPET/SACHA 470</v>
      </c>
      <c r="AT37" s="251" t="str">
        <f>CONCATENATE($B37,"/",$C37)</f>
        <v>SERTECPET/SACHA 470</v>
      </c>
      <c r="AW37" s="251" t="str">
        <f>CONCATENATE($B37,"/",$C37)</f>
        <v>SERTECPET/SACHA 470</v>
      </c>
      <c r="AY37" s="251" t="str">
        <f>CONCATENATE($B37,"/",$C37)</f>
        <v>SERTECPET/SACHA 470</v>
      </c>
      <c r="BA37" s="251" t="str">
        <f>CONCATENATE($B37,"/",$C37)</f>
        <v>SERTECPET/SACHA 470</v>
      </c>
      <c r="BD37" s="251" t="str">
        <f>CONCATENATE($B37,"/",$C37)</f>
        <v>SERTECPET/SACHA 470</v>
      </c>
      <c r="BF37" s="251" t="str">
        <f>CONCATENATE($B37,"/",$C37)</f>
        <v>SERTECPET/SACHA 470</v>
      </c>
      <c r="BH37" s="251" t="str">
        <f>CONCATENATE($B37,"/",$C37)</f>
        <v>SERTECPET/SACHA 470</v>
      </c>
    </row>
    <row r="38" spans="1:61" ht="20.100000000000001" hidden="1" customHeight="1" x14ac:dyDescent="0.3">
      <c r="A38" s="251">
        <v>31</v>
      </c>
      <c r="B38" s="251" t="s">
        <v>557</v>
      </c>
      <c r="C38" s="251" t="s">
        <v>211</v>
      </c>
      <c r="D38" s="3">
        <v>1</v>
      </c>
      <c r="E38" s="251" t="s">
        <v>574</v>
      </c>
      <c r="F38" s="265" t="str">
        <f>CONCATENATE($B38,"/",$C38)</f>
        <v>WEILDING/SACHA 490</v>
      </c>
      <c r="G38" s="251"/>
      <c r="H38" s="265" t="str">
        <f>CONCATENATE($B38,"/",$C38)</f>
        <v>WEILDING/SACHA 490</v>
      </c>
      <c r="I38" s="251"/>
      <c r="J38" s="265" t="str">
        <f>CONCATENATE($B38,"/",$C38)</f>
        <v>WEILDING/SACHA 490</v>
      </c>
      <c r="K38" s="251"/>
      <c r="L38" s="265" t="str">
        <f>CONCATENATE($B38,"/",$C38)</f>
        <v>WEILDING/SACHA 490</v>
      </c>
      <c r="M38" s="251"/>
      <c r="N38" s="251" t="str">
        <f t="shared" si="0"/>
        <v>WEILDING/SACHA 490</v>
      </c>
      <c r="O38" s="251"/>
      <c r="P38" s="251" t="str">
        <f t="shared" si="1"/>
        <v>WEILDING/SACHA 490</v>
      </c>
      <c r="Q38" s="251"/>
      <c r="R38" s="251" t="str">
        <f t="shared" si="2"/>
        <v>WEILDING/SACHA 490</v>
      </c>
      <c r="S38" s="251"/>
      <c r="T38" s="251" t="str">
        <f>CONCATENATE($B38,"/",$C38)</f>
        <v>WEILDING/SACHA 490</v>
      </c>
      <c r="U38" s="251"/>
      <c r="W38" s="251" t="str">
        <f>CONCATENATE($B38,"/",$C38)</f>
        <v>WEILDING/SACHA 490</v>
      </c>
      <c r="Y38" s="251" t="str">
        <f>CONCATENATE($B38,"/",$C38)</f>
        <v>WEILDING/SACHA 490</v>
      </c>
      <c r="AA38" s="251" t="str">
        <f>CONCATENATE($B38,"/",$C38)</f>
        <v>WEILDING/SACHA 490</v>
      </c>
      <c r="AC38" s="251" t="str">
        <f>CONCATENATE($B38,"/",$C38)</f>
        <v>WEILDING/SACHA 490</v>
      </c>
      <c r="AE38" s="251" t="str">
        <f>CONCATENATE($B38,"/",$C38)</f>
        <v>WEILDING/SACHA 490</v>
      </c>
      <c r="AG38" s="251" t="str">
        <f>CONCATENATE($B38,"/",$C38)</f>
        <v>WEILDING/SACHA 490</v>
      </c>
      <c r="AI38" s="251" t="str">
        <f>CONCATENATE($B38,"/",$C38)</f>
        <v>WEILDING/SACHA 490</v>
      </c>
      <c r="AK38" s="251" t="str">
        <f>CONCATENATE($B38,"/",$C38)</f>
        <v>WEILDING/SACHA 490</v>
      </c>
      <c r="AM38" s="251" t="str">
        <f>CONCATENATE($B38,"/",$C38)</f>
        <v>WEILDING/SACHA 490</v>
      </c>
      <c r="AO38" s="251" t="str">
        <f>CONCATENATE($B38,"/",$C38)</f>
        <v>WEILDING/SACHA 490</v>
      </c>
      <c r="AQ38" s="251" t="str">
        <f>CONCATENATE($B38,"/",$C38)</f>
        <v>WEILDING/SACHA 490</v>
      </c>
      <c r="AS38" s="251" t="str">
        <f>CONCATENATE($B38,"/",$C38)</f>
        <v>WEILDING/SACHA 490</v>
      </c>
      <c r="AU38" s="251" t="str">
        <f>CONCATENATE($B38,"/",$C38)</f>
        <v>WEILDING/SACHA 490</v>
      </c>
      <c r="AW38" s="251" t="str">
        <f>CONCATENATE($B38,"/",$C38)</f>
        <v>WEILDING/SACHA 490</v>
      </c>
      <c r="AY38" s="251" t="str">
        <f>CONCATENATE($B38,"/",$C38)</f>
        <v>WEILDING/SACHA 490</v>
      </c>
      <c r="BA38" s="251" t="str">
        <f>CONCATENATE($B38,"/",$C38)</f>
        <v>WEILDING/SACHA 490</v>
      </c>
      <c r="BC38" s="251" t="str">
        <f>CONCATENATE($B38,"/",$C38)</f>
        <v>WEILDING/SACHA 490</v>
      </c>
      <c r="BE38" s="251" t="str">
        <f>CONCATENATE($B38,"/",$C38)</f>
        <v>WEILDING/SACHA 490</v>
      </c>
      <c r="BG38" s="251" t="str">
        <f>CONCATENATE($B38,"/",$C38)</f>
        <v>WEILDING/SACHA 490</v>
      </c>
      <c r="BI38" s="251" t="str">
        <f>CONCATENATE($B38,"/",$C38)</f>
        <v>WEILDING/SACHA 490</v>
      </c>
    </row>
    <row r="39" spans="1:61" ht="20.100000000000001" hidden="1" customHeight="1" x14ac:dyDescent="0.3">
      <c r="A39" s="251">
        <v>32</v>
      </c>
      <c r="B39" s="251" t="s">
        <v>557</v>
      </c>
      <c r="C39" s="251" t="s">
        <v>448</v>
      </c>
      <c r="D39" s="3">
        <v>1</v>
      </c>
      <c r="E39" s="251" t="s">
        <v>574</v>
      </c>
      <c r="F39" s="251"/>
      <c r="G39" s="264" t="str">
        <f>CONCATENATE($B39,"/",$C39)</f>
        <v>WEILDING/SACHA 500</v>
      </c>
      <c r="H39" s="251"/>
      <c r="I39" s="251"/>
      <c r="J39" s="265" t="str">
        <f>CONCATENATE($B39,"/",$C39)</f>
        <v>WEILDING/SACHA 500</v>
      </c>
      <c r="K39" s="251"/>
      <c r="L39" s="265" t="str">
        <f>CONCATENATE($B39,"/",$C39)</f>
        <v>WEILDING/SACHA 500</v>
      </c>
      <c r="M39" s="251"/>
      <c r="N39" s="251" t="str">
        <f t="shared" si="0"/>
        <v>WEILDING/SACHA 500</v>
      </c>
      <c r="O39" s="251"/>
      <c r="P39" s="251" t="str">
        <f t="shared" si="1"/>
        <v>WEILDING/SACHA 500</v>
      </c>
      <c r="Q39" s="251"/>
      <c r="R39" s="251" t="str">
        <f t="shared" si="2"/>
        <v>WEILDING/SACHA 500</v>
      </c>
      <c r="S39" s="251"/>
      <c r="T39" s="251" t="str">
        <f>CONCATENATE($B39,"/",$C39)</f>
        <v>WEILDING/SACHA 500</v>
      </c>
      <c r="U39" s="251"/>
      <c r="W39" s="251" t="str">
        <f>CONCATENATE($B39,"/",$C39)</f>
        <v>WEILDING/SACHA 500</v>
      </c>
      <c r="Y39" s="251" t="str">
        <f>CONCATENATE($B39,"/",$C39)</f>
        <v>WEILDING/SACHA 500</v>
      </c>
      <c r="AA39" s="251" t="str">
        <f>CONCATENATE($B39,"/",$C39)</f>
        <v>WEILDING/SACHA 500</v>
      </c>
      <c r="AC39" s="251" t="str">
        <f>CONCATENATE($B39,"/",$C39)</f>
        <v>WEILDING/SACHA 500</v>
      </c>
      <c r="AE39" s="251" t="str">
        <f>CONCATENATE($B39,"/",$C39)</f>
        <v>WEILDING/SACHA 500</v>
      </c>
      <c r="AG39" s="251" t="str">
        <f>CONCATENATE($B39,"/",$C39)</f>
        <v>WEILDING/SACHA 500</v>
      </c>
      <c r="AI39" s="251" t="str">
        <f>CONCATENATE($B39,"/",$C39)</f>
        <v>WEILDING/SACHA 500</v>
      </c>
      <c r="AK39" s="251" t="str">
        <f>CONCATENATE($B39,"/",$C39)</f>
        <v>WEILDING/SACHA 500</v>
      </c>
      <c r="AM39" s="251" t="str">
        <f>CONCATENATE($B39,"/",$C39)</f>
        <v>WEILDING/SACHA 500</v>
      </c>
      <c r="AO39" s="251" t="str">
        <f>CONCATENATE($B39,"/",$C39)</f>
        <v>WEILDING/SACHA 500</v>
      </c>
      <c r="AQ39" s="251" t="str">
        <f>CONCATENATE($B39,"/",$C39)</f>
        <v>WEILDING/SACHA 500</v>
      </c>
      <c r="AS39" s="251" t="str">
        <f>CONCATENATE($B39,"/",$C39)</f>
        <v>WEILDING/SACHA 500</v>
      </c>
      <c r="AU39" s="251" t="str">
        <f>CONCATENATE($B39,"/",$C39)</f>
        <v>WEILDING/SACHA 500</v>
      </c>
      <c r="AW39" s="251" t="str">
        <f>CONCATENATE($B39,"/",$C39)</f>
        <v>WEILDING/SACHA 500</v>
      </c>
      <c r="AY39" s="251" t="str">
        <f>CONCATENATE($B39,"/",$C39)</f>
        <v>WEILDING/SACHA 500</v>
      </c>
      <c r="BA39" s="251" t="str">
        <f>CONCATENATE($B39,"/",$C39)</f>
        <v>WEILDING/SACHA 500</v>
      </c>
      <c r="BC39" s="251" t="str">
        <f>CONCATENATE($B39,"/",$C39)</f>
        <v>WEILDING/SACHA 500</v>
      </c>
      <c r="BE39" s="251" t="str">
        <f>CONCATENATE($B39,"/",$C39)</f>
        <v>WEILDING/SACHA 500</v>
      </c>
      <c r="BG39" s="251" t="str">
        <f>CONCATENATE($B39,"/",$C39)</f>
        <v>WEILDING/SACHA 500</v>
      </c>
      <c r="BI39" s="251" t="str">
        <f>CONCATENATE($B39,"/",$C39)</f>
        <v>WEILDING/SACHA 500</v>
      </c>
    </row>
    <row r="40" spans="1:61" ht="20.100000000000001" hidden="1" customHeight="1" x14ac:dyDescent="0.3">
      <c r="A40" s="251">
        <v>33</v>
      </c>
      <c r="B40" s="251" t="s">
        <v>363</v>
      </c>
      <c r="C40" s="251" t="s">
        <v>529</v>
      </c>
      <c r="D40" s="3">
        <v>2</v>
      </c>
      <c r="E40" s="251" t="s">
        <v>574</v>
      </c>
      <c r="F40" s="251"/>
      <c r="G40" s="251"/>
      <c r="H40" s="265" t="str">
        <f>CONCATENATE($B40,"/",$C40)</f>
        <v>PEC PROJECT/SACHA 510</v>
      </c>
      <c r="I40" s="251"/>
      <c r="J40" s="251"/>
      <c r="K40" s="265" t="str">
        <f>CONCATENATE($B40,"/",$C40)</f>
        <v>PEC PROJECT/SACHA 510</v>
      </c>
      <c r="L40" s="251"/>
      <c r="M40" s="251"/>
      <c r="N40" s="251" t="str">
        <f t="shared" si="0"/>
        <v>PEC PROJECT/SACHA 510</v>
      </c>
      <c r="O40" s="251"/>
      <c r="P40" s="251"/>
      <c r="Q40" s="251" t="str">
        <f>CONCATENATE($B40,"/",$C40)</f>
        <v>PEC PROJECT/SACHA 510</v>
      </c>
      <c r="R40" s="251"/>
      <c r="S40" s="251"/>
      <c r="T40" s="251" t="str">
        <f>CONCATENATE($B40,"/",$C40)</f>
        <v>PEC PROJECT/SACHA 510</v>
      </c>
      <c r="U40" s="251"/>
      <c r="V40" s="251"/>
      <c r="W40" s="251"/>
      <c r="X40" s="251" t="str">
        <f>CONCATENATE($B40,"/",$C40)</f>
        <v>PEC PROJECT/SACHA 510</v>
      </c>
      <c r="Y40" s="251"/>
      <c r="AA40" s="251" t="str">
        <f>CONCATENATE($B40,"/",$C40)</f>
        <v>PEC PROJECT/SACHA 510</v>
      </c>
      <c r="AB40" s="251"/>
      <c r="AD40" s="251" t="str">
        <f>CONCATENATE($B40,"/",$C40)</f>
        <v>PEC PROJECT/SACHA 510</v>
      </c>
      <c r="AE40" s="251"/>
      <c r="AG40" s="251" t="str">
        <f>CONCATENATE($B40,"/",$C40)</f>
        <v>PEC PROJECT/SACHA 510</v>
      </c>
      <c r="AH40" s="251"/>
      <c r="AJ40" s="251" t="str">
        <f>CONCATENATE($B40,"/",$C40)</f>
        <v>PEC PROJECT/SACHA 510</v>
      </c>
      <c r="AK40" s="251"/>
      <c r="AM40" s="251" t="str">
        <f>CONCATENATE($B40,"/",$C40)</f>
        <v>PEC PROJECT/SACHA 510</v>
      </c>
      <c r="AN40" s="251"/>
      <c r="AP40" s="251" t="str">
        <f>CONCATENATE($B40,"/",$C40)</f>
        <v>PEC PROJECT/SACHA 510</v>
      </c>
      <c r="AQ40" s="251"/>
      <c r="AS40" s="251" t="str">
        <f>CONCATENATE($B40,"/",$C40)</f>
        <v>PEC PROJECT/SACHA 510</v>
      </c>
      <c r="AT40" s="251"/>
      <c r="AV40" s="251" t="str">
        <f>CONCATENATE($B40,"/",$C40)</f>
        <v>PEC PROJECT/SACHA 510</v>
      </c>
      <c r="AW40" s="251"/>
      <c r="AY40" s="251" t="str">
        <f>CONCATENATE($B40,"/",$C40)</f>
        <v>PEC PROJECT/SACHA 510</v>
      </c>
      <c r="AZ40" s="251"/>
      <c r="BB40" s="251" t="str">
        <f>CONCATENATE($B40,"/",$C40)</f>
        <v>PEC PROJECT/SACHA 510</v>
      </c>
      <c r="BC40" s="251"/>
      <c r="BE40" s="251" t="str">
        <f>CONCATENATE($B40,"/",$C40)</f>
        <v>PEC PROJECT/SACHA 510</v>
      </c>
      <c r="BF40" s="251"/>
      <c r="BH40" s="251" t="str">
        <f>CONCATENATE($B40,"/",$C40)</f>
        <v>PEC PROJECT/SACHA 510</v>
      </c>
      <c r="BI40" s="251"/>
    </row>
    <row r="41" spans="1:61" hidden="1" x14ac:dyDescent="0.3">
      <c r="A41" s="251">
        <v>34</v>
      </c>
      <c r="B41" s="251" t="s">
        <v>538</v>
      </c>
      <c r="C41" s="251" t="s">
        <v>463</v>
      </c>
      <c r="D41" s="3">
        <v>7</v>
      </c>
      <c r="E41" s="251" t="s">
        <v>574</v>
      </c>
      <c r="F41" s="251"/>
      <c r="G41" s="251"/>
      <c r="H41" s="265" t="str">
        <f>CONCATENATE($B41,"/",$C41)</f>
        <v>CPM/SACHA CENTRAL</v>
      </c>
      <c r="I41" s="251"/>
      <c r="J41" s="251"/>
      <c r="K41" s="251"/>
      <c r="L41" s="251"/>
      <c r="M41" s="251"/>
      <c r="N41" s="251"/>
      <c r="O41" s="251"/>
      <c r="P41" s="251"/>
      <c r="Q41" s="251"/>
      <c r="R41" s="251"/>
      <c r="S41" s="251"/>
      <c r="T41" s="251"/>
      <c r="U41" s="251"/>
      <c r="V41" s="251"/>
      <c r="W41" s="251"/>
      <c r="X41" s="251"/>
      <c r="Y41" s="251"/>
      <c r="Z41" s="251"/>
      <c r="AA41" s="251"/>
      <c r="AB41" s="251"/>
      <c r="AC41" s="251"/>
      <c r="AD41" s="251"/>
      <c r="AE41" s="251"/>
      <c r="AF41" s="251"/>
      <c r="AG41" s="251"/>
      <c r="AH41" s="251"/>
      <c r="AI41" s="251"/>
      <c r="AJ41" s="251"/>
      <c r="AK41" s="251"/>
      <c r="AL41" s="251"/>
      <c r="AM41" s="251"/>
      <c r="AN41" s="251"/>
      <c r="AO41" s="251"/>
      <c r="AP41" s="251"/>
      <c r="AQ41" s="251"/>
      <c r="AR41" s="251"/>
      <c r="AS41" s="251"/>
    </row>
    <row r="42" spans="1:61" hidden="1" x14ac:dyDescent="0.3">
      <c r="A42" s="251">
        <v>35</v>
      </c>
      <c r="B42" s="266" t="s">
        <v>396</v>
      </c>
      <c r="C42" s="251" t="s">
        <v>597</v>
      </c>
      <c r="D42" s="3">
        <v>3</v>
      </c>
      <c r="E42" s="251" t="s">
        <v>577</v>
      </c>
      <c r="G42" s="251"/>
      <c r="I42" s="251"/>
      <c r="K42" s="251"/>
      <c r="M42" s="251" t="str">
        <f>CONCATENATE($B42,"/",$C42)</f>
        <v>WELDIN/SAN RAFAEL SAN CARLOS</v>
      </c>
      <c r="P42" s="251" t="str">
        <f>CONCATENATE($B42,"/",$C42)</f>
        <v>WELDIN/SAN RAFAEL SAN CARLOS</v>
      </c>
      <c r="S42" s="251" t="str">
        <f>CONCATENATE($B42,"/",$C42)</f>
        <v>WELDIN/SAN RAFAEL SAN CARLOS</v>
      </c>
      <c r="V42" s="251" t="str">
        <f>CONCATENATE($B42,"/",$C42)</f>
        <v>WELDIN/SAN RAFAEL SAN CARLOS</v>
      </c>
      <c r="Y42" s="251" t="str">
        <f>CONCATENATE($B42,"/",$C42)</f>
        <v>WELDIN/SAN RAFAEL SAN CARLOS</v>
      </c>
      <c r="AB42" s="251" t="str">
        <f>CONCATENATE($B42,"/",$C42)</f>
        <v>WELDIN/SAN RAFAEL SAN CARLOS</v>
      </c>
      <c r="AE42" s="251" t="str">
        <f>CONCATENATE($B42,"/",$C42)</f>
        <v>WELDIN/SAN RAFAEL SAN CARLOS</v>
      </c>
      <c r="AH42" s="251" t="str">
        <f>CONCATENATE($B42,"/",$C42)</f>
        <v>WELDIN/SAN RAFAEL SAN CARLOS</v>
      </c>
      <c r="AK42" s="251" t="str">
        <f>CONCATENATE($B42,"/",$C42)</f>
        <v>WELDIN/SAN RAFAEL SAN CARLOS</v>
      </c>
      <c r="AN42" s="251" t="str">
        <f>CONCATENATE($B42,"/",$C42)</f>
        <v>WELDIN/SAN RAFAEL SAN CARLOS</v>
      </c>
      <c r="AQ42" s="251" t="str">
        <f>CONCATENATE($B42,"/",$C42)</f>
        <v>WELDIN/SAN RAFAEL SAN CARLOS</v>
      </c>
      <c r="AU42" s="251" t="str">
        <f>CONCATENATE($B42,"/",$C42)</f>
        <v>WELDIN/SAN RAFAEL SAN CARLOS</v>
      </c>
      <c r="AX42" s="251" t="str">
        <f>CONCATENATE($B42,"/",$C42)</f>
        <v>WELDIN/SAN RAFAEL SAN CARLOS</v>
      </c>
      <c r="BA42" s="251" t="str">
        <f>CONCATENATE($B42,"/",$C42)</f>
        <v>WELDIN/SAN RAFAEL SAN CARLOS</v>
      </c>
      <c r="BE42" s="251" t="str">
        <f>CONCATENATE($B42,"/",$C42)</f>
        <v>WELDIN/SAN RAFAEL SAN CARLOS</v>
      </c>
      <c r="BF42" s="251"/>
      <c r="BI42" s="251"/>
    </row>
    <row r="43" spans="1:61" hidden="1" x14ac:dyDescent="0.3">
      <c r="A43" s="251">
        <v>36</v>
      </c>
      <c r="B43" s="251" t="s">
        <v>559</v>
      </c>
      <c r="C43" s="251" t="s">
        <v>291</v>
      </c>
      <c r="D43" s="3" t="s">
        <v>568</v>
      </c>
      <c r="E43" s="251" t="s">
        <v>576</v>
      </c>
      <c r="F43" s="257" t="str">
        <f>CONCATENATE($B43,"/",$C43)</f>
        <v>PARDALIS/SECOYA</v>
      </c>
      <c r="G43" s="251"/>
      <c r="H43" s="251"/>
      <c r="I43" s="251"/>
      <c r="J43" s="251"/>
      <c r="K43" s="251"/>
      <c r="L43" s="251"/>
      <c r="M43" s="251"/>
      <c r="N43" s="251"/>
      <c r="O43" s="251"/>
      <c r="P43" s="251"/>
      <c r="Q43" s="251"/>
      <c r="R43" s="251"/>
      <c r="S43" s="251"/>
      <c r="T43" s="251"/>
      <c r="U43" s="251"/>
      <c r="V43" s="251" t="str">
        <f>CONCATENATE($B43,"/",$C43)</f>
        <v>PARDALIS/SECOYA</v>
      </c>
      <c r="W43" s="251"/>
      <c r="X43" s="251"/>
      <c r="Y43" s="251"/>
      <c r="Z43" s="251"/>
      <c r="AA43" s="251"/>
      <c r="AB43" s="251"/>
      <c r="AC43" s="251"/>
      <c r="AD43" s="251"/>
      <c r="AE43" s="251"/>
      <c r="AF43" s="251"/>
      <c r="AG43" s="251"/>
      <c r="AH43" s="251"/>
      <c r="AI43" s="251"/>
      <c r="AJ43" s="251"/>
      <c r="AK43" s="251"/>
      <c r="AL43" s="251"/>
      <c r="AM43" s="251" t="s">
        <v>578</v>
      </c>
      <c r="AN43" s="251"/>
      <c r="AO43" s="251"/>
      <c r="AP43" s="251"/>
      <c r="AQ43" s="251"/>
      <c r="AR43" s="251"/>
      <c r="AS43" s="251"/>
    </row>
    <row r="44" spans="1:61" hidden="1" x14ac:dyDescent="0.3">
      <c r="A44" s="251">
        <v>37</v>
      </c>
      <c r="B44" s="271" t="s">
        <v>464</v>
      </c>
      <c r="C44" s="251" t="s">
        <v>291</v>
      </c>
      <c r="D44" s="321" t="s">
        <v>601</v>
      </c>
      <c r="E44" s="251" t="s">
        <v>576</v>
      </c>
      <c r="G44" s="251"/>
      <c r="J44" s="251"/>
      <c r="L44" s="251"/>
      <c r="M44" s="251"/>
      <c r="P44" s="251"/>
      <c r="R44" s="251" t="str">
        <f>CONCATENATE($B44,"/",$C44)</f>
        <v>HOERBIGER/SECOYA</v>
      </c>
      <c r="S44" s="251"/>
      <c r="V44" s="251"/>
      <c r="Y44" s="251" t="str">
        <f>CONCATENATE($B44,"/",$C44)</f>
        <v>HOERBIGER/SECOYA</v>
      </c>
      <c r="AB44" s="251"/>
      <c r="AE44" s="251"/>
      <c r="AF44" s="251" t="str">
        <f>CONCATENATE($B44,"/",$C44)</f>
        <v>HOERBIGER/SECOYA</v>
      </c>
      <c r="AH44" s="251"/>
      <c r="AK44" s="251"/>
      <c r="AL44" s="251" t="str">
        <f>CONCATENATE($B44,"/",$C44)</f>
        <v>HOERBIGER/SECOYA</v>
      </c>
      <c r="BB44" s="251" t="str">
        <f>CONCATENATE($B44,"/",$C44)</f>
        <v>HOERBIGER/SECOYA</v>
      </c>
    </row>
    <row r="45" spans="1:61" hidden="1" x14ac:dyDescent="0.3">
      <c r="A45" s="251">
        <v>38</v>
      </c>
      <c r="B45" s="272" t="s">
        <v>18</v>
      </c>
      <c r="C45" s="251" t="s">
        <v>558</v>
      </c>
      <c r="D45" s="3" t="s">
        <v>565</v>
      </c>
      <c r="E45" s="251" t="s">
        <v>576</v>
      </c>
      <c r="F45" s="259" t="str">
        <f>CONCATENATE($B45,"/",$C45)</f>
        <v>SERTECPET/SHUSHUQUI 29</v>
      </c>
      <c r="G45" s="251"/>
      <c r="H45" s="251"/>
      <c r="I45" s="251" t="str">
        <f>CONCATENATE($B45,"/",$C45)</f>
        <v>SERTECPET/SHUSHUQUI 29</v>
      </c>
      <c r="J45" s="251"/>
      <c r="K45" s="265" t="str">
        <f>CONCATENATE($B45,"/",$C45)</f>
        <v>SERTECPET/SHUSHUQUI 29</v>
      </c>
      <c r="L45" s="251"/>
      <c r="M45" s="265" t="str">
        <f>CONCATENATE($B45,"/",$C45)</f>
        <v>SERTECPET/SHUSHUQUI 29</v>
      </c>
      <c r="N45" s="251"/>
      <c r="O45" s="251" t="str">
        <f>CONCATENATE($B45,"/",$C45)</f>
        <v>SERTECPET/SHUSHUQUI 29</v>
      </c>
      <c r="P45" s="251"/>
      <c r="Q45" s="251"/>
      <c r="R45" s="251" t="str">
        <f>CONCATENATE($B45,"/",$C45)</f>
        <v>SERTECPET/SHUSHUQUI 29</v>
      </c>
      <c r="S45" s="251"/>
      <c r="T45" s="251" t="str">
        <f>CONCATENATE($B45,"/",$C45)</f>
        <v>SERTECPET/SHUSHUQUI 29</v>
      </c>
      <c r="V45" s="278" t="str">
        <f>CONCATENATE($B45,"/",$C45)</f>
        <v>SERTECPET/SHUSHUQUI 29</v>
      </c>
      <c r="X45" s="251" t="str">
        <f>CONCATENATE($B45,"/",$C45)</f>
        <v>SERTECPET/SHUSHUQUI 29</v>
      </c>
      <c r="Y45" s="251"/>
      <c r="Z45" s="251" t="str">
        <f>CONCATENATE($B45,"/",$C45)</f>
        <v>SERTECPET/SHUSHUQUI 29</v>
      </c>
      <c r="AB45" s="251" t="str">
        <f>CONCATENATE($B45,"/",$C45)</f>
        <v>SERTECPET/SHUSHUQUI 29</v>
      </c>
      <c r="AC45" s="251"/>
      <c r="AD45" s="251" t="str">
        <f>CONCATENATE($B45,"/",$C45)</f>
        <v>SERTECPET/SHUSHUQUI 29</v>
      </c>
      <c r="AE45" s="251"/>
      <c r="AF45" s="251" t="str">
        <f>CONCATENATE($B45,"/",$C45)</f>
        <v>SERTECPET/SHUSHUQUI 29</v>
      </c>
      <c r="AG45" s="251"/>
      <c r="AI45" s="251" t="str">
        <f>CONCATENATE($B45,"/",$C45)</f>
        <v>SERTECPET/SHUSHUQUI 29</v>
      </c>
      <c r="AJ45" s="251"/>
      <c r="AK45" s="251" t="str">
        <f>CONCATENATE($B45,"/",$C45)</f>
        <v>SERTECPET/SHUSHUQUI 29</v>
      </c>
      <c r="AL45" s="251"/>
      <c r="AM45" s="251" t="str">
        <f>CONCATENATE($B45,"/",$C45)</f>
        <v>SERTECPET/SHUSHUQUI 29</v>
      </c>
      <c r="AN45" s="251"/>
      <c r="AO45" s="251"/>
      <c r="AP45" s="251" t="str">
        <f>CONCATENATE($B45,"/",$C45)</f>
        <v>SERTECPET/SHUSHUQUI 29</v>
      </c>
      <c r="AQ45" s="251"/>
      <c r="AR45" s="251" t="str">
        <f>CONCATENATE($B45,"/",$C45)</f>
        <v>SERTECPET/SHUSHUQUI 29</v>
      </c>
      <c r="AS45" s="251"/>
      <c r="AT45" s="251" t="str">
        <f>CONCATENATE($B45,"/",$C45)</f>
        <v>SERTECPET/SHUSHUQUI 29</v>
      </c>
      <c r="AW45" s="251" t="str">
        <f>CONCATENATE($B45,"/",$C45)</f>
        <v>SERTECPET/SHUSHUQUI 29</v>
      </c>
      <c r="AX45" s="251"/>
      <c r="AY45" s="251" t="str">
        <f>CONCATENATE($B45,"/",$C45)</f>
        <v>SERTECPET/SHUSHUQUI 29</v>
      </c>
      <c r="AZ45" s="251"/>
      <c r="BA45" s="251" t="str">
        <f>CONCATENATE($B45,"/",$C45)</f>
        <v>SERTECPET/SHUSHUQUI 29</v>
      </c>
      <c r="BD45" s="251" t="str">
        <f>CONCATENATE($B45,"/",$C45)</f>
        <v>SERTECPET/SHUSHUQUI 29</v>
      </c>
      <c r="BE45" s="251"/>
      <c r="BF45" s="251" t="str">
        <f>CONCATENATE($B45,"/",$C45)</f>
        <v>SERTECPET/SHUSHUQUI 29</v>
      </c>
      <c r="BG45" s="251"/>
      <c r="BH45" s="251" t="str">
        <f>CONCATENATE($B45,"/",$C45)</f>
        <v>SERTECPET/SHUSHUQUI 29</v>
      </c>
    </row>
    <row r="46" spans="1:61" hidden="1" x14ac:dyDescent="0.3">
      <c r="A46" s="251">
        <v>39</v>
      </c>
      <c r="B46" s="251" t="s">
        <v>243</v>
      </c>
      <c r="C46" s="251" t="s">
        <v>251</v>
      </c>
      <c r="D46" s="3">
        <v>2</v>
      </c>
      <c r="E46" s="251" t="s">
        <v>576</v>
      </c>
      <c r="F46" s="259" t="str">
        <f>CONCATENATE($B46,"/",$C46)</f>
        <v>HARBERT/TARAPOA</v>
      </c>
      <c r="G46" s="251"/>
      <c r="H46" s="251"/>
      <c r="I46" s="251"/>
      <c r="J46" s="265" t="str">
        <f>CONCATENATE($B46,"/",$C46)</f>
        <v>HARBERT/TARAPOA</v>
      </c>
      <c r="K46" s="251"/>
      <c r="L46" s="251" t="str">
        <f>CONCATENATE($B46,"/",$C46)</f>
        <v>HARBERT/TARAPOA</v>
      </c>
      <c r="M46" s="251"/>
      <c r="N46" s="251"/>
      <c r="O46" s="251"/>
      <c r="P46" s="251" t="str">
        <f>CONCATENATE($B46,"/",$C46)</f>
        <v>HARBERT/TARAPOA</v>
      </c>
      <c r="Q46" s="251" t="str">
        <f>CONCATENATE($B46,"/",$C46)</f>
        <v>HARBERT/TARAPOA</v>
      </c>
      <c r="R46" s="251"/>
      <c r="S46" s="251"/>
      <c r="T46" s="251"/>
      <c r="U46" s="251"/>
      <c r="V46" s="251"/>
      <c r="W46" s="251"/>
      <c r="X46" s="251"/>
      <c r="Y46" s="251"/>
      <c r="Z46" s="251"/>
      <c r="AA46" s="251"/>
      <c r="AB46" s="251"/>
      <c r="AC46" s="251"/>
      <c r="AD46" s="251"/>
      <c r="AE46" s="251"/>
      <c r="AF46" s="251"/>
      <c r="AG46" s="251"/>
      <c r="AH46" s="251"/>
      <c r="AI46" s="251"/>
      <c r="AJ46" s="251"/>
      <c r="AK46" s="251"/>
      <c r="AL46" s="251"/>
      <c r="AM46" s="251"/>
      <c r="AN46" s="251"/>
      <c r="AO46" s="251"/>
      <c r="AP46" s="251"/>
      <c r="AQ46" s="251"/>
      <c r="AR46" s="251"/>
      <c r="AS46" s="251"/>
    </row>
    <row r="47" spans="1:61" hidden="1" x14ac:dyDescent="0.3">
      <c r="A47" s="251">
        <v>40</v>
      </c>
      <c r="B47" s="251" t="s">
        <v>18</v>
      </c>
      <c r="C47" s="251" t="s">
        <v>605</v>
      </c>
      <c r="D47" s="3" t="s">
        <v>611</v>
      </c>
      <c r="E47" s="251" t="s">
        <v>574</v>
      </c>
      <c r="F47" s="259"/>
      <c r="G47" s="251"/>
      <c r="H47" s="251"/>
      <c r="I47" s="251"/>
      <c r="J47" s="265"/>
      <c r="K47" s="251"/>
      <c r="L47" s="251"/>
      <c r="M47" s="251"/>
      <c r="N47" s="251"/>
      <c r="O47" s="251"/>
      <c r="P47" s="251"/>
      <c r="Q47" s="251"/>
      <c r="R47" s="251"/>
      <c r="S47" s="251"/>
      <c r="T47" s="251"/>
      <c r="U47" s="251" t="str">
        <f>CONCATENATE($B47,"/",$C47)</f>
        <v>SERTECPET/BLOQUE 15</v>
      </c>
      <c r="V47" s="251"/>
      <c r="W47" s="251" t="str">
        <f>CONCATENATE($B47,"/",$C47)</f>
        <v>SERTECPET/BLOQUE 15</v>
      </c>
      <c r="X47" s="251"/>
      <c r="Y47" s="251" t="str">
        <f>CONCATENATE($B47,"/",$C47)</f>
        <v>SERTECPET/BLOQUE 15</v>
      </c>
      <c r="Z47" s="251"/>
      <c r="AA47" s="251"/>
      <c r="AB47" s="251" t="str">
        <f>CONCATENATE($B47,"/",$C47)</f>
        <v>SERTECPET/BLOQUE 15</v>
      </c>
      <c r="AC47" s="251"/>
      <c r="AD47" s="251" t="str">
        <f>CONCATENATE($B47,"/",$C47)</f>
        <v>SERTECPET/BLOQUE 15</v>
      </c>
      <c r="AE47" s="251"/>
      <c r="AF47" s="251" t="str">
        <f>CONCATENATE($B47,"/",$C47)</f>
        <v>SERTECPET/BLOQUE 15</v>
      </c>
      <c r="AG47" s="251"/>
      <c r="AH47" s="251"/>
      <c r="AI47" s="251" t="str">
        <f>CONCATENATE($B47,"/",$C47)</f>
        <v>SERTECPET/BLOQUE 15</v>
      </c>
      <c r="AJ47" s="251"/>
      <c r="AK47" s="251" t="str">
        <f>CONCATENATE($B47,"/",$C47)</f>
        <v>SERTECPET/BLOQUE 15</v>
      </c>
      <c r="AL47" s="251"/>
      <c r="AM47" s="251" t="str">
        <f>CONCATENATE($B47,"/",$C47)</f>
        <v>SERTECPET/BLOQUE 15</v>
      </c>
      <c r="AN47" s="251"/>
      <c r="AO47" s="251"/>
      <c r="AP47" s="251" t="str">
        <f>CONCATENATE($B47,"/",$C47)</f>
        <v>SERTECPET/BLOQUE 15</v>
      </c>
      <c r="AQ47" s="251"/>
      <c r="AR47" s="251" t="str">
        <f>CONCATENATE($B47,"/",$C47)</f>
        <v>SERTECPET/BLOQUE 15</v>
      </c>
      <c r="AS47" s="251"/>
      <c r="AT47" s="251" t="str">
        <f>CONCATENATE($B47,"/",$C47)</f>
        <v>SERTECPET/BLOQUE 15</v>
      </c>
      <c r="AU47" s="251"/>
      <c r="AV47" s="251"/>
      <c r="AW47" s="251" t="str">
        <f>CONCATENATE($B47,"/",$C47)</f>
        <v>SERTECPET/BLOQUE 15</v>
      </c>
      <c r="AX47" s="251"/>
      <c r="AY47" s="251" t="str">
        <f>CONCATENATE($B47,"/",$C47)</f>
        <v>SERTECPET/BLOQUE 15</v>
      </c>
      <c r="AZ47" s="251"/>
      <c r="BA47" s="251" t="str">
        <f>CONCATENATE($B47,"/",$C47)</f>
        <v>SERTECPET/BLOQUE 15</v>
      </c>
      <c r="BB47" s="251"/>
      <c r="BC47" s="251"/>
      <c r="BD47" s="251" t="str">
        <f>CONCATENATE($B47,"/",$C47)</f>
        <v>SERTECPET/BLOQUE 15</v>
      </c>
      <c r="BE47" s="251"/>
      <c r="BF47" s="251" t="str">
        <f>CONCATENATE($B47,"/",$C47)</f>
        <v>SERTECPET/BLOQUE 15</v>
      </c>
      <c r="BG47" s="251"/>
      <c r="BH47" s="251" t="str">
        <f>CONCATENATE($B47,"/",$C47)</f>
        <v>SERTECPET/BLOQUE 15</v>
      </c>
      <c r="BI47" s="251"/>
    </row>
    <row r="48" spans="1:61" hidden="1" x14ac:dyDescent="0.3">
      <c r="A48" s="251">
        <v>41</v>
      </c>
      <c r="B48" s="251" t="s">
        <v>480</v>
      </c>
      <c r="C48" s="251"/>
      <c r="D48" s="3"/>
      <c r="E48" s="251" t="s">
        <v>576</v>
      </c>
      <c r="F48" s="251"/>
      <c r="G48" s="251"/>
      <c r="H48" s="251"/>
      <c r="I48" s="251"/>
      <c r="J48" s="251"/>
      <c r="K48" s="251"/>
      <c r="L48" s="251"/>
      <c r="M48" s="251" t="s">
        <v>480</v>
      </c>
      <c r="N48" s="251"/>
      <c r="O48" s="251"/>
      <c r="P48" s="251"/>
      <c r="Q48" s="251"/>
      <c r="R48" s="251"/>
      <c r="S48" s="251"/>
      <c r="T48" s="251"/>
      <c r="U48" s="251"/>
      <c r="V48" s="251"/>
      <c r="W48" s="251"/>
      <c r="X48" s="251"/>
      <c r="Y48" s="251"/>
      <c r="Z48" s="251"/>
      <c r="AA48" s="251"/>
      <c r="AB48" s="251"/>
      <c r="AC48" s="251"/>
      <c r="AD48" s="251"/>
      <c r="AE48" s="251"/>
      <c r="AF48" s="251"/>
      <c r="AG48" s="251"/>
      <c r="AH48" s="251"/>
      <c r="AI48" s="251"/>
      <c r="AJ48" s="251"/>
      <c r="AK48" s="251"/>
      <c r="AL48" s="251"/>
      <c r="AM48" s="251"/>
      <c r="AN48" s="251"/>
      <c r="AO48" s="251"/>
      <c r="AP48" s="251"/>
      <c r="AQ48" s="251"/>
      <c r="AR48" s="251"/>
      <c r="AS48" s="251"/>
    </row>
    <row r="49" spans="1:61" hidden="1" x14ac:dyDescent="0.3">
      <c r="A49" s="251">
        <v>42</v>
      </c>
      <c r="B49" s="251" t="s">
        <v>560</v>
      </c>
      <c r="C49" s="251" t="s">
        <v>583</v>
      </c>
      <c r="D49" s="321">
        <v>15</v>
      </c>
      <c r="E49" s="251" t="s">
        <v>574</v>
      </c>
      <c r="G49" s="257" t="str">
        <f>CONCATENATE($B49,"/",$C49)</f>
        <v>TRACEOILFIELD /TORTUGA 1</v>
      </c>
      <c r="I49" s="251"/>
      <c r="K49" s="251"/>
      <c r="N49" s="251"/>
      <c r="P49" s="251"/>
      <c r="R49" s="251"/>
      <c r="U49" s="251"/>
      <c r="V49" s="251" t="str">
        <f>CONCATENATE($B49,"/",$C49)</f>
        <v>TRACEOILFIELD /TORTUGA 1</v>
      </c>
      <c r="W49" s="251"/>
      <c r="Y49" s="251"/>
      <c r="AA49" s="251"/>
      <c r="AC49" s="251"/>
      <c r="AE49" s="251"/>
      <c r="AH49" s="251"/>
    </row>
    <row r="50" spans="1:61" hidden="1" x14ac:dyDescent="0.3">
      <c r="A50" s="251">
        <v>43</v>
      </c>
      <c r="B50" s="251" t="s">
        <v>243</v>
      </c>
      <c r="C50" s="251" t="s">
        <v>427</v>
      </c>
      <c r="D50" s="321">
        <v>2</v>
      </c>
      <c r="E50" s="251" t="s">
        <v>574</v>
      </c>
      <c r="G50" s="257"/>
      <c r="I50" s="251"/>
      <c r="K50" s="251"/>
      <c r="N50" s="251"/>
      <c r="P50" s="251"/>
      <c r="R50" s="251"/>
      <c r="U50" s="251" t="str">
        <f>CONCATENATE($B50,"/",$C50)</f>
        <v>HARBERT/PARAISO</v>
      </c>
      <c r="V50" s="251"/>
      <c r="W50" s="251"/>
      <c r="X50" s="251" t="str">
        <f>CONCATENATE($B50,"/",$C50)</f>
        <v>HARBERT/PARAISO</v>
      </c>
      <c r="Y50" s="251"/>
      <c r="AA50" s="251" t="str">
        <f>CONCATENATE($B50,"/",$C50)</f>
        <v>HARBERT/PARAISO</v>
      </c>
      <c r="AB50" s="251"/>
      <c r="AC50" s="251"/>
      <c r="AD50" s="251" t="str">
        <f>CONCATENATE($B50,"/",$C50)</f>
        <v>HARBERT/PARAISO</v>
      </c>
      <c r="AE50" s="251"/>
      <c r="AG50" s="251" t="str">
        <f>CONCATENATE($B50,"/",$C50)</f>
        <v>HARBERT/PARAISO</v>
      </c>
      <c r="AH50" s="251"/>
      <c r="AI50" s="251"/>
      <c r="AJ50" s="251" t="str">
        <f>CONCATENATE($B50,"/",$C50)</f>
        <v>HARBERT/PARAISO</v>
      </c>
      <c r="AK50" s="251"/>
      <c r="AM50" s="251" t="str">
        <f>CONCATENATE($B50,"/",$C50)</f>
        <v>HARBERT/PARAISO</v>
      </c>
      <c r="AN50" s="251"/>
      <c r="AP50" s="251" t="str">
        <f>CONCATENATE($B50,"/",$C50)</f>
        <v>HARBERT/PARAISO</v>
      </c>
      <c r="AQ50" s="251"/>
      <c r="AS50" s="251" t="str">
        <f>CONCATENATE($B50,"/",$C50)</f>
        <v>HARBERT/PARAISO</v>
      </c>
      <c r="AT50" s="251"/>
      <c r="AV50" s="251" t="str">
        <f>CONCATENATE($B50,"/",$C50)</f>
        <v>HARBERT/PARAISO</v>
      </c>
      <c r="AW50" s="251"/>
      <c r="AY50" s="251" t="str">
        <f>CONCATENATE($B50,"/",$C50)</f>
        <v>HARBERT/PARAISO</v>
      </c>
      <c r="AZ50" s="251"/>
      <c r="BB50" s="251" t="str">
        <f>CONCATENATE($B50,"/",$C50)</f>
        <v>HARBERT/PARAISO</v>
      </c>
      <c r="BC50" s="251"/>
      <c r="BE50" s="251" t="str">
        <f>CONCATENATE($B50,"/",$C50)</f>
        <v>HARBERT/PARAISO</v>
      </c>
      <c r="BF50" s="251"/>
      <c r="BH50" s="251" t="str">
        <f>CONCATENATE($B50,"/",$C50)</f>
        <v>HARBERT/PARAISO</v>
      </c>
      <c r="BI50" s="251"/>
    </row>
    <row r="51" spans="1:61" s="267" customFormat="1" x14ac:dyDescent="0.3">
      <c r="B51" s="268"/>
      <c r="D51" s="269"/>
    </row>
    <row r="52" spans="1:61" x14ac:dyDescent="0.3">
      <c r="F52" s="251"/>
    </row>
  </sheetData>
  <autoFilter ref="A7:BI50">
    <filterColumn colId="2">
      <filters>
        <filter val="PERICO 01"/>
        <filter val="PERICO 1"/>
        <filter val="PERICO 3"/>
      </filters>
    </filterColumn>
  </autoFilter>
  <sortState ref="B8:AS49">
    <sortCondition ref="C8:C49"/>
  </sortState>
  <pageMargins left="0.7" right="0.7" top="0.75" bottom="0.75" header="0.3" footer="0.3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4"/>
  <sheetViews>
    <sheetView zoomScale="85" zoomScaleNormal="85" workbookViewId="0">
      <pane ySplit="1" topLeftCell="A136" activePane="bottomLeft" state="frozen"/>
      <selection pane="bottomLeft" activeCell="A134" sqref="A1:A1048576"/>
    </sheetView>
  </sheetViews>
  <sheetFormatPr baseColWidth="10" defaultRowHeight="14.4" x14ac:dyDescent="0.3"/>
  <cols>
    <col min="1" max="1" width="35.33203125" customWidth="1"/>
    <col min="2" max="2" width="37.5546875" bestFit="1" customWidth="1"/>
    <col min="3" max="3" width="36.88671875" customWidth="1"/>
    <col min="4" max="4" width="20" style="400" hidden="1" customWidth="1"/>
    <col min="5" max="5" width="26.33203125" style="114" bestFit="1" customWidth="1"/>
    <col min="6" max="6" width="77.5546875" bestFit="1" customWidth="1"/>
    <col min="7" max="7" width="18.109375" customWidth="1"/>
    <col min="8" max="8" width="11.44140625" customWidth="1"/>
    <col min="9" max="9" width="51.88671875" bestFit="1" customWidth="1"/>
    <col min="11" max="11" width="16.5546875" customWidth="1"/>
  </cols>
  <sheetData>
    <row r="1" spans="1:9" x14ac:dyDescent="0.3">
      <c r="A1" s="293" t="s">
        <v>30</v>
      </c>
      <c r="B1" s="293" t="s">
        <v>581</v>
      </c>
      <c r="C1" s="293" t="s">
        <v>599</v>
      </c>
      <c r="D1" s="403" t="s">
        <v>756</v>
      </c>
      <c r="E1" s="293" t="s">
        <v>604</v>
      </c>
      <c r="F1" s="293" t="s">
        <v>610</v>
      </c>
    </row>
    <row r="2" spans="1:9" x14ac:dyDescent="0.3">
      <c r="A2" s="293" t="s">
        <v>649</v>
      </c>
      <c r="B2" s="293" t="s">
        <v>581</v>
      </c>
      <c r="C2" s="293" t="s">
        <v>599</v>
      </c>
      <c r="D2" s="403"/>
      <c r="E2" s="293" t="s">
        <v>604</v>
      </c>
      <c r="F2" s="191"/>
      <c r="H2" s="280"/>
      <c r="I2" s="280" t="s">
        <v>700</v>
      </c>
    </row>
    <row r="3" spans="1:9" ht="20.100000000000001" customHeight="1" x14ac:dyDescent="0.3">
      <c r="A3" s="5" t="s">
        <v>613</v>
      </c>
      <c r="B3" s="266" t="s">
        <v>536</v>
      </c>
      <c r="C3" s="266" t="s">
        <v>540</v>
      </c>
      <c r="D3" s="86"/>
      <c r="E3" s="5" t="s">
        <v>608</v>
      </c>
      <c r="F3" s="191"/>
    </row>
    <row r="4" spans="1:9" ht="20.100000000000001" customHeight="1" x14ac:dyDescent="0.3">
      <c r="A4" s="5" t="s">
        <v>619</v>
      </c>
      <c r="B4" s="266" t="s">
        <v>536</v>
      </c>
      <c r="C4" s="266" t="s">
        <v>540</v>
      </c>
      <c r="D4" s="86"/>
      <c r="E4" s="5" t="s">
        <v>608</v>
      </c>
      <c r="F4" s="191"/>
    </row>
    <row r="5" spans="1:9" ht="20.100000000000001" customHeight="1" x14ac:dyDescent="0.3">
      <c r="A5" s="5" t="s">
        <v>630</v>
      </c>
      <c r="B5" s="266" t="s">
        <v>536</v>
      </c>
      <c r="C5" s="266" t="s">
        <v>540</v>
      </c>
      <c r="D5" s="86"/>
      <c r="E5" s="5" t="s">
        <v>608</v>
      </c>
      <c r="F5" s="191"/>
    </row>
    <row r="6" spans="1:9" ht="20.100000000000001" customHeight="1" x14ac:dyDescent="0.3">
      <c r="A6" s="5" t="s">
        <v>641</v>
      </c>
      <c r="B6" s="266" t="s">
        <v>536</v>
      </c>
      <c r="C6" s="266" t="s">
        <v>540</v>
      </c>
      <c r="D6" s="86"/>
      <c r="E6" s="5" t="s">
        <v>608</v>
      </c>
      <c r="F6" s="191"/>
    </row>
    <row r="7" spans="1:9" x14ac:dyDescent="0.3">
      <c r="A7" s="5" t="s">
        <v>642</v>
      </c>
      <c r="B7" s="266" t="s">
        <v>536</v>
      </c>
      <c r="C7" s="266" t="s">
        <v>540</v>
      </c>
      <c r="D7" s="86"/>
      <c r="E7" s="5" t="s">
        <v>608</v>
      </c>
      <c r="F7" s="191"/>
    </row>
    <row r="8" spans="1:9" x14ac:dyDescent="0.3">
      <c r="A8" s="5" t="s">
        <v>644</v>
      </c>
      <c r="B8" s="266" t="s">
        <v>536</v>
      </c>
      <c r="C8" s="191" t="s">
        <v>540</v>
      </c>
      <c r="D8" s="86"/>
      <c r="E8" s="5" t="s">
        <v>608</v>
      </c>
      <c r="F8" s="191"/>
    </row>
    <row r="9" spans="1:9" x14ac:dyDescent="0.3">
      <c r="A9" s="5" t="s">
        <v>588</v>
      </c>
      <c r="B9" s="266" t="s">
        <v>431</v>
      </c>
      <c r="C9" s="266" t="s">
        <v>540</v>
      </c>
      <c r="D9" s="86"/>
      <c r="E9" s="86" t="s">
        <v>650</v>
      </c>
      <c r="F9" s="191"/>
    </row>
    <row r="10" spans="1:9" x14ac:dyDescent="0.3">
      <c r="A10" s="5" t="s">
        <v>635</v>
      </c>
      <c r="B10" s="266" t="s">
        <v>431</v>
      </c>
      <c r="C10" s="266" t="s">
        <v>540</v>
      </c>
      <c r="D10" s="86"/>
      <c r="E10" s="86" t="s">
        <v>650</v>
      </c>
      <c r="F10" s="191"/>
    </row>
    <row r="11" spans="1:9" x14ac:dyDescent="0.3">
      <c r="A11" s="5" t="s">
        <v>632</v>
      </c>
      <c r="B11" s="266" t="s">
        <v>582</v>
      </c>
      <c r="C11" s="266" t="s">
        <v>540</v>
      </c>
      <c r="D11" s="86"/>
      <c r="E11" s="86" t="s">
        <v>651</v>
      </c>
      <c r="F11" s="191"/>
    </row>
    <row r="12" spans="1:9" x14ac:dyDescent="0.3">
      <c r="A12" s="293" t="s">
        <v>652</v>
      </c>
      <c r="B12" s="293" t="s">
        <v>581</v>
      </c>
      <c r="C12" s="293" t="s">
        <v>599</v>
      </c>
      <c r="D12" s="403"/>
      <c r="E12" s="293" t="s">
        <v>604</v>
      </c>
      <c r="F12" s="191"/>
    </row>
    <row r="13" spans="1:9" x14ac:dyDescent="0.3">
      <c r="A13" s="314" t="s">
        <v>618</v>
      </c>
      <c r="B13" s="191"/>
      <c r="C13" s="191"/>
      <c r="D13" s="86"/>
      <c r="E13" s="86" t="s">
        <v>654</v>
      </c>
      <c r="F13" s="191"/>
    </row>
    <row r="14" spans="1:9" x14ac:dyDescent="0.3">
      <c r="A14" s="285" t="s">
        <v>606</v>
      </c>
      <c r="B14" s="315" t="s">
        <v>431</v>
      </c>
      <c r="C14" s="191"/>
      <c r="D14" s="86"/>
      <c r="E14" s="86" t="s">
        <v>653</v>
      </c>
      <c r="F14" s="191"/>
    </row>
    <row r="15" spans="1:9" x14ac:dyDescent="0.3">
      <c r="A15" s="285" t="s">
        <v>628</v>
      </c>
      <c r="B15" s="315" t="s">
        <v>431</v>
      </c>
      <c r="C15" s="191"/>
      <c r="D15" s="86"/>
      <c r="E15" s="86" t="s">
        <v>653</v>
      </c>
      <c r="F15" s="191" t="s">
        <v>708</v>
      </c>
    </row>
    <row r="16" spans="1:9" x14ac:dyDescent="0.3">
      <c r="A16" s="285" t="s">
        <v>629</v>
      </c>
      <c r="B16" s="315" t="s">
        <v>431</v>
      </c>
      <c r="C16" s="191"/>
      <c r="D16" s="86"/>
      <c r="E16" s="86" t="s">
        <v>653</v>
      </c>
      <c r="F16" s="191"/>
    </row>
    <row r="17" spans="1:6" x14ac:dyDescent="0.3">
      <c r="A17" s="290" t="s">
        <v>620</v>
      </c>
      <c r="B17" s="315" t="s">
        <v>536</v>
      </c>
      <c r="C17" s="191"/>
      <c r="D17" s="86"/>
      <c r="E17" s="86"/>
      <c r="F17" s="191"/>
    </row>
    <row r="18" spans="1:6" x14ac:dyDescent="0.3">
      <c r="A18" s="285" t="s">
        <v>621</v>
      </c>
      <c r="B18" s="191"/>
      <c r="C18" s="191"/>
      <c r="D18" s="86"/>
      <c r="E18" s="86"/>
      <c r="F18" s="191" t="s">
        <v>660</v>
      </c>
    </row>
    <row r="19" spans="1:6" x14ac:dyDescent="0.3">
      <c r="A19" s="285" t="s">
        <v>622</v>
      </c>
      <c r="B19" s="191"/>
      <c r="C19" s="191"/>
      <c r="D19" s="86"/>
      <c r="E19" s="86"/>
      <c r="F19" s="191"/>
    </row>
    <row r="20" spans="1:6" x14ac:dyDescent="0.3">
      <c r="A20" s="285" t="s">
        <v>623</v>
      </c>
      <c r="B20" s="191"/>
      <c r="C20" s="191"/>
      <c r="D20" s="86"/>
      <c r="E20" s="86"/>
      <c r="F20" s="191"/>
    </row>
    <row r="21" spans="1:6" x14ac:dyDescent="0.3">
      <c r="A21" s="285" t="s">
        <v>624</v>
      </c>
      <c r="B21" s="191"/>
      <c r="C21" s="191"/>
      <c r="D21" s="86"/>
      <c r="E21" s="86"/>
      <c r="F21" s="191"/>
    </row>
    <row r="22" spans="1:6" x14ac:dyDescent="0.3">
      <c r="A22" s="285" t="s">
        <v>626</v>
      </c>
      <c r="B22" s="191"/>
      <c r="C22" s="191"/>
      <c r="D22" s="86"/>
      <c r="E22" s="86"/>
      <c r="F22" s="191"/>
    </row>
    <row r="23" spans="1:6" x14ac:dyDescent="0.3">
      <c r="A23" s="285" t="s">
        <v>627</v>
      </c>
      <c r="B23" s="191"/>
      <c r="C23" s="191"/>
      <c r="D23" s="86"/>
      <c r="E23" s="86"/>
      <c r="F23" s="191"/>
    </row>
    <row r="24" spans="1:6" x14ac:dyDescent="0.3">
      <c r="A24" s="293" t="s">
        <v>659</v>
      </c>
      <c r="B24" s="293" t="s">
        <v>581</v>
      </c>
      <c r="C24" s="293" t="s">
        <v>599</v>
      </c>
      <c r="D24" s="403"/>
      <c r="E24" s="293" t="s">
        <v>604</v>
      </c>
      <c r="F24" s="191"/>
    </row>
    <row r="25" spans="1:6" x14ac:dyDescent="0.3">
      <c r="A25" s="317" t="s">
        <v>656</v>
      </c>
      <c r="B25" s="191" t="s">
        <v>582</v>
      </c>
      <c r="C25" s="191" t="s">
        <v>540</v>
      </c>
      <c r="D25" s="86"/>
      <c r="E25" s="86"/>
      <c r="F25" s="191" t="s">
        <v>662</v>
      </c>
    </row>
    <row r="26" spans="1:6" x14ac:dyDescent="0.3">
      <c r="A26" s="318" t="s">
        <v>641</v>
      </c>
      <c r="B26" s="191" t="s">
        <v>582</v>
      </c>
      <c r="C26" s="191" t="s">
        <v>540</v>
      </c>
      <c r="D26" s="86"/>
      <c r="E26" s="86"/>
      <c r="F26" s="191"/>
    </row>
    <row r="27" spans="1:6" x14ac:dyDescent="0.3">
      <c r="A27" s="318" t="s">
        <v>642</v>
      </c>
      <c r="B27" s="191" t="s">
        <v>582</v>
      </c>
      <c r="C27" s="191" t="s">
        <v>540</v>
      </c>
      <c r="D27" s="86"/>
      <c r="E27" s="86"/>
      <c r="F27" s="191"/>
    </row>
    <row r="28" spans="1:6" x14ac:dyDescent="0.3">
      <c r="A28" s="318" t="s">
        <v>643</v>
      </c>
      <c r="B28" s="191" t="s">
        <v>536</v>
      </c>
      <c r="C28" s="191" t="s">
        <v>540</v>
      </c>
      <c r="D28" s="86"/>
      <c r="E28" s="86"/>
      <c r="F28" s="191" t="s">
        <v>672</v>
      </c>
    </row>
    <row r="29" spans="1:6" x14ac:dyDescent="0.3">
      <c r="A29" s="318" t="s">
        <v>619</v>
      </c>
      <c r="B29" s="191" t="s">
        <v>536</v>
      </c>
      <c r="C29" s="191" t="s">
        <v>540</v>
      </c>
      <c r="D29" s="86"/>
      <c r="E29" s="86"/>
      <c r="F29" s="191" t="s">
        <v>672</v>
      </c>
    </row>
    <row r="30" spans="1:6" x14ac:dyDescent="0.3">
      <c r="A30" s="318" t="s">
        <v>621</v>
      </c>
      <c r="B30" s="191" t="s">
        <v>536</v>
      </c>
      <c r="C30" s="191" t="s">
        <v>540</v>
      </c>
      <c r="D30" s="86"/>
      <c r="E30" s="86" t="s">
        <v>657</v>
      </c>
      <c r="F30" s="191"/>
    </row>
    <row r="31" spans="1:6" x14ac:dyDescent="0.3">
      <c r="A31" s="318" t="s">
        <v>622</v>
      </c>
      <c r="B31" s="191" t="s">
        <v>536</v>
      </c>
      <c r="C31" s="191" t="s">
        <v>540</v>
      </c>
      <c r="D31" s="86"/>
      <c r="E31" s="86" t="s">
        <v>657</v>
      </c>
      <c r="F31" s="191"/>
    </row>
    <row r="32" spans="1:6" x14ac:dyDescent="0.3">
      <c r="A32" s="318" t="s">
        <v>614</v>
      </c>
      <c r="B32" s="191" t="s">
        <v>536</v>
      </c>
      <c r="C32" s="191" t="s">
        <v>540</v>
      </c>
      <c r="D32" s="86"/>
      <c r="E32" s="86" t="s">
        <v>657</v>
      </c>
      <c r="F32" s="191"/>
    </row>
    <row r="33" spans="1:6" x14ac:dyDescent="0.3">
      <c r="A33" s="319" t="s">
        <v>588</v>
      </c>
      <c r="B33" s="191" t="s">
        <v>536</v>
      </c>
      <c r="C33" s="191" t="s">
        <v>540</v>
      </c>
      <c r="D33" s="86"/>
      <c r="E33" s="86" t="s">
        <v>657</v>
      </c>
      <c r="F33" s="191"/>
    </row>
    <row r="34" spans="1:6" x14ac:dyDescent="0.3">
      <c r="A34" s="319" t="s">
        <v>638</v>
      </c>
      <c r="B34" s="191" t="s">
        <v>536</v>
      </c>
      <c r="C34" s="191" t="s">
        <v>540</v>
      </c>
      <c r="D34" s="86"/>
      <c r="E34" s="86" t="s">
        <v>657</v>
      </c>
      <c r="F34" s="191"/>
    </row>
    <row r="35" spans="1:6" x14ac:dyDescent="0.3">
      <c r="A35" s="320" t="s">
        <v>220</v>
      </c>
      <c r="B35" s="191"/>
      <c r="C35" s="191" t="s">
        <v>658</v>
      </c>
      <c r="D35" s="86"/>
      <c r="E35" s="86" t="s">
        <v>661</v>
      </c>
      <c r="F35" s="191"/>
    </row>
    <row r="36" spans="1:6" x14ac:dyDescent="0.3">
      <c r="A36" s="293" t="s">
        <v>663</v>
      </c>
      <c r="B36" s="293" t="s">
        <v>581</v>
      </c>
      <c r="C36" s="293" t="s">
        <v>599</v>
      </c>
      <c r="D36" s="403"/>
      <c r="E36" s="293" t="s">
        <v>604</v>
      </c>
      <c r="F36" s="191"/>
    </row>
    <row r="37" spans="1:6" x14ac:dyDescent="0.3">
      <c r="A37" s="319" t="s">
        <v>606</v>
      </c>
      <c r="B37" s="322" t="s">
        <v>431</v>
      </c>
      <c r="C37" s="322" t="s">
        <v>671</v>
      </c>
      <c r="D37" s="323"/>
      <c r="E37" s="323" t="s">
        <v>664</v>
      </c>
      <c r="F37" s="191"/>
    </row>
    <row r="38" spans="1:6" x14ac:dyDescent="0.3">
      <c r="A38" s="319" t="s">
        <v>635</v>
      </c>
      <c r="B38" s="322" t="s">
        <v>431</v>
      </c>
      <c r="C38" s="322" t="s">
        <v>540</v>
      </c>
      <c r="D38" s="323"/>
      <c r="E38" s="323" t="s">
        <v>664</v>
      </c>
      <c r="F38" s="191"/>
    </row>
    <row r="39" spans="1:6" x14ac:dyDescent="0.3">
      <c r="A39" s="318" t="s">
        <v>588</v>
      </c>
      <c r="B39" s="322" t="s">
        <v>431</v>
      </c>
      <c r="C39" s="191" t="s">
        <v>540</v>
      </c>
      <c r="D39" s="86"/>
      <c r="E39" s="323" t="s">
        <v>677</v>
      </c>
      <c r="F39" s="191"/>
    </row>
    <row r="40" spans="1:6" x14ac:dyDescent="0.3">
      <c r="A40" s="319" t="s">
        <v>620</v>
      </c>
      <c r="B40" s="322" t="s">
        <v>536</v>
      </c>
      <c r="C40" s="322" t="s">
        <v>540</v>
      </c>
      <c r="D40" s="323"/>
      <c r="E40" s="86" t="s">
        <v>654</v>
      </c>
      <c r="F40" s="191"/>
    </row>
    <row r="41" spans="1:6" x14ac:dyDescent="0.3">
      <c r="A41" s="318" t="s">
        <v>628</v>
      </c>
      <c r="B41" s="322" t="s">
        <v>536</v>
      </c>
      <c r="C41" s="322" t="s">
        <v>540</v>
      </c>
      <c r="D41" s="323"/>
      <c r="E41" s="86" t="s">
        <v>654</v>
      </c>
      <c r="F41" s="191"/>
    </row>
    <row r="42" spans="1:6" x14ac:dyDescent="0.3">
      <c r="A42" s="318" t="s">
        <v>629</v>
      </c>
      <c r="B42" s="322" t="s">
        <v>536</v>
      </c>
      <c r="C42" s="322" t="s">
        <v>540</v>
      </c>
      <c r="D42" s="323"/>
      <c r="E42" s="86" t="s">
        <v>654</v>
      </c>
      <c r="F42" s="191"/>
    </row>
    <row r="43" spans="1:6" x14ac:dyDescent="0.3">
      <c r="A43" s="318" t="s">
        <v>621</v>
      </c>
      <c r="B43" s="322" t="s">
        <v>536</v>
      </c>
      <c r="C43" s="322" t="s">
        <v>540</v>
      </c>
      <c r="D43" s="323"/>
      <c r="E43" s="86" t="s">
        <v>654</v>
      </c>
      <c r="F43" s="191"/>
    </row>
    <row r="44" spans="1:6" x14ac:dyDescent="0.3">
      <c r="A44" s="318" t="s">
        <v>622</v>
      </c>
      <c r="B44" s="322" t="s">
        <v>536</v>
      </c>
      <c r="C44" s="322" t="s">
        <v>540</v>
      </c>
      <c r="D44" s="323"/>
      <c r="E44" s="86" t="s">
        <v>654</v>
      </c>
      <c r="F44" s="191"/>
    </row>
    <row r="45" spans="1:6" x14ac:dyDescent="0.3">
      <c r="A45" s="318" t="s">
        <v>623</v>
      </c>
      <c r="B45" s="322" t="s">
        <v>536</v>
      </c>
      <c r="C45" s="322" t="s">
        <v>540</v>
      </c>
      <c r="D45" s="323"/>
      <c r="E45" s="86" t="s">
        <v>654</v>
      </c>
      <c r="F45" s="191"/>
    </row>
    <row r="46" spans="1:6" x14ac:dyDescent="0.3">
      <c r="A46" s="318" t="s">
        <v>644</v>
      </c>
      <c r="B46" s="322" t="s">
        <v>536</v>
      </c>
      <c r="C46" s="322" t="s">
        <v>540</v>
      </c>
      <c r="D46" s="323"/>
      <c r="E46" s="86" t="s">
        <v>654</v>
      </c>
      <c r="F46" s="191"/>
    </row>
    <row r="47" spans="1:6" x14ac:dyDescent="0.3">
      <c r="A47" s="318" t="s">
        <v>646</v>
      </c>
      <c r="B47" s="322" t="s">
        <v>536</v>
      </c>
      <c r="C47" s="322" t="s">
        <v>540</v>
      </c>
      <c r="D47" s="323"/>
      <c r="E47" s="86" t="s">
        <v>654</v>
      </c>
      <c r="F47" s="191" t="s">
        <v>678</v>
      </c>
    </row>
    <row r="48" spans="1:6" x14ac:dyDescent="0.3">
      <c r="A48" s="318" t="s">
        <v>645</v>
      </c>
      <c r="B48" s="322" t="s">
        <v>536</v>
      </c>
      <c r="C48" s="322" t="s">
        <v>540</v>
      </c>
      <c r="D48" s="323"/>
      <c r="E48" s="86" t="s">
        <v>654</v>
      </c>
      <c r="F48" s="191" t="s">
        <v>678</v>
      </c>
    </row>
    <row r="49" spans="1:6" x14ac:dyDescent="0.3">
      <c r="A49" s="318" t="s">
        <v>630</v>
      </c>
      <c r="B49" s="322" t="s">
        <v>536</v>
      </c>
      <c r="C49" s="322" t="s">
        <v>540</v>
      </c>
      <c r="D49" s="323"/>
      <c r="E49" s="86" t="s">
        <v>654</v>
      </c>
      <c r="F49" s="191"/>
    </row>
    <row r="50" spans="1:6" x14ac:dyDescent="0.3">
      <c r="A50" s="318" t="s">
        <v>643</v>
      </c>
      <c r="B50" s="191" t="s">
        <v>536</v>
      </c>
      <c r="C50" s="191" t="s">
        <v>540</v>
      </c>
      <c r="D50" s="86"/>
      <c r="E50" s="86" t="s">
        <v>654</v>
      </c>
      <c r="F50" s="191"/>
    </row>
    <row r="51" spans="1:6" x14ac:dyDescent="0.3">
      <c r="A51" s="318" t="s">
        <v>619</v>
      </c>
      <c r="B51" s="191" t="s">
        <v>536</v>
      </c>
      <c r="C51" s="191" t="s">
        <v>540</v>
      </c>
      <c r="D51" s="86"/>
      <c r="E51" s="86" t="s">
        <v>654</v>
      </c>
      <c r="F51" s="191" t="s">
        <v>679</v>
      </c>
    </row>
    <row r="52" spans="1:6" x14ac:dyDescent="0.3">
      <c r="A52" s="319" t="s">
        <v>665</v>
      </c>
      <c r="B52" s="322" t="s">
        <v>582</v>
      </c>
      <c r="C52" s="322" t="s">
        <v>667</v>
      </c>
      <c r="D52" s="323"/>
      <c r="E52" s="86" t="s">
        <v>668</v>
      </c>
      <c r="F52" s="191" t="s">
        <v>673</v>
      </c>
    </row>
    <row r="53" spans="1:6" x14ac:dyDescent="0.3">
      <c r="A53" s="319" t="s">
        <v>613</v>
      </c>
      <c r="B53" s="322" t="s">
        <v>582</v>
      </c>
      <c r="C53" s="324" t="s">
        <v>666</v>
      </c>
      <c r="D53" s="405"/>
      <c r="E53" s="86" t="s">
        <v>668</v>
      </c>
      <c r="F53" s="191" t="s">
        <v>673</v>
      </c>
    </row>
    <row r="54" spans="1:6" x14ac:dyDescent="0.3">
      <c r="A54" s="318" t="s">
        <v>670</v>
      </c>
      <c r="B54" s="322" t="s">
        <v>582</v>
      </c>
      <c r="C54" s="322" t="s">
        <v>669</v>
      </c>
      <c r="D54" s="323"/>
      <c r="E54" s="86" t="s">
        <v>668</v>
      </c>
      <c r="F54" s="191"/>
    </row>
    <row r="55" spans="1:6" x14ac:dyDescent="0.3">
      <c r="A55" s="293" t="s">
        <v>676</v>
      </c>
      <c r="B55" s="293" t="s">
        <v>581</v>
      </c>
      <c r="C55" s="293" t="s">
        <v>599</v>
      </c>
      <c r="D55" s="403"/>
      <c r="E55" s="293" t="s">
        <v>604</v>
      </c>
      <c r="F55" s="191"/>
    </row>
    <row r="56" spans="1:6" x14ac:dyDescent="0.3">
      <c r="A56" s="318" t="s">
        <v>648</v>
      </c>
      <c r="B56" s="322" t="s">
        <v>499</v>
      </c>
      <c r="C56" s="191" t="s">
        <v>540</v>
      </c>
      <c r="D56" s="86"/>
      <c r="E56" s="323" t="s">
        <v>677</v>
      </c>
      <c r="F56" s="191"/>
    </row>
    <row r="57" spans="1:6" x14ac:dyDescent="0.3">
      <c r="A57" s="319" t="s">
        <v>618</v>
      </c>
      <c r="B57" s="322" t="s">
        <v>499</v>
      </c>
      <c r="C57" s="191" t="s">
        <v>540</v>
      </c>
      <c r="D57" s="86"/>
      <c r="E57" s="323" t="s">
        <v>677</v>
      </c>
      <c r="F57" s="191"/>
    </row>
    <row r="58" spans="1:6" x14ac:dyDescent="0.3">
      <c r="A58" s="319" t="s">
        <v>614</v>
      </c>
      <c r="B58" s="322" t="s">
        <v>536</v>
      </c>
      <c r="C58" s="191" t="s">
        <v>540</v>
      </c>
      <c r="D58" s="86"/>
      <c r="E58" s="323" t="s">
        <v>677</v>
      </c>
      <c r="F58" s="191"/>
    </row>
    <row r="59" spans="1:6" x14ac:dyDescent="0.3">
      <c r="A59" s="318" t="s">
        <v>626</v>
      </c>
      <c r="B59" s="322" t="s">
        <v>536</v>
      </c>
      <c r="C59" s="191" t="s">
        <v>540</v>
      </c>
      <c r="D59" s="86"/>
      <c r="E59" s="323" t="s">
        <v>650</v>
      </c>
      <c r="F59" s="191"/>
    </row>
    <row r="60" spans="1:6" x14ac:dyDescent="0.3">
      <c r="A60" s="319" t="s">
        <v>638</v>
      </c>
      <c r="B60" s="322" t="s">
        <v>536</v>
      </c>
      <c r="C60" s="191" t="s">
        <v>540</v>
      </c>
      <c r="D60" s="86"/>
      <c r="E60" s="323" t="s">
        <v>650</v>
      </c>
      <c r="F60" s="191"/>
    </row>
    <row r="61" spans="1:6" x14ac:dyDescent="0.3">
      <c r="A61" s="319" t="s">
        <v>641</v>
      </c>
      <c r="B61" s="322" t="s">
        <v>431</v>
      </c>
      <c r="C61" s="191" t="s">
        <v>540</v>
      </c>
      <c r="D61" s="86"/>
      <c r="E61" s="323" t="s">
        <v>650</v>
      </c>
      <c r="F61" s="191"/>
    </row>
    <row r="62" spans="1:6" x14ac:dyDescent="0.3">
      <c r="A62" s="318" t="s">
        <v>642</v>
      </c>
      <c r="B62" s="322" t="s">
        <v>431</v>
      </c>
      <c r="C62" s="191" t="s">
        <v>540</v>
      </c>
      <c r="D62" s="86"/>
      <c r="E62" s="323" t="s">
        <v>650</v>
      </c>
      <c r="F62" s="191"/>
    </row>
    <row r="63" spans="1:6" x14ac:dyDescent="0.3">
      <c r="A63" s="318" t="s">
        <v>624</v>
      </c>
      <c r="B63" s="322" t="s">
        <v>431</v>
      </c>
      <c r="C63" s="191" t="s">
        <v>540</v>
      </c>
      <c r="D63" s="86"/>
      <c r="E63" s="323" t="s">
        <v>677</v>
      </c>
      <c r="F63" s="191" t="s">
        <v>686</v>
      </c>
    </row>
    <row r="64" spans="1:6" x14ac:dyDescent="0.3">
      <c r="A64" s="318" t="s">
        <v>646</v>
      </c>
      <c r="B64" s="322" t="s">
        <v>431</v>
      </c>
      <c r="C64" s="191" t="s">
        <v>540</v>
      </c>
      <c r="D64" s="86"/>
      <c r="E64" s="323" t="s">
        <v>650</v>
      </c>
      <c r="F64" s="191"/>
    </row>
    <row r="65" spans="1:6" x14ac:dyDescent="0.3">
      <c r="A65" s="318" t="s">
        <v>645</v>
      </c>
      <c r="B65" s="322" t="s">
        <v>431</v>
      </c>
      <c r="C65" s="191" t="s">
        <v>540</v>
      </c>
      <c r="D65" s="86"/>
      <c r="E65" s="323" t="s">
        <v>650</v>
      </c>
      <c r="F65" s="191"/>
    </row>
    <row r="66" spans="1:6" x14ac:dyDescent="0.3">
      <c r="A66" s="318" t="s">
        <v>674</v>
      </c>
      <c r="B66" s="322" t="s">
        <v>582</v>
      </c>
      <c r="C66" s="191" t="s">
        <v>540</v>
      </c>
      <c r="D66" s="86"/>
      <c r="E66" s="86" t="s">
        <v>675</v>
      </c>
      <c r="F66" s="191"/>
    </row>
    <row r="67" spans="1:6" x14ac:dyDescent="0.3">
      <c r="A67" s="293" t="s">
        <v>680</v>
      </c>
      <c r="B67" s="293" t="s">
        <v>581</v>
      </c>
      <c r="C67" s="293" t="s">
        <v>599</v>
      </c>
      <c r="D67" s="403"/>
      <c r="E67" s="293" t="s">
        <v>604</v>
      </c>
      <c r="F67" s="191"/>
    </row>
    <row r="68" spans="1:6" ht="61.5" customHeight="1" x14ac:dyDescent="0.3">
      <c r="A68" s="266" t="s">
        <v>685</v>
      </c>
      <c r="B68" s="275" t="s">
        <v>499</v>
      </c>
      <c r="C68" s="327" t="s">
        <v>690</v>
      </c>
      <c r="D68" s="405"/>
      <c r="E68" s="5" t="s">
        <v>682</v>
      </c>
      <c r="F68" s="191"/>
    </row>
    <row r="69" spans="1:6" ht="20.100000000000001" customHeight="1" x14ac:dyDescent="0.3">
      <c r="A69" s="191" t="s">
        <v>643</v>
      </c>
      <c r="B69" s="275" t="s">
        <v>499</v>
      </c>
      <c r="C69" s="191" t="s">
        <v>540</v>
      </c>
      <c r="D69" s="86"/>
      <c r="E69" s="86" t="s">
        <v>682</v>
      </c>
      <c r="F69" s="191"/>
    </row>
    <row r="70" spans="1:6" ht="20.100000000000001" customHeight="1" x14ac:dyDescent="0.3">
      <c r="A70" s="191" t="s">
        <v>619</v>
      </c>
      <c r="B70" s="275" t="s">
        <v>499</v>
      </c>
      <c r="C70" s="191" t="s">
        <v>540</v>
      </c>
      <c r="D70" s="86"/>
      <c r="E70" s="86" t="s">
        <v>682</v>
      </c>
      <c r="F70" s="191"/>
    </row>
    <row r="71" spans="1:6" ht="20.100000000000001" customHeight="1" x14ac:dyDescent="0.3">
      <c r="A71" s="191" t="s">
        <v>623</v>
      </c>
      <c r="B71" s="275" t="s">
        <v>499</v>
      </c>
      <c r="C71" s="191" t="s">
        <v>540</v>
      </c>
      <c r="D71" s="86"/>
      <c r="E71" s="86" t="s">
        <v>682</v>
      </c>
      <c r="F71" s="191" t="s">
        <v>701</v>
      </c>
    </row>
    <row r="72" spans="1:6" ht="20.100000000000001" customHeight="1" x14ac:dyDescent="0.3">
      <c r="A72" s="191" t="s">
        <v>621</v>
      </c>
      <c r="B72" s="275" t="s">
        <v>499</v>
      </c>
      <c r="C72" s="191" t="s">
        <v>540</v>
      </c>
      <c r="D72" s="86"/>
      <c r="E72" s="86" t="s">
        <v>682</v>
      </c>
      <c r="F72" s="191"/>
    </row>
    <row r="73" spans="1:6" ht="20.100000000000001" customHeight="1" x14ac:dyDescent="0.3">
      <c r="A73" s="191" t="s">
        <v>622</v>
      </c>
      <c r="B73" s="275" t="s">
        <v>499</v>
      </c>
      <c r="C73" s="191" t="s">
        <v>540</v>
      </c>
      <c r="D73" s="86"/>
      <c r="E73" s="86" t="s">
        <v>682</v>
      </c>
      <c r="F73" s="191"/>
    </row>
    <row r="74" spans="1:6" ht="20.100000000000001" customHeight="1" x14ac:dyDescent="0.3">
      <c r="A74" s="191" t="s">
        <v>606</v>
      </c>
      <c r="B74" s="275" t="s">
        <v>499</v>
      </c>
      <c r="C74" s="191" t="s">
        <v>540</v>
      </c>
      <c r="D74" s="86"/>
      <c r="E74" s="323" t="s">
        <v>650</v>
      </c>
      <c r="F74" s="191"/>
    </row>
    <row r="75" spans="1:6" ht="20.100000000000001" customHeight="1" x14ac:dyDescent="0.3">
      <c r="A75" s="191" t="s">
        <v>628</v>
      </c>
      <c r="B75" s="191" t="s">
        <v>536</v>
      </c>
      <c r="C75" s="191" t="s">
        <v>540</v>
      </c>
      <c r="D75" s="86"/>
      <c r="E75" s="323" t="s">
        <v>677</v>
      </c>
      <c r="F75" s="191"/>
    </row>
    <row r="76" spans="1:6" ht="20.100000000000001" customHeight="1" x14ac:dyDescent="0.3">
      <c r="A76" s="191" t="s">
        <v>629</v>
      </c>
      <c r="B76" s="191" t="s">
        <v>536</v>
      </c>
      <c r="C76" s="191" t="s">
        <v>540</v>
      </c>
      <c r="D76" s="86"/>
      <c r="E76" s="323" t="s">
        <v>677</v>
      </c>
      <c r="F76" s="191"/>
    </row>
    <row r="77" spans="1:6" ht="20.100000000000001" customHeight="1" x14ac:dyDescent="0.3">
      <c r="A77" s="191" t="s">
        <v>620</v>
      </c>
      <c r="B77" s="191" t="s">
        <v>536</v>
      </c>
      <c r="C77" s="191" t="s">
        <v>540</v>
      </c>
      <c r="D77" s="86"/>
      <c r="E77" s="323" t="s">
        <v>677</v>
      </c>
      <c r="F77" s="191"/>
    </row>
    <row r="78" spans="1:6" ht="20.100000000000001" customHeight="1" x14ac:dyDescent="0.3">
      <c r="A78" s="191" t="s">
        <v>639</v>
      </c>
      <c r="B78" s="191" t="s">
        <v>536</v>
      </c>
      <c r="C78" s="191" t="s">
        <v>540</v>
      </c>
      <c r="D78" s="86"/>
      <c r="E78" s="323" t="s">
        <v>677</v>
      </c>
      <c r="F78" s="191"/>
    </row>
    <row r="79" spans="1:6" ht="20.100000000000001" customHeight="1" x14ac:dyDescent="0.3">
      <c r="A79" s="318" t="s">
        <v>624</v>
      </c>
      <c r="B79" s="191" t="s">
        <v>536</v>
      </c>
      <c r="C79" s="191" t="s">
        <v>540</v>
      </c>
      <c r="D79" s="86"/>
      <c r="E79" s="323" t="s">
        <v>677</v>
      </c>
      <c r="F79" s="191"/>
    </row>
    <row r="80" spans="1:6" ht="60" customHeight="1" x14ac:dyDescent="0.3">
      <c r="A80" s="266" t="s">
        <v>681</v>
      </c>
      <c r="B80" s="326" t="s">
        <v>582</v>
      </c>
      <c r="C80" s="279" t="s">
        <v>689</v>
      </c>
      <c r="D80" s="404"/>
      <c r="E80" s="5" t="s">
        <v>668</v>
      </c>
      <c r="F80" s="191"/>
    </row>
    <row r="81" spans="1:6" ht="60" customHeight="1" x14ac:dyDescent="0.3">
      <c r="A81" s="275" t="s">
        <v>237</v>
      </c>
      <c r="B81" s="326" t="s">
        <v>499</v>
      </c>
      <c r="C81" s="275" t="s">
        <v>683</v>
      </c>
      <c r="D81" s="86"/>
      <c r="E81" s="5" t="s">
        <v>668</v>
      </c>
      <c r="F81" s="191"/>
    </row>
    <row r="82" spans="1:6" ht="60" customHeight="1" x14ac:dyDescent="0.3">
      <c r="A82" s="266" t="s">
        <v>621</v>
      </c>
      <c r="B82" s="326" t="s">
        <v>582</v>
      </c>
      <c r="C82" s="325" t="s">
        <v>684</v>
      </c>
      <c r="D82" s="404"/>
      <c r="E82" s="5" t="s">
        <v>668</v>
      </c>
      <c r="F82" s="191"/>
    </row>
    <row r="83" spans="1:6" ht="60" customHeight="1" x14ac:dyDescent="0.3">
      <c r="A83" s="315" t="s">
        <v>687</v>
      </c>
      <c r="B83" s="326" t="s">
        <v>582</v>
      </c>
      <c r="C83" s="328" t="s">
        <v>688</v>
      </c>
      <c r="D83" s="405"/>
      <c r="E83" s="5" t="s">
        <v>668</v>
      </c>
      <c r="F83" s="191"/>
    </row>
    <row r="84" spans="1:6" x14ac:dyDescent="0.3">
      <c r="A84" s="293" t="s">
        <v>814</v>
      </c>
      <c r="B84" s="293" t="s">
        <v>581</v>
      </c>
      <c r="C84" s="293" t="s">
        <v>599</v>
      </c>
      <c r="D84" s="403"/>
      <c r="E84" s="293" t="s">
        <v>604</v>
      </c>
      <c r="F84" s="191"/>
    </row>
    <row r="85" spans="1:6" x14ac:dyDescent="0.3">
      <c r="A85" s="266" t="s">
        <v>614</v>
      </c>
      <c r="B85" s="326" t="s">
        <v>390</v>
      </c>
      <c r="C85" s="325"/>
      <c r="D85" s="404"/>
      <c r="E85" s="5" t="s">
        <v>654</v>
      </c>
      <c r="F85" s="191"/>
    </row>
    <row r="86" spans="1:6" x14ac:dyDescent="0.3">
      <c r="A86" s="315" t="s">
        <v>588</v>
      </c>
      <c r="B86" s="326" t="s">
        <v>390</v>
      </c>
      <c r="C86" s="328"/>
      <c r="D86" s="405"/>
      <c r="E86" s="5" t="s">
        <v>654</v>
      </c>
      <c r="F86" s="191"/>
    </row>
    <row r="87" spans="1:6" x14ac:dyDescent="0.3">
      <c r="A87" s="315" t="s">
        <v>635</v>
      </c>
      <c r="B87" s="326" t="s">
        <v>390</v>
      </c>
      <c r="C87" s="328"/>
      <c r="D87" s="405"/>
      <c r="E87" s="5" t="s">
        <v>654</v>
      </c>
      <c r="F87" s="191"/>
    </row>
    <row r="88" spans="1:6" x14ac:dyDescent="0.3">
      <c r="A88" s="266" t="s">
        <v>638</v>
      </c>
      <c r="B88" s="326" t="s">
        <v>390</v>
      </c>
      <c r="C88" s="325"/>
      <c r="D88" s="404"/>
      <c r="E88" s="5" t="s">
        <v>654</v>
      </c>
      <c r="F88" s="191"/>
    </row>
    <row r="89" spans="1:6" x14ac:dyDescent="0.3">
      <c r="A89" s="266" t="s">
        <v>630</v>
      </c>
      <c r="B89" s="326" t="s">
        <v>390</v>
      </c>
      <c r="C89" s="325"/>
      <c r="D89" s="404"/>
      <c r="E89" s="5" t="s">
        <v>654</v>
      </c>
      <c r="F89" s="191" t="s">
        <v>702</v>
      </c>
    </row>
    <row r="90" spans="1:6" x14ac:dyDescent="0.3">
      <c r="A90" s="315" t="s">
        <v>641</v>
      </c>
      <c r="B90" s="326" t="s">
        <v>499</v>
      </c>
      <c r="C90" s="328"/>
      <c r="D90" s="405"/>
      <c r="E90" s="5" t="s">
        <v>682</v>
      </c>
      <c r="F90" s="191" t="s">
        <v>702</v>
      </c>
    </row>
    <row r="91" spans="1:6" x14ac:dyDescent="0.3">
      <c r="A91" s="266" t="s">
        <v>642</v>
      </c>
      <c r="B91" s="326" t="s">
        <v>499</v>
      </c>
      <c r="C91" s="325"/>
      <c r="D91" s="404"/>
      <c r="E91" s="5" t="s">
        <v>682</v>
      </c>
      <c r="F91" s="191" t="s">
        <v>702</v>
      </c>
    </row>
    <row r="92" spans="1:6" x14ac:dyDescent="0.3">
      <c r="A92" s="339" t="s">
        <v>644</v>
      </c>
      <c r="B92" s="340" t="s">
        <v>499</v>
      </c>
      <c r="C92" s="328"/>
      <c r="D92" s="405"/>
      <c r="E92" s="5" t="s">
        <v>682</v>
      </c>
      <c r="F92" s="191"/>
    </row>
    <row r="93" spans="1:6" x14ac:dyDescent="0.3">
      <c r="A93" s="339" t="s">
        <v>691</v>
      </c>
      <c r="B93" s="340" t="s">
        <v>499</v>
      </c>
      <c r="C93" s="328"/>
      <c r="D93" s="405"/>
      <c r="E93" s="5" t="s">
        <v>682</v>
      </c>
      <c r="F93" s="191"/>
    </row>
    <row r="94" spans="1:6" x14ac:dyDescent="0.3">
      <c r="A94" s="315"/>
      <c r="B94" s="326" t="s">
        <v>499</v>
      </c>
      <c r="C94" s="191" t="s">
        <v>696</v>
      </c>
      <c r="D94" s="86"/>
      <c r="E94" s="5" t="s">
        <v>682</v>
      </c>
      <c r="F94" s="191"/>
    </row>
    <row r="95" spans="1:6" x14ac:dyDescent="0.3">
      <c r="A95" s="315" t="s">
        <v>692</v>
      </c>
      <c r="B95" s="326"/>
      <c r="C95" s="191" t="s">
        <v>693</v>
      </c>
      <c r="D95" s="86"/>
      <c r="E95" s="86"/>
      <c r="F95" s="191"/>
    </row>
    <row r="96" spans="1:6" x14ac:dyDescent="0.3">
      <c r="A96" s="315" t="s">
        <v>694</v>
      </c>
      <c r="B96" s="326"/>
      <c r="C96" s="191" t="s">
        <v>695</v>
      </c>
      <c r="D96" s="86"/>
      <c r="E96" s="86"/>
      <c r="F96" s="191"/>
    </row>
    <row r="97" spans="1:6" x14ac:dyDescent="0.3">
      <c r="A97" s="293" t="s">
        <v>697</v>
      </c>
      <c r="B97" s="293" t="s">
        <v>581</v>
      </c>
      <c r="C97" s="293" t="s">
        <v>599</v>
      </c>
      <c r="D97" s="403"/>
      <c r="E97" s="293" t="s">
        <v>604</v>
      </c>
      <c r="F97" s="191"/>
    </row>
    <row r="98" spans="1:6" x14ac:dyDescent="0.3">
      <c r="A98" s="266" t="s">
        <v>642</v>
      </c>
      <c r="B98" s="326" t="s">
        <v>499</v>
      </c>
      <c r="C98" s="315" t="s">
        <v>540</v>
      </c>
      <c r="D98" s="323"/>
      <c r="E98" s="5" t="s">
        <v>682</v>
      </c>
      <c r="F98" s="191"/>
    </row>
    <row r="99" spans="1:6" x14ac:dyDescent="0.3">
      <c r="A99" s="266" t="s">
        <v>618</v>
      </c>
      <c r="B99" s="315" t="s">
        <v>499</v>
      </c>
      <c r="C99" s="315" t="s">
        <v>540</v>
      </c>
      <c r="D99" s="323"/>
      <c r="E99" s="5" t="s">
        <v>654</v>
      </c>
      <c r="F99" s="191"/>
    </row>
    <row r="100" spans="1:6" x14ac:dyDescent="0.3">
      <c r="A100" s="342" t="s">
        <v>623</v>
      </c>
      <c r="B100" s="275" t="s">
        <v>499</v>
      </c>
      <c r="C100" s="191" t="s">
        <v>540</v>
      </c>
      <c r="D100" s="86"/>
      <c r="E100" s="86" t="s">
        <v>682</v>
      </c>
      <c r="F100" s="191"/>
    </row>
    <row r="101" spans="1:6" x14ac:dyDescent="0.3">
      <c r="A101" s="266" t="s">
        <v>619</v>
      </c>
      <c r="B101" s="275" t="s">
        <v>499</v>
      </c>
      <c r="C101" s="315" t="s">
        <v>540</v>
      </c>
      <c r="D101" s="323"/>
      <c r="E101" s="5" t="s">
        <v>682</v>
      </c>
      <c r="F101" s="191"/>
    </row>
    <row r="102" spans="1:6" x14ac:dyDescent="0.3">
      <c r="A102" s="266" t="s">
        <v>648</v>
      </c>
      <c r="B102" s="315" t="s">
        <v>499</v>
      </c>
      <c r="C102" s="315" t="s">
        <v>540</v>
      </c>
      <c r="D102" s="323"/>
      <c r="E102" s="5" t="s">
        <v>654</v>
      </c>
      <c r="F102" s="191"/>
    </row>
    <row r="103" spans="1:6" x14ac:dyDescent="0.3">
      <c r="A103" s="266" t="s">
        <v>624</v>
      </c>
      <c r="B103" s="315" t="s">
        <v>390</v>
      </c>
      <c r="C103" s="315" t="s">
        <v>540</v>
      </c>
      <c r="D103" s="323"/>
      <c r="E103" s="5" t="s">
        <v>682</v>
      </c>
      <c r="F103" s="191"/>
    </row>
    <row r="104" spans="1:6" x14ac:dyDescent="0.3">
      <c r="A104" s="266" t="s">
        <v>633</v>
      </c>
      <c r="B104" s="315" t="s">
        <v>582</v>
      </c>
      <c r="C104" s="315" t="s">
        <v>540</v>
      </c>
      <c r="D104" s="323"/>
      <c r="E104" s="329" t="s">
        <v>698</v>
      </c>
      <c r="F104" s="315" t="s">
        <v>706</v>
      </c>
    </row>
    <row r="105" spans="1:6" x14ac:dyDescent="0.3">
      <c r="A105" s="266" t="s">
        <v>626</v>
      </c>
      <c r="B105" s="266" t="s">
        <v>390</v>
      </c>
      <c r="C105" s="315" t="s">
        <v>540</v>
      </c>
      <c r="D105" s="323"/>
      <c r="E105" s="5" t="s">
        <v>654</v>
      </c>
      <c r="F105" s="191"/>
    </row>
    <row r="106" spans="1:6" x14ac:dyDescent="0.3">
      <c r="A106" s="266" t="s">
        <v>627</v>
      </c>
      <c r="B106" s="266" t="s">
        <v>390</v>
      </c>
      <c r="C106" s="315" t="s">
        <v>540</v>
      </c>
      <c r="D106" s="323"/>
      <c r="E106" s="5" t="s">
        <v>654</v>
      </c>
      <c r="F106" s="191"/>
    </row>
    <row r="107" spans="1:6" x14ac:dyDescent="0.3">
      <c r="A107" s="266" t="s">
        <v>630</v>
      </c>
      <c r="B107" s="315" t="s">
        <v>390</v>
      </c>
      <c r="C107" s="315" t="s">
        <v>540</v>
      </c>
      <c r="D107" s="323"/>
      <c r="E107" s="5" t="s">
        <v>654</v>
      </c>
      <c r="F107" s="191"/>
    </row>
    <row r="108" spans="1:6" x14ac:dyDescent="0.3">
      <c r="A108" s="341" t="s">
        <v>628</v>
      </c>
      <c r="B108" s="266" t="s">
        <v>390</v>
      </c>
      <c r="C108" s="315" t="s">
        <v>540</v>
      </c>
      <c r="D108" s="323"/>
      <c r="E108" s="5" t="s">
        <v>654</v>
      </c>
      <c r="F108" s="191"/>
    </row>
    <row r="109" spans="1:6" x14ac:dyDescent="0.3">
      <c r="A109" s="341" t="s">
        <v>629</v>
      </c>
      <c r="B109" s="266" t="s">
        <v>390</v>
      </c>
      <c r="C109" s="315" t="s">
        <v>540</v>
      </c>
      <c r="D109" s="323"/>
      <c r="E109" s="5" t="s">
        <v>654</v>
      </c>
      <c r="F109" s="191"/>
    </row>
    <row r="110" spans="1:6" x14ac:dyDescent="0.3">
      <c r="A110" s="319" t="s">
        <v>691</v>
      </c>
      <c r="B110" s="322" t="s">
        <v>707</v>
      </c>
      <c r="C110" s="322" t="s">
        <v>699</v>
      </c>
      <c r="D110" s="323"/>
      <c r="E110" s="86" t="s">
        <v>668</v>
      </c>
      <c r="F110" s="191"/>
    </row>
    <row r="111" spans="1:6" x14ac:dyDescent="0.3">
      <c r="A111" s="293" t="s">
        <v>705</v>
      </c>
      <c r="B111" s="293" t="s">
        <v>581</v>
      </c>
      <c r="C111" s="293" t="s">
        <v>599</v>
      </c>
      <c r="D111" s="403"/>
      <c r="E111" s="293" t="s">
        <v>604</v>
      </c>
      <c r="F111" s="191"/>
    </row>
    <row r="112" spans="1:6" x14ac:dyDescent="0.3">
      <c r="A112" s="266" t="s">
        <v>606</v>
      </c>
      <c r="B112" s="266" t="s">
        <v>431</v>
      </c>
      <c r="C112" s="315" t="s">
        <v>540</v>
      </c>
      <c r="D112" s="323"/>
      <c r="E112" s="5" t="s">
        <v>664</v>
      </c>
      <c r="F112" s="191"/>
    </row>
    <row r="113" spans="1:6" x14ac:dyDescent="0.3">
      <c r="A113" s="266" t="s">
        <v>588</v>
      </c>
      <c r="B113" s="315" t="s">
        <v>390</v>
      </c>
      <c r="C113" s="315" t="s">
        <v>540</v>
      </c>
      <c r="D113" s="323"/>
      <c r="E113" s="329" t="s">
        <v>654</v>
      </c>
      <c r="F113" s="191"/>
    </row>
    <row r="114" spans="1:6" x14ac:dyDescent="0.3">
      <c r="A114" s="266" t="s">
        <v>620</v>
      </c>
      <c r="B114" s="266" t="s">
        <v>390</v>
      </c>
      <c r="C114" s="315" t="s">
        <v>540</v>
      </c>
      <c r="D114" s="323"/>
      <c r="E114" s="5" t="s">
        <v>654</v>
      </c>
      <c r="F114" s="191"/>
    </row>
    <row r="115" spans="1:6" x14ac:dyDescent="0.3">
      <c r="A115" s="266" t="s">
        <v>621</v>
      </c>
      <c r="B115" s="315" t="s">
        <v>499</v>
      </c>
      <c r="C115" s="315" t="s">
        <v>540</v>
      </c>
      <c r="D115" s="323"/>
      <c r="E115" s="329" t="s">
        <v>682</v>
      </c>
      <c r="F115" s="191"/>
    </row>
    <row r="116" spans="1:6" x14ac:dyDescent="0.3">
      <c r="A116" s="266" t="s">
        <v>647</v>
      </c>
      <c r="B116" s="266" t="s">
        <v>390</v>
      </c>
      <c r="C116" s="315" t="s">
        <v>540</v>
      </c>
      <c r="D116" s="323"/>
      <c r="E116" s="5" t="s">
        <v>654</v>
      </c>
      <c r="F116" s="191"/>
    </row>
    <row r="117" spans="1:6" x14ac:dyDescent="0.3">
      <c r="A117" s="266" t="s">
        <v>623</v>
      </c>
      <c r="B117" s="315" t="s">
        <v>499</v>
      </c>
      <c r="C117" s="315" t="s">
        <v>540</v>
      </c>
      <c r="D117" s="323"/>
      <c r="E117" s="329" t="s">
        <v>682</v>
      </c>
      <c r="F117" s="191"/>
    </row>
    <row r="118" spans="1:6" x14ac:dyDescent="0.3">
      <c r="A118" s="266" t="s">
        <v>641</v>
      </c>
      <c r="B118" s="315" t="s">
        <v>499</v>
      </c>
      <c r="C118" s="315" t="s">
        <v>540</v>
      </c>
      <c r="D118" s="323"/>
      <c r="E118" s="329" t="s">
        <v>682</v>
      </c>
      <c r="F118" s="191"/>
    </row>
    <row r="119" spans="1:6" x14ac:dyDescent="0.3">
      <c r="A119" s="266" t="s">
        <v>642</v>
      </c>
      <c r="B119" s="266" t="s">
        <v>499</v>
      </c>
      <c r="C119" s="315" t="s">
        <v>540</v>
      </c>
      <c r="D119" s="323"/>
      <c r="E119" s="329" t="s">
        <v>682</v>
      </c>
      <c r="F119" s="191"/>
    </row>
    <row r="120" spans="1:6" x14ac:dyDescent="0.3">
      <c r="A120" s="266" t="s">
        <v>633</v>
      </c>
      <c r="B120" s="266" t="s">
        <v>582</v>
      </c>
      <c r="C120" s="315" t="s">
        <v>540</v>
      </c>
      <c r="D120" s="323"/>
      <c r="E120" s="5" t="s">
        <v>698</v>
      </c>
      <c r="F120" s="191" t="s">
        <v>720</v>
      </c>
    </row>
    <row r="121" spans="1:6" x14ac:dyDescent="0.3">
      <c r="A121" s="293" t="s">
        <v>709</v>
      </c>
      <c r="B121" s="293" t="s">
        <v>581</v>
      </c>
      <c r="C121" s="293" t="s">
        <v>599</v>
      </c>
      <c r="D121" s="403"/>
      <c r="E121" s="293" t="s">
        <v>604</v>
      </c>
      <c r="F121" s="191"/>
    </row>
    <row r="122" spans="1:6" x14ac:dyDescent="0.3">
      <c r="A122" s="360" t="s">
        <v>635</v>
      </c>
      <c r="B122" s="315" t="s">
        <v>536</v>
      </c>
      <c r="C122" s="315" t="s">
        <v>540</v>
      </c>
      <c r="D122" s="323"/>
      <c r="E122" s="86" t="s">
        <v>654</v>
      </c>
      <c r="F122" s="191"/>
    </row>
    <row r="123" spans="1:6" x14ac:dyDescent="0.3">
      <c r="A123" s="266" t="s">
        <v>704</v>
      </c>
      <c r="B123" s="191" t="s">
        <v>390</v>
      </c>
      <c r="C123" s="315" t="s">
        <v>540</v>
      </c>
      <c r="D123" s="323"/>
      <c r="E123" s="329" t="s">
        <v>682</v>
      </c>
      <c r="F123" s="191"/>
    </row>
    <row r="124" spans="1:6" x14ac:dyDescent="0.3">
      <c r="A124" s="315" t="s">
        <v>711</v>
      </c>
      <c r="B124" s="191" t="s">
        <v>536</v>
      </c>
      <c r="C124" s="315" t="s">
        <v>540</v>
      </c>
      <c r="D124" s="323"/>
      <c r="E124" s="329" t="s">
        <v>682</v>
      </c>
      <c r="F124" s="191"/>
    </row>
    <row r="125" spans="1:6" x14ac:dyDescent="0.3">
      <c r="A125" s="266" t="s">
        <v>643</v>
      </c>
      <c r="B125" s="191" t="s">
        <v>390</v>
      </c>
      <c r="C125" s="315" t="s">
        <v>540</v>
      </c>
      <c r="D125" s="323"/>
      <c r="E125" s="329" t="s">
        <v>682</v>
      </c>
      <c r="F125" s="191"/>
    </row>
    <row r="126" spans="1:6" x14ac:dyDescent="0.3">
      <c r="A126" s="266" t="s">
        <v>619</v>
      </c>
      <c r="B126" s="191" t="s">
        <v>390</v>
      </c>
      <c r="C126" s="315" t="s">
        <v>540</v>
      </c>
      <c r="D126" s="323"/>
      <c r="E126" s="329" t="s">
        <v>682</v>
      </c>
      <c r="F126" s="191"/>
    </row>
    <row r="127" spans="1:6" x14ac:dyDescent="0.3">
      <c r="A127" s="266" t="s">
        <v>644</v>
      </c>
      <c r="B127" s="191" t="s">
        <v>536</v>
      </c>
      <c r="C127" s="315" t="s">
        <v>540</v>
      </c>
      <c r="D127" s="323"/>
      <c r="E127" s="329" t="s">
        <v>682</v>
      </c>
      <c r="F127" s="191"/>
    </row>
    <row r="128" spans="1:6" x14ac:dyDescent="0.3">
      <c r="A128" s="266" t="s">
        <v>628</v>
      </c>
      <c r="B128" s="191" t="s">
        <v>431</v>
      </c>
      <c r="C128" s="315" t="s">
        <v>540</v>
      </c>
      <c r="D128" s="323"/>
      <c r="E128" s="86" t="s">
        <v>654</v>
      </c>
      <c r="F128" s="191"/>
    </row>
    <row r="129" spans="1:6" x14ac:dyDescent="0.3">
      <c r="A129" s="266" t="s">
        <v>629</v>
      </c>
      <c r="B129" s="191" t="s">
        <v>431</v>
      </c>
      <c r="C129" s="315" t="s">
        <v>540</v>
      </c>
      <c r="D129" s="323"/>
      <c r="E129" s="86" t="s">
        <v>654</v>
      </c>
      <c r="F129" s="191"/>
    </row>
    <row r="130" spans="1:6" x14ac:dyDescent="0.3">
      <c r="A130" s="360" t="s">
        <v>638</v>
      </c>
      <c r="B130" s="191" t="s">
        <v>536</v>
      </c>
      <c r="C130" s="315" t="s">
        <v>540</v>
      </c>
      <c r="D130" s="323"/>
      <c r="E130" s="86" t="s">
        <v>654</v>
      </c>
      <c r="F130" s="191"/>
    </row>
    <row r="131" spans="1:6" x14ac:dyDescent="0.3">
      <c r="A131" s="360" t="s">
        <v>614</v>
      </c>
      <c r="B131" s="315" t="s">
        <v>536</v>
      </c>
      <c r="C131" s="315" t="s">
        <v>540</v>
      </c>
      <c r="D131" s="323"/>
      <c r="E131" s="86" t="s">
        <v>654</v>
      </c>
      <c r="F131" s="191"/>
    </row>
    <row r="132" spans="1:6" x14ac:dyDescent="0.3">
      <c r="A132" s="266" t="s">
        <v>615</v>
      </c>
      <c r="B132" s="191" t="s">
        <v>390</v>
      </c>
      <c r="C132" s="315" t="s">
        <v>540</v>
      </c>
      <c r="D132" s="323"/>
      <c r="E132" s="86" t="s">
        <v>654</v>
      </c>
      <c r="F132" s="191"/>
    </row>
    <row r="133" spans="1:6" x14ac:dyDescent="0.3">
      <c r="A133" s="266" t="s">
        <v>616</v>
      </c>
      <c r="B133" s="191" t="s">
        <v>390</v>
      </c>
      <c r="C133" s="315" t="s">
        <v>540</v>
      </c>
      <c r="D133" s="323"/>
      <c r="E133" s="86" t="s">
        <v>654</v>
      </c>
      <c r="F133" s="191"/>
    </row>
    <row r="134" spans="1:6" x14ac:dyDescent="0.3">
      <c r="A134" s="266" t="s">
        <v>617</v>
      </c>
      <c r="B134" s="191" t="s">
        <v>390</v>
      </c>
      <c r="C134" s="315" t="s">
        <v>540</v>
      </c>
      <c r="D134" s="323"/>
      <c r="E134" s="86" t="s">
        <v>654</v>
      </c>
      <c r="F134" s="191"/>
    </row>
    <row r="135" spans="1:6" x14ac:dyDescent="0.3">
      <c r="A135" s="315" t="s">
        <v>712</v>
      </c>
      <c r="B135" s="191"/>
      <c r="C135" s="343" t="s">
        <v>713</v>
      </c>
      <c r="D135" s="405"/>
      <c r="E135" s="86" t="s">
        <v>668</v>
      </c>
      <c r="F135" s="191" t="s">
        <v>718</v>
      </c>
    </row>
    <row r="136" spans="1:6" ht="28.8" x14ac:dyDescent="0.3">
      <c r="A136" s="266" t="s">
        <v>710</v>
      </c>
      <c r="B136" s="191"/>
      <c r="C136" s="343" t="s">
        <v>714</v>
      </c>
      <c r="D136" s="405"/>
      <c r="E136" s="86" t="s">
        <v>668</v>
      </c>
      <c r="F136" s="191"/>
    </row>
    <row r="137" spans="1:6" x14ac:dyDescent="0.3">
      <c r="A137" s="293" t="s">
        <v>715</v>
      </c>
      <c r="B137" s="293" t="s">
        <v>581</v>
      </c>
      <c r="C137" s="293" t="s">
        <v>599</v>
      </c>
      <c r="D137" s="403"/>
      <c r="E137" s="293" t="s">
        <v>604</v>
      </c>
      <c r="F137" s="191"/>
    </row>
    <row r="138" spans="1:6" x14ac:dyDescent="0.3">
      <c r="A138" s="266" t="s">
        <v>618</v>
      </c>
      <c r="B138" s="86" t="s">
        <v>499</v>
      </c>
      <c r="C138" s="191" t="s">
        <v>540</v>
      </c>
      <c r="D138" s="86"/>
      <c r="E138" s="86" t="s">
        <v>654</v>
      </c>
      <c r="F138" s="191"/>
    </row>
    <row r="139" spans="1:6" x14ac:dyDescent="0.3">
      <c r="A139" s="266" t="s">
        <v>626</v>
      </c>
      <c r="B139" s="86" t="s">
        <v>390</v>
      </c>
      <c r="C139" s="191" t="s">
        <v>540</v>
      </c>
      <c r="D139" s="86"/>
      <c r="E139" s="86"/>
      <c r="F139" s="191"/>
    </row>
    <row r="140" spans="1:6" x14ac:dyDescent="0.3">
      <c r="A140" s="266" t="s">
        <v>648</v>
      </c>
      <c r="B140" s="86" t="s">
        <v>499</v>
      </c>
      <c r="C140" s="191" t="s">
        <v>540</v>
      </c>
      <c r="D140" s="86"/>
      <c r="E140" s="86" t="s">
        <v>654</v>
      </c>
      <c r="F140" s="191"/>
    </row>
    <row r="141" spans="1:6" x14ac:dyDescent="0.3">
      <c r="A141" s="266" t="s">
        <v>588</v>
      </c>
      <c r="B141" s="86" t="s">
        <v>582</v>
      </c>
      <c r="C141" s="191" t="s">
        <v>540</v>
      </c>
      <c r="D141" s="86"/>
      <c r="E141" s="86"/>
      <c r="F141" s="191"/>
    </row>
    <row r="142" spans="1:6" x14ac:dyDescent="0.3">
      <c r="A142" s="266" t="s">
        <v>620</v>
      </c>
      <c r="B142" s="86" t="s">
        <v>582</v>
      </c>
      <c r="C142" s="191" t="s">
        <v>540</v>
      </c>
      <c r="D142" s="86"/>
      <c r="E142" s="86"/>
      <c r="F142" s="191"/>
    </row>
    <row r="143" spans="1:6" x14ac:dyDescent="0.3">
      <c r="A143" s="266" t="s">
        <v>624</v>
      </c>
      <c r="B143" s="86" t="s">
        <v>582</v>
      </c>
      <c r="C143" s="191" t="s">
        <v>540</v>
      </c>
      <c r="D143" s="86"/>
      <c r="E143" s="86"/>
      <c r="F143" s="191"/>
    </row>
    <row r="144" spans="1:6" x14ac:dyDescent="0.3">
      <c r="A144" s="266" t="s">
        <v>606</v>
      </c>
      <c r="B144" s="86" t="s">
        <v>716</v>
      </c>
      <c r="C144" s="191" t="s">
        <v>540</v>
      </c>
      <c r="D144" s="86"/>
      <c r="E144" s="86" t="s">
        <v>664</v>
      </c>
      <c r="F144" s="191"/>
    </row>
    <row r="145" spans="1:6" x14ac:dyDescent="0.3">
      <c r="A145" s="266" t="s">
        <v>641</v>
      </c>
      <c r="B145" s="86" t="s">
        <v>390</v>
      </c>
      <c r="C145" s="191" t="s">
        <v>540</v>
      </c>
      <c r="D145" s="86"/>
      <c r="E145" s="86"/>
      <c r="F145" s="191"/>
    </row>
    <row r="146" spans="1:6" x14ac:dyDescent="0.3">
      <c r="A146" s="266" t="s">
        <v>642</v>
      </c>
      <c r="B146" s="86" t="s">
        <v>390</v>
      </c>
      <c r="C146" s="191" t="s">
        <v>540</v>
      </c>
      <c r="D146" s="86"/>
      <c r="E146" s="86"/>
      <c r="F146" s="191"/>
    </row>
    <row r="147" spans="1:6" x14ac:dyDescent="0.3">
      <c r="A147" s="266" t="s">
        <v>631</v>
      </c>
      <c r="B147" s="86" t="s">
        <v>390</v>
      </c>
      <c r="C147" s="191" t="s">
        <v>540</v>
      </c>
      <c r="D147" s="86"/>
      <c r="E147" s="86"/>
      <c r="F147" s="191"/>
    </row>
    <row r="148" spans="1:6" x14ac:dyDescent="0.3">
      <c r="A148" s="266" t="s">
        <v>630</v>
      </c>
      <c r="B148" s="86" t="s">
        <v>390</v>
      </c>
      <c r="C148" s="191" t="s">
        <v>540</v>
      </c>
      <c r="D148" s="86"/>
      <c r="E148" s="86"/>
      <c r="F148" s="191"/>
    </row>
    <row r="149" spans="1:6" x14ac:dyDescent="0.3">
      <c r="A149" s="266" t="s">
        <v>703</v>
      </c>
      <c r="B149" s="86"/>
      <c r="C149" s="191" t="s">
        <v>540</v>
      </c>
      <c r="D149" s="86"/>
      <c r="E149" s="86"/>
      <c r="F149" s="191"/>
    </row>
    <row r="150" spans="1:6" x14ac:dyDescent="0.3">
      <c r="A150" s="266" t="s">
        <v>539</v>
      </c>
      <c r="B150" s="86" t="s">
        <v>390</v>
      </c>
      <c r="C150" s="191" t="s">
        <v>699</v>
      </c>
      <c r="D150" s="86"/>
      <c r="E150" s="86" t="s">
        <v>668</v>
      </c>
      <c r="F150" s="191"/>
    </row>
    <row r="151" spans="1:6" x14ac:dyDescent="0.3">
      <c r="A151" s="293" t="s">
        <v>717</v>
      </c>
      <c r="B151" s="293" t="s">
        <v>581</v>
      </c>
      <c r="C151" s="293" t="s">
        <v>599</v>
      </c>
      <c r="D151" s="403"/>
      <c r="E151" s="293" t="s">
        <v>604</v>
      </c>
      <c r="F151" s="191"/>
    </row>
    <row r="152" spans="1:6" x14ac:dyDescent="0.3">
      <c r="A152" s="266" t="s">
        <v>619</v>
      </c>
      <c r="B152" s="191" t="s">
        <v>499</v>
      </c>
      <c r="C152" s="191"/>
      <c r="D152" s="86"/>
      <c r="E152" s="86"/>
      <c r="F152" s="191"/>
    </row>
    <row r="153" spans="1:6" x14ac:dyDescent="0.3">
      <c r="A153" s="266" t="s">
        <v>704</v>
      </c>
      <c r="B153" s="191" t="s">
        <v>499</v>
      </c>
      <c r="C153" s="191"/>
      <c r="D153" s="86"/>
      <c r="E153" s="86"/>
      <c r="F153" s="191"/>
    </row>
    <row r="154" spans="1:6" x14ac:dyDescent="0.3">
      <c r="A154" s="266" t="s">
        <v>623</v>
      </c>
      <c r="B154" s="191" t="s">
        <v>499</v>
      </c>
      <c r="C154" s="191"/>
      <c r="D154" s="86"/>
      <c r="E154" s="86"/>
      <c r="F154" s="191"/>
    </row>
    <row r="155" spans="1:6" x14ac:dyDescent="0.3">
      <c r="A155" s="266" t="s">
        <v>621</v>
      </c>
      <c r="B155" s="191" t="s">
        <v>499</v>
      </c>
      <c r="C155" s="191"/>
      <c r="D155" s="86"/>
      <c r="E155" s="86"/>
      <c r="F155" s="191"/>
    </row>
    <row r="156" spans="1:6" x14ac:dyDescent="0.3">
      <c r="A156" s="266" t="s">
        <v>622</v>
      </c>
      <c r="B156" s="191" t="s">
        <v>499</v>
      </c>
      <c r="C156" s="191"/>
      <c r="D156" s="86"/>
      <c r="E156" s="86"/>
      <c r="F156" s="191"/>
    </row>
    <row r="157" spans="1:6" x14ac:dyDescent="0.3">
      <c r="A157" s="266" t="s">
        <v>628</v>
      </c>
      <c r="B157" s="191" t="s">
        <v>390</v>
      </c>
      <c r="C157" s="191"/>
      <c r="D157" s="86"/>
      <c r="E157" s="86"/>
      <c r="F157" s="191"/>
    </row>
    <row r="158" spans="1:6" x14ac:dyDescent="0.3">
      <c r="A158" s="266" t="s">
        <v>629</v>
      </c>
      <c r="B158" s="191" t="s">
        <v>390</v>
      </c>
      <c r="C158" s="191"/>
      <c r="D158" s="86"/>
      <c r="E158" s="86"/>
      <c r="F158" s="191"/>
    </row>
    <row r="159" spans="1:6" x14ac:dyDescent="0.3">
      <c r="A159" s="266" t="s">
        <v>614</v>
      </c>
      <c r="B159" s="191" t="s">
        <v>390</v>
      </c>
      <c r="C159" s="191"/>
      <c r="D159" s="86"/>
      <c r="E159" s="86"/>
      <c r="F159" s="191"/>
    </row>
    <row r="160" spans="1:6" x14ac:dyDescent="0.3">
      <c r="A160" s="266" t="s">
        <v>638</v>
      </c>
      <c r="B160" s="191" t="s">
        <v>390</v>
      </c>
      <c r="C160" s="191"/>
      <c r="D160" s="86"/>
      <c r="E160" s="86"/>
      <c r="F160" s="191"/>
    </row>
    <row r="161" spans="1:6" x14ac:dyDescent="0.3">
      <c r="A161" s="266" t="s">
        <v>640</v>
      </c>
      <c r="B161" s="191" t="s">
        <v>390</v>
      </c>
      <c r="C161" s="191"/>
      <c r="D161" s="86"/>
      <c r="E161" s="86"/>
      <c r="F161" s="191"/>
    </row>
    <row r="162" spans="1:6" x14ac:dyDescent="0.3">
      <c r="A162" s="293" t="s">
        <v>721</v>
      </c>
      <c r="B162" s="293" t="s">
        <v>581</v>
      </c>
      <c r="C162" s="293" t="s">
        <v>599</v>
      </c>
      <c r="D162" s="403"/>
      <c r="E162" s="293" t="s">
        <v>604</v>
      </c>
      <c r="F162" s="293" t="s">
        <v>610</v>
      </c>
    </row>
    <row r="163" spans="1:6" x14ac:dyDescent="0.3">
      <c r="A163" s="266" t="s">
        <v>614</v>
      </c>
      <c r="B163" s="191" t="s">
        <v>390</v>
      </c>
      <c r="C163" s="191" t="s">
        <v>540</v>
      </c>
      <c r="D163" s="86"/>
      <c r="E163" s="86" t="s">
        <v>654</v>
      </c>
      <c r="F163" s="191"/>
    </row>
    <row r="164" spans="1:6" x14ac:dyDescent="0.3">
      <c r="A164" s="266" t="s">
        <v>588</v>
      </c>
      <c r="B164" s="191" t="s">
        <v>390</v>
      </c>
      <c r="C164" s="191" t="s">
        <v>540</v>
      </c>
      <c r="D164" s="86"/>
      <c r="E164" s="86" t="s">
        <v>654</v>
      </c>
      <c r="F164" s="191"/>
    </row>
    <row r="165" spans="1:6" x14ac:dyDescent="0.3">
      <c r="A165" s="266" t="s">
        <v>635</v>
      </c>
      <c r="B165" s="191" t="s">
        <v>390</v>
      </c>
      <c r="C165" s="191" t="s">
        <v>540</v>
      </c>
      <c r="D165" s="86"/>
      <c r="E165" s="86" t="s">
        <v>654</v>
      </c>
      <c r="F165" s="191"/>
    </row>
    <row r="166" spans="1:6" x14ac:dyDescent="0.3">
      <c r="A166" s="266" t="s">
        <v>636</v>
      </c>
      <c r="B166" s="191" t="s">
        <v>390</v>
      </c>
      <c r="C166" s="191" t="s">
        <v>540</v>
      </c>
      <c r="D166" s="86"/>
      <c r="E166" s="86" t="s">
        <v>654</v>
      </c>
      <c r="F166" s="191"/>
    </row>
    <row r="167" spans="1:6" x14ac:dyDescent="0.3">
      <c r="A167" s="266" t="s">
        <v>638</v>
      </c>
      <c r="B167" s="191" t="s">
        <v>390</v>
      </c>
      <c r="C167" s="191" t="s">
        <v>540</v>
      </c>
      <c r="D167" s="86"/>
      <c r="E167" s="86" t="s">
        <v>654</v>
      </c>
      <c r="F167" s="191"/>
    </row>
    <row r="168" spans="1:6" x14ac:dyDescent="0.3">
      <c r="A168" s="266" t="s">
        <v>647</v>
      </c>
      <c r="B168" s="191" t="s">
        <v>536</v>
      </c>
      <c r="C168" s="191" t="s">
        <v>540</v>
      </c>
      <c r="D168" s="86"/>
      <c r="E168" s="86" t="s">
        <v>682</v>
      </c>
      <c r="F168" s="191"/>
    </row>
    <row r="169" spans="1:6" x14ac:dyDescent="0.3">
      <c r="A169" s="266" t="s">
        <v>623</v>
      </c>
      <c r="B169" s="191" t="s">
        <v>536</v>
      </c>
      <c r="C169" s="191" t="s">
        <v>540</v>
      </c>
      <c r="D169" s="86"/>
      <c r="E169" s="86" t="s">
        <v>682</v>
      </c>
      <c r="F169" s="191"/>
    </row>
    <row r="170" spans="1:6" x14ac:dyDescent="0.3">
      <c r="A170" s="266" t="s">
        <v>641</v>
      </c>
      <c r="B170" s="191" t="s">
        <v>536</v>
      </c>
      <c r="C170" s="191" t="s">
        <v>540</v>
      </c>
      <c r="D170" s="86"/>
      <c r="E170" s="86" t="s">
        <v>682</v>
      </c>
      <c r="F170" s="191"/>
    </row>
    <row r="171" spans="1:6" x14ac:dyDescent="0.3">
      <c r="A171" s="266" t="s">
        <v>642</v>
      </c>
      <c r="B171" s="191" t="s">
        <v>536</v>
      </c>
      <c r="C171" s="191" t="s">
        <v>540</v>
      </c>
      <c r="D171" s="86"/>
      <c r="E171" s="86" t="s">
        <v>682</v>
      </c>
      <c r="F171" s="191"/>
    </row>
    <row r="172" spans="1:6" x14ac:dyDescent="0.3">
      <c r="A172" s="266" t="s">
        <v>644</v>
      </c>
      <c r="B172" s="191" t="s">
        <v>536</v>
      </c>
      <c r="C172" s="191" t="s">
        <v>540</v>
      </c>
      <c r="D172" s="86"/>
      <c r="E172" s="86" t="s">
        <v>682</v>
      </c>
      <c r="F172" s="191"/>
    </row>
    <row r="173" spans="1:6" x14ac:dyDescent="0.3">
      <c r="A173" s="266" t="s">
        <v>704</v>
      </c>
      <c r="B173" s="191" t="s">
        <v>727</v>
      </c>
      <c r="C173" s="191" t="s">
        <v>726</v>
      </c>
      <c r="D173" s="86"/>
      <c r="E173" s="86"/>
      <c r="F173" s="191"/>
    </row>
    <row r="174" spans="1:6" x14ac:dyDescent="0.3">
      <c r="A174" s="266" t="s">
        <v>694</v>
      </c>
      <c r="B174" s="191"/>
      <c r="C174" s="191" t="s">
        <v>723</v>
      </c>
      <c r="D174" s="86"/>
      <c r="E174" s="86"/>
      <c r="F174" s="191"/>
    </row>
    <row r="175" spans="1:6" x14ac:dyDescent="0.3">
      <c r="A175" s="293" t="s">
        <v>728</v>
      </c>
      <c r="B175" s="293" t="s">
        <v>581</v>
      </c>
      <c r="C175" s="293" t="s">
        <v>599</v>
      </c>
      <c r="D175" s="403"/>
      <c r="E175" s="293" t="s">
        <v>604</v>
      </c>
      <c r="F175" s="293" t="s">
        <v>610</v>
      </c>
    </row>
    <row r="176" spans="1:6" x14ac:dyDescent="0.3">
      <c r="A176" s="266" t="s">
        <v>618</v>
      </c>
      <c r="B176" s="191" t="s">
        <v>499</v>
      </c>
      <c r="C176" s="191" t="s">
        <v>671</v>
      </c>
      <c r="D176" s="86"/>
      <c r="E176" s="86"/>
      <c r="F176" s="191"/>
    </row>
    <row r="177" spans="1:6" x14ac:dyDescent="0.3">
      <c r="A177" s="266" t="s">
        <v>619</v>
      </c>
      <c r="B177" s="191" t="s">
        <v>499</v>
      </c>
      <c r="C177" s="191" t="s">
        <v>671</v>
      </c>
      <c r="D177" s="86"/>
      <c r="E177" s="86"/>
      <c r="F177" s="191"/>
    </row>
    <row r="178" spans="1:6" x14ac:dyDescent="0.3">
      <c r="A178" s="266" t="s">
        <v>620</v>
      </c>
      <c r="B178" s="191" t="s">
        <v>536</v>
      </c>
      <c r="C178" s="191" t="s">
        <v>671</v>
      </c>
      <c r="D178" s="86"/>
      <c r="E178" s="86"/>
      <c r="F178" s="191"/>
    </row>
    <row r="179" spans="1:6" x14ac:dyDescent="0.3">
      <c r="A179" s="266" t="s">
        <v>626</v>
      </c>
      <c r="B179" s="191" t="s">
        <v>536</v>
      </c>
      <c r="C179" s="191" t="s">
        <v>671</v>
      </c>
      <c r="D179" s="86"/>
      <c r="E179" s="86"/>
      <c r="F179" s="191"/>
    </row>
    <row r="180" spans="1:6" x14ac:dyDescent="0.3">
      <c r="A180" s="266" t="s">
        <v>628</v>
      </c>
      <c r="B180" s="191" t="s">
        <v>499</v>
      </c>
      <c r="C180" s="191" t="s">
        <v>671</v>
      </c>
      <c r="D180" s="86"/>
      <c r="E180" s="86"/>
      <c r="F180" s="191"/>
    </row>
    <row r="181" spans="1:6" x14ac:dyDescent="0.3">
      <c r="A181" s="266" t="s">
        <v>629</v>
      </c>
      <c r="B181" s="191" t="s">
        <v>499</v>
      </c>
      <c r="C181" s="191" t="s">
        <v>671</v>
      </c>
      <c r="D181" s="86"/>
      <c r="E181" s="86"/>
      <c r="F181" s="191"/>
    </row>
    <row r="182" spans="1:6" x14ac:dyDescent="0.3">
      <c r="A182" s="266" t="s">
        <v>639</v>
      </c>
      <c r="B182" s="191" t="s">
        <v>536</v>
      </c>
      <c r="C182" s="191" t="s">
        <v>671</v>
      </c>
      <c r="D182" s="86"/>
      <c r="E182" s="86"/>
      <c r="F182" s="191" t="s">
        <v>769</v>
      </c>
    </row>
    <row r="183" spans="1:6" x14ac:dyDescent="0.3">
      <c r="A183" s="266" t="s">
        <v>606</v>
      </c>
      <c r="B183" s="191" t="s">
        <v>716</v>
      </c>
      <c r="C183" s="191" t="s">
        <v>671</v>
      </c>
      <c r="D183" s="86"/>
      <c r="E183" s="86"/>
      <c r="F183" s="191"/>
    </row>
    <row r="184" spans="1:6" x14ac:dyDescent="0.3">
      <c r="A184" s="266" t="s">
        <v>627</v>
      </c>
      <c r="B184" s="191" t="s">
        <v>536</v>
      </c>
      <c r="C184" s="191" t="s">
        <v>671</v>
      </c>
      <c r="D184" s="86"/>
      <c r="E184" s="86"/>
      <c r="F184" s="191"/>
    </row>
    <row r="185" spans="1:6" x14ac:dyDescent="0.3">
      <c r="A185" s="266" t="s">
        <v>722</v>
      </c>
      <c r="B185" s="191" t="s">
        <v>499</v>
      </c>
      <c r="C185" s="191" t="s">
        <v>671</v>
      </c>
      <c r="D185" s="86"/>
      <c r="E185" s="86"/>
      <c r="F185" s="191"/>
    </row>
    <row r="186" spans="1:6" x14ac:dyDescent="0.3">
      <c r="A186" s="266" t="s">
        <v>630</v>
      </c>
      <c r="B186" s="191" t="s">
        <v>536</v>
      </c>
      <c r="C186" s="191" t="s">
        <v>671</v>
      </c>
      <c r="D186" s="86"/>
      <c r="E186" s="86"/>
      <c r="F186" s="191"/>
    </row>
    <row r="187" spans="1:6" x14ac:dyDescent="0.3">
      <c r="A187" s="266" t="s">
        <v>712</v>
      </c>
      <c r="B187" s="191" t="s">
        <v>716</v>
      </c>
      <c r="C187" s="191" t="s">
        <v>671</v>
      </c>
      <c r="D187" s="86"/>
      <c r="E187" s="86"/>
      <c r="F187" s="191"/>
    </row>
    <row r="188" spans="1:6" x14ac:dyDescent="0.3">
      <c r="A188" s="368" t="s">
        <v>724</v>
      </c>
      <c r="B188" s="369" t="s">
        <v>716</v>
      </c>
      <c r="C188" s="191" t="s">
        <v>671</v>
      </c>
      <c r="D188" s="86"/>
      <c r="E188" s="86"/>
      <c r="F188" s="191"/>
    </row>
    <row r="189" spans="1:6" x14ac:dyDescent="0.3">
      <c r="A189" s="293" t="s">
        <v>731</v>
      </c>
      <c r="B189" s="373" t="s">
        <v>730</v>
      </c>
      <c r="C189" s="293" t="s">
        <v>599</v>
      </c>
      <c r="D189" s="403"/>
      <c r="E189" s="293" t="s">
        <v>604</v>
      </c>
      <c r="F189" s="293" t="s">
        <v>610</v>
      </c>
    </row>
    <row r="190" spans="1:6" x14ac:dyDescent="0.3">
      <c r="A190" s="367" t="s">
        <v>623</v>
      </c>
      <c r="B190" s="191" t="s">
        <v>536</v>
      </c>
      <c r="C190" s="374" t="s">
        <v>671</v>
      </c>
      <c r="D190" s="375"/>
      <c r="E190" s="375"/>
      <c r="F190" s="374"/>
    </row>
    <row r="191" spans="1:6" x14ac:dyDescent="0.3">
      <c r="A191" s="367" t="s">
        <v>614</v>
      </c>
      <c r="B191" s="191" t="s">
        <v>390</v>
      </c>
      <c r="C191" s="374" t="s">
        <v>671</v>
      </c>
      <c r="D191" s="375"/>
    </row>
    <row r="192" spans="1:6" x14ac:dyDescent="0.3">
      <c r="A192" s="367" t="s">
        <v>588</v>
      </c>
      <c r="B192" s="191" t="s">
        <v>390</v>
      </c>
      <c r="C192" s="374" t="s">
        <v>671</v>
      </c>
      <c r="D192" s="375"/>
    </row>
    <row r="193" spans="1:6" x14ac:dyDescent="0.3">
      <c r="A193" s="367" t="s">
        <v>622</v>
      </c>
      <c r="B193" s="191" t="s">
        <v>536</v>
      </c>
      <c r="C193" s="374" t="s">
        <v>671</v>
      </c>
      <c r="D193" s="375"/>
      <c r="E193" s="375"/>
      <c r="F193" s="374"/>
    </row>
    <row r="194" spans="1:6" x14ac:dyDescent="0.3">
      <c r="A194" s="367" t="s">
        <v>638</v>
      </c>
      <c r="B194" s="191" t="s">
        <v>390</v>
      </c>
      <c r="C194" t="s">
        <v>540</v>
      </c>
    </row>
    <row r="195" spans="1:6" x14ac:dyDescent="0.3">
      <c r="A195" s="367" t="s">
        <v>641</v>
      </c>
      <c r="B195" s="191" t="s">
        <v>536</v>
      </c>
      <c r="C195" s="374" t="s">
        <v>540</v>
      </c>
      <c r="D195" s="375"/>
      <c r="E195" s="375"/>
      <c r="F195" s="374"/>
    </row>
    <row r="196" spans="1:6" x14ac:dyDescent="0.3">
      <c r="A196" s="367" t="s">
        <v>642</v>
      </c>
      <c r="B196" s="191" t="s">
        <v>536</v>
      </c>
      <c r="C196" s="395" t="s">
        <v>540</v>
      </c>
      <c r="D196" s="407"/>
      <c r="E196" s="375"/>
      <c r="F196" s="374"/>
    </row>
    <row r="197" spans="1:6" x14ac:dyDescent="0.3">
      <c r="A197" s="367" t="s">
        <v>624</v>
      </c>
      <c r="B197" s="191" t="s">
        <v>390</v>
      </c>
      <c r="C197" s="395" t="s">
        <v>540</v>
      </c>
      <c r="D197" s="407"/>
    </row>
    <row r="198" spans="1:6" ht="15" thickBot="1" x14ac:dyDescent="0.35">
      <c r="A198" s="367" t="s">
        <v>625</v>
      </c>
      <c r="B198" s="191" t="s">
        <v>390</v>
      </c>
      <c r="C198" s="395" t="s">
        <v>540</v>
      </c>
      <c r="D198" s="407"/>
    </row>
    <row r="199" spans="1:6" ht="15" thickBot="1" x14ac:dyDescent="0.35">
      <c r="A199" s="370" t="s">
        <v>732</v>
      </c>
      <c r="B199" s="373" t="s">
        <v>730</v>
      </c>
      <c r="C199" s="293" t="s">
        <v>599</v>
      </c>
      <c r="D199" s="403"/>
      <c r="E199" s="293" t="s">
        <v>604</v>
      </c>
      <c r="F199" s="293" t="s">
        <v>610</v>
      </c>
    </row>
    <row r="200" spans="1:6" x14ac:dyDescent="0.3">
      <c r="A200" s="371" t="s">
        <v>619</v>
      </c>
      <c r="B200" s="191" t="s">
        <v>536</v>
      </c>
      <c r="C200" s="395" t="s">
        <v>540</v>
      </c>
      <c r="D200" s="407"/>
      <c r="E200" s="375"/>
      <c r="F200" s="374"/>
    </row>
    <row r="201" spans="1:6" x14ac:dyDescent="0.3">
      <c r="A201" s="371" t="s">
        <v>620</v>
      </c>
      <c r="B201" s="191" t="s">
        <v>390</v>
      </c>
      <c r="C201" s="395" t="s">
        <v>540</v>
      </c>
      <c r="D201" s="407"/>
    </row>
    <row r="202" spans="1:6" x14ac:dyDescent="0.3">
      <c r="A202" s="371" t="s">
        <v>628</v>
      </c>
      <c r="B202" s="191" t="s">
        <v>390</v>
      </c>
      <c r="C202" s="395" t="s">
        <v>540</v>
      </c>
      <c r="D202" s="407"/>
    </row>
    <row r="203" spans="1:6" x14ac:dyDescent="0.3">
      <c r="A203" s="371" t="s">
        <v>629</v>
      </c>
      <c r="B203" s="191" t="s">
        <v>390</v>
      </c>
      <c r="C203" s="395" t="s">
        <v>540</v>
      </c>
      <c r="D203" s="407"/>
    </row>
    <row r="204" spans="1:6" x14ac:dyDescent="0.3">
      <c r="A204" s="371" t="s">
        <v>635</v>
      </c>
      <c r="B204" s="191" t="s">
        <v>390</v>
      </c>
      <c r="C204" s="395" t="s">
        <v>540</v>
      </c>
      <c r="D204" s="407"/>
    </row>
    <row r="205" spans="1:6" x14ac:dyDescent="0.3">
      <c r="A205" s="371" t="s">
        <v>644</v>
      </c>
      <c r="B205" s="191" t="s">
        <v>536</v>
      </c>
      <c r="C205" s="395" t="s">
        <v>540</v>
      </c>
      <c r="D205" s="407"/>
      <c r="E205" s="375"/>
      <c r="F205" s="374"/>
    </row>
    <row r="206" spans="1:6" ht="15" thickBot="1" x14ac:dyDescent="0.35">
      <c r="A206" s="372" t="s">
        <v>648</v>
      </c>
      <c r="B206" s="191" t="s">
        <v>536</v>
      </c>
      <c r="C206" s="395" t="s">
        <v>540</v>
      </c>
      <c r="D206" s="407"/>
      <c r="E206" s="375"/>
      <c r="F206" s="374"/>
    </row>
    <row r="207" spans="1:6" x14ac:dyDescent="0.3">
      <c r="A207" s="396" t="s">
        <v>734</v>
      </c>
      <c r="B207" s="397" t="s">
        <v>730</v>
      </c>
      <c r="C207" s="398" t="s">
        <v>599</v>
      </c>
      <c r="D207" s="406"/>
      <c r="E207" s="398" t="s">
        <v>604</v>
      </c>
      <c r="F207" s="398" t="s">
        <v>610</v>
      </c>
    </row>
    <row r="208" spans="1:6" x14ac:dyDescent="0.3">
      <c r="A208" s="399" t="s">
        <v>735</v>
      </c>
      <c r="B208" s="322" t="s">
        <v>707</v>
      </c>
      <c r="C208" s="322" t="s">
        <v>737</v>
      </c>
      <c r="D208" s="323"/>
      <c r="E208" s="86"/>
      <c r="F208" s="191"/>
    </row>
    <row r="209" spans="1:6" x14ac:dyDescent="0.3">
      <c r="A209" s="366" t="s">
        <v>641</v>
      </c>
      <c r="B209" s="322" t="s">
        <v>536</v>
      </c>
      <c r="C209" s="322" t="s">
        <v>540</v>
      </c>
      <c r="D209" s="323"/>
      <c r="E209" s="86"/>
      <c r="F209" s="191"/>
    </row>
    <row r="210" spans="1:6" x14ac:dyDescent="0.3">
      <c r="A210" s="366" t="s">
        <v>642</v>
      </c>
      <c r="B210" s="322" t="s">
        <v>536</v>
      </c>
      <c r="C210" s="322" t="s">
        <v>540</v>
      </c>
      <c r="D210" s="323"/>
      <c r="E210" s="86"/>
      <c r="F210" s="191"/>
    </row>
    <row r="211" spans="1:6" x14ac:dyDescent="0.3">
      <c r="A211" s="366" t="s">
        <v>725</v>
      </c>
      <c r="B211" s="322" t="s">
        <v>536</v>
      </c>
      <c r="C211" s="322" t="s">
        <v>540</v>
      </c>
      <c r="D211" s="323"/>
      <c r="E211" s="86"/>
      <c r="F211" s="191"/>
    </row>
    <row r="212" spans="1:6" x14ac:dyDescent="0.3">
      <c r="A212" s="366" t="s">
        <v>626</v>
      </c>
      <c r="B212" s="322" t="s">
        <v>536</v>
      </c>
      <c r="C212" s="322" t="s">
        <v>540</v>
      </c>
      <c r="D212" s="323"/>
      <c r="E212" s="86"/>
      <c r="F212" s="191"/>
    </row>
    <row r="213" spans="1:6" x14ac:dyDescent="0.3">
      <c r="A213" s="366" t="s">
        <v>630</v>
      </c>
      <c r="B213" s="322" t="s">
        <v>536</v>
      </c>
      <c r="C213" s="322" t="s">
        <v>540</v>
      </c>
      <c r="D213" s="323"/>
      <c r="E213" s="86"/>
      <c r="F213" s="191"/>
    </row>
    <row r="214" spans="1:6" x14ac:dyDescent="0.3">
      <c r="A214" s="366" t="s">
        <v>618</v>
      </c>
      <c r="B214" s="322" t="s">
        <v>716</v>
      </c>
      <c r="C214" s="322" t="s">
        <v>540</v>
      </c>
      <c r="D214" s="323"/>
      <c r="E214" s="86"/>
      <c r="F214" s="191" t="s">
        <v>740</v>
      </c>
    </row>
    <row r="215" spans="1:6" x14ac:dyDescent="0.3">
      <c r="A215" s="366" t="s">
        <v>733</v>
      </c>
      <c r="B215" s="322" t="s">
        <v>716</v>
      </c>
      <c r="C215" s="322" t="s">
        <v>540</v>
      </c>
      <c r="D215" s="323"/>
      <c r="E215" s="86"/>
      <c r="F215" s="191" t="s">
        <v>740</v>
      </c>
    </row>
    <row r="216" spans="1:6" x14ac:dyDescent="0.3">
      <c r="A216" s="366" t="s">
        <v>606</v>
      </c>
      <c r="B216" s="322" t="s">
        <v>390</v>
      </c>
      <c r="C216" s="322" t="s">
        <v>540</v>
      </c>
      <c r="D216" s="323"/>
      <c r="E216" s="86"/>
      <c r="F216" s="191"/>
    </row>
    <row r="217" spans="1:6" x14ac:dyDescent="0.3">
      <c r="A217" s="366" t="s">
        <v>588</v>
      </c>
      <c r="B217" s="322" t="s">
        <v>390</v>
      </c>
      <c r="C217" s="322" t="s">
        <v>540</v>
      </c>
      <c r="D217" s="323"/>
      <c r="E217" s="86"/>
      <c r="F217" s="191"/>
    </row>
    <row r="218" spans="1:6" x14ac:dyDescent="0.3">
      <c r="A218" s="366" t="s">
        <v>724</v>
      </c>
      <c r="B218" s="322" t="s">
        <v>390</v>
      </c>
      <c r="C218" s="322" t="s">
        <v>540</v>
      </c>
      <c r="D218" s="323"/>
      <c r="E218" s="86"/>
      <c r="F218" s="191"/>
    </row>
    <row r="219" spans="1:6" ht="15" thickBot="1" x14ac:dyDescent="0.35">
      <c r="A219" s="366" t="s">
        <v>712</v>
      </c>
      <c r="B219" s="322" t="s">
        <v>390</v>
      </c>
      <c r="C219" s="322" t="s">
        <v>540</v>
      </c>
      <c r="D219" s="323"/>
      <c r="E219" s="86"/>
      <c r="F219" s="191"/>
    </row>
    <row r="220" spans="1:6" x14ac:dyDescent="0.3">
      <c r="A220" s="396" t="s">
        <v>738</v>
      </c>
      <c r="B220" s="397" t="s">
        <v>730</v>
      </c>
      <c r="C220" s="398" t="s">
        <v>599</v>
      </c>
      <c r="D220" s="406"/>
      <c r="E220" s="398" t="s">
        <v>604</v>
      </c>
      <c r="F220" s="398" t="s">
        <v>610</v>
      </c>
    </row>
    <row r="221" spans="1:6" x14ac:dyDescent="0.3">
      <c r="A221" s="453" t="s">
        <v>729</v>
      </c>
      <c r="B221" s="191" t="s">
        <v>536</v>
      </c>
      <c r="C221" s="191" t="s">
        <v>742</v>
      </c>
      <c r="D221" s="86"/>
      <c r="E221" s="86" t="s">
        <v>682</v>
      </c>
      <c r="F221" s="191" t="s">
        <v>746</v>
      </c>
    </row>
    <row r="222" spans="1:6" x14ac:dyDescent="0.3">
      <c r="A222" s="191" t="s">
        <v>619</v>
      </c>
      <c r="B222" s="191" t="s">
        <v>745</v>
      </c>
      <c r="C222" s="191" t="s">
        <v>540</v>
      </c>
      <c r="D222" s="86"/>
      <c r="E222" s="86">
        <v>1298</v>
      </c>
      <c r="F222" s="191" t="s">
        <v>753</v>
      </c>
    </row>
    <row r="223" spans="1:6" x14ac:dyDescent="0.3">
      <c r="A223" s="474" t="s">
        <v>647</v>
      </c>
      <c r="B223" s="474" t="s">
        <v>745</v>
      </c>
      <c r="C223" s="474" t="s">
        <v>540</v>
      </c>
      <c r="D223" s="475"/>
      <c r="E223" s="475">
        <v>1298</v>
      </c>
      <c r="F223" s="191"/>
    </row>
    <row r="224" spans="1:6" x14ac:dyDescent="0.3">
      <c r="A224" s="191" t="s">
        <v>623</v>
      </c>
      <c r="B224" s="191" t="s">
        <v>745</v>
      </c>
      <c r="C224" s="191" t="s">
        <v>540</v>
      </c>
      <c r="D224" s="86"/>
      <c r="E224" s="86">
        <v>1298</v>
      </c>
      <c r="F224" s="191"/>
    </row>
    <row r="225" spans="1:6" x14ac:dyDescent="0.3">
      <c r="A225" s="322" t="s">
        <v>739</v>
      </c>
      <c r="B225" s="322" t="s">
        <v>744</v>
      </c>
      <c r="C225" s="191" t="s">
        <v>743</v>
      </c>
      <c r="D225" s="86"/>
      <c r="E225" s="86" t="s">
        <v>668</v>
      </c>
      <c r="F225" s="191"/>
    </row>
    <row r="226" spans="1:6" x14ac:dyDescent="0.3">
      <c r="A226" s="402" t="s">
        <v>733</v>
      </c>
      <c r="B226" s="322" t="s">
        <v>716</v>
      </c>
      <c r="C226" s="322" t="s">
        <v>540</v>
      </c>
      <c r="D226" s="323"/>
      <c r="E226" s="86" t="s">
        <v>654</v>
      </c>
      <c r="F226" s="191"/>
    </row>
    <row r="227" spans="1:6" x14ac:dyDescent="0.3">
      <c r="A227" s="402" t="s">
        <v>618</v>
      </c>
      <c r="B227" s="322" t="s">
        <v>716</v>
      </c>
      <c r="C227" s="322" t="s">
        <v>540</v>
      </c>
      <c r="D227" s="323"/>
      <c r="E227" s="86" t="s">
        <v>654</v>
      </c>
      <c r="F227" s="191"/>
    </row>
    <row r="228" spans="1:6" x14ac:dyDescent="0.3">
      <c r="A228" s="191" t="s">
        <v>614</v>
      </c>
      <c r="B228" s="191" t="s">
        <v>390</v>
      </c>
      <c r="C228" s="191" t="s">
        <v>540</v>
      </c>
      <c r="D228" s="86"/>
      <c r="E228" s="86" t="s">
        <v>654</v>
      </c>
      <c r="F228" s="191"/>
    </row>
    <row r="229" spans="1:6" x14ac:dyDescent="0.3">
      <c r="A229" s="191" t="s">
        <v>638</v>
      </c>
      <c r="B229" s="191" t="s">
        <v>390</v>
      </c>
      <c r="C229" s="191" t="s">
        <v>540</v>
      </c>
      <c r="D229" s="86"/>
      <c r="E229" s="86" t="s">
        <v>654</v>
      </c>
      <c r="F229" s="191" t="s">
        <v>747</v>
      </c>
    </row>
    <row r="230" spans="1:6" x14ac:dyDescent="0.3">
      <c r="A230" s="191" t="s">
        <v>646</v>
      </c>
      <c r="B230" s="191" t="s">
        <v>390</v>
      </c>
      <c r="C230" s="191" t="s">
        <v>540</v>
      </c>
      <c r="D230" s="86"/>
      <c r="E230" s="86" t="s">
        <v>664</v>
      </c>
    </row>
    <row r="231" spans="1:6" x14ac:dyDescent="0.3">
      <c r="A231" s="191" t="s">
        <v>624</v>
      </c>
      <c r="B231" s="191" t="s">
        <v>390</v>
      </c>
      <c r="C231" s="191" t="s">
        <v>540</v>
      </c>
      <c r="D231" s="86"/>
      <c r="E231" s="86" t="s">
        <v>664</v>
      </c>
      <c r="F231" s="191"/>
    </row>
    <row r="232" spans="1:6" x14ac:dyDescent="0.3">
      <c r="A232" s="191" t="s">
        <v>628</v>
      </c>
      <c r="B232" s="191" t="s">
        <v>390</v>
      </c>
      <c r="C232" s="191" t="s">
        <v>540</v>
      </c>
      <c r="D232" s="86"/>
      <c r="E232" s="86" t="s">
        <v>664</v>
      </c>
      <c r="F232" s="191"/>
    </row>
    <row r="233" spans="1:6" x14ac:dyDescent="0.3">
      <c r="A233" s="191" t="s">
        <v>629</v>
      </c>
      <c r="B233" s="191" t="s">
        <v>390</v>
      </c>
      <c r="C233" s="191" t="s">
        <v>540</v>
      </c>
      <c r="D233" s="86"/>
      <c r="E233" s="86" t="s">
        <v>664</v>
      </c>
      <c r="F233" s="191"/>
    </row>
    <row r="234" spans="1:6" x14ac:dyDescent="0.3">
      <c r="A234" s="191" t="s">
        <v>645</v>
      </c>
      <c r="B234" s="191" t="s">
        <v>390</v>
      </c>
      <c r="C234" s="191" t="s">
        <v>540</v>
      </c>
      <c r="D234" s="86"/>
      <c r="E234" s="86" t="s">
        <v>664</v>
      </c>
      <c r="F234" s="191"/>
    </row>
    <row r="235" spans="1:6" x14ac:dyDescent="0.3">
      <c r="A235" s="402" t="s">
        <v>724</v>
      </c>
      <c r="B235" s="322"/>
      <c r="C235" s="322" t="s">
        <v>749</v>
      </c>
      <c r="D235" s="323"/>
      <c r="E235" s="86"/>
      <c r="F235" s="191" t="s">
        <v>748</v>
      </c>
    </row>
    <row r="236" spans="1:6" x14ac:dyDescent="0.3">
      <c r="A236" s="401" t="s">
        <v>750</v>
      </c>
      <c r="B236" s="401" t="s">
        <v>390</v>
      </c>
      <c r="C236" s="401" t="s">
        <v>751</v>
      </c>
      <c r="D236" s="408"/>
      <c r="E236" s="86" t="s">
        <v>664</v>
      </c>
    </row>
    <row r="237" spans="1:6" x14ac:dyDescent="0.3">
      <c r="A237" s="293" t="s">
        <v>752</v>
      </c>
      <c r="B237" s="293" t="s">
        <v>581</v>
      </c>
      <c r="C237" s="293" t="s">
        <v>599</v>
      </c>
      <c r="D237" s="403"/>
      <c r="E237" s="293" t="s">
        <v>604</v>
      </c>
      <c r="F237" s="293" t="s">
        <v>610</v>
      </c>
    </row>
    <row r="238" spans="1:6" ht="24.9" customHeight="1" x14ac:dyDescent="0.3">
      <c r="A238" s="275" t="s">
        <v>606</v>
      </c>
      <c r="B238" s="275" t="s">
        <v>716</v>
      </c>
      <c r="C238" s="275" t="s">
        <v>540</v>
      </c>
      <c r="D238" s="86"/>
      <c r="E238" s="5" t="s">
        <v>664</v>
      </c>
      <c r="F238" s="275"/>
    </row>
    <row r="239" spans="1:6" ht="24.9" customHeight="1" x14ac:dyDescent="0.3">
      <c r="A239" s="275" t="s">
        <v>712</v>
      </c>
      <c r="B239" s="275" t="s">
        <v>716</v>
      </c>
      <c r="C239" s="275" t="s">
        <v>540</v>
      </c>
      <c r="D239" s="86"/>
      <c r="E239" s="5" t="s">
        <v>664</v>
      </c>
      <c r="F239" s="275"/>
    </row>
    <row r="240" spans="1:6" ht="24.9" customHeight="1" x14ac:dyDescent="0.3">
      <c r="A240" s="275" t="s">
        <v>620</v>
      </c>
      <c r="B240" s="275" t="s">
        <v>390</v>
      </c>
      <c r="C240" s="275" t="s">
        <v>540</v>
      </c>
      <c r="D240" s="86"/>
      <c r="E240" s="5" t="s">
        <v>654</v>
      </c>
      <c r="F240" s="275"/>
    </row>
    <row r="241" spans="1:6" ht="24.9" customHeight="1" x14ac:dyDescent="0.3">
      <c r="A241" s="275" t="s">
        <v>588</v>
      </c>
      <c r="B241" s="275" t="s">
        <v>390</v>
      </c>
      <c r="C241" s="275" t="s">
        <v>540</v>
      </c>
      <c r="D241" s="86"/>
      <c r="E241" s="5" t="s">
        <v>654</v>
      </c>
      <c r="F241" s="275" t="s">
        <v>755</v>
      </c>
    </row>
    <row r="242" spans="1:6" ht="24.9" customHeight="1" x14ac:dyDescent="0.3">
      <c r="A242" s="275" t="s">
        <v>635</v>
      </c>
      <c r="B242" s="275" t="s">
        <v>390</v>
      </c>
      <c r="C242" s="275" t="s">
        <v>540</v>
      </c>
      <c r="D242" s="86"/>
      <c r="E242" s="5" t="s">
        <v>654</v>
      </c>
      <c r="F242" s="275" t="s">
        <v>755</v>
      </c>
    </row>
    <row r="243" spans="1:6" ht="24.9" customHeight="1" x14ac:dyDescent="0.3">
      <c r="A243" s="275" t="s">
        <v>641</v>
      </c>
      <c r="B243" s="275" t="s">
        <v>536</v>
      </c>
      <c r="C243" s="275" t="s">
        <v>540</v>
      </c>
      <c r="D243" s="86"/>
      <c r="E243" s="5" t="s">
        <v>682</v>
      </c>
      <c r="F243" s="275"/>
    </row>
    <row r="244" spans="1:6" ht="24.9" customHeight="1" x14ac:dyDescent="0.3">
      <c r="A244" s="275" t="s">
        <v>642</v>
      </c>
      <c r="B244" s="275" t="s">
        <v>536</v>
      </c>
      <c r="C244" s="275" t="s">
        <v>540</v>
      </c>
      <c r="D244" s="86"/>
      <c r="E244" s="5" t="s">
        <v>682</v>
      </c>
      <c r="F244" s="275"/>
    </row>
    <row r="245" spans="1:6" ht="24.9" customHeight="1" x14ac:dyDescent="0.3">
      <c r="A245" s="275" t="s">
        <v>644</v>
      </c>
      <c r="B245" s="275" t="s">
        <v>390</v>
      </c>
      <c r="C245" s="275" t="s">
        <v>540</v>
      </c>
      <c r="D245" s="86"/>
      <c r="E245" s="5" t="s">
        <v>654</v>
      </c>
      <c r="F245" s="275"/>
    </row>
    <row r="246" spans="1:6" ht="24.9" customHeight="1" x14ac:dyDescent="0.3">
      <c r="A246" s="275" t="s">
        <v>621</v>
      </c>
      <c r="B246" s="275" t="s">
        <v>390</v>
      </c>
      <c r="C246" s="275" t="s">
        <v>540</v>
      </c>
      <c r="D246" s="86"/>
      <c r="E246" s="5" t="s">
        <v>682</v>
      </c>
      <c r="F246" s="275"/>
    </row>
    <row r="247" spans="1:6" ht="24.9" customHeight="1" x14ac:dyDescent="0.3">
      <c r="A247" s="275" t="s">
        <v>619</v>
      </c>
      <c r="B247" s="275" t="s">
        <v>536</v>
      </c>
      <c r="C247" s="275" t="s">
        <v>540</v>
      </c>
      <c r="D247" s="86"/>
      <c r="E247" s="5" t="s">
        <v>682</v>
      </c>
      <c r="F247" s="191"/>
    </row>
    <row r="248" spans="1:6" ht="24.9" customHeight="1" x14ac:dyDescent="0.3">
      <c r="A248" s="293" t="s">
        <v>754</v>
      </c>
      <c r="B248" s="293" t="s">
        <v>581</v>
      </c>
      <c r="C248" s="293" t="s">
        <v>599</v>
      </c>
      <c r="D248" s="293" t="s">
        <v>756</v>
      </c>
      <c r="E248" s="293" t="s">
        <v>604</v>
      </c>
      <c r="F248" s="293" t="s">
        <v>610</v>
      </c>
    </row>
    <row r="249" spans="1:6" ht="24.9" customHeight="1" x14ac:dyDescent="0.3">
      <c r="A249" s="275" t="s">
        <v>588</v>
      </c>
      <c r="B249" s="275" t="s">
        <v>536</v>
      </c>
      <c r="C249" s="275" t="s">
        <v>540</v>
      </c>
      <c r="D249" s="86" t="s">
        <v>763</v>
      </c>
      <c r="E249" s="5" t="s">
        <v>682</v>
      </c>
      <c r="F249" s="275"/>
    </row>
    <row r="250" spans="1:6" ht="24.9" customHeight="1" x14ac:dyDescent="0.3">
      <c r="A250" s="275" t="s">
        <v>635</v>
      </c>
      <c r="B250" s="275" t="s">
        <v>536</v>
      </c>
      <c r="C250" s="275" t="s">
        <v>540</v>
      </c>
      <c r="D250" s="86" t="s">
        <v>763</v>
      </c>
      <c r="E250" s="5" t="s">
        <v>682</v>
      </c>
      <c r="F250" s="275"/>
    </row>
    <row r="251" spans="1:6" ht="24.9" customHeight="1" x14ac:dyDescent="0.3">
      <c r="A251" s="275" t="s">
        <v>638</v>
      </c>
      <c r="B251" s="326" t="s">
        <v>536</v>
      </c>
      <c r="C251" s="275" t="s">
        <v>540</v>
      </c>
      <c r="D251" s="86" t="s">
        <v>757</v>
      </c>
      <c r="E251" s="5" t="s">
        <v>682</v>
      </c>
      <c r="F251" s="191"/>
    </row>
    <row r="252" spans="1:6" ht="24.9" customHeight="1" x14ac:dyDescent="0.3">
      <c r="A252" s="275" t="s">
        <v>614</v>
      </c>
      <c r="B252" s="326" t="s">
        <v>536</v>
      </c>
      <c r="C252" s="275" t="s">
        <v>540</v>
      </c>
      <c r="D252" s="86" t="s">
        <v>758</v>
      </c>
      <c r="E252" s="5" t="s">
        <v>682</v>
      </c>
      <c r="F252" s="191" t="s">
        <v>765</v>
      </c>
    </row>
    <row r="253" spans="1:6" ht="24.9" customHeight="1" x14ac:dyDescent="0.3">
      <c r="A253" s="275" t="s">
        <v>622</v>
      </c>
      <c r="B253" s="326" t="s">
        <v>536</v>
      </c>
      <c r="C253" s="275" t="s">
        <v>540</v>
      </c>
      <c r="D253" s="86" t="s">
        <v>759</v>
      </c>
      <c r="E253" s="5" t="s">
        <v>682</v>
      </c>
      <c r="F253" s="191"/>
    </row>
    <row r="254" spans="1:6" ht="24.9" customHeight="1" x14ac:dyDescent="0.3">
      <c r="A254" s="275" t="s">
        <v>623</v>
      </c>
      <c r="B254" s="326" t="s">
        <v>536</v>
      </c>
      <c r="C254" s="275" t="s">
        <v>540</v>
      </c>
      <c r="D254" s="86" t="s">
        <v>760</v>
      </c>
      <c r="E254" s="5" t="s">
        <v>682</v>
      </c>
      <c r="F254" s="191"/>
    </row>
    <row r="255" spans="1:6" ht="24.9" customHeight="1" x14ac:dyDescent="0.3">
      <c r="A255" s="275" t="s">
        <v>628</v>
      </c>
      <c r="B255" s="191" t="s">
        <v>431</v>
      </c>
      <c r="C255" s="275" t="s">
        <v>540</v>
      </c>
      <c r="D255" s="86" t="s">
        <v>758</v>
      </c>
      <c r="E255" s="86" t="s">
        <v>664</v>
      </c>
      <c r="F255" s="191"/>
    </row>
    <row r="256" spans="1:6" ht="24.9" customHeight="1" x14ac:dyDescent="0.3">
      <c r="A256" s="275" t="s">
        <v>629</v>
      </c>
      <c r="B256" s="191" t="s">
        <v>431</v>
      </c>
      <c r="C256" s="275" t="s">
        <v>540</v>
      </c>
      <c r="D256" s="86" t="s">
        <v>759</v>
      </c>
      <c r="E256" s="86" t="s">
        <v>664</v>
      </c>
      <c r="F256" s="191"/>
    </row>
    <row r="257" spans="1:6" ht="24.9" customHeight="1" x14ac:dyDescent="0.3">
      <c r="A257" s="275" t="s">
        <v>631</v>
      </c>
      <c r="B257" s="191" t="s">
        <v>390</v>
      </c>
      <c r="C257" s="275" t="s">
        <v>540</v>
      </c>
      <c r="D257" s="86" t="s">
        <v>761</v>
      </c>
      <c r="E257" s="86" t="s">
        <v>654</v>
      </c>
      <c r="F257" s="191"/>
    </row>
    <row r="258" spans="1:6" ht="24.9" customHeight="1" x14ac:dyDescent="0.3">
      <c r="A258" s="275" t="s">
        <v>626</v>
      </c>
      <c r="B258" s="191" t="s">
        <v>390</v>
      </c>
      <c r="C258" s="275" t="s">
        <v>540</v>
      </c>
      <c r="D258" s="86" t="s">
        <v>761</v>
      </c>
      <c r="E258" s="86" t="s">
        <v>654</v>
      </c>
      <c r="F258" s="191"/>
    </row>
    <row r="259" spans="1:6" ht="24.9" customHeight="1" x14ac:dyDescent="0.3">
      <c r="A259" s="275" t="s">
        <v>627</v>
      </c>
      <c r="B259" s="191" t="s">
        <v>390</v>
      </c>
      <c r="C259" s="275" t="s">
        <v>540</v>
      </c>
      <c r="D259" s="86" t="s">
        <v>761</v>
      </c>
      <c r="E259" s="86" t="s">
        <v>654</v>
      </c>
      <c r="F259" s="191"/>
    </row>
    <row r="260" spans="1:6" ht="24.9" customHeight="1" x14ac:dyDescent="0.3">
      <c r="A260" s="275" t="s">
        <v>630</v>
      </c>
      <c r="B260" s="191" t="s">
        <v>390</v>
      </c>
      <c r="C260" s="275" t="s">
        <v>540</v>
      </c>
      <c r="D260" s="86" t="s">
        <v>761</v>
      </c>
      <c r="E260" s="86" t="s">
        <v>654</v>
      </c>
      <c r="F260" s="191"/>
    </row>
    <row r="261" spans="1:6" ht="24.9" customHeight="1" x14ac:dyDescent="0.3">
      <c r="A261" s="275" t="s">
        <v>648</v>
      </c>
      <c r="B261" s="191" t="s">
        <v>390</v>
      </c>
      <c r="C261" s="275" t="s">
        <v>540</v>
      </c>
      <c r="D261" s="86" t="s">
        <v>761</v>
      </c>
      <c r="E261" s="86" t="s">
        <v>654</v>
      </c>
      <c r="F261" s="191"/>
    </row>
    <row r="262" spans="1:6" ht="24.9" customHeight="1" x14ac:dyDescent="0.3">
      <c r="A262" s="275" t="s">
        <v>725</v>
      </c>
      <c r="B262" s="191" t="s">
        <v>390</v>
      </c>
      <c r="C262" s="275" t="s">
        <v>540</v>
      </c>
      <c r="D262" s="86" t="s">
        <v>762</v>
      </c>
      <c r="E262" s="86" t="s">
        <v>654</v>
      </c>
      <c r="F262" s="191"/>
    </row>
    <row r="263" spans="1:6" ht="24.9" customHeight="1" x14ac:dyDescent="0.3">
      <c r="A263" s="293" t="s">
        <v>764</v>
      </c>
      <c r="B263" s="293" t="s">
        <v>581</v>
      </c>
      <c r="C263" s="293" t="s">
        <v>599</v>
      </c>
      <c r="D263" s="403" t="s">
        <v>756</v>
      </c>
      <c r="E263" s="293" t="s">
        <v>604</v>
      </c>
      <c r="F263" s="293" t="s">
        <v>610</v>
      </c>
    </row>
    <row r="264" spans="1:6" ht="24.9" customHeight="1" x14ac:dyDescent="0.3">
      <c r="A264" s="275" t="s">
        <v>724</v>
      </c>
      <c r="B264" s="191"/>
      <c r="C264" s="275"/>
      <c r="D264" s="86"/>
      <c r="E264" s="86"/>
      <c r="F264" s="191" t="s">
        <v>769</v>
      </c>
    </row>
    <row r="265" spans="1:6" ht="24.9" customHeight="1" x14ac:dyDescent="0.3">
      <c r="A265" s="275" t="s">
        <v>641</v>
      </c>
      <c r="B265" s="275" t="s">
        <v>536</v>
      </c>
      <c r="C265" s="275" t="s">
        <v>540</v>
      </c>
      <c r="D265" s="86" t="s">
        <v>773</v>
      </c>
      <c r="E265" s="86" t="s">
        <v>654</v>
      </c>
      <c r="F265" s="191"/>
    </row>
    <row r="266" spans="1:6" ht="24.9" customHeight="1" x14ac:dyDescent="0.3">
      <c r="A266" s="275" t="s">
        <v>642</v>
      </c>
      <c r="B266" s="275" t="s">
        <v>536</v>
      </c>
      <c r="C266" s="275" t="s">
        <v>540</v>
      </c>
      <c r="D266" s="86" t="s">
        <v>774</v>
      </c>
      <c r="E266" s="86" t="s">
        <v>654</v>
      </c>
      <c r="F266" s="191"/>
    </row>
    <row r="267" spans="1:6" ht="24.9" customHeight="1" x14ac:dyDescent="0.3">
      <c r="A267" s="326" t="s">
        <v>619</v>
      </c>
      <c r="B267" s="275" t="s">
        <v>536</v>
      </c>
      <c r="C267" s="275" t="s">
        <v>540</v>
      </c>
      <c r="D267" s="86" t="s">
        <v>763</v>
      </c>
      <c r="E267" s="86" t="s">
        <v>654</v>
      </c>
      <c r="F267" s="191"/>
    </row>
    <row r="268" spans="1:6" ht="24.9" customHeight="1" x14ac:dyDescent="0.3">
      <c r="A268" s="326" t="s">
        <v>712</v>
      </c>
      <c r="B268" s="275" t="s">
        <v>777</v>
      </c>
      <c r="C268" s="275" t="s">
        <v>540</v>
      </c>
      <c r="D268" s="86" t="s">
        <v>759</v>
      </c>
      <c r="E268" s="86" t="s">
        <v>664</v>
      </c>
      <c r="F268" s="191"/>
    </row>
    <row r="269" spans="1:6" ht="24.9" customHeight="1" x14ac:dyDescent="0.3">
      <c r="A269" s="275" t="s">
        <v>618</v>
      </c>
      <c r="B269" s="275" t="s">
        <v>499</v>
      </c>
      <c r="C269" s="275" t="s">
        <v>540</v>
      </c>
      <c r="D269" s="86" t="s">
        <v>770</v>
      </c>
      <c r="E269" s="86" t="s">
        <v>654</v>
      </c>
      <c r="F269" s="191" t="s">
        <v>778</v>
      </c>
    </row>
    <row r="270" spans="1:6" ht="24.9" customHeight="1" x14ac:dyDescent="0.3">
      <c r="A270" s="326" t="s">
        <v>606</v>
      </c>
      <c r="B270" s="275" t="s">
        <v>777</v>
      </c>
      <c r="C270" s="275" t="s">
        <v>540</v>
      </c>
      <c r="D270" s="86" t="s">
        <v>773</v>
      </c>
      <c r="E270" s="86" t="s">
        <v>664</v>
      </c>
      <c r="F270" s="191"/>
    </row>
    <row r="271" spans="1:6" ht="24.9" customHeight="1" x14ac:dyDescent="0.3">
      <c r="A271" s="326" t="s">
        <v>620</v>
      </c>
      <c r="B271" s="275" t="s">
        <v>582</v>
      </c>
      <c r="C271" s="275" t="s">
        <v>540</v>
      </c>
      <c r="D271" s="86" t="s">
        <v>773</v>
      </c>
      <c r="E271" s="86" t="s">
        <v>682</v>
      </c>
      <c r="F271" s="191" t="s">
        <v>747</v>
      </c>
    </row>
    <row r="272" spans="1:6" ht="24.9" customHeight="1" x14ac:dyDescent="0.3">
      <c r="A272" s="266" t="s">
        <v>639</v>
      </c>
      <c r="B272" s="275"/>
      <c r="C272" s="275"/>
      <c r="D272" s="86"/>
      <c r="E272" s="86"/>
      <c r="F272" s="191" t="s">
        <v>789</v>
      </c>
    </row>
    <row r="273" spans="1:6" ht="24.9" customHeight="1" x14ac:dyDescent="0.3">
      <c r="A273" s="326" t="s">
        <v>624</v>
      </c>
      <c r="B273" s="275" t="s">
        <v>582</v>
      </c>
      <c r="C273" s="275" t="s">
        <v>540</v>
      </c>
      <c r="D273" s="86" t="s">
        <v>763</v>
      </c>
      <c r="E273" s="86" t="s">
        <v>682</v>
      </c>
      <c r="F273" s="191" t="s">
        <v>775</v>
      </c>
    </row>
    <row r="274" spans="1:6" ht="24.9" customHeight="1" x14ac:dyDescent="0.3">
      <c r="A274" s="275" t="s">
        <v>638</v>
      </c>
      <c r="B274" s="275" t="s">
        <v>390</v>
      </c>
      <c r="C274" s="275" t="s">
        <v>766</v>
      </c>
      <c r="D274" s="86" t="s">
        <v>760</v>
      </c>
      <c r="E274" s="86" t="s">
        <v>668</v>
      </c>
      <c r="F274" s="191"/>
    </row>
    <row r="275" spans="1:6" ht="24.9" customHeight="1" x14ac:dyDescent="0.3">
      <c r="A275" s="293" t="s">
        <v>788</v>
      </c>
      <c r="B275" s="293" t="s">
        <v>581</v>
      </c>
      <c r="C275" s="293" t="s">
        <v>599</v>
      </c>
      <c r="D275" s="403" t="s">
        <v>756</v>
      </c>
      <c r="E275" s="293" t="s">
        <v>604</v>
      </c>
      <c r="F275" s="293" t="s">
        <v>610</v>
      </c>
    </row>
    <row r="276" spans="1:6" ht="24.9" customHeight="1" x14ac:dyDescent="0.3">
      <c r="A276" s="275" t="s">
        <v>628</v>
      </c>
      <c r="B276" s="275" t="s">
        <v>431</v>
      </c>
      <c r="C276" s="275" t="s">
        <v>540</v>
      </c>
      <c r="D276" s="86"/>
      <c r="E276" s="86" t="s">
        <v>664</v>
      </c>
      <c r="F276" s="191"/>
    </row>
    <row r="277" spans="1:6" ht="24.9" customHeight="1" x14ac:dyDescent="0.3">
      <c r="A277" s="275" t="s">
        <v>629</v>
      </c>
      <c r="B277" s="275" t="s">
        <v>431</v>
      </c>
      <c r="C277" s="275" t="s">
        <v>540</v>
      </c>
      <c r="D277" s="86"/>
      <c r="E277" s="86" t="s">
        <v>664</v>
      </c>
      <c r="F277" s="191"/>
    </row>
    <row r="278" spans="1:6" ht="24.9" customHeight="1" x14ac:dyDescent="0.3">
      <c r="A278" s="411" t="s">
        <v>614</v>
      </c>
      <c r="B278" s="411" t="s">
        <v>779</v>
      </c>
      <c r="C278" s="411" t="s">
        <v>540</v>
      </c>
      <c r="D278" s="410"/>
      <c r="E278" s="410" t="s">
        <v>682</v>
      </c>
      <c r="F278" s="409" t="s">
        <v>780</v>
      </c>
    </row>
    <row r="279" spans="1:6" ht="24.9" customHeight="1" x14ac:dyDescent="0.3">
      <c r="A279" s="275" t="s">
        <v>623</v>
      </c>
      <c r="B279" s="326" t="s">
        <v>779</v>
      </c>
      <c r="C279" s="275" t="s">
        <v>540</v>
      </c>
      <c r="D279" s="86"/>
      <c r="E279" s="86" t="s">
        <v>682</v>
      </c>
      <c r="F279" s="191"/>
    </row>
    <row r="280" spans="1:6" ht="24.9" customHeight="1" x14ac:dyDescent="0.3">
      <c r="A280" s="326" t="s">
        <v>635</v>
      </c>
      <c r="B280" s="326" t="s">
        <v>779</v>
      </c>
      <c r="C280" s="275" t="s">
        <v>540</v>
      </c>
      <c r="D280" s="86"/>
      <c r="E280" s="86" t="s">
        <v>682</v>
      </c>
      <c r="F280" s="191"/>
    </row>
    <row r="281" spans="1:6" ht="24.9" customHeight="1" x14ac:dyDescent="0.3">
      <c r="A281" s="326" t="s">
        <v>638</v>
      </c>
      <c r="B281" s="326" t="s">
        <v>779</v>
      </c>
      <c r="C281" s="275" t="s">
        <v>540</v>
      </c>
      <c r="D281" s="86"/>
      <c r="E281" s="86" t="s">
        <v>682</v>
      </c>
      <c r="F281" s="191"/>
    </row>
    <row r="282" spans="1:6" ht="24.9" customHeight="1" x14ac:dyDescent="0.3">
      <c r="A282" s="275" t="s">
        <v>644</v>
      </c>
      <c r="B282" s="326" t="s">
        <v>779</v>
      </c>
      <c r="C282" s="275" t="s">
        <v>540</v>
      </c>
      <c r="D282" s="86"/>
      <c r="E282" s="86" t="s">
        <v>682</v>
      </c>
      <c r="F282" s="191"/>
    </row>
    <row r="283" spans="1:6" ht="24.9" customHeight="1" x14ac:dyDescent="0.3">
      <c r="A283" s="275" t="s">
        <v>647</v>
      </c>
      <c r="B283" s="326" t="s">
        <v>779</v>
      </c>
      <c r="C283" s="275" t="s">
        <v>540</v>
      </c>
      <c r="D283" s="86"/>
      <c r="E283" s="86" t="s">
        <v>682</v>
      </c>
      <c r="F283" s="191"/>
    </row>
    <row r="284" spans="1:6" ht="24.9" customHeight="1" x14ac:dyDescent="0.3">
      <c r="A284" s="275" t="s">
        <v>724</v>
      </c>
      <c r="B284" s="275" t="s">
        <v>536</v>
      </c>
      <c r="C284" s="275" t="s">
        <v>540</v>
      </c>
      <c r="D284" s="86"/>
      <c r="E284" s="86" t="s">
        <v>682</v>
      </c>
      <c r="F284" s="191"/>
    </row>
    <row r="285" spans="1:6" ht="24.9" customHeight="1" x14ac:dyDescent="0.3">
      <c r="A285" s="275" t="s">
        <v>618</v>
      </c>
      <c r="B285" s="275" t="s">
        <v>499</v>
      </c>
      <c r="C285" s="275" t="s">
        <v>540</v>
      </c>
      <c r="D285" s="86" t="s">
        <v>770</v>
      </c>
      <c r="E285" s="86" t="s">
        <v>654</v>
      </c>
      <c r="F285" s="191"/>
    </row>
    <row r="286" spans="1:6" ht="24.9" customHeight="1" x14ac:dyDescent="0.3">
      <c r="A286" s="275" t="s">
        <v>615</v>
      </c>
      <c r="B286" s="275" t="s">
        <v>499</v>
      </c>
      <c r="C286" s="275" t="s">
        <v>771</v>
      </c>
      <c r="D286" s="86" t="s">
        <v>772</v>
      </c>
      <c r="E286" s="86" t="s">
        <v>654</v>
      </c>
      <c r="F286" s="191"/>
    </row>
    <row r="287" spans="1:6" ht="24.9" customHeight="1" x14ac:dyDescent="0.3">
      <c r="A287" s="275" t="s">
        <v>616</v>
      </c>
      <c r="B287" s="275" t="s">
        <v>499</v>
      </c>
      <c r="C287" s="275" t="s">
        <v>771</v>
      </c>
      <c r="D287" s="86" t="s">
        <v>772</v>
      </c>
      <c r="E287" s="86" t="s">
        <v>654</v>
      </c>
      <c r="F287" s="191"/>
    </row>
    <row r="288" spans="1:6" ht="24.9" customHeight="1" x14ac:dyDescent="0.3">
      <c r="A288" s="275" t="s">
        <v>617</v>
      </c>
      <c r="B288" s="275" t="s">
        <v>499</v>
      </c>
      <c r="C288" s="275" t="s">
        <v>540</v>
      </c>
      <c r="D288" s="86"/>
      <c r="E288" s="86" t="s">
        <v>654</v>
      </c>
      <c r="F288" s="191"/>
    </row>
    <row r="289" spans="1:6" x14ac:dyDescent="0.3">
      <c r="A289" s="293" t="s">
        <v>781</v>
      </c>
      <c r="B289" s="293" t="s">
        <v>581</v>
      </c>
      <c r="C289" s="293" t="s">
        <v>599</v>
      </c>
      <c r="D289" s="403" t="s">
        <v>756</v>
      </c>
      <c r="E289" s="293" t="s">
        <v>604</v>
      </c>
      <c r="F289" s="293" t="s">
        <v>610</v>
      </c>
    </row>
    <row r="290" spans="1:6" ht="24.9" customHeight="1" x14ac:dyDescent="0.3">
      <c r="A290" s="275" t="s">
        <v>782</v>
      </c>
      <c r="B290" s="275" t="s">
        <v>786</v>
      </c>
      <c r="C290" s="275" t="s">
        <v>540</v>
      </c>
      <c r="D290" s="86" t="s">
        <v>758</v>
      </c>
      <c r="E290" s="86" t="s">
        <v>682</v>
      </c>
      <c r="F290" s="191" t="s">
        <v>784</v>
      </c>
    </row>
    <row r="291" spans="1:6" ht="24.9" customHeight="1" x14ac:dyDescent="0.3">
      <c r="A291" s="275" t="s">
        <v>641</v>
      </c>
      <c r="B291" s="275" t="s">
        <v>786</v>
      </c>
      <c r="C291" s="275" t="s">
        <v>540</v>
      </c>
      <c r="D291" s="86" t="s">
        <v>773</v>
      </c>
      <c r="E291" s="86" t="s">
        <v>682</v>
      </c>
      <c r="F291" s="191"/>
    </row>
    <row r="292" spans="1:6" ht="24.9" customHeight="1" x14ac:dyDescent="0.3">
      <c r="A292" s="275" t="s">
        <v>642</v>
      </c>
      <c r="B292" s="275" t="s">
        <v>786</v>
      </c>
      <c r="C292" s="275" t="s">
        <v>540</v>
      </c>
      <c r="D292" s="86" t="s">
        <v>774</v>
      </c>
      <c r="E292" s="86" t="s">
        <v>682</v>
      </c>
      <c r="F292" s="191"/>
    </row>
    <row r="293" spans="1:6" ht="24.9" customHeight="1" x14ac:dyDescent="0.3">
      <c r="A293" s="275" t="s">
        <v>619</v>
      </c>
      <c r="B293" s="275" t="s">
        <v>786</v>
      </c>
      <c r="C293" s="275" t="s">
        <v>540</v>
      </c>
      <c r="D293" s="86" t="s">
        <v>763</v>
      </c>
      <c r="E293" s="86" t="s">
        <v>682</v>
      </c>
      <c r="F293" s="191"/>
    </row>
    <row r="294" spans="1:6" ht="24.9" customHeight="1" x14ac:dyDescent="0.3">
      <c r="A294" s="275" t="s">
        <v>630</v>
      </c>
      <c r="B294" s="275" t="s">
        <v>786</v>
      </c>
      <c r="C294" s="275" t="s">
        <v>540</v>
      </c>
      <c r="D294" s="86" t="s">
        <v>761</v>
      </c>
      <c r="E294" s="86" t="s">
        <v>682</v>
      </c>
      <c r="F294" s="191"/>
    </row>
    <row r="295" spans="1:6" ht="24.9" customHeight="1" x14ac:dyDescent="0.3">
      <c r="A295" s="275" t="s">
        <v>626</v>
      </c>
      <c r="B295" s="275" t="s">
        <v>786</v>
      </c>
      <c r="C295" s="275" t="s">
        <v>540</v>
      </c>
      <c r="D295" s="86" t="s">
        <v>761</v>
      </c>
      <c r="E295" s="86" t="s">
        <v>682</v>
      </c>
      <c r="F295" s="191"/>
    </row>
    <row r="296" spans="1:6" ht="24.9" customHeight="1" x14ac:dyDescent="0.3">
      <c r="A296" s="275" t="s">
        <v>725</v>
      </c>
      <c r="B296" s="275" t="s">
        <v>786</v>
      </c>
      <c r="C296" s="275" t="s">
        <v>540</v>
      </c>
      <c r="D296" s="86" t="s">
        <v>763</v>
      </c>
      <c r="E296" s="86" t="s">
        <v>682</v>
      </c>
      <c r="F296" s="191"/>
    </row>
    <row r="297" spans="1:6" ht="24.9" customHeight="1" x14ac:dyDescent="0.3">
      <c r="A297" s="275" t="s">
        <v>588</v>
      </c>
      <c r="B297" s="275" t="s">
        <v>536</v>
      </c>
      <c r="C297" s="275" t="s">
        <v>540</v>
      </c>
      <c r="D297" s="86" t="s">
        <v>763</v>
      </c>
      <c r="E297" s="86" t="s">
        <v>682</v>
      </c>
      <c r="F297" s="191"/>
    </row>
    <row r="298" spans="1:6" ht="24.9" customHeight="1" x14ac:dyDescent="0.3">
      <c r="A298" s="275" t="s">
        <v>620</v>
      </c>
      <c r="B298" s="275" t="s">
        <v>536</v>
      </c>
      <c r="C298" s="275" t="s">
        <v>540</v>
      </c>
      <c r="D298" s="86" t="s">
        <v>773</v>
      </c>
      <c r="E298" s="86" t="s">
        <v>682</v>
      </c>
      <c r="F298" s="191"/>
    </row>
    <row r="299" spans="1:6" ht="24.9" customHeight="1" x14ac:dyDescent="0.3">
      <c r="A299" s="275" t="s">
        <v>632</v>
      </c>
      <c r="B299" s="275" t="s">
        <v>582</v>
      </c>
      <c r="C299" s="275"/>
      <c r="D299" s="86"/>
      <c r="E299" s="86" t="s">
        <v>698</v>
      </c>
      <c r="F299" s="191" t="s">
        <v>785</v>
      </c>
    </row>
    <row r="300" spans="1:6" ht="24.9" customHeight="1" x14ac:dyDescent="0.3">
      <c r="A300" s="275" t="s">
        <v>640</v>
      </c>
      <c r="B300" s="191"/>
      <c r="C300" s="275" t="s">
        <v>540</v>
      </c>
      <c r="D300" s="86" t="s">
        <v>768</v>
      </c>
      <c r="E300" s="86" t="s">
        <v>767</v>
      </c>
      <c r="F300" s="191" t="s">
        <v>776</v>
      </c>
    </row>
    <row r="301" spans="1:6" ht="24.9" customHeight="1" x14ac:dyDescent="0.3">
      <c r="A301" s="293" t="s">
        <v>787</v>
      </c>
      <c r="B301" s="293" t="s">
        <v>581</v>
      </c>
      <c r="C301" s="293" t="s">
        <v>599</v>
      </c>
      <c r="D301" s="403" t="s">
        <v>756</v>
      </c>
      <c r="E301" s="293" t="s">
        <v>604</v>
      </c>
      <c r="F301" s="293" t="s">
        <v>610</v>
      </c>
    </row>
    <row r="302" spans="1:6" ht="30" customHeight="1" x14ac:dyDescent="0.3">
      <c r="A302" s="275" t="s">
        <v>606</v>
      </c>
      <c r="B302" s="275" t="s">
        <v>716</v>
      </c>
      <c r="C302" s="191" t="s">
        <v>540</v>
      </c>
      <c r="D302" s="86"/>
      <c r="E302" s="86" t="s">
        <v>661</v>
      </c>
      <c r="F302" s="191"/>
    </row>
    <row r="303" spans="1:6" ht="30" customHeight="1" x14ac:dyDescent="0.3">
      <c r="A303" s="275" t="s">
        <v>712</v>
      </c>
      <c r="B303" s="275" t="s">
        <v>716</v>
      </c>
      <c r="C303" s="191" t="s">
        <v>540</v>
      </c>
      <c r="D303" s="86"/>
      <c r="E303" s="86" t="s">
        <v>661</v>
      </c>
      <c r="F303" s="191"/>
    </row>
    <row r="304" spans="1:6" ht="24.9" customHeight="1" x14ac:dyDescent="0.3">
      <c r="A304" s="275" t="s">
        <v>724</v>
      </c>
      <c r="B304" s="275" t="s">
        <v>716</v>
      </c>
      <c r="C304" s="191" t="s">
        <v>540</v>
      </c>
      <c r="D304" s="86"/>
      <c r="E304" s="86" t="s">
        <v>661</v>
      </c>
      <c r="F304" s="191"/>
    </row>
    <row r="305" spans="1:6" ht="24.9" customHeight="1" x14ac:dyDescent="0.3">
      <c r="A305" s="191" t="s">
        <v>729</v>
      </c>
      <c r="B305" s="275" t="s">
        <v>499</v>
      </c>
      <c r="C305" s="191" t="s">
        <v>742</v>
      </c>
      <c r="D305" s="86"/>
      <c r="E305" s="86" t="s">
        <v>654</v>
      </c>
      <c r="F305" s="191" t="s">
        <v>791</v>
      </c>
    </row>
    <row r="306" spans="1:6" ht="24.9" customHeight="1" x14ac:dyDescent="0.3">
      <c r="A306" s="275" t="s">
        <v>618</v>
      </c>
      <c r="B306" s="275" t="s">
        <v>499</v>
      </c>
      <c r="C306" s="191" t="s">
        <v>540</v>
      </c>
      <c r="D306" s="86"/>
      <c r="E306" s="86" t="s">
        <v>654</v>
      </c>
      <c r="F306" s="191"/>
    </row>
    <row r="307" spans="1:6" ht="30" customHeight="1" x14ac:dyDescent="0.3">
      <c r="A307" s="275" t="s">
        <v>628</v>
      </c>
      <c r="B307" s="275" t="s">
        <v>499</v>
      </c>
      <c r="C307" s="191" t="s">
        <v>540</v>
      </c>
      <c r="D307" s="86"/>
      <c r="E307" s="86" t="s">
        <v>654</v>
      </c>
      <c r="F307" s="191"/>
    </row>
    <row r="308" spans="1:6" ht="30" customHeight="1" x14ac:dyDescent="0.3">
      <c r="A308" s="275" t="s">
        <v>629</v>
      </c>
      <c r="B308" s="275" t="s">
        <v>499</v>
      </c>
      <c r="C308" s="191" t="s">
        <v>540</v>
      </c>
      <c r="D308" s="86"/>
      <c r="E308" s="86" t="s">
        <v>654</v>
      </c>
      <c r="F308" s="191"/>
    </row>
    <row r="309" spans="1:6" ht="30" customHeight="1" x14ac:dyDescent="0.3">
      <c r="A309" s="275" t="s">
        <v>624</v>
      </c>
      <c r="B309" s="275" t="s">
        <v>536</v>
      </c>
      <c r="C309" s="191" t="s">
        <v>540</v>
      </c>
      <c r="D309" s="86"/>
      <c r="E309" s="86" t="s">
        <v>682</v>
      </c>
      <c r="F309" s="191"/>
    </row>
    <row r="310" spans="1:6" ht="30" customHeight="1" x14ac:dyDescent="0.3">
      <c r="A310" s="275" t="s">
        <v>623</v>
      </c>
      <c r="B310" s="275" t="s">
        <v>536</v>
      </c>
      <c r="C310" s="191" t="s">
        <v>540</v>
      </c>
      <c r="D310" s="86"/>
      <c r="E310" s="86" t="s">
        <v>682</v>
      </c>
      <c r="F310" s="191"/>
    </row>
    <row r="311" spans="1:6" ht="30" customHeight="1" x14ac:dyDescent="0.3">
      <c r="A311" s="275" t="s">
        <v>736</v>
      </c>
      <c r="B311" s="275" t="s">
        <v>536</v>
      </c>
      <c r="C311" s="191" t="s">
        <v>540</v>
      </c>
      <c r="D311" s="86"/>
      <c r="E311" s="86" t="s">
        <v>682</v>
      </c>
      <c r="F311" s="191"/>
    </row>
    <row r="312" spans="1:6" ht="30" customHeight="1" x14ac:dyDescent="0.3">
      <c r="A312" s="275" t="s">
        <v>648</v>
      </c>
      <c r="B312" s="275" t="s">
        <v>536</v>
      </c>
      <c r="C312" s="191" t="s">
        <v>540</v>
      </c>
      <c r="D312" s="86"/>
      <c r="E312" s="86" t="s">
        <v>682</v>
      </c>
      <c r="F312" s="191"/>
    </row>
    <row r="313" spans="1:6" s="437" customFormat="1" ht="24.9" customHeight="1" x14ac:dyDescent="0.3">
      <c r="A313" s="322" t="s">
        <v>741</v>
      </c>
      <c r="B313" s="326" t="s">
        <v>582</v>
      </c>
      <c r="C313" s="322" t="s">
        <v>540</v>
      </c>
      <c r="D313" s="323" t="s">
        <v>763</v>
      </c>
      <c r="E313" s="323" t="s">
        <v>698</v>
      </c>
      <c r="F313" s="322" t="s">
        <v>792</v>
      </c>
    </row>
    <row r="314" spans="1:6" ht="30" customHeight="1" x14ac:dyDescent="0.3">
      <c r="A314" s="293" t="s">
        <v>793</v>
      </c>
      <c r="B314" s="293" t="s">
        <v>581</v>
      </c>
      <c r="C314" s="293" t="s">
        <v>599</v>
      </c>
      <c r="D314" s="403" t="s">
        <v>756</v>
      </c>
      <c r="E314" s="293" t="s">
        <v>604</v>
      </c>
      <c r="F314" s="293" t="s">
        <v>610</v>
      </c>
    </row>
    <row r="315" spans="1:6" ht="30" customHeight="1" x14ac:dyDescent="0.3">
      <c r="A315" s="266" t="s">
        <v>640</v>
      </c>
      <c r="B315" s="275" t="s">
        <v>499</v>
      </c>
      <c r="C315" s="275" t="s">
        <v>794</v>
      </c>
      <c r="D315" s="5"/>
      <c r="E315" s="5" t="s">
        <v>668</v>
      </c>
      <c r="F315" s="275"/>
    </row>
    <row r="316" spans="1:6" ht="30" customHeight="1" x14ac:dyDescent="0.3">
      <c r="A316" s="275" t="s">
        <v>620</v>
      </c>
      <c r="B316" s="275" t="s">
        <v>536</v>
      </c>
      <c r="C316" s="275" t="s">
        <v>540</v>
      </c>
      <c r="D316" s="5"/>
      <c r="E316" s="5" t="s">
        <v>654</v>
      </c>
      <c r="F316" s="275"/>
    </row>
    <row r="317" spans="1:6" ht="30" customHeight="1" x14ac:dyDescent="0.3">
      <c r="A317" s="275" t="s">
        <v>614</v>
      </c>
      <c r="B317" s="275" t="s">
        <v>536</v>
      </c>
      <c r="C317" s="275" t="s">
        <v>540</v>
      </c>
      <c r="D317" s="5"/>
      <c r="E317" s="5" t="s">
        <v>654</v>
      </c>
      <c r="F317" s="275"/>
    </row>
    <row r="318" spans="1:6" ht="30" customHeight="1" x14ac:dyDescent="0.3">
      <c r="A318" s="275" t="s">
        <v>588</v>
      </c>
      <c r="B318" s="275" t="s">
        <v>536</v>
      </c>
      <c r="C318" s="275" t="s">
        <v>540</v>
      </c>
      <c r="D318" s="5"/>
      <c r="E318" s="5" t="s">
        <v>654</v>
      </c>
      <c r="F318" s="275"/>
    </row>
    <row r="319" spans="1:6" ht="30" customHeight="1" x14ac:dyDescent="0.3">
      <c r="A319" s="275" t="s">
        <v>635</v>
      </c>
      <c r="B319" s="275" t="s">
        <v>536</v>
      </c>
      <c r="C319" s="275" t="s">
        <v>540</v>
      </c>
      <c r="D319" s="5"/>
      <c r="E319" s="5" t="s">
        <v>654</v>
      </c>
      <c r="F319" s="275"/>
    </row>
    <row r="320" spans="1:6" ht="30" customHeight="1" x14ac:dyDescent="0.3">
      <c r="A320" s="275" t="s">
        <v>619</v>
      </c>
      <c r="B320" s="275" t="s">
        <v>797</v>
      </c>
      <c r="C320" s="275" t="s">
        <v>540</v>
      </c>
      <c r="D320" s="86"/>
      <c r="E320" s="5" t="s">
        <v>682</v>
      </c>
      <c r="F320" s="191"/>
    </row>
    <row r="321" spans="1:6" ht="30" customHeight="1" x14ac:dyDescent="0.3">
      <c r="A321" s="275" t="s">
        <v>644</v>
      </c>
      <c r="B321" s="275" t="s">
        <v>797</v>
      </c>
      <c r="C321" s="275" t="s">
        <v>540</v>
      </c>
      <c r="D321" s="5"/>
      <c r="E321" s="5" t="s">
        <v>682</v>
      </c>
      <c r="F321" s="275"/>
    </row>
    <row r="322" spans="1:6" ht="30" customHeight="1" x14ac:dyDescent="0.3">
      <c r="A322" s="275" t="s">
        <v>782</v>
      </c>
      <c r="B322" s="275" t="s">
        <v>797</v>
      </c>
      <c r="C322" s="275" t="s">
        <v>540</v>
      </c>
      <c r="D322" s="5"/>
      <c r="E322" s="5" t="s">
        <v>682</v>
      </c>
      <c r="F322" s="275"/>
    </row>
    <row r="323" spans="1:6" ht="30" customHeight="1" x14ac:dyDescent="0.3">
      <c r="A323" s="275" t="s">
        <v>641</v>
      </c>
      <c r="B323" s="275" t="s">
        <v>797</v>
      </c>
      <c r="C323" s="275" t="s">
        <v>540</v>
      </c>
      <c r="D323" s="5"/>
      <c r="E323" s="5" t="s">
        <v>682</v>
      </c>
      <c r="F323" s="275"/>
    </row>
    <row r="324" spans="1:6" ht="30" customHeight="1" x14ac:dyDescent="0.3">
      <c r="A324" s="275" t="s">
        <v>642</v>
      </c>
      <c r="B324" s="275" t="s">
        <v>797</v>
      </c>
      <c r="C324" s="275" t="s">
        <v>540</v>
      </c>
      <c r="D324" s="5"/>
      <c r="E324" s="5" t="s">
        <v>682</v>
      </c>
      <c r="F324" s="275"/>
    </row>
    <row r="325" spans="1:6" ht="30" customHeight="1" x14ac:dyDescent="0.3">
      <c r="A325" s="326" t="s">
        <v>796</v>
      </c>
      <c r="B325" s="454" t="s">
        <v>799</v>
      </c>
      <c r="C325" s="275" t="s">
        <v>798</v>
      </c>
      <c r="D325" s="86"/>
      <c r="E325" s="86" t="s">
        <v>800</v>
      </c>
      <c r="F325" s="191"/>
    </row>
    <row r="326" spans="1:6" ht="30" customHeight="1" x14ac:dyDescent="0.3">
      <c r="A326" s="275" t="s">
        <v>638</v>
      </c>
      <c r="B326" s="275"/>
      <c r="C326" s="275" t="s">
        <v>766</v>
      </c>
      <c r="D326" s="5"/>
      <c r="E326" s="5"/>
      <c r="F326" s="275" t="s">
        <v>795</v>
      </c>
    </row>
    <row r="327" spans="1:6" ht="30" customHeight="1" x14ac:dyDescent="0.3"/>
    <row r="328" spans="1:6" ht="30" customHeight="1" x14ac:dyDescent="0.3">
      <c r="F328" s="380"/>
    </row>
    <row r="329" spans="1:6" ht="30" customHeight="1" x14ac:dyDescent="0.3">
      <c r="F329" s="378"/>
    </row>
    <row r="330" spans="1:6" ht="30" customHeight="1" x14ac:dyDescent="0.3">
      <c r="F330" s="378"/>
    </row>
    <row r="331" spans="1:6" ht="30" customHeight="1" x14ac:dyDescent="0.3">
      <c r="F331" s="281"/>
    </row>
    <row r="332" spans="1:6" ht="30" customHeight="1" x14ac:dyDescent="0.3">
      <c r="F332" s="386"/>
    </row>
    <row r="333" spans="1:6" ht="30" customHeight="1" x14ac:dyDescent="0.3">
      <c r="F333" s="386"/>
    </row>
    <row r="334" spans="1:6" ht="30" customHeight="1" x14ac:dyDescent="0.3">
      <c r="F334" s="389"/>
    </row>
    <row r="335" spans="1:6" ht="30" customHeight="1" x14ac:dyDescent="0.3">
      <c r="F335" s="316"/>
    </row>
    <row r="336" spans="1:6" ht="30" customHeight="1" x14ac:dyDescent="0.3">
      <c r="F336" s="333"/>
    </row>
    <row r="337" spans="1:6" ht="30" customHeight="1" x14ac:dyDescent="0.3"/>
    <row r="338" spans="1:6" ht="30" customHeight="1" x14ac:dyDescent="0.3">
      <c r="A338" s="275" t="s">
        <v>724</v>
      </c>
      <c r="B338" s="191" t="s">
        <v>431</v>
      </c>
      <c r="C338" s="191" t="s">
        <v>540</v>
      </c>
      <c r="D338" s="86"/>
      <c r="E338" s="86" t="s">
        <v>664</v>
      </c>
    </row>
    <row r="339" spans="1:6" ht="30" customHeight="1" x14ac:dyDescent="0.3">
      <c r="A339" s="293" t="s">
        <v>806</v>
      </c>
      <c r="B339" s="293" t="s">
        <v>581</v>
      </c>
      <c r="C339" s="293" t="s">
        <v>599</v>
      </c>
      <c r="D339" s="403" t="s">
        <v>756</v>
      </c>
      <c r="E339" s="293" t="s">
        <v>604</v>
      </c>
      <c r="F339" s="293" t="s">
        <v>610</v>
      </c>
    </row>
    <row r="340" spans="1:6" ht="30" customHeight="1" x14ac:dyDescent="0.3">
      <c r="A340" s="275" t="s">
        <v>624</v>
      </c>
      <c r="B340" s="266" t="s">
        <v>536</v>
      </c>
      <c r="C340" s="191" t="s">
        <v>540</v>
      </c>
      <c r="D340" s="86"/>
      <c r="E340" s="5" t="s">
        <v>682</v>
      </c>
      <c r="F340" s="282"/>
    </row>
    <row r="341" spans="1:6" ht="30" customHeight="1" x14ac:dyDescent="0.3">
      <c r="A341" s="275" t="s">
        <v>588</v>
      </c>
      <c r="B341" s="266" t="s">
        <v>536</v>
      </c>
      <c r="C341" s="191" t="s">
        <v>540</v>
      </c>
      <c r="D341" s="5"/>
      <c r="E341" s="5" t="s">
        <v>682</v>
      </c>
      <c r="F341" s="380"/>
    </row>
    <row r="342" spans="1:6" ht="30" customHeight="1" x14ac:dyDescent="0.3">
      <c r="A342" s="275" t="s">
        <v>614</v>
      </c>
      <c r="B342" s="266" t="s">
        <v>536</v>
      </c>
      <c r="C342" s="191" t="s">
        <v>540</v>
      </c>
      <c r="D342" s="5"/>
      <c r="E342" s="5" t="s">
        <v>682</v>
      </c>
      <c r="F342" s="282"/>
    </row>
    <row r="343" spans="1:6" ht="30" customHeight="1" x14ac:dyDescent="0.3">
      <c r="A343" s="275" t="s">
        <v>620</v>
      </c>
      <c r="B343" s="266" t="s">
        <v>536</v>
      </c>
      <c r="C343" s="191" t="s">
        <v>540</v>
      </c>
      <c r="D343" s="5"/>
      <c r="E343" s="5" t="s">
        <v>682</v>
      </c>
      <c r="F343" s="5" t="s">
        <v>804</v>
      </c>
    </row>
    <row r="344" spans="1:6" ht="30" customHeight="1" x14ac:dyDescent="0.3">
      <c r="A344" s="275" t="s">
        <v>801</v>
      </c>
      <c r="B344" s="266" t="s">
        <v>536</v>
      </c>
      <c r="C344" s="191" t="s">
        <v>540</v>
      </c>
      <c r="D344" s="5"/>
      <c r="E344" s="5" t="s">
        <v>682</v>
      </c>
      <c r="F344" s="378"/>
    </row>
    <row r="345" spans="1:6" ht="30" customHeight="1" x14ac:dyDescent="0.3">
      <c r="A345" s="275" t="s">
        <v>641</v>
      </c>
      <c r="B345" s="191" t="s">
        <v>802</v>
      </c>
      <c r="C345" s="191" t="s">
        <v>540</v>
      </c>
      <c r="D345" s="86"/>
      <c r="E345" s="86" t="s">
        <v>654</v>
      </c>
      <c r="F345" s="281"/>
    </row>
    <row r="346" spans="1:6" ht="30" customHeight="1" x14ac:dyDescent="0.3">
      <c r="A346" s="275" t="s">
        <v>642</v>
      </c>
      <c r="B346" s="191" t="s">
        <v>802</v>
      </c>
      <c r="C346" s="191" t="s">
        <v>540</v>
      </c>
      <c r="D346" s="86"/>
      <c r="E346" s="86" t="s">
        <v>654</v>
      </c>
      <c r="F346" s="386"/>
    </row>
    <row r="347" spans="1:6" ht="30" customHeight="1" x14ac:dyDescent="0.3">
      <c r="A347" s="275" t="s">
        <v>803</v>
      </c>
      <c r="B347" s="191" t="s">
        <v>802</v>
      </c>
      <c r="C347" s="191" t="s">
        <v>540</v>
      </c>
      <c r="D347" s="86"/>
      <c r="E347" s="86" t="s">
        <v>654</v>
      </c>
      <c r="F347" s="386"/>
    </row>
    <row r="348" spans="1:6" ht="30" customHeight="1" x14ac:dyDescent="0.3">
      <c r="A348" s="275" t="s">
        <v>623</v>
      </c>
      <c r="B348" s="191" t="s">
        <v>802</v>
      </c>
      <c r="C348" s="191" t="s">
        <v>540</v>
      </c>
      <c r="D348" s="86"/>
      <c r="E348" s="86" t="s">
        <v>654</v>
      </c>
      <c r="F348" s="389"/>
    </row>
    <row r="349" spans="1:6" ht="30" customHeight="1" x14ac:dyDescent="0.3">
      <c r="A349" s="275" t="s">
        <v>619</v>
      </c>
      <c r="B349" s="191" t="s">
        <v>802</v>
      </c>
      <c r="C349" s="191" t="s">
        <v>540</v>
      </c>
      <c r="D349" s="86"/>
      <c r="E349" s="86" t="s">
        <v>654</v>
      </c>
      <c r="F349" s="316"/>
    </row>
    <row r="350" spans="1:6" ht="30" customHeight="1" x14ac:dyDescent="0.3">
      <c r="A350" s="275" t="s">
        <v>618</v>
      </c>
      <c r="B350" s="191" t="s">
        <v>802</v>
      </c>
      <c r="C350" s="191" t="s">
        <v>540</v>
      </c>
      <c r="D350" s="86"/>
      <c r="E350" s="86" t="s">
        <v>654</v>
      </c>
      <c r="F350" s="333" t="s">
        <v>804</v>
      </c>
    </row>
    <row r="351" spans="1:6" ht="30" customHeight="1" x14ac:dyDescent="0.3">
      <c r="A351" s="293" t="s">
        <v>805</v>
      </c>
      <c r="B351" s="293" t="s">
        <v>581</v>
      </c>
      <c r="C351" s="293" t="s">
        <v>599</v>
      </c>
      <c r="D351" s="403" t="s">
        <v>756</v>
      </c>
      <c r="E351" s="293" t="s">
        <v>604</v>
      </c>
      <c r="F351" s="293" t="s">
        <v>610</v>
      </c>
    </row>
    <row r="352" spans="1:6" ht="24.9" customHeight="1" x14ac:dyDescent="0.3">
      <c r="A352" s="275" t="s">
        <v>620</v>
      </c>
      <c r="B352" s="266" t="s">
        <v>536</v>
      </c>
      <c r="C352" s="275" t="s">
        <v>540</v>
      </c>
      <c r="D352" s="5"/>
      <c r="E352" s="5" t="s">
        <v>682</v>
      </c>
      <c r="F352" s="378"/>
    </row>
    <row r="353" spans="1:6" ht="24.9" customHeight="1" x14ac:dyDescent="0.3">
      <c r="A353" s="275" t="s">
        <v>646</v>
      </c>
      <c r="B353" s="266" t="s">
        <v>536</v>
      </c>
      <c r="C353" s="275" t="s">
        <v>540</v>
      </c>
      <c r="D353" s="5"/>
      <c r="E353" s="5" t="s">
        <v>682</v>
      </c>
      <c r="F353" s="275"/>
    </row>
    <row r="354" spans="1:6" ht="24.9" customHeight="1" x14ac:dyDescent="0.3">
      <c r="A354" s="275" t="s">
        <v>645</v>
      </c>
      <c r="B354" s="266" t="s">
        <v>536</v>
      </c>
      <c r="C354" s="275" t="s">
        <v>540</v>
      </c>
      <c r="D354" s="5"/>
      <c r="E354" s="5" t="s">
        <v>682</v>
      </c>
      <c r="F354" s="275"/>
    </row>
    <row r="355" spans="1:6" ht="24.9" customHeight="1" x14ac:dyDescent="0.3">
      <c r="A355" s="275" t="s">
        <v>635</v>
      </c>
      <c r="B355" s="266" t="s">
        <v>536</v>
      </c>
      <c r="C355" s="275" t="s">
        <v>540</v>
      </c>
      <c r="D355" s="5"/>
      <c r="E355" s="5" t="s">
        <v>682</v>
      </c>
      <c r="F355" s="275"/>
    </row>
    <row r="356" spans="1:6" ht="24.9" customHeight="1" x14ac:dyDescent="0.3">
      <c r="A356" s="275" t="s">
        <v>625</v>
      </c>
      <c r="B356" s="266" t="s">
        <v>536</v>
      </c>
      <c r="C356" s="275" t="s">
        <v>771</v>
      </c>
      <c r="D356" s="5"/>
      <c r="E356" s="5" t="s">
        <v>682</v>
      </c>
      <c r="F356" s="275"/>
    </row>
    <row r="357" spans="1:6" ht="24.9" customHeight="1" x14ac:dyDescent="0.3">
      <c r="A357" s="275" t="s">
        <v>636</v>
      </c>
      <c r="B357" s="266" t="s">
        <v>536</v>
      </c>
      <c r="C357" s="275" t="s">
        <v>771</v>
      </c>
      <c r="D357" s="5"/>
      <c r="E357" s="5" t="s">
        <v>682</v>
      </c>
      <c r="F357" s="275"/>
    </row>
    <row r="358" spans="1:6" ht="24.9" customHeight="1" x14ac:dyDescent="0.3">
      <c r="A358" s="275" t="s">
        <v>628</v>
      </c>
      <c r="B358" s="275" t="s">
        <v>802</v>
      </c>
      <c r="C358" s="275" t="s">
        <v>540</v>
      </c>
      <c r="D358" s="5"/>
      <c r="E358" s="5" t="s">
        <v>654</v>
      </c>
      <c r="F358" s="275"/>
    </row>
    <row r="359" spans="1:6" ht="24.9" customHeight="1" x14ac:dyDescent="0.3">
      <c r="A359" s="275" t="s">
        <v>629</v>
      </c>
      <c r="B359" s="275" t="s">
        <v>802</v>
      </c>
      <c r="C359" s="275" t="s">
        <v>540</v>
      </c>
      <c r="D359" s="5"/>
      <c r="E359" s="5" t="s">
        <v>654</v>
      </c>
      <c r="F359" s="275"/>
    </row>
    <row r="360" spans="1:6" ht="24.9" customHeight="1" x14ac:dyDescent="0.3">
      <c r="A360" s="275" t="s">
        <v>644</v>
      </c>
      <c r="B360" s="275" t="s">
        <v>802</v>
      </c>
      <c r="C360" s="275" t="s">
        <v>540</v>
      </c>
      <c r="D360" s="5"/>
      <c r="E360" s="5" t="s">
        <v>654</v>
      </c>
      <c r="F360" s="275"/>
    </row>
    <row r="361" spans="1:6" ht="24.9" customHeight="1" x14ac:dyDescent="0.3">
      <c r="A361" s="275" t="s">
        <v>606</v>
      </c>
      <c r="B361" s="275" t="s">
        <v>716</v>
      </c>
      <c r="C361" s="275" t="s">
        <v>540</v>
      </c>
      <c r="D361" s="5"/>
      <c r="E361" s="5" t="s">
        <v>654</v>
      </c>
      <c r="F361" s="275" t="s">
        <v>812</v>
      </c>
    </row>
    <row r="362" spans="1:6" ht="24.9" customHeight="1" x14ac:dyDescent="0.3">
      <c r="A362" s="275" t="s">
        <v>724</v>
      </c>
      <c r="B362" s="275" t="s">
        <v>716</v>
      </c>
      <c r="C362" s="275" t="s">
        <v>540</v>
      </c>
      <c r="D362" s="5"/>
      <c r="E362" s="5" t="s">
        <v>664</v>
      </c>
      <c r="F362" s="275"/>
    </row>
    <row r="363" spans="1:6" ht="24.9" customHeight="1" x14ac:dyDescent="0.3">
      <c r="A363" s="275" t="s">
        <v>712</v>
      </c>
      <c r="B363" s="275" t="s">
        <v>716</v>
      </c>
      <c r="C363" s="275" t="s">
        <v>540</v>
      </c>
      <c r="D363" s="5"/>
      <c r="E363" s="5" t="s">
        <v>664</v>
      </c>
      <c r="F363" s="275" t="s">
        <v>810</v>
      </c>
    </row>
    <row r="364" spans="1:6" ht="35.1" customHeight="1" x14ac:dyDescent="0.3">
      <c r="A364" s="275" t="s">
        <v>623</v>
      </c>
      <c r="B364" s="275" t="s">
        <v>582</v>
      </c>
      <c r="C364" s="275" t="s">
        <v>807</v>
      </c>
      <c r="D364" s="5"/>
      <c r="E364" s="5" t="s">
        <v>668</v>
      </c>
      <c r="F364" s="191"/>
    </row>
    <row r="365" spans="1:6" ht="35.1" customHeight="1" x14ac:dyDescent="0.3">
      <c r="A365" s="326" t="s">
        <v>808</v>
      </c>
      <c r="B365" s="326" t="s">
        <v>582</v>
      </c>
      <c r="C365" s="326" t="s">
        <v>809</v>
      </c>
      <c r="D365" s="86"/>
      <c r="E365" s="5" t="s">
        <v>668</v>
      </c>
      <c r="F365" s="275" t="s">
        <v>811</v>
      </c>
    </row>
    <row r="366" spans="1:6" ht="35.1" customHeight="1" x14ac:dyDescent="0.3">
      <c r="A366" s="275" t="s">
        <v>820</v>
      </c>
      <c r="B366" s="326" t="s">
        <v>786</v>
      </c>
      <c r="C366" s="326" t="s">
        <v>751</v>
      </c>
      <c r="D366" s="86"/>
      <c r="E366" s="5" t="s">
        <v>654</v>
      </c>
      <c r="F366" s="275"/>
    </row>
    <row r="367" spans="1:6" ht="30" customHeight="1" x14ac:dyDescent="0.3">
      <c r="A367" s="293" t="s">
        <v>815</v>
      </c>
      <c r="B367" s="293" t="s">
        <v>581</v>
      </c>
      <c r="C367" s="293" t="s">
        <v>599</v>
      </c>
      <c r="D367" s="403" t="s">
        <v>756</v>
      </c>
      <c r="E367" s="293" t="s">
        <v>604</v>
      </c>
      <c r="F367" s="293" t="s">
        <v>610</v>
      </c>
    </row>
    <row r="368" spans="1:6" s="437" customFormat="1" ht="30" customHeight="1" x14ac:dyDescent="0.3">
      <c r="A368" s="326" t="s">
        <v>614</v>
      </c>
      <c r="B368" s="326" t="s">
        <v>390</v>
      </c>
      <c r="C368" s="326" t="s">
        <v>540</v>
      </c>
      <c r="D368" s="329"/>
      <c r="E368" s="329" t="s">
        <v>654</v>
      </c>
      <c r="F368" s="326"/>
    </row>
    <row r="369" spans="1:6" s="437" customFormat="1" ht="30" customHeight="1" x14ac:dyDescent="0.3">
      <c r="A369" s="326" t="s">
        <v>588</v>
      </c>
      <c r="B369" s="326" t="s">
        <v>390</v>
      </c>
      <c r="C369" s="326" t="s">
        <v>540</v>
      </c>
      <c r="D369" s="329"/>
      <c r="E369" s="329" t="s">
        <v>654</v>
      </c>
      <c r="F369" s="326"/>
    </row>
    <row r="370" spans="1:6" s="468" customFormat="1" ht="30" customHeight="1" x14ac:dyDescent="0.3">
      <c r="A370" s="326" t="s">
        <v>817</v>
      </c>
      <c r="B370" s="326" t="s">
        <v>390</v>
      </c>
      <c r="C370" s="326" t="s">
        <v>818</v>
      </c>
      <c r="D370" s="329"/>
      <c r="E370" s="329" t="s">
        <v>668</v>
      </c>
      <c r="F370" s="467" t="s">
        <v>822</v>
      </c>
    </row>
    <row r="371" spans="1:6" s="468" customFormat="1" ht="30" customHeight="1" x14ac:dyDescent="0.3">
      <c r="A371" s="326" t="s">
        <v>824</v>
      </c>
      <c r="B371" s="326" t="s">
        <v>390</v>
      </c>
      <c r="C371" s="326" t="s">
        <v>818</v>
      </c>
      <c r="D371" s="329"/>
      <c r="E371" s="329" t="s">
        <v>668</v>
      </c>
      <c r="F371" s="326"/>
    </row>
    <row r="372" spans="1:6" s="468" customFormat="1" ht="30" customHeight="1" x14ac:dyDescent="0.3">
      <c r="A372" s="326" t="s">
        <v>782</v>
      </c>
      <c r="B372" s="326" t="s">
        <v>823</v>
      </c>
      <c r="C372" s="326" t="s">
        <v>540</v>
      </c>
      <c r="D372" s="329"/>
      <c r="E372" s="5" t="s">
        <v>819</v>
      </c>
      <c r="F372" s="326"/>
    </row>
    <row r="373" spans="1:6" s="468" customFormat="1" ht="24.9" customHeight="1" x14ac:dyDescent="0.3">
      <c r="A373" s="326" t="s">
        <v>783</v>
      </c>
      <c r="B373" s="326" t="s">
        <v>823</v>
      </c>
      <c r="C373" s="326" t="s">
        <v>540</v>
      </c>
      <c r="D373" s="329"/>
      <c r="E373" s="5" t="s">
        <v>819</v>
      </c>
      <c r="F373" s="326"/>
    </row>
    <row r="374" spans="1:6" s="7" customFormat="1" ht="24.9" customHeight="1" x14ac:dyDescent="0.3">
      <c r="A374" s="275" t="s">
        <v>626</v>
      </c>
      <c r="B374" s="326" t="s">
        <v>823</v>
      </c>
      <c r="C374" s="275" t="s">
        <v>540</v>
      </c>
      <c r="D374" s="5"/>
      <c r="E374" s="5" t="s">
        <v>819</v>
      </c>
      <c r="F374" s="275"/>
    </row>
    <row r="375" spans="1:6" s="7" customFormat="1" ht="24.9" customHeight="1" x14ac:dyDescent="0.3">
      <c r="A375" s="275" t="s">
        <v>630</v>
      </c>
      <c r="B375" s="326" t="s">
        <v>390</v>
      </c>
      <c r="C375" s="275" t="s">
        <v>540</v>
      </c>
      <c r="D375" s="5"/>
      <c r="E375" s="5" t="s">
        <v>819</v>
      </c>
      <c r="F375" s="275"/>
    </row>
    <row r="376" spans="1:6" ht="24.9" customHeight="1" x14ac:dyDescent="0.3">
      <c r="A376" s="275" t="s">
        <v>619</v>
      </c>
      <c r="B376" s="326" t="s">
        <v>823</v>
      </c>
      <c r="C376" s="275" t="s">
        <v>540</v>
      </c>
      <c r="D376" s="5"/>
      <c r="E376" s="5" t="s">
        <v>819</v>
      </c>
      <c r="F376" s="275" t="s">
        <v>755</v>
      </c>
    </row>
    <row r="377" spans="1:6" ht="24.9" customHeight="1" x14ac:dyDescent="0.3">
      <c r="A377" s="275" t="s">
        <v>725</v>
      </c>
      <c r="B377" s="326" t="s">
        <v>823</v>
      </c>
      <c r="C377" s="275" t="s">
        <v>540</v>
      </c>
      <c r="D377" s="5"/>
      <c r="E377" s="5" t="s">
        <v>819</v>
      </c>
      <c r="F377" s="275"/>
    </row>
    <row r="378" spans="1:6" ht="24.9" customHeight="1" x14ac:dyDescent="0.3">
      <c r="A378" s="275" t="s">
        <v>641</v>
      </c>
      <c r="B378" s="326" t="s">
        <v>390</v>
      </c>
      <c r="C378" s="275" t="s">
        <v>540</v>
      </c>
      <c r="D378" s="5"/>
      <c r="E378" s="5" t="s">
        <v>819</v>
      </c>
      <c r="F378" s="275"/>
    </row>
    <row r="379" spans="1:6" ht="24.9" customHeight="1" x14ac:dyDescent="0.3">
      <c r="A379" s="275" t="s">
        <v>642</v>
      </c>
      <c r="B379" s="326" t="s">
        <v>823</v>
      </c>
      <c r="C379" s="275" t="s">
        <v>540</v>
      </c>
      <c r="D379" s="5"/>
      <c r="E379" s="5" t="s">
        <v>819</v>
      </c>
      <c r="F379" s="275"/>
    </row>
    <row r="380" spans="1:6" ht="24.9" customHeight="1" x14ac:dyDescent="0.3">
      <c r="A380" s="275" t="s">
        <v>821</v>
      </c>
      <c r="B380" s="326" t="s">
        <v>823</v>
      </c>
      <c r="C380" s="275" t="s">
        <v>540</v>
      </c>
      <c r="D380" s="5"/>
      <c r="E380" s="5" t="s">
        <v>819</v>
      </c>
      <c r="F380" s="275" t="s">
        <v>825</v>
      </c>
    </row>
    <row r="381" spans="1:6" ht="24.9" customHeight="1" x14ac:dyDescent="0.3">
      <c r="A381" s="275" t="s">
        <v>820</v>
      </c>
      <c r="B381" s="326" t="s">
        <v>823</v>
      </c>
      <c r="C381" s="275" t="s">
        <v>816</v>
      </c>
      <c r="D381" s="5"/>
      <c r="E381" s="5" t="s">
        <v>819</v>
      </c>
      <c r="F381" s="275" t="s">
        <v>825</v>
      </c>
    </row>
    <row r="383" spans="1:6" ht="24.9" customHeight="1" x14ac:dyDescent="0.3"/>
    <row r="384" spans="1:6" ht="24.9" customHeight="1" x14ac:dyDescent="0.3"/>
    <row r="385" ht="24.9" customHeight="1" x14ac:dyDescent="0.3"/>
    <row r="386" ht="24.9" customHeight="1" x14ac:dyDescent="0.3"/>
    <row r="387" ht="24.9" customHeight="1" x14ac:dyDescent="0.3"/>
    <row r="388" ht="24.9" customHeight="1" x14ac:dyDescent="0.3"/>
    <row r="389" ht="24.9" customHeight="1" x14ac:dyDescent="0.3"/>
    <row r="390" ht="24.9" customHeight="1" x14ac:dyDescent="0.3"/>
    <row r="391" ht="24.9" customHeight="1" x14ac:dyDescent="0.3"/>
    <row r="392" ht="24.9" customHeight="1" x14ac:dyDescent="0.3"/>
    <row r="393" ht="24.9" customHeight="1" x14ac:dyDescent="0.3"/>
    <row r="394" ht="24.9" customHeight="1" x14ac:dyDescent="0.3"/>
  </sheetData>
  <autoFilter ref="A1:I326"/>
  <sortState ref="A302:I311">
    <sortCondition ref="B302:B311"/>
  </sortState>
  <pageMargins left="0.22" right="0.17" top="0.75" bottom="0.75" header="0.3" footer="0.3"/>
  <pageSetup paperSize="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FZ38"/>
  <sheetViews>
    <sheetView topLeftCell="A5" zoomScale="98" zoomScaleNormal="98" workbookViewId="0">
      <pane xSplit="2" ySplit="6" topLeftCell="FC11" activePane="bottomRight" state="frozen"/>
      <selection activeCell="A5" sqref="A5"/>
      <selection pane="topRight" activeCell="B5" sqref="B5"/>
      <selection pane="bottomLeft" activeCell="A11" sqref="A11"/>
      <selection pane="bottomRight" activeCell="FC11" sqref="FC11:FF11"/>
    </sheetView>
  </sheetViews>
  <sheetFormatPr baseColWidth="10" defaultColWidth="11.44140625" defaultRowHeight="14.4" x14ac:dyDescent="0.3"/>
  <cols>
    <col min="1" max="1" width="11.44140625" style="114"/>
    <col min="2" max="2" width="20.109375" style="114" customWidth="1"/>
    <col min="3" max="3" width="15.33203125" style="114" customWidth="1"/>
    <col min="4" max="4" width="15" style="114" customWidth="1"/>
    <col min="5" max="5" width="13" style="114" customWidth="1"/>
    <col min="6" max="6" width="17" style="114" customWidth="1"/>
    <col min="7" max="9" width="12.44140625" style="114" customWidth="1"/>
    <col min="10" max="10" width="14.44140625" style="114" customWidth="1"/>
    <col min="11" max="13" width="12.44140625" style="114" customWidth="1"/>
    <col min="14" max="14" width="15.33203125" style="114" customWidth="1"/>
    <col min="15" max="17" width="12.44140625" style="114" customWidth="1"/>
    <col min="18" max="18" width="15.5546875" style="114" customWidth="1"/>
    <col min="19" max="30" width="12.44140625" style="114" customWidth="1"/>
    <col min="31" max="34" width="11.5546875" style="114" customWidth="1"/>
    <col min="35" max="37" width="10.5546875" style="114" customWidth="1"/>
    <col min="38" max="38" width="15.33203125" style="114" customWidth="1"/>
    <col min="39" max="46" width="13" style="114" customWidth="1"/>
    <col min="47" max="70" width="11.88671875" style="114" customWidth="1"/>
    <col min="71" max="73" width="12" style="114" customWidth="1"/>
    <col min="74" max="74" width="16.6640625" style="114" customWidth="1"/>
    <col min="75" max="77" width="12" style="114" customWidth="1"/>
    <col min="78" max="78" width="16.109375" style="114" customWidth="1"/>
    <col min="79" max="86" width="12" style="114" customWidth="1"/>
    <col min="87" max="89" width="11.44140625" style="114"/>
    <col min="90" max="90" width="11.44140625" style="114" customWidth="1"/>
    <col min="91" max="93" width="11.44140625" style="114"/>
    <col min="94" max="94" width="13.44140625" style="114" customWidth="1"/>
    <col min="95" max="98" width="11.33203125" style="114" customWidth="1"/>
    <col min="99" max="102" width="13" customWidth="1"/>
    <col min="103" max="105" width="11.33203125" style="114" customWidth="1"/>
    <col min="106" max="106" width="16.109375" style="114" bestFit="1" customWidth="1"/>
    <col min="107" max="109" width="11.33203125" style="114" customWidth="1"/>
    <col min="110" max="110" width="16.109375" style="114" bestFit="1" customWidth="1"/>
    <col min="111" max="16384" width="11.44140625" style="114"/>
  </cols>
  <sheetData>
    <row r="1" spans="2:182" ht="15.75" hidden="1" customHeight="1" x14ac:dyDescent="0.3">
      <c r="EU1" s="807" t="s">
        <v>208</v>
      </c>
      <c r="EV1" s="808"/>
      <c r="EW1" s="808"/>
      <c r="EX1" s="809"/>
      <c r="EY1" s="807" t="s">
        <v>208</v>
      </c>
      <c r="EZ1" s="808"/>
      <c r="FA1" s="808"/>
      <c r="FB1" s="809"/>
      <c r="FC1" s="807" t="s">
        <v>208</v>
      </c>
      <c r="FD1" s="808"/>
      <c r="FE1" s="808"/>
      <c r="FF1" s="809"/>
      <c r="FG1" s="792" t="s">
        <v>208</v>
      </c>
      <c r="FH1" s="793"/>
      <c r="FI1" s="793"/>
      <c r="FJ1" s="793"/>
      <c r="FK1" s="792" t="s">
        <v>208</v>
      </c>
      <c r="FL1" s="793"/>
      <c r="FM1" s="793"/>
      <c r="FN1" s="793"/>
    </row>
    <row r="2" spans="2:182" ht="15.75" hidden="1" customHeight="1" x14ac:dyDescent="0.3">
      <c r="EU2" s="792" t="s">
        <v>173</v>
      </c>
      <c r="EV2" s="793"/>
      <c r="EW2" s="793"/>
      <c r="EX2" s="794"/>
      <c r="EY2" s="792" t="s">
        <v>173</v>
      </c>
      <c r="EZ2" s="793"/>
      <c r="FA2" s="793"/>
      <c r="FB2" s="794"/>
      <c r="FC2" s="792" t="s">
        <v>173</v>
      </c>
      <c r="FD2" s="793"/>
      <c r="FE2" s="793"/>
      <c r="FF2" s="794"/>
      <c r="FG2" s="792" t="s">
        <v>320</v>
      </c>
      <c r="FH2" s="793"/>
      <c r="FI2" s="793"/>
      <c r="FJ2" s="793"/>
      <c r="FK2" s="792" t="s">
        <v>323</v>
      </c>
      <c r="FL2" s="793"/>
      <c r="FM2" s="793"/>
      <c r="FN2" s="794"/>
    </row>
    <row r="3" spans="2:182" ht="15.75" hidden="1" customHeight="1" x14ac:dyDescent="0.3"/>
    <row r="4" spans="2:182" ht="15.75" hidden="1" customHeight="1" x14ac:dyDescent="0.3"/>
    <row r="5" spans="2:182" ht="23.1" customHeight="1" x14ac:dyDescent="0.3"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U5" s="89"/>
      <c r="CV5" s="89"/>
      <c r="CW5" s="89"/>
      <c r="CX5" s="89"/>
    </row>
    <row r="6" spans="2:182" ht="9.6" customHeight="1" thickBot="1" x14ac:dyDescent="0.35"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  <c r="BP6" s="196"/>
      <c r="BQ6" s="196"/>
      <c r="BR6" s="196"/>
      <c r="BS6" s="196"/>
      <c r="BT6" s="196"/>
      <c r="BU6" s="196"/>
      <c r="BV6" s="196"/>
      <c r="BW6" s="196"/>
      <c r="BX6" s="196"/>
      <c r="BY6" s="196"/>
      <c r="BZ6" s="196"/>
      <c r="CA6" s="196"/>
      <c r="CB6" s="196"/>
      <c r="CC6" s="196"/>
      <c r="CD6" s="196"/>
      <c r="CE6" s="196"/>
      <c r="CF6" s="196"/>
      <c r="CG6" s="196"/>
      <c r="CH6" s="196"/>
      <c r="CU6" s="92"/>
      <c r="CV6" s="92"/>
      <c r="CW6" s="92"/>
      <c r="CX6" s="92"/>
    </row>
    <row r="7" spans="2:182" ht="24.6" customHeight="1" thickBot="1" x14ac:dyDescent="0.35">
      <c r="G7" s="198"/>
      <c r="H7" s="198"/>
      <c r="I7" s="198"/>
      <c r="J7" s="198"/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8"/>
      <c r="AM7" s="198"/>
      <c r="AN7" s="198"/>
      <c r="AO7" s="198"/>
      <c r="AP7" s="198"/>
      <c r="AQ7" s="198"/>
      <c r="AR7" s="198"/>
      <c r="AS7" s="198"/>
      <c r="AT7" s="198"/>
      <c r="AU7" s="198"/>
      <c r="AV7" s="198"/>
      <c r="AW7" s="198"/>
      <c r="AX7" s="198"/>
      <c r="AY7" s="198"/>
      <c r="AZ7" s="198"/>
      <c r="BA7" s="198"/>
      <c r="BB7" s="198"/>
      <c r="BC7" s="198"/>
      <c r="BD7" s="198"/>
      <c r="BE7" s="198"/>
      <c r="BF7" s="198"/>
      <c r="BG7" s="198"/>
      <c r="BH7" s="198"/>
      <c r="BI7" s="198"/>
      <c r="BJ7" s="198"/>
      <c r="BK7" s="198"/>
      <c r="BL7" s="198"/>
      <c r="BM7" s="198"/>
      <c r="BN7" s="198"/>
      <c r="BO7" s="198"/>
      <c r="BP7" s="198"/>
      <c r="BQ7" s="198"/>
      <c r="BR7" s="198"/>
      <c r="BS7" s="198"/>
      <c r="BT7" s="198"/>
      <c r="BU7" s="198"/>
      <c r="BV7" s="198"/>
      <c r="BW7" s="198"/>
      <c r="BX7" s="198"/>
      <c r="BY7" s="198"/>
      <c r="BZ7" s="198"/>
      <c r="CA7" s="198"/>
      <c r="CB7" s="198"/>
      <c r="CC7" s="198"/>
      <c r="CD7" s="198"/>
      <c r="CE7" s="198"/>
      <c r="CF7" s="198"/>
      <c r="CG7" s="198"/>
      <c r="CH7" s="198"/>
      <c r="CI7" s="199"/>
      <c r="CJ7" s="200"/>
      <c r="CK7" s="200"/>
      <c r="CL7" s="201"/>
      <c r="CM7" s="199"/>
      <c r="CN7" s="200"/>
      <c r="CO7" s="200"/>
      <c r="CP7" s="201"/>
      <c r="CQ7" s="200"/>
      <c r="CR7" s="200"/>
      <c r="CS7" s="200"/>
      <c r="CT7" s="200"/>
      <c r="CU7" s="95"/>
      <c r="CV7" s="95"/>
      <c r="CW7" s="95"/>
      <c r="CX7" s="95"/>
      <c r="CY7" s="199"/>
      <c r="CZ7" s="200"/>
      <c r="DA7" s="200"/>
      <c r="DB7" s="201"/>
      <c r="DC7" s="199"/>
      <c r="DD7" s="200"/>
      <c r="DE7" s="200"/>
      <c r="DF7" s="201"/>
      <c r="DG7" s="199"/>
      <c r="DH7" s="200"/>
      <c r="DI7" s="200"/>
      <c r="DJ7" s="201"/>
      <c r="DK7" s="199"/>
      <c r="DL7" s="200"/>
      <c r="DM7" s="200"/>
      <c r="DN7" s="201"/>
      <c r="DO7" s="199"/>
      <c r="DP7" s="200"/>
      <c r="DQ7" s="200"/>
      <c r="DR7" s="201"/>
      <c r="DS7" s="199"/>
      <c r="DT7" s="200"/>
      <c r="DU7" s="200"/>
      <c r="DV7" s="201"/>
      <c r="DW7" s="199"/>
      <c r="DX7" s="200"/>
      <c r="DY7" s="200"/>
      <c r="DZ7" s="201"/>
      <c r="EA7" s="199"/>
      <c r="EB7" s="200"/>
      <c r="EC7" s="200"/>
      <c r="ED7" s="201"/>
      <c r="EE7" s="199"/>
      <c r="EF7" s="200"/>
      <c r="EG7" s="200"/>
      <c r="EH7" s="201"/>
      <c r="EI7" s="199"/>
      <c r="EJ7" s="200"/>
      <c r="EK7" s="200"/>
      <c r="EL7" s="201"/>
      <c r="EM7" s="199"/>
      <c r="EN7" s="200"/>
      <c r="EO7" s="200"/>
      <c r="EP7" s="201"/>
      <c r="EQ7" s="199"/>
      <c r="ER7" s="200"/>
      <c r="ES7" s="200"/>
      <c r="ET7" s="201"/>
      <c r="EU7" s="199"/>
      <c r="EV7" s="200"/>
      <c r="EW7" s="200"/>
      <c r="EX7" s="201"/>
      <c r="EY7" s="199"/>
      <c r="EZ7" s="200"/>
      <c r="FA7" s="200"/>
      <c r="FB7" s="201"/>
      <c r="FC7" s="199"/>
      <c r="FD7" s="200"/>
      <c r="FE7" s="200"/>
      <c r="FF7" s="201"/>
      <c r="FG7" s="199"/>
      <c r="FH7" s="200"/>
      <c r="FI7" s="200"/>
      <c r="FJ7" s="201"/>
      <c r="FK7" s="199"/>
      <c r="FL7" s="200"/>
      <c r="FM7" s="200"/>
      <c r="FN7" s="201"/>
      <c r="FO7" s="199"/>
      <c r="FP7" s="200"/>
      <c r="FQ7" s="200"/>
      <c r="FR7" s="201"/>
      <c r="FS7" s="199"/>
      <c r="FT7" s="200"/>
      <c r="FU7" s="200"/>
      <c r="FV7" s="201"/>
      <c r="FW7" s="199"/>
      <c r="FX7" s="200"/>
      <c r="FY7" s="200"/>
      <c r="FZ7" s="201"/>
    </row>
    <row r="8" spans="2:182" s="185" customFormat="1" ht="18.75" customHeight="1" thickBot="1" x14ac:dyDescent="0.35">
      <c r="B8" s="229" t="s">
        <v>16</v>
      </c>
      <c r="C8" s="793" t="s">
        <v>518</v>
      </c>
      <c r="D8" s="793"/>
      <c r="E8" s="793"/>
      <c r="F8" s="794"/>
      <c r="G8" s="793" t="s">
        <v>522</v>
      </c>
      <c r="H8" s="793"/>
      <c r="I8" s="793"/>
      <c r="J8" s="794"/>
      <c r="K8" s="807" t="s">
        <v>481</v>
      </c>
      <c r="L8" s="808"/>
      <c r="M8" s="808"/>
      <c r="N8" s="809"/>
      <c r="O8" s="807" t="s">
        <v>123</v>
      </c>
      <c r="P8" s="808"/>
      <c r="Q8" s="808"/>
      <c r="R8" s="809"/>
      <c r="S8" s="807" t="s">
        <v>363</v>
      </c>
      <c r="T8" s="808"/>
      <c r="U8" s="808"/>
      <c r="V8" s="809"/>
      <c r="W8" s="807" t="s">
        <v>473</v>
      </c>
      <c r="X8" s="808"/>
      <c r="Y8" s="808"/>
      <c r="Z8" s="809"/>
      <c r="AA8" s="807" t="s">
        <v>363</v>
      </c>
      <c r="AB8" s="808"/>
      <c r="AC8" s="808"/>
      <c r="AD8" s="809"/>
      <c r="AE8" s="807" t="s">
        <v>480</v>
      </c>
      <c r="AF8" s="808"/>
      <c r="AG8" s="808"/>
      <c r="AH8" s="809"/>
      <c r="AI8" s="792" t="s">
        <v>501</v>
      </c>
      <c r="AJ8" s="793"/>
      <c r="AK8" s="793"/>
      <c r="AL8" s="794"/>
      <c r="AM8" s="792" t="s">
        <v>501</v>
      </c>
      <c r="AN8" s="793"/>
      <c r="AO8" s="793"/>
      <c r="AP8" s="794"/>
      <c r="AQ8" s="792" t="s">
        <v>501</v>
      </c>
      <c r="AR8" s="793"/>
      <c r="AS8" s="793"/>
      <c r="AT8" s="794"/>
      <c r="AU8" s="793" t="s">
        <v>523</v>
      </c>
      <c r="AV8" s="793"/>
      <c r="AW8" s="793"/>
      <c r="AX8" s="794"/>
      <c r="AY8" s="807" t="s">
        <v>504</v>
      </c>
      <c r="AZ8" s="808"/>
      <c r="BA8" s="808"/>
      <c r="BB8" s="809"/>
      <c r="BC8" s="807" t="s">
        <v>504</v>
      </c>
      <c r="BD8" s="808"/>
      <c r="BE8" s="808"/>
      <c r="BF8" s="809"/>
      <c r="BG8" s="792" t="s">
        <v>325</v>
      </c>
      <c r="BH8" s="793"/>
      <c r="BI8" s="793"/>
      <c r="BJ8" s="793"/>
      <c r="BK8" s="793" t="s">
        <v>18</v>
      </c>
      <c r="BL8" s="793"/>
      <c r="BM8" s="793"/>
      <c r="BN8" s="794"/>
      <c r="BO8" s="793" t="s">
        <v>18</v>
      </c>
      <c r="BP8" s="793"/>
      <c r="BQ8" s="793"/>
      <c r="BR8" s="794"/>
      <c r="BS8" s="793" t="s">
        <v>18</v>
      </c>
      <c r="BT8" s="793"/>
      <c r="BU8" s="793"/>
      <c r="BV8" s="794"/>
      <c r="BW8" s="793" t="s">
        <v>18</v>
      </c>
      <c r="BX8" s="793"/>
      <c r="BY8" s="793"/>
      <c r="BZ8" s="794"/>
      <c r="CA8" s="793" t="s">
        <v>18</v>
      </c>
      <c r="CB8" s="793"/>
      <c r="CC8" s="793"/>
      <c r="CD8" s="794"/>
      <c r="CE8" s="793" t="s">
        <v>118</v>
      </c>
      <c r="CF8" s="793"/>
      <c r="CG8" s="793"/>
      <c r="CH8" s="794"/>
      <c r="CI8" s="807" t="s">
        <v>118</v>
      </c>
      <c r="CJ8" s="808"/>
      <c r="CK8" s="808"/>
      <c r="CL8" s="809"/>
      <c r="CM8" s="792" t="s">
        <v>243</v>
      </c>
      <c r="CN8" s="793"/>
      <c r="CO8" s="793"/>
      <c r="CP8" s="793"/>
      <c r="CQ8" s="792" t="s">
        <v>243</v>
      </c>
      <c r="CR8" s="793"/>
      <c r="CS8" s="793"/>
      <c r="CT8" s="793"/>
      <c r="CU8" s="807" t="s">
        <v>118</v>
      </c>
      <c r="CV8" s="808"/>
      <c r="CW8" s="808"/>
      <c r="CX8" s="809"/>
      <c r="CY8" s="792" t="s">
        <v>493</v>
      </c>
      <c r="CZ8" s="793"/>
      <c r="DA8" s="793"/>
      <c r="DB8" s="793"/>
      <c r="DC8" s="807" t="s">
        <v>514</v>
      </c>
      <c r="DD8" s="808"/>
      <c r="DE8" s="808"/>
      <c r="DF8" s="809"/>
      <c r="DG8" s="807" t="s">
        <v>363</v>
      </c>
      <c r="DH8" s="808"/>
      <c r="DI8" s="808"/>
      <c r="DJ8" s="809"/>
      <c r="DK8" s="807" t="s">
        <v>363</v>
      </c>
      <c r="DL8" s="808"/>
      <c r="DM8" s="808"/>
      <c r="DN8" s="809"/>
      <c r="DO8" s="792" t="s">
        <v>378</v>
      </c>
      <c r="DP8" s="793"/>
      <c r="DQ8" s="793"/>
      <c r="DR8" s="793"/>
      <c r="DS8" s="807" t="s">
        <v>4</v>
      </c>
      <c r="DT8" s="808"/>
      <c r="DU8" s="808"/>
      <c r="DV8" s="809"/>
      <c r="DW8" s="807" t="s">
        <v>363</v>
      </c>
      <c r="DX8" s="808"/>
      <c r="DY8" s="808"/>
      <c r="DZ8" s="809"/>
      <c r="EA8" s="807" t="s">
        <v>96</v>
      </c>
      <c r="EB8" s="808"/>
      <c r="EC8" s="808"/>
      <c r="ED8" s="809"/>
      <c r="EE8" s="792" t="s">
        <v>414</v>
      </c>
      <c r="EF8" s="793"/>
      <c r="EG8" s="793"/>
      <c r="EH8" s="794"/>
      <c r="EI8" s="807" t="s">
        <v>414</v>
      </c>
      <c r="EJ8" s="808"/>
      <c r="EK8" s="808"/>
      <c r="EL8" s="809"/>
      <c r="EM8" s="807" t="s">
        <v>414</v>
      </c>
      <c r="EN8" s="808"/>
      <c r="EO8" s="808"/>
      <c r="EP8" s="809"/>
      <c r="EQ8" s="807" t="s">
        <v>363</v>
      </c>
      <c r="ER8" s="808"/>
      <c r="ES8" s="808"/>
      <c r="ET8" s="809"/>
      <c r="EU8" s="807" t="s">
        <v>208</v>
      </c>
      <c r="EV8" s="808"/>
      <c r="EW8" s="808"/>
      <c r="EX8" s="809"/>
      <c r="EY8" s="792" t="s">
        <v>208</v>
      </c>
      <c r="EZ8" s="793"/>
      <c r="FA8" s="793"/>
      <c r="FB8" s="793"/>
      <c r="FC8" s="792" t="s">
        <v>208</v>
      </c>
      <c r="FD8" s="793"/>
      <c r="FE8" s="793"/>
      <c r="FF8" s="793"/>
      <c r="FG8" s="792" t="s">
        <v>533</v>
      </c>
      <c r="FH8" s="793"/>
      <c r="FI8" s="793"/>
      <c r="FJ8" s="793"/>
      <c r="FK8" s="792" t="s">
        <v>497</v>
      </c>
      <c r="FL8" s="793"/>
      <c r="FM8" s="793"/>
      <c r="FN8" s="793"/>
      <c r="FO8" s="792" t="s">
        <v>497</v>
      </c>
      <c r="FP8" s="793"/>
      <c r="FQ8" s="793"/>
      <c r="FR8" s="793"/>
      <c r="FS8" s="792"/>
      <c r="FT8" s="793"/>
      <c r="FU8" s="793"/>
      <c r="FV8" s="793"/>
      <c r="FW8" s="792"/>
      <c r="FX8" s="793"/>
      <c r="FY8" s="793"/>
      <c r="FZ8" s="793"/>
    </row>
    <row r="9" spans="2:182" s="185" customFormat="1" ht="18" thickBot="1" x14ac:dyDescent="0.35">
      <c r="B9" s="229" t="s">
        <v>14</v>
      </c>
      <c r="C9" s="793" t="s">
        <v>519</v>
      </c>
      <c r="D9" s="793"/>
      <c r="E9" s="793"/>
      <c r="F9" s="794"/>
      <c r="G9" s="793" t="s">
        <v>521</v>
      </c>
      <c r="H9" s="793"/>
      <c r="I9" s="793"/>
      <c r="J9" s="794"/>
      <c r="K9" s="792" t="s">
        <v>407</v>
      </c>
      <c r="L9" s="793"/>
      <c r="M9" s="793"/>
      <c r="N9" s="794"/>
      <c r="O9" s="792" t="s">
        <v>479</v>
      </c>
      <c r="P9" s="793"/>
      <c r="Q9" s="793"/>
      <c r="R9" s="794"/>
      <c r="S9" s="792" t="s">
        <v>319</v>
      </c>
      <c r="T9" s="793"/>
      <c r="U9" s="793"/>
      <c r="V9" s="794"/>
      <c r="W9" s="792" t="s">
        <v>306</v>
      </c>
      <c r="X9" s="793"/>
      <c r="Y9" s="793"/>
      <c r="Z9" s="794"/>
      <c r="AA9" s="792" t="s">
        <v>525</v>
      </c>
      <c r="AB9" s="793"/>
      <c r="AC9" s="793"/>
      <c r="AD9" s="794"/>
      <c r="AE9" s="792" t="s">
        <v>479</v>
      </c>
      <c r="AF9" s="793"/>
      <c r="AG9" s="793"/>
      <c r="AH9" s="794"/>
      <c r="AI9" s="792" t="s">
        <v>511</v>
      </c>
      <c r="AJ9" s="793"/>
      <c r="AK9" s="793"/>
      <c r="AL9" s="794"/>
      <c r="AM9" s="792" t="s">
        <v>512</v>
      </c>
      <c r="AN9" s="793"/>
      <c r="AO9" s="793"/>
      <c r="AP9" s="794"/>
      <c r="AQ9" s="792" t="s">
        <v>502</v>
      </c>
      <c r="AR9" s="793"/>
      <c r="AS9" s="793"/>
      <c r="AT9" s="794"/>
      <c r="AU9" s="792" t="s">
        <v>524</v>
      </c>
      <c r="AV9" s="793"/>
      <c r="AW9" s="793"/>
      <c r="AX9" s="794"/>
      <c r="AY9" s="792" t="s">
        <v>505</v>
      </c>
      <c r="AZ9" s="793"/>
      <c r="BA9" s="793"/>
      <c r="BB9" s="794"/>
      <c r="BC9" s="792" t="s">
        <v>506</v>
      </c>
      <c r="BD9" s="793"/>
      <c r="BE9" s="793"/>
      <c r="BF9" s="794"/>
      <c r="BG9" s="792" t="s">
        <v>478</v>
      </c>
      <c r="BH9" s="793"/>
      <c r="BI9" s="793"/>
      <c r="BJ9" s="793"/>
      <c r="BK9" s="793" t="s">
        <v>165</v>
      </c>
      <c r="BL9" s="793"/>
      <c r="BM9" s="793"/>
      <c r="BN9" s="794"/>
      <c r="BO9" s="792" t="s">
        <v>319</v>
      </c>
      <c r="BP9" s="793"/>
      <c r="BQ9" s="793"/>
      <c r="BR9" s="794"/>
      <c r="BS9" s="792" t="s">
        <v>10</v>
      </c>
      <c r="BT9" s="793"/>
      <c r="BU9" s="793"/>
      <c r="BV9" s="794"/>
      <c r="BW9" s="792" t="s">
        <v>528</v>
      </c>
      <c r="BX9" s="793"/>
      <c r="BY9" s="793"/>
      <c r="BZ9" s="794"/>
      <c r="CA9" s="792" t="s">
        <v>527</v>
      </c>
      <c r="CB9" s="793"/>
      <c r="CC9" s="793"/>
      <c r="CD9" s="794"/>
      <c r="CE9" s="792" t="s">
        <v>235</v>
      </c>
      <c r="CF9" s="793"/>
      <c r="CG9" s="793"/>
      <c r="CH9" s="794"/>
      <c r="CI9" s="792" t="s">
        <v>448</v>
      </c>
      <c r="CJ9" s="793"/>
      <c r="CK9" s="793"/>
      <c r="CL9" s="794"/>
      <c r="CM9" s="792" t="s">
        <v>507</v>
      </c>
      <c r="CN9" s="793"/>
      <c r="CO9" s="793"/>
      <c r="CP9" s="794"/>
      <c r="CQ9" s="792" t="s">
        <v>507</v>
      </c>
      <c r="CR9" s="793"/>
      <c r="CS9" s="793"/>
      <c r="CT9" s="794"/>
      <c r="CU9" s="792" t="s">
        <v>211</v>
      </c>
      <c r="CV9" s="793"/>
      <c r="CW9" s="793"/>
      <c r="CX9" s="794"/>
      <c r="CY9" s="792" t="s">
        <v>463</v>
      </c>
      <c r="CZ9" s="793"/>
      <c r="DA9" s="793"/>
      <c r="DB9" s="793"/>
      <c r="DC9" s="792" t="s">
        <v>515</v>
      </c>
      <c r="DD9" s="793"/>
      <c r="DE9" s="793"/>
      <c r="DF9" s="794"/>
      <c r="DG9" s="792" t="s">
        <v>470</v>
      </c>
      <c r="DH9" s="793"/>
      <c r="DI9" s="793"/>
      <c r="DJ9" s="794"/>
      <c r="DK9" s="792" t="s">
        <v>529</v>
      </c>
      <c r="DL9" s="793"/>
      <c r="DM9" s="793"/>
      <c r="DN9" s="794"/>
      <c r="DO9" s="792" t="s">
        <v>337</v>
      </c>
      <c r="DP9" s="793"/>
      <c r="DQ9" s="793"/>
      <c r="DR9" s="793"/>
      <c r="DS9" s="792" t="s">
        <v>530</v>
      </c>
      <c r="DT9" s="793"/>
      <c r="DU9" s="793"/>
      <c r="DV9" s="794"/>
      <c r="DW9" s="792" t="s">
        <v>510</v>
      </c>
      <c r="DX9" s="793"/>
      <c r="DY9" s="793"/>
      <c r="DZ9" s="794"/>
      <c r="EA9" s="792" t="s">
        <v>383</v>
      </c>
      <c r="EB9" s="793"/>
      <c r="EC9" s="793"/>
      <c r="ED9" s="794"/>
      <c r="EE9" s="792" t="s">
        <v>475</v>
      </c>
      <c r="EF9" s="793"/>
      <c r="EG9" s="793"/>
      <c r="EH9" s="794"/>
      <c r="EI9" s="792" t="s">
        <v>285</v>
      </c>
      <c r="EJ9" s="793"/>
      <c r="EK9" s="793"/>
      <c r="EL9" s="794"/>
      <c r="EM9" s="792" t="s">
        <v>532</v>
      </c>
      <c r="EN9" s="793"/>
      <c r="EO9" s="793"/>
      <c r="EP9" s="794"/>
      <c r="EQ9" s="792" t="s">
        <v>165</v>
      </c>
      <c r="ER9" s="793"/>
      <c r="ES9" s="793"/>
      <c r="ET9" s="794"/>
      <c r="EU9" s="792" t="s">
        <v>173</v>
      </c>
      <c r="EV9" s="793"/>
      <c r="EW9" s="793"/>
      <c r="EX9" s="794"/>
      <c r="EY9" s="792" t="s">
        <v>320</v>
      </c>
      <c r="EZ9" s="793"/>
      <c r="FA9" s="793"/>
      <c r="FB9" s="793"/>
      <c r="FC9" s="792" t="s">
        <v>323</v>
      </c>
      <c r="FD9" s="793"/>
      <c r="FE9" s="793"/>
      <c r="FF9" s="794"/>
      <c r="FG9" s="792" t="s">
        <v>534</v>
      </c>
      <c r="FH9" s="793"/>
      <c r="FI9" s="793"/>
      <c r="FJ9" s="794"/>
      <c r="FK9" s="792" t="s">
        <v>475</v>
      </c>
      <c r="FL9" s="793"/>
      <c r="FM9" s="793"/>
      <c r="FN9" s="794"/>
      <c r="FO9" s="792" t="s">
        <v>535</v>
      </c>
      <c r="FP9" s="793"/>
      <c r="FQ9" s="793"/>
      <c r="FR9" s="794"/>
      <c r="FS9" s="792"/>
      <c r="FT9" s="793"/>
      <c r="FU9" s="793"/>
      <c r="FV9" s="794"/>
      <c r="FW9" s="792"/>
      <c r="FX9" s="793"/>
      <c r="FY9" s="793"/>
      <c r="FZ9" s="794"/>
    </row>
    <row r="10" spans="2:182" s="3" customFormat="1" ht="58.5" customHeight="1" thickBot="1" x14ac:dyDescent="0.35">
      <c r="B10" s="230" t="s">
        <v>52</v>
      </c>
      <c r="C10" s="757">
        <v>923</v>
      </c>
      <c r="D10" s="757"/>
      <c r="E10" s="757"/>
      <c r="F10" s="758"/>
      <c r="G10" s="757">
        <v>924</v>
      </c>
      <c r="H10" s="757"/>
      <c r="I10" s="757"/>
      <c r="J10" s="758"/>
      <c r="K10" s="757">
        <v>925</v>
      </c>
      <c r="L10" s="757"/>
      <c r="M10" s="757"/>
      <c r="N10" s="758"/>
      <c r="O10" s="757">
        <v>926</v>
      </c>
      <c r="P10" s="757"/>
      <c r="Q10" s="757"/>
      <c r="R10" s="758"/>
      <c r="S10" s="757">
        <v>927</v>
      </c>
      <c r="T10" s="757"/>
      <c r="U10" s="757"/>
      <c r="V10" s="758"/>
      <c r="W10" s="757">
        <v>928</v>
      </c>
      <c r="X10" s="757"/>
      <c r="Y10" s="757"/>
      <c r="Z10" s="758"/>
      <c r="AA10" s="757">
        <v>929</v>
      </c>
      <c r="AB10" s="757"/>
      <c r="AC10" s="757"/>
      <c r="AD10" s="758"/>
      <c r="AE10" s="757">
        <v>930</v>
      </c>
      <c r="AF10" s="757"/>
      <c r="AG10" s="757"/>
      <c r="AH10" s="758"/>
      <c r="AI10" s="757">
        <v>931</v>
      </c>
      <c r="AJ10" s="757"/>
      <c r="AK10" s="757"/>
      <c r="AL10" s="758"/>
      <c r="AM10" s="757">
        <v>932</v>
      </c>
      <c r="AN10" s="757"/>
      <c r="AO10" s="757"/>
      <c r="AP10" s="758"/>
      <c r="AQ10" s="757">
        <v>933</v>
      </c>
      <c r="AR10" s="757"/>
      <c r="AS10" s="757"/>
      <c r="AT10" s="758"/>
      <c r="AU10" s="757">
        <v>934</v>
      </c>
      <c r="AV10" s="757"/>
      <c r="AW10" s="757"/>
      <c r="AX10" s="758"/>
      <c r="AY10" s="757">
        <v>935</v>
      </c>
      <c r="AZ10" s="757"/>
      <c r="BA10" s="757"/>
      <c r="BB10" s="758"/>
      <c r="BC10" s="757">
        <v>936</v>
      </c>
      <c r="BD10" s="757"/>
      <c r="BE10" s="757"/>
      <c r="BF10" s="758"/>
      <c r="BG10" s="757">
        <v>937</v>
      </c>
      <c r="BH10" s="757"/>
      <c r="BI10" s="757"/>
      <c r="BJ10" s="758"/>
      <c r="BK10" s="757">
        <v>938</v>
      </c>
      <c r="BL10" s="757"/>
      <c r="BM10" s="757"/>
      <c r="BN10" s="758"/>
      <c r="BO10" s="757">
        <v>939</v>
      </c>
      <c r="BP10" s="757"/>
      <c r="BQ10" s="757"/>
      <c r="BR10" s="758"/>
      <c r="BS10" s="757">
        <v>940</v>
      </c>
      <c r="BT10" s="757"/>
      <c r="BU10" s="757"/>
      <c r="BV10" s="758"/>
      <c r="BW10" s="757">
        <v>941</v>
      </c>
      <c r="BX10" s="757"/>
      <c r="BY10" s="757"/>
      <c r="BZ10" s="758"/>
      <c r="CA10" s="757">
        <v>942</v>
      </c>
      <c r="CB10" s="757"/>
      <c r="CC10" s="757"/>
      <c r="CD10" s="758"/>
      <c r="CE10" s="757">
        <v>943</v>
      </c>
      <c r="CF10" s="757"/>
      <c r="CG10" s="757"/>
      <c r="CH10" s="758"/>
      <c r="CI10" s="757">
        <v>944</v>
      </c>
      <c r="CJ10" s="757"/>
      <c r="CK10" s="757"/>
      <c r="CL10" s="758"/>
      <c r="CM10" s="757">
        <v>945</v>
      </c>
      <c r="CN10" s="757"/>
      <c r="CO10" s="757"/>
      <c r="CP10" s="758"/>
      <c r="CQ10" s="757">
        <v>946</v>
      </c>
      <c r="CR10" s="757"/>
      <c r="CS10" s="757"/>
      <c r="CT10" s="758"/>
      <c r="CU10" s="757">
        <v>947</v>
      </c>
      <c r="CV10" s="757"/>
      <c r="CW10" s="757"/>
      <c r="CX10" s="758"/>
      <c r="CY10" s="757">
        <v>948</v>
      </c>
      <c r="CZ10" s="757"/>
      <c r="DA10" s="757"/>
      <c r="DB10" s="758"/>
      <c r="DC10" s="757">
        <v>949</v>
      </c>
      <c r="DD10" s="757"/>
      <c r="DE10" s="757"/>
      <c r="DF10" s="758"/>
      <c r="DG10" s="757">
        <v>950</v>
      </c>
      <c r="DH10" s="757"/>
      <c r="DI10" s="757"/>
      <c r="DJ10" s="758"/>
      <c r="DK10" s="757">
        <v>951</v>
      </c>
      <c r="DL10" s="757"/>
      <c r="DM10" s="757"/>
      <c r="DN10" s="758"/>
      <c r="DO10" s="757">
        <v>952</v>
      </c>
      <c r="DP10" s="757"/>
      <c r="DQ10" s="757"/>
      <c r="DR10" s="758"/>
      <c r="DS10" s="757">
        <v>953</v>
      </c>
      <c r="DT10" s="757"/>
      <c r="DU10" s="757"/>
      <c r="DV10" s="758"/>
      <c r="DW10" s="757">
        <v>954</v>
      </c>
      <c r="DX10" s="757"/>
      <c r="DY10" s="757"/>
      <c r="DZ10" s="758"/>
      <c r="EA10" s="757">
        <v>955</v>
      </c>
      <c r="EB10" s="757"/>
      <c r="EC10" s="757"/>
      <c r="ED10" s="758"/>
      <c r="EE10" s="757">
        <v>956</v>
      </c>
      <c r="EF10" s="757"/>
      <c r="EG10" s="757"/>
      <c r="EH10" s="758"/>
      <c r="EI10" s="757">
        <v>957</v>
      </c>
      <c r="EJ10" s="757"/>
      <c r="EK10" s="757"/>
      <c r="EL10" s="758"/>
      <c r="EM10" s="757">
        <v>958</v>
      </c>
      <c r="EN10" s="757"/>
      <c r="EO10" s="757"/>
      <c r="EP10" s="758"/>
      <c r="EQ10" s="757">
        <v>959</v>
      </c>
      <c r="ER10" s="757"/>
      <c r="ES10" s="757"/>
      <c r="ET10" s="758"/>
      <c r="EU10" s="757">
        <v>960</v>
      </c>
      <c r="EV10" s="757"/>
      <c r="EW10" s="757"/>
      <c r="EX10" s="758"/>
      <c r="EY10" s="757">
        <v>961</v>
      </c>
      <c r="EZ10" s="757"/>
      <c r="FA10" s="757"/>
      <c r="FB10" s="758"/>
      <c r="FC10" s="757">
        <v>962</v>
      </c>
      <c r="FD10" s="757"/>
      <c r="FE10" s="757"/>
      <c r="FF10" s="758"/>
      <c r="FG10" s="757">
        <v>963</v>
      </c>
      <c r="FH10" s="757"/>
      <c r="FI10" s="757"/>
      <c r="FJ10" s="758"/>
      <c r="FK10" s="757">
        <v>964</v>
      </c>
      <c r="FL10" s="757"/>
      <c r="FM10" s="757"/>
      <c r="FN10" s="758"/>
      <c r="FO10" s="757">
        <v>965</v>
      </c>
      <c r="FP10" s="757"/>
      <c r="FQ10" s="757"/>
      <c r="FR10" s="758"/>
      <c r="FS10" s="757"/>
      <c r="FT10" s="757"/>
      <c r="FU10" s="757"/>
      <c r="FV10" s="758"/>
      <c r="FW10" s="757"/>
      <c r="FX10" s="757"/>
      <c r="FY10" s="757"/>
      <c r="FZ10" s="758"/>
    </row>
    <row r="11" spans="2:182" s="202" customFormat="1" ht="59.25" customHeight="1" thickBot="1" x14ac:dyDescent="0.25">
      <c r="B11" s="10"/>
      <c r="C11" s="45" t="s">
        <v>30</v>
      </c>
      <c r="D11" s="46" t="s">
        <v>31</v>
      </c>
      <c r="E11" s="46" t="s">
        <v>32</v>
      </c>
      <c r="F11" s="47" t="s">
        <v>33</v>
      </c>
      <c r="G11" s="45" t="s">
        <v>30</v>
      </c>
      <c r="H11" s="46" t="s">
        <v>31</v>
      </c>
      <c r="I11" s="46" t="s">
        <v>32</v>
      </c>
      <c r="J11" s="47" t="s">
        <v>33</v>
      </c>
      <c r="K11" s="45" t="s">
        <v>30</v>
      </c>
      <c r="L11" s="46" t="s">
        <v>31</v>
      </c>
      <c r="M11" s="46" t="s">
        <v>32</v>
      </c>
      <c r="N11" s="47" t="s">
        <v>33</v>
      </c>
      <c r="O11" s="45" t="s">
        <v>30</v>
      </c>
      <c r="P11" s="46" t="s">
        <v>31</v>
      </c>
      <c r="Q11" s="46" t="s">
        <v>32</v>
      </c>
      <c r="R11" s="47" t="s">
        <v>33</v>
      </c>
      <c r="S11" s="45" t="s">
        <v>30</v>
      </c>
      <c r="T11" s="46" t="s">
        <v>31</v>
      </c>
      <c r="U11" s="46" t="s">
        <v>32</v>
      </c>
      <c r="V11" s="47" t="s">
        <v>33</v>
      </c>
      <c r="W11" s="45" t="s">
        <v>30</v>
      </c>
      <c r="X11" s="46" t="s">
        <v>31</v>
      </c>
      <c r="Y11" s="46" t="s">
        <v>32</v>
      </c>
      <c r="Z11" s="47" t="s">
        <v>33</v>
      </c>
      <c r="AA11" s="45" t="s">
        <v>30</v>
      </c>
      <c r="AB11" s="46" t="s">
        <v>31</v>
      </c>
      <c r="AC11" s="46" t="s">
        <v>32</v>
      </c>
      <c r="AD11" s="47" t="s">
        <v>33</v>
      </c>
      <c r="AE11" s="45" t="s">
        <v>30</v>
      </c>
      <c r="AF11" s="46" t="s">
        <v>31</v>
      </c>
      <c r="AG11" s="46" t="s">
        <v>32</v>
      </c>
      <c r="AH11" s="47" t="s">
        <v>33</v>
      </c>
      <c r="AI11" s="45" t="s">
        <v>30</v>
      </c>
      <c r="AJ11" s="46" t="s">
        <v>31</v>
      </c>
      <c r="AK11" s="46" t="s">
        <v>32</v>
      </c>
      <c r="AL11" s="47" t="s">
        <v>33</v>
      </c>
      <c r="AM11" s="45" t="s">
        <v>30</v>
      </c>
      <c r="AN11" s="46" t="s">
        <v>31</v>
      </c>
      <c r="AO11" s="46" t="s">
        <v>32</v>
      </c>
      <c r="AP11" s="47" t="s">
        <v>33</v>
      </c>
      <c r="AQ11" s="45" t="s">
        <v>30</v>
      </c>
      <c r="AR11" s="46" t="s">
        <v>31</v>
      </c>
      <c r="AS11" s="46" t="s">
        <v>32</v>
      </c>
      <c r="AT11" s="47" t="s">
        <v>33</v>
      </c>
      <c r="AU11" s="45" t="s">
        <v>30</v>
      </c>
      <c r="AV11" s="46" t="s">
        <v>31</v>
      </c>
      <c r="AW11" s="46" t="s">
        <v>32</v>
      </c>
      <c r="AX11" s="47" t="s">
        <v>33</v>
      </c>
      <c r="AY11" s="45" t="s">
        <v>30</v>
      </c>
      <c r="AZ11" s="46" t="s">
        <v>31</v>
      </c>
      <c r="BA11" s="46" t="s">
        <v>32</v>
      </c>
      <c r="BB11" s="47" t="s">
        <v>33</v>
      </c>
      <c r="BC11" s="45" t="s">
        <v>30</v>
      </c>
      <c r="BD11" s="46" t="s">
        <v>31</v>
      </c>
      <c r="BE11" s="46" t="s">
        <v>32</v>
      </c>
      <c r="BF11" s="47" t="s">
        <v>33</v>
      </c>
      <c r="BG11" s="45" t="s">
        <v>30</v>
      </c>
      <c r="BH11" s="46" t="s">
        <v>31</v>
      </c>
      <c r="BI11" s="46" t="s">
        <v>32</v>
      </c>
      <c r="BJ11" s="47" t="s">
        <v>33</v>
      </c>
      <c r="BK11" s="45" t="s">
        <v>30</v>
      </c>
      <c r="BL11" s="46" t="s">
        <v>31</v>
      </c>
      <c r="BM11" s="46" t="s">
        <v>32</v>
      </c>
      <c r="BN11" s="47" t="s">
        <v>33</v>
      </c>
      <c r="BO11" s="45" t="s">
        <v>30</v>
      </c>
      <c r="BP11" s="46" t="s">
        <v>31</v>
      </c>
      <c r="BQ11" s="46" t="s">
        <v>32</v>
      </c>
      <c r="BR11" s="47" t="s">
        <v>33</v>
      </c>
      <c r="BS11" s="45" t="s">
        <v>30</v>
      </c>
      <c r="BT11" s="46" t="s">
        <v>31</v>
      </c>
      <c r="BU11" s="46" t="s">
        <v>32</v>
      </c>
      <c r="BV11" s="47" t="s">
        <v>33</v>
      </c>
      <c r="BW11" s="45" t="s">
        <v>30</v>
      </c>
      <c r="BX11" s="46" t="s">
        <v>31</v>
      </c>
      <c r="BY11" s="46" t="s">
        <v>32</v>
      </c>
      <c r="BZ11" s="47" t="s">
        <v>33</v>
      </c>
      <c r="CA11" s="45" t="s">
        <v>30</v>
      </c>
      <c r="CB11" s="46" t="s">
        <v>31</v>
      </c>
      <c r="CC11" s="46" t="s">
        <v>32</v>
      </c>
      <c r="CD11" s="47" t="s">
        <v>33</v>
      </c>
      <c r="CE11" s="45" t="s">
        <v>30</v>
      </c>
      <c r="CF11" s="46" t="s">
        <v>31</v>
      </c>
      <c r="CG11" s="46" t="s">
        <v>32</v>
      </c>
      <c r="CH11" s="47" t="s">
        <v>33</v>
      </c>
      <c r="CI11" s="45" t="s">
        <v>30</v>
      </c>
      <c r="CJ11" s="46" t="s">
        <v>31</v>
      </c>
      <c r="CK11" s="46" t="s">
        <v>32</v>
      </c>
      <c r="CL11" s="47" t="s">
        <v>33</v>
      </c>
      <c r="CM11" s="45" t="s">
        <v>30</v>
      </c>
      <c r="CN11" s="46" t="s">
        <v>31</v>
      </c>
      <c r="CO11" s="46" t="s">
        <v>32</v>
      </c>
      <c r="CP11" s="47" t="s">
        <v>33</v>
      </c>
      <c r="CQ11" s="45" t="s">
        <v>30</v>
      </c>
      <c r="CR11" s="46" t="s">
        <v>31</v>
      </c>
      <c r="CS11" s="46" t="s">
        <v>32</v>
      </c>
      <c r="CT11" s="47" t="s">
        <v>33</v>
      </c>
      <c r="CU11" s="45" t="s">
        <v>30</v>
      </c>
      <c r="CV11" s="46" t="s">
        <v>31</v>
      </c>
      <c r="CW11" s="46" t="s">
        <v>32</v>
      </c>
      <c r="CX11" s="47" t="s">
        <v>33</v>
      </c>
      <c r="CY11" s="45" t="s">
        <v>30</v>
      </c>
      <c r="CZ11" s="46" t="s">
        <v>31</v>
      </c>
      <c r="DA11" s="46" t="s">
        <v>32</v>
      </c>
      <c r="DB11" s="47" t="s">
        <v>33</v>
      </c>
      <c r="DC11" s="45" t="s">
        <v>30</v>
      </c>
      <c r="DD11" s="46" t="s">
        <v>31</v>
      </c>
      <c r="DE11" s="46" t="s">
        <v>32</v>
      </c>
      <c r="DF11" s="47" t="s">
        <v>33</v>
      </c>
      <c r="DG11" s="45" t="s">
        <v>30</v>
      </c>
      <c r="DH11" s="46" t="s">
        <v>31</v>
      </c>
      <c r="DI11" s="46" t="s">
        <v>32</v>
      </c>
      <c r="DJ11" s="47" t="s">
        <v>33</v>
      </c>
      <c r="DK11" s="45" t="s">
        <v>30</v>
      </c>
      <c r="DL11" s="46" t="s">
        <v>31</v>
      </c>
      <c r="DM11" s="46" t="s">
        <v>32</v>
      </c>
      <c r="DN11" s="47" t="s">
        <v>33</v>
      </c>
      <c r="DO11" s="45" t="s">
        <v>30</v>
      </c>
      <c r="DP11" s="46" t="s">
        <v>31</v>
      </c>
      <c r="DQ11" s="46" t="s">
        <v>32</v>
      </c>
      <c r="DR11" s="47" t="s">
        <v>33</v>
      </c>
      <c r="DS11" s="45" t="s">
        <v>30</v>
      </c>
      <c r="DT11" s="46" t="s">
        <v>31</v>
      </c>
      <c r="DU11" s="46" t="s">
        <v>32</v>
      </c>
      <c r="DV11" s="47" t="s">
        <v>33</v>
      </c>
      <c r="DW11" s="45" t="s">
        <v>30</v>
      </c>
      <c r="DX11" s="46" t="s">
        <v>31</v>
      </c>
      <c r="DY11" s="46" t="s">
        <v>32</v>
      </c>
      <c r="DZ11" s="47" t="s">
        <v>33</v>
      </c>
      <c r="EA11" s="45" t="s">
        <v>30</v>
      </c>
      <c r="EB11" s="46" t="s">
        <v>31</v>
      </c>
      <c r="EC11" s="46" t="s">
        <v>32</v>
      </c>
      <c r="ED11" s="47" t="s">
        <v>33</v>
      </c>
      <c r="EE11" s="45" t="s">
        <v>30</v>
      </c>
      <c r="EF11" s="46" t="s">
        <v>31</v>
      </c>
      <c r="EG11" s="46" t="s">
        <v>32</v>
      </c>
      <c r="EH11" s="47" t="s">
        <v>33</v>
      </c>
      <c r="EI11" s="45" t="s">
        <v>30</v>
      </c>
      <c r="EJ11" s="46" t="s">
        <v>31</v>
      </c>
      <c r="EK11" s="46" t="s">
        <v>32</v>
      </c>
      <c r="EL11" s="47" t="s">
        <v>33</v>
      </c>
      <c r="EM11" s="45" t="s">
        <v>30</v>
      </c>
      <c r="EN11" s="46" t="s">
        <v>31</v>
      </c>
      <c r="EO11" s="46" t="s">
        <v>32</v>
      </c>
      <c r="EP11" s="47" t="s">
        <v>33</v>
      </c>
      <c r="EQ11" s="45" t="s">
        <v>30</v>
      </c>
      <c r="ER11" s="46" t="s">
        <v>31</v>
      </c>
      <c r="ES11" s="46" t="s">
        <v>32</v>
      </c>
      <c r="ET11" s="47" t="s">
        <v>33</v>
      </c>
      <c r="EU11" s="45" t="s">
        <v>30</v>
      </c>
      <c r="EV11" s="46" t="s">
        <v>31</v>
      </c>
      <c r="EW11" s="46" t="s">
        <v>32</v>
      </c>
      <c r="EX11" s="47" t="s">
        <v>33</v>
      </c>
      <c r="EY11" s="45" t="s">
        <v>30</v>
      </c>
      <c r="EZ11" s="46" t="s">
        <v>31</v>
      </c>
      <c r="FA11" s="46" t="s">
        <v>32</v>
      </c>
      <c r="FB11" s="47" t="s">
        <v>33</v>
      </c>
      <c r="FC11" s="45" t="s">
        <v>30</v>
      </c>
      <c r="FD11" s="46" t="s">
        <v>31</v>
      </c>
      <c r="FE11" s="46" t="s">
        <v>32</v>
      </c>
      <c r="FF11" s="47" t="s">
        <v>33</v>
      </c>
      <c r="FG11" s="45" t="s">
        <v>30</v>
      </c>
      <c r="FH11" s="46" t="s">
        <v>31</v>
      </c>
      <c r="FI11" s="46" t="s">
        <v>32</v>
      </c>
      <c r="FJ11" s="47" t="s">
        <v>33</v>
      </c>
      <c r="FK11" s="45" t="s">
        <v>30</v>
      </c>
      <c r="FL11" s="46" t="s">
        <v>31</v>
      </c>
      <c r="FM11" s="46" t="s">
        <v>32</v>
      </c>
      <c r="FN11" s="47" t="s">
        <v>33</v>
      </c>
      <c r="FO11" s="45"/>
      <c r="FP11" s="46"/>
      <c r="FQ11" s="46"/>
      <c r="FR11" s="47"/>
      <c r="FS11" s="45"/>
      <c r="FT11" s="46"/>
      <c r="FU11" s="46"/>
      <c r="FV11" s="47"/>
      <c r="FW11" s="45"/>
      <c r="FX11" s="46"/>
      <c r="FY11" s="46"/>
      <c r="FZ11" s="47"/>
    </row>
    <row r="12" spans="2:182" ht="15" thickBot="1" x14ac:dyDescent="0.35">
      <c r="C12" s="237">
        <v>45464</v>
      </c>
      <c r="D12" s="54">
        <v>7236</v>
      </c>
      <c r="E12" s="54">
        <v>15</v>
      </c>
      <c r="F12" s="54" t="s">
        <v>280</v>
      </c>
      <c r="G12" s="237">
        <v>45458</v>
      </c>
      <c r="H12" s="54">
        <v>6858</v>
      </c>
      <c r="I12" s="54">
        <v>35</v>
      </c>
      <c r="J12" s="54" t="s">
        <v>520</v>
      </c>
      <c r="K12" s="237">
        <v>45455</v>
      </c>
      <c r="L12" s="54">
        <v>6754</v>
      </c>
      <c r="M12" s="54">
        <v>75</v>
      </c>
      <c r="N12" s="51" t="s">
        <v>179</v>
      </c>
      <c r="O12" s="136">
        <v>45446</v>
      </c>
      <c r="P12" s="54">
        <v>6720</v>
      </c>
      <c r="Q12" s="54">
        <v>60</v>
      </c>
      <c r="R12" s="54" t="s">
        <v>469</v>
      </c>
      <c r="S12" s="161">
        <v>45450</v>
      </c>
      <c r="T12" s="54">
        <v>6766</v>
      </c>
      <c r="U12" s="54">
        <v>15</v>
      </c>
      <c r="V12" s="53" t="s">
        <v>280</v>
      </c>
      <c r="W12" s="161">
        <v>45450</v>
      </c>
      <c r="X12" s="54">
        <v>6773</v>
      </c>
      <c r="Y12" s="54">
        <v>15</v>
      </c>
      <c r="Z12" s="53" t="s">
        <v>280</v>
      </c>
      <c r="AA12" s="144">
        <v>45444</v>
      </c>
      <c r="AB12" s="54">
        <v>6717</v>
      </c>
      <c r="AC12" s="54">
        <v>15</v>
      </c>
      <c r="AD12" s="51" t="s">
        <v>446</v>
      </c>
      <c r="AE12" s="131">
        <v>45446</v>
      </c>
      <c r="AF12" s="6">
        <v>6721</v>
      </c>
      <c r="AG12" s="6">
        <v>30</v>
      </c>
      <c r="AH12" s="15" t="s">
        <v>469</v>
      </c>
      <c r="AI12" s="130">
        <v>45451</v>
      </c>
      <c r="AJ12" s="126">
        <v>6596</v>
      </c>
      <c r="AK12" s="126">
        <v>25</v>
      </c>
      <c r="AL12" s="127" t="s">
        <v>280</v>
      </c>
      <c r="AM12" s="130">
        <v>45451</v>
      </c>
      <c r="AN12" s="54">
        <v>6600</v>
      </c>
      <c r="AO12" s="54">
        <v>35</v>
      </c>
      <c r="AP12" s="54" t="s">
        <v>280</v>
      </c>
      <c r="AQ12" s="144">
        <v>45451</v>
      </c>
      <c r="AR12" s="54">
        <v>6763</v>
      </c>
      <c r="AS12" s="54">
        <v>35</v>
      </c>
      <c r="AT12" s="144" t="s">
        <v>280</v>
      </c>
      <c r="AU12" s="144">
        <v>45448</v>
      </c>
      <c r="AV12" s="6">
        <v>6732</v>
      </c>
      <c r="AW12" s="54">
        <v>30</v>
      </c>
      <c r="AX12" s="54" t="s">
        <v>280</v>
      </c>
      <c r="AY12" s="144">
        <v>45448</v>
      </c>
      <c r="AZ12" s="54">
        <v>6802</v>
      </c>
      <c r="BA12" s="54">
        <v>45</v>
      </c>
      <c r="BB12" s="54" t="s">
        <v>184</v>
      </c>
      <c r="BC12" s="144">
        <v>45448</v>
      </c>
      <c r="BD12" s="54">
        <v>6801</v>
      </c>
      <c r="BE12" s="54">
        <v>45</v>
      </c>
      <c r="BF12" s="54" t="s">
        <v>184</v>
      </c>
      <c r="BG12" s="144">
        <v>45449</v>
      </c>
      <c r="BH12" s="54">
        <v>6599</v>
      </c>
      <c r="BI12" s="54">
        <v>15</v>
      </c>
      <c r="BJ12" s="54" t="s">
        <v>280</v>
      </c>
      <c r="BK12" s="144">
        <v>45444</v>
      </c>
      <c r="BL12" s="54">
        <v>6632</v>
      </c>
      <c r="BM12" s="54">
        <v>60</v>
      </c>
      <c r="BN12" s="54" t="s">
        <v>469</v>
      </c>
      <c r="BO12" s="144">
        <v>45444</v>
      </c>
      <c r="BP12" s="54">
        <v>6579</v>
      </c>
      <c r="BQ12" s="54">
        <v>35</v>
      </c>
      <c r="BR12" s="54" t="s">
        <v>179</v>
      </c>
      <c r="BS12" s="144">
        <v>45455</v>
      </c>
      <c r="BT12" s="54">
        <v>6783</v>
      </c>
      <c r="BU12" s="235">
        <v>45</v>
      </c>
      <c r="BV12" s="234" t="s">
        <v>280</v>
      </c>
      <c r="BW12" s="144">
        <v>45457</v>
      </c>
      <c r="BX12" s="54">
        <v>6755</v>
      </c>
      <c r="BY12" s="54">
        <v>120</v>
      </c>
      <c r="BZ12" s="51" t="s">
        <v>520</v>
      </c>
      <c r="CA12" s="136">
        <v>45457</v>
      </c>
      <c r="CB12" s="6">
        <v>6757</v>
      </c>
      <c r="CC12" s="6">
        <v>45</v>
      </c>
      <c r="CD12" s="52" t="s">
        <v>520</v>
      </c>
      <c r="CE12" s="136">
        <v>45466</v>
      </c>
      <c r="CF12" s="54">
        <v>7245</v>
      </c>
      <c r="CG12" s="54">
        <v>45</v>
      </c>
      <c r="CH12" s="53" t="s">
        <v>280</v>
      </c>
      <c r="CI12" s="161">
        <v>45445</v>
      </c>
      <c r="CJ12" s="54">
        <v>6585</v>
      </c>
      <c r="CK12" s="54">
        <v>80</v>
      </c>
      <c r="CL12" s="53" t="s">
        <v>179</v>
      </c>
      <c r="CM12" s="136">
        <v>45444</v>
      </c>
      <c r="CN12" s="54">
        <v>6718</v>
      </c>
      <c r="CO12" s="54">
        <v>30</v>
      </c>
      <c r="CP12" s="53" t="s">
        <v>469</v>
      </c>
      <c r="CQ12" s="161">
        <v>45465</v>
      </c>
      <c r="CR12" s="54">
        <v>6812</v>
      </c>
      <c r="CS12" s="54">
        <v>159</v>
      </c>
      <c r="CT12" s="54" t="s">
        <v>179</v>
      </c>
      <c r="CU12" s="144">
        <v>45445</v>
      </c>
      <c r="CV12" s="54">
        <v>6584</v>
      </c>
      <c r="CW12" s="54">
        <v>45</v>
      </c>
      <c r="CX12" s="54" t="s">
        <v>179</v>
      </c>
      <c r="CY12" s="144">
        <v>45444</v>
      </c>
      <c r="CZ12" s="54">
        <v>6580</v>
      </c>
      <c r="DA12" s="54">
        <v>30</v>
      </c>
      <c r="DB12" s="54" t="s">
        <v>179</v>
      </c>
      <c r="DC12" s="138">
        <v>45444</v>
      </c>
      <c r="DD12" s="6">
        <v>6581</v>
      </c>
      <c r="DE12" s="6">
        <v>15</v>
      </c>
      <c r="DF12" s="6" t="s">
        <v>179</v>
      </c>
      <c r="DG12" s="208">
        <v>45444</v>
      </c>
      <c r="DH12" s="54">
        <v>6593</v>
      </c>
      <c r="DI12" s="54">
        <v>45</v>
      </c>
      <c r="DJ12" s="53" t="s">
        <v>179</v>
      </c>
      <c r="DK12" s="161">
        <v>45448</v>
      </c>
      <c r="DL12" s="54">
        <v>6737</v>
      </c>
      <c r="DM12" s="54">
        <v>70</v>
      </c>
      <c r="DN12" s="53" t="s">
        <v>520</v>
      </c>
      <c r="DO12" s="236">
        <v>45460</v>
      </c>
      <c r="DP12" s="54">
        <v>6726</v>
      </c>
      <c r="DQ12" s="54">
        <v>1680</v>
      </c>
      <c r="DR12" s="53" t="s">
        <v>520</v>
      </c>
      <c r="DS12" s="236">
        <v>45473</v>
      </c>
      <c r="DT12" s="86">
        <v>7292</v>
      </c>
      <c r="DU12" s="86">
        <v>15</v>
      </c>
      <c r="DV12" s="216" t="s">
        <v>531</v>
      </c>
      <c r="DW12" s="236">
        <v>45444</v>
      </c>
      <c r="DX12" s="86">
        <v>6589</v>
      </c>
      <c r="DY12" s="86">
        <v>10</v>
      </c>
      <c r="DZ12" s="216" t="s">
        <v>179</v>
      </c>
      <c r="EA12" s="236">
        <v>45444</v>
      </c>
      <c r="EB12" s="86">
        <v>6715</v>
      </c>
      <c r="EC12" s="86">
        <v>30</v>
      </c>
      <c r="ED12" s="216" t="s">
        <v>469</v>
      </c>
      <c r="EE12" s="236">
        <v>45444</v>
      </c>
      <c r="EF12" s="86">
        <v>6716</v>
      </c>
      <c r="EG12" s="86">
        <v>30</v>
      </c>
      <c r="EH12" s="216" t="s">
        <v>469</v>
      </c>
      <c r="EI12" s="236">
        <v>45445</v>
      </c>
      <c r="EJ12" s="86">
        <v>6583</v>
      </c>
      <c r="EK12" s="86">
        <v>30</v>
      </c>
      <c r="EL12" s="216" t="s">
        <v>179</v>
      </c>
      <c r="EM12" s="236">
        <v>45458</v>
      </c>
      <c r="EN12" s="86">
        <v>6799</v>
      </c>
      <c r="EO12" s="86">
        <v>10</v>
      </c>
      <c r="EP12" s="216" t="s">
        <v>280</v>
      </c>
      <c r="EQ12" s="236">
        <v>45444</v>
      </c>
      <c r="ER12" s="86">
        <v>6711</v>
      </c>
      <c r="ES12" s="86">
        <v>10</v>
      </c>
      <c r="ET12" s="216" t="s">
        <v>469</v>
      </c>
      <c r="EU12" s="236">
        <v>45447</v>
      </c>
      <c r="EV12" s="86">
        <v>6727</v>
      </c>
      <c r="EW12" s="86">
        <v>15</v>
      </c>
      <c r="EX12" s="216" t="s">
        <v>280</v>
      </c>
      <c r="EY12" s="236">
        <v>45444</v>
      </c>
      <c r="EZ12" s="86">
        <v>6582</v>
      </c>
      <c r="FA12" s="86">
        <v>15</v>
      </c>
      <c r="FB12" s="216" t="s">
        <v>179</v>
      </c>
      <c r="FC12" s="236">
        <v>45446</v>
      </c>
      <c r="FD12" s="86">
        <v>6591</v>
      </c>
      <c r="FE12" s="86">
        <v>30</v>
      </c>
      <c r="FF12" s="216" t="s">
        <v>179</v>
      </c>
      <c r="FG12" s="236">
        <v>45466</v>
      </c>
      <c r="FH12" s="86">
        <v>7246</v>
      </c>
      <c r="FI12" s="86">
        <v>30</v>
      </c>
      <c r="FJ12" s="216" t="s">
        <v>280</v>
      </c>
      <c r="FK12" s="236">
        <v>45468</v>
      </c>
      <c r="FL12" s="86">
        <v>6896</v>
      </c>
      <c r="FM12" s="86">
        <v>20</v>
      </c>
      <c r="FN12" s="216" t="s">
        <v>520</v>
      </c>
      <c r="FO12" s="236">
        <v>45463</v>
      </c>
      <c r="FP12" s="86">
        <v>6872</v>
      </c>
      <c r="FQ12" s="86">
        <v>30</v>
      </c>
      <c r="FR12" s="216" t="s">
        <v>520</v>
      </c>
      <c r="FS12" s="236"/>
      <c r="FT12" s="86"/>
      <c r="FU12" s="86"/>
      <c r="FV12" s="216"/>
      <c r="FW12" s="236"/>
      <c r="FX12" s="86"/>
      <c r="FY12" s="86"/>
      <c r="FZ12" s="216"/>
    </row>
    <row r="13" spans="2:182" ht="15" thickBot="1" x14ac:dyDescent="0.35">
      <c r="C13" s="237">
        <v>45470</v>
      </c>
      <c r="D13" s="54">
        <v>6901</v>
      </c>
      <c r="E13" s="54">
        <v>15</v>
      </c>
      <c r="F13" s="54" t="s">
        <v>280</v>
      </c>
      <c r="G13" s="237">
        <v>45465</v>
      </c>
      <c r="H13" s="6">
        <v>7241</v>
      </c>
      <c r="I13" s="6">
        <v>15</v>
      </c>
      <c r="J13" s="244" t="s">
        <v>280</v>
      </c>
      <c r="K13" s="237">
        <v>45462</v>
      </c>
      <c r="L13" s="6">
        <v>6817</v>
      </c>
      <c r="M13" s="6">
        <v>75</v>
      </c>
      <c r="N13" s="52" t="s">
        <v>179</v>
      </c>
      <c r="O13" s="136">
        <v>45452</v>
      </c>
      <c r="P13" s="6">
        <v>6752</v>
      </c>
      <c r="Q13" s="6">
        <v>180</v>
      </c>
      <c r="R13" s="54" t="s">
        <v>520</v>
      </c>
      <c r="S13" s="131">
        <v>45452</v>
      </c>
      <c r="T13" s="6">
        <v>6765</v>
      </c>
      <c r="U13" s="6">
        <v>15</v>
      </c>
      <c r="V13" s="15" t="s">
        <v>280</v>
      </c>
      <c r="W13" s="131">
        <v>45453</v>
      </c>
      <c r="X13" s="6">
        <v>6770</v>
      </c>
      <c r="Y13" s="6">
        <v>15</v>
      </c>
      <c r="Z13" s="15" t="s">
        <v>280</v>
      </c>
      <c r="AA13" s="136">
        <v>45448</v>
      </c>
      <c r="AB13" s="6">
        <v>6774</v>
      </c>
      <c r="AC13" s="6">
        <v>15</v>
      </c>
      <c r="AD13" s="52" t="s">
        <v>446</v>
      </c>
      <c r="AE13" s="131">
        <v>45452</v>
      </c>
      <c r="AF13" s="86">
        <v>6753</v>
      </c>
      <c r="AG13" s="86">
        <v>70</v>
      </c>
      <c r="AH13" s="216" t="s">
        <v>520</v>
      </c>
      <c r="AI13" s="131">
        <v>45463</v>
      </c>
      <c r="AJ13" s="6">
        <v>7227</v>
      </c>
      <c r="AK13" s="6">
        <v>35</v>
      </c>
      <c r="AL13" s="15" t="s">
        <v>280</v>
      </c>
      <c r="AM13" s="131">
        <v>45463</v>
      </c>
      <c r="AN13" s="6">
        <v>7228</v>
      </c>
      <c r="AO13" s="6">
        <v>35</v>
      </c>
      <c r="AP13" s="6" t="s">
        <v>280</v>
      </c>
      <c r="AQ13" s="136">
        <v>45463</v>
      </c>
      <c r="AR13" s="6">
        <v>7229</v>
      </c>
      <c r="AS13" s="6">
        <v>35</v>
      </c>
      <c r="AT13" s="136" t="s">
        <v>280</v>
      </c>
      <c r="AU13" s="136">
        <v>45455</v>
      </c>
      <c r="AV13" s="6">
        <v>6782</v>
      </c>
      <c r="AW13" s="6">
        <v>45</v>
      </c>
      <c r="AX13" s="6" t="s">
        <v>280</v>
      </c>
      <c r="AY13" s="136">
        <v>45458</v>
      </c>
      <c r="AZ13" s="6">
        <v>6797</v>
      </c>
      <c r="BA13" s="6">
        <v>15</v>
      </c>
      <c r="BB13" s="6" t="s">
        <v>280</v>
      </c>
      <c r="BC13" s="136">
        <v>45458</v>
      </c>
      <c r="BD13" s="6">
        <v>6798</v>
      </c>
      <c r="BE13" s="6">
        <v>15</v>
      </c>
      <c r="BF13" s="6" t="s">
        <v>280</v>
      </c>
      <c r="BG13" s="136">
        <v>45464</v>
      </c>
      <c r="BH13" s="6">
        <v>7238</v>
      </c>
      <c r="BI13" s="6">
        <v>15</v>
      </c>
      <c r="BJ13" s="6" t="s">
        <v>280</v>
      </c>
      <c r="BK13" s="136">
        <v>45446</v>
      </c>
      <c r="BL13" s="6">
        <v>6587</v>
      </c>
      <c r="BM13" s="6">
        <v>40</v>
      </c>
      <c r="BN13" s="6" t="s">
        <v>179</v>
      </c>
      <c r="BO13" s="136">
        <v>45446</v>
      </c>
      <c r="BP13" s="6">
        <v>6586</v>
      </c>
      <c r="BQ13" s="6">
        <v>45</v>
      </c>
      <c r="BR13" s="6" t="s">
        <v>179</v>
      </c>
      <c r="BS13" s="144">
        <v>45458</v>
      </c>
      <c r="BT13" s="54">
        <v>7203</v>
      </c>
      <c r="BU13" s="3">
        <v>45</v>
      </c>
      <c r="BV13" s="51" t="s">
        <v>280</v>
      </c>
      <c r="BW13" s="136">
        <v>45460</v>
      </c>
      <c r="BX13" s="6">
        <v>7217</v>
      </c>
      <c r="BY13" s="6">
        <v>25</v>
      </c>
      <c r="BZ13" s="52" t="s">
        <v>280</v>
      </c>
      <c r="CA13" s="136">
        <v>45461</v>
      </c>
      <c r="CB13" s="6">
        <v>7218</v>
      </c>
      <c r="CC13" s="6">
        <v>15</v>
      </c>
      <c r="CD13" s="52" t="s">
        <v>280</v>
      </c>
      <c r="CE13" s="136">
        <v>45470</v>
      </c>
      <c r="CF13" s="6">
        <v>7271</v>
      </c>
      <c r="CG13" s="54">
        <v>40</v>
      </c>
      <c r="CH13" s="15" t="s">
        <v>520</v>
      </c>
      <c r="CI13" s="131">
        <v>45447</v>
      </c>
      <c r="CJ13" s="6">
        <v>6735</v>
      </c>
      <c r="CK13" s="6">
        <v>210</v>
      </c>
      <c r="CL13" s="216" t="s">
        <v>520</v>
      </c>
      <c r="CM13" s="136">
        <v>45448</v>
      </c>
      <c r="CN13" s="6">
        <v>6731</v>
      </c>
      <c r="CO13" s="6">
        <v>45</v>
      </c>
      <c r="CP13" s="15" t="s">
        <v>280</v>
      </c>
      <c r="CQ13" s="161"/>
      <c r="CR13" s="86"/>
      <c r="CS13" s="86"/>
      <c r="CT13" s="86"/>
      <c r="CU13" s="136">
        <v>45447</v>
      </c>
      <c r="CV13" s="6">
        <v>6728</v>
      </c>
      <c r="CW13" s="6">
        <v>45</v>
      </c>
      <c r="CX13" s="6" t="s">
        <v>280</v>
      </c>
      <c r="CY13" s="136">
        <v>45447</v>
      </c>
      <c r="CZ13" s="6">
        <v>6730</v>
      </c>
      <c r="DA13" s="6">
        <v>30</v>
      </c>
      <c r="DB13" s="6" t="s">
        <v>280</v>
      </c>
      <c r="DC13" s="138">
        <v>45448</v>
      </c>
      <c r="DD13" s="6">
        <v>6738</v>
      </c>
      <c r="DE13" s="6">
        <v>45</v>
      </c>
      <c r="DF13" s="6" t="s">
        <v>520</v>
      </c>
      <c r="DG13" s="242">
        <v>45446</v>
      </c>
      <c r="DH13" s="86">
        <v>6592</v>
      </c>
      <c r="DI13" s="86">
        <v>30</v>
      </c>
      <c r="DJ13" s="216" t="s">
        <v>179</v>
      </c>
      <c r="DK13" s="236">
        <v>45451</v>
      </c>
      <c r="DL13" s="86">
        <v>6748</v>
      </c>
      <c r="DM13" s="86">
        <v>120</v>
      </c>
      <c r="DN13" s="216" t="s">
        <v>520</v>
      </c>
      <c r="DO13" s="236"/>
      <c r="DP13" s="86"/>
      <c r="DQ13" s="86"/>
      <c r="DR13" s="216"/>
      <c r="DS13" s="236"/>
      <c r="DT13" s="86"/>
      <c r="DU13" s="86"/>
      <c r="DV13" s="216"/>
      <c r="DW13" s="236">
        <v>45446</v>
      </c>
      <c r="DX13" s="86">
        <v>6588</v>
      </c>
      <c r="DY13" s="86">
        <v>10</v>
      </c>
      <c r="DZ13" s="216" t="s">
        <v>179</v>
      </c>
      <c r="EA13" s="236">
        <v>45447</v>
      </c>
      <c r="EB13" s="86">
        <v>6768</v>
      </c>
      <c r="EC13" s="86">
        <v>30</v>
      </c>
      <c r="ED13" s="216" t="s">
        <v>280</v>
      </c>
      <c r="EE13" s="236">
        <v>45449</v>
      </c>
      <c r="EF13" s="86">
        <v>6804</v>
      </c>
      <c r="EG13" s="86">
        <v>90</v>
      </c>
      <c r="EH13" s="216" t="s">
        <v>184</v>
      </c>
      <c r="EI13" s="236">
        <v>45448</v>
      </c>
      <c r="EJ13" s="86">
        <v>6803</v>
      </c>
      <c r="EK13" s="86">
        <v>90</v>
      </c>
      <c r="EL13" s="216" t="s">
        <v>184</v>
      </c>
      <c r="EM13" s="236"/>
      <c r="EN13" s="86"/>
      <c r="EO13" s="86"/>
      <c r="EP13" s="247"/>
      <c r="EQ13" s="236">
        <v>45448</v>
      </c>
      <c r="ER13" s="86">
        <v>6734</v>
      </c>
      <c r="ES13" s="86">
        <v>15</v>
      </c>
      <c r="ET13" s="216" t="s">
        <v>280</v>
      </c>
      <c r="EU13" s="236">
        <v>45452</v>
      </c>
      <c r="EV13" s="86">
        <v>6722</v>
      </c>
      <c r="EW13" s="86">
        <v>45</v>
      </c>
      <c r="EX13" s="216" t="s">
        <v>184</v>
      </c>
      <c r="EY13" s="236">
        <v>45446</v>
      </c>
      <c r="EZ13" s="86">
        <v>6590</v>
      </c>
      <c r="FA13" s="86">
        <v>20</v>
      </c>
      <c r="FB13" s="216" t="s">
        <v>179</v>
      </c>
      <c r="FC13" s="236">
        <v>45449</v>
      </c>
      <c r="FD13" s="86">
        <v>6598</v>
      </c>
      <c r="FE13" s="86">
        <v>30</v>
      </c>
      <c r="FF13" s="216" t="s">
        <v>280</v>
      </c>
      <c r="FG13" s="236">
        <v>45470</v>
      </c>
      <c r="FH13" s="86">
        <v>7270</v>
      </c>
      <c r="FI13" s="86">
        <v>75</v>
      </c>
      <c r="FJ13" s="216" t="s">
        <v>520</v>
      </c>
      <c r="FK13" s="236">
        <v>45469</v>
      </c>
      <c r="FL13" s="86">
        <v>6905</v>
      </c>
      <c r="FM13" s="86">
        <v>30</v>
      </c>
      <c r="FN13" s="216" t="s">
        <v>520</v>
      </c>
      <c r="FO13" s="236">
        <v>45463</v>
      </c>
      <c r="FP13" s="86">
        <v>6873</v>
      </c>
      <c r="FQ13" s="86">
        <v>30</v>
      </c>
      <c r="FR13" s="216" t="s">
        <v>520</v>
      </c>
      <c r="FS13" s="236"/>
      <c r="FT13" s="86"/>
      <c r="FU13" s="86"/>
      <c r="FV13" s="216"/>
      <c r="FW13" s="236"/>
      <c r="FX13" s="86"/>
      <c r="FY13" s="86"/>
      <c r="FZ13" s="216"/>
    </row>
    <row r="14" spans="2:182" ht="15" customHeight="1" thickBot="1" x14ac:dyDescent="0.35">
      <c r="C14" s="136"/>
      <c r="D14" s="6"/>
      <c r="E14" s="6"/>
      <c r="F14" s="6"/>
      <c r="G14" s="237">
        <v>45470</v>
      </c>
      <c r="H14" s="6">
        <v>6902</v>
      </c>
      <c r="I14" s="6">
        <v>15</v>
      </c>
      <c r="J14" s="6" t="s">
        <v>280</v>
      </c>
      <c r="K14" s="136"/>
      <c r="L14" s="6"/>
      <c r="M14" s="6"/>
      <c r="N14" s="52"/>
      <c r="O14" s="136">
        <v>45459</v>
      </c>
      <c r="P14" s="6">
        <v>6815</v>
      </c>
      <c r="Q14" s="6">
        <v>60</v>
      </c>
      <c r="R14" s="54" t="s">
        <v>179</v>
      </c>
      <c r="S14" s="131">
        <v>45454</v>
      </c>
      <c r="T14" s="6">
        <v>6779</v>
      </c>
      <c r="U14" s="6">
        <v>15</v>
      </c>
      <c r="V14" s="15" t="s">
        <v>280</v>
      </c>
      <c r="W14" s="131">
        <v>45456</v>
      </c>
      <c r="X14" s="6">
        <v>6790</v>
      </c>
      <c r="Y14" s="6">
        <v>15</v>
      </c>
      <c r="Z14" s="15" t="s">
        <v>280</v>
      </c>
      <c r="AA14" s="136"/>
      <c r="AB14" s="6"/>
      <c r="AC14" s="6"/>
      <c r="AD14" s="52"/>
      <c r="AE14" s="131">
        <v>45459</v>
      </c>
      <c r="AF14" s="6">
        <v>6814</v>
      </c>
      <c r="AG14" s="6">
        <v>30</v>
      </c>
      <c r="AH14" s="15" t="s">
        <v>179</v>
      </c>
      <c r="AI14" s="210"/>
      <c r="AJ14" s="211"/>
      <c r="AK14" s="211"/>
      <c r="AL14" s="212"/>
      <c r="AM14" s="210"/>
      <c r="AN14" s="6"/>
      <c r="AO14" s="6"/>
      <c r="AP14" s="6"/>
      <c r="AQ14" s="136"/>
      <c r="AR14" s="6"/>
      <c r="AS14" s="6"/>
      <c r="AT14" s="136"/>
      <c r="AU14" s="136">
        <v>45458</v>
      </c>
      <c r="AV14" s="6">
        <v>6800</v>
      </c>
      <c r="AW14" s="6">
        <v>45</v>
      </c>
      <c r="AX14" s="6" t="s">
        <v>280</v>
      </c>
      <c r="AY14" s="136">
        <v>45469</v>
      </c>
      <c r="AZ14" s="6">
        <v>7252</v>
      </c>
      <c r="BA14" s="6">
        <v>15</v>
      </c>
      <c r="BB14" s="6" t="s">
        <v>280</v>
      </c>
      <c r="BC14" s="144">
        <v>45469</v>
      </c>
      <c r="BD14" s="6">
        <v>7253</v>
      </c>
      <c r="BE14" s="6">
        <v>15</v>
      </c>
      <c r="BF14" s="6" t="s">
        <v>280</v>
      </c>
      <c r="BG14" s="136"/>
      <c r="BH14" s="6"/>
      <c r="BI14" s="6"/>
      <c r="BJ14" s="6"/>
      <c r="BK14" s="136">
        <v>45448</v>
      </c>
      <c r="BL14" s="6">
        <v>6733</v>
      </c>
      <c r="BM14" s="6">
        <v>60</v>
      </c>
      <c r="BN14" s="6" t="s">
        <v>280</v>
      </c>
      <c r="BO14" s="136">
        <v>45448</v>
      </c>
      <c r="BP14" s="6">
        <v>6594</v>
      </c>
      <c r="BQ14" s="6">
        <v>45</v>
      </c>
      <c r="BR14" s="6" t="s">
        <v>280</v>
      </c>
      <c r="BS14" s="136">
        <v>45460</v>
      </c>
      <c r="BT14" s="6">
        <v>7215</v>
      </c>
      <c r="BU14" s="6">
        <v>45</v>
      </c>
      <c r="BV14" s="6" t="s">
        <v>280</v>
      </c>
      <c r="BW14" s="136">
        <v>45462</v>
      </c>
      <c r="BX14" s="6">
        <v>6865</v>
      </c>
      <c r="BY14" s="6">
        <v>30</v>
      </c>
      <c r="BZ14" s="52" t="s">
        <v>520</v>
      </c>
      <c r="CA14" s="136">
        <v>45462</v>
      </c>
      <c r="CB14" s="6">
        <v>6868</v>
      </c>
      <c r="CC14" s="6">
        <v>15</v>
      </c>
      <c r="CD14" s="52" t="s">
        <v>520</v>
      </c>
      <c r="CE14" s="136">
        <v>45473</v>
      </c>
      <c r="CF14" s="213">
        <v>6670</v>
      </c>
      <c r="CG14" s="54">
        <v>135</v>
      </c>
      <c r="CH14" s="15" t="s">
        <v>526</v>
      </c>
      <c r="CI14" s="131">
        <v>45449</v>
      </c>
      <c r="CJ14" s="6">
        <v>6741</v>
      </c>
      <c r="CK14" s="6">
        <v>315</v>
      </c>
      <c r="CL14" s="216" t="s">
        <v>520</v>
      </c>
      <c r="CM14" s="136">
        <v>45450</v>
      </c>
      <c r="CN14" s="54">
        <v>6743</v>
      </c>
      <c r="CO14" s="54">
        <v>105</v>
      </c>
      <c r="CP14" s="15" t="s">
        <v>520</v>
      </c>
      <c r="CQ14" s="161"/>
      <c r="CR14" s="86"/>
      <c r="CS14" s="86"/>
      <c r="CT14" s="86"/>
      <c r="CU14" s="136">
        <v>45449</v>
      </c>
      <c r="CV14" s="6">
        <v>6740</v>
      </c>
      <c r="CW14" s="6">
        <v>90</v>
      </c>
      <c r="CX14" s="6" t="s">
        <v>520</v>
      </c>
      <c r="CY14" s="136">
        <v>45451</v>
      </c>
      <c r="CZ14" s="6">
        <v>6747</v>
      </c>
      <c r="DA14" s="6">
        <v>70</v>
      </c>
      <c r="DB14" s="6" t="s">
        <v>520</v>
      </c>
      <c r="DC14" s="138">
        <v>45451</v>
      </c>
      <c r="DD14" s="6">
        <v>6751</v>
      </c>
      <c r="DE14" s="6">
        <v>35</v>
      </c>
      <c r="DF14" s="6" t="s">
        <v>520</v>
      </c>
      <c r="DG14" s="242">
        <v>45447</v>
      </c>
      <c r="DH14" s="86">
        <v>6736</v>
      </c>
      <c r="DI14" s="86">
        <v>30</v>
      </c>
      <c r="DJ14" s="216" t="s">
        <v>520</v>
      </c>
      <c r="DK14" s="236">
        <v>45454</v>
      </c>
      <c r="DL14" s="86">
        <v>6780</v>
      </c>
      <c r="DM14" s="86">
        <v>30</v>
      </c>
      <c r="DN14" s="216" t="s">
        <v>280</v>
      </c>
      <c r="DO14" s="236"/>
      <c r="DP14" s="86"/>
      <c r="DQ14" s="86"/>
      <c r="DR14" s="216"/>
      <c r="DS14" s="236"/>
      <c r="DT14" s="86"/>
      <c r="DU14" s="86"/>
      <c r="DV14" s="216"/>
      <c r="DW14" s="236">
        <v>45448</v>
      </c>
      <c r="DX14" s="86">
        <v>6595</v>
      </c>
      <c r="DY14" s="86">
        <v>15</v>
      </c>
      <c r="DZ14" s="216" t="s">
        <v>280</v>
      </c>
      <c r="EA14" s="236">
        <v>45450</v>
      </c>
      <c r="EB14" s="86">
        <v>6772</v>
      </c>
      <c r="EC14" s="86">
        <v>30</v>
      </c>
      <c r="ED14" s="216" t="s">
        <v>280</v>
      </c>
      <c r="EE14" s="236">
        <v>45453</v>
      </c>
      <c r="EF14" s="86">
        <v>6723</v>
      </c>
      <c r="EG14" s="86">
        <v>90</v>
      </c>
      <c r="EH14" s="216" t="s">
        <v>184</v>
      </c>
      <c r="EI14" s="236">
        <v>45451</v>
      </c>
      <c r="EJ14" s="86">
        <v>6805</v>
      </c>
      <c r="EK14" s="86">
        <v>90</v>
      </c>
      <c r="EL14" s="216" t="s">
        <v>184</v>
      </c>
      <c r="EM14" s="236"/>
      <c r="EN14" s="86"/>
      <c r="EO14" s="86"/>
      <c r="EP14" s="216"/>
      <c r="EQ14" s="236">
        <v>45454</v>
      </c>
      <c r="ER14" s="86">
        <v>6777</v>
      </c>
      <c r="ES14" s="86">
        <v>15</v>
      </c>
      <c r="ET14" s="216" t="s">
        <v>280</v>
      </c>
      <c r="EU14" s="236">
        <v>45455</v>
      </c>
      <c r="EV14" s="86">
        <v>6784</v>
      </c>
      <c r="EW14" s="86">
        <v>15</v>
      </c>
      <c r="EX14" s="216" t="s">
        <v>280</v>
      </c>
      <c r="EY14" s="236">
        <v>45449</v>
      </c>
      <c r="EZ14" s="86">
        <v>6597</v>
      </c>
      <c r="FA14" s="86">
        <v>15</v>
      </c>
      <c r="FB14" s="216" t="s">
        <v>280</v>
      </c>
      <c r="FC14" s="236">
        <v>45453</v>
      </c>
      <c r="FD14" s="86">
        <v>6775</v>
      </c>
      <c r="FE14" s="86">
        <v>30</v>
      </c>
      <c r="FF14" s="216" t="s">
        <v>280</v>
      </c>
      <c r="FG14" s="236">
        <v>45473</v>
      </c>
      <c r="FH14" s="86">
        <v>6669</v>
      </c>
      <c r="FI14" s="86">
        <v>135</v>
      </c>
      <c r="FJ14" s="216" t="s">
        <v>526</v>
      </c>
      <c r="FK14" s="236"/>
      <c r="FL14" s="86"/>
      <c r="FM14" s="86"/>
      <c r="FN14" s="216"/>
      <c r="FO14" s="236">
        <v>45466</v>
      </c>
      <c r="FP14" s="86">
        <v>6882</v>
      </c>
      <c r="FQ14" s="86">
        <v>30</v>
      </c>
      <c r="FR14" s="216" t="s">
        <v>520</v>
      </c>
      <c r="FS14" s="236"/>
      <c r="FT14" s="86"/>
      <c r="FU14" s="86"/>
      <c r="FV14" s="216"/>
      <c r="FW14" s="236"/>
      <c r="FX14" s="86"/>
      <c r="FY14" s="86"/>
      <c r="FZ14" s="216"/>
    </row>
    <row r="15" spans="2:182" x14ac:dyDescent="0.3">
      <c r="C15" s="136"/>
      <c r="D15" s="54"/>
      <c r="E15" s="54"/>
      <c r="F15" s="54"/>
      <c r="G15" s="237"/>
      <c r="H15" s="6"/>
      <c r="I15" s="6"/>
      <c r="J15" s="6"/>
      <c r="K15" s="136"/>
      <c r="L15" s="6"/>
      <c r="M15" s="6"/>
      <c r="N15" s="52"/>
      <c r="O15" s="136">
        <v>45467</v>
      </c>
      <c r="P15" s="54">
        <v>6816</v>
      </c>
      <c r="Q15" s="54">
        <v>60</v>
      </c>
      <c r="R15" s="54" t="s">
        <v>179</v>
      </c>
      <c r="S15" s="131">
        <v>45456</v>
      </c>
      <c r="T15" s="6">
        <v>3869</v>
      </c>
      <c r="U15" s="6">
        <v>15</v>
      </c>
      <c r="V15" s="15" t="s">
        <v>520</v>
      </c>
      <c r="W15" s="131">
        <v>45459</v>
      </c>
      <c r="X15" s="6">
        <v>7206</v>
      </c>
      <c r="Y15" s="6">
        <v>15</v>
      </c>
      <c r="Z15" s="15" t="s">
        <v>280</v>
      </c>
      <c r="AA15" s="136"/>
      <c r="AB15" s="6"/>
      <c r="AC15" s="6"/>
      <c r="AD15" s="52"/>
      <c r="AE15" s="131">
        <v>45466</v>
      </c>
      <c r="AF15" s="86">
        <v>6813</v>
      </c>
      <c r="AG15" s="86">
        <v>30</v>
      </c>
      <c r="AH15" s="86" t="s">
        <v>179</v>
      </c>
      <c r="AI15" s="131"/>
      <c r="AJ15" s="6"/>
      <c r="AK15" s="6"/>
      <c r="AL15" s="15"/>
      <c r="AM15" s="131"/>
      <c r="AN15" s="6"/>
      <c r="AO15" s="6"/>
      <c r="AP15" s="6"/>
      <c r="AQ15" s="136"/>
      <c r="AR15" s="6"/>
      <c r="AS15" s="6"/>
      <c r="AT15" s="136"/>
      <c r="AU15" s="136">
        <v>45462</v>
      </c>
      <c r="AV15" s="6">
        <v>7223</v>
      </c>
      <c r="AW15" s="6">
        <v>45</v>
      </c>
      <c r="AX15" s="6" t="s">
        <v>280</v>
      </c>
      <c r="AY15" s="144"/>
      <c r="AZ15" s="6"/>
      <c r="BA15" s="6"/>
      <c r="BB15" s="6"/>
      <c r="BC15" s="144"/>
      <c r="BD15" s="6"/>
      <c r="BE15" s="6"/>
      <c r="BF15" s="6"/>
      <c r="BG15" s="144"/>
      <c r="BH15" s="6"/>
      <c r="BI15" s="6"/>
      <c r="BJ15" s="6"/>
      <c r="BK15" s="136">
        <v>45450</v>
      </c>
      <c r="BL15" s="6">
        <v>6744</v>
      </c>
      <c r="BM15" s="6">
        <v>120</v>
      </c>
      <c r="BN15" s="6" t="s">
        <v>520</v>
      </c>
      <c r="BO15" s="136">
        <v>45450</v>
      </c>
      <c r="BP15" s="6">
        <v>6745</v>
      </c>
      <c r="BQ15" s="6">
        <v>45</v>
      </c>
      <c r="BR15" s="6" t="s">
        <v>520</v>
      </c>
      <c r="BS15" s="136">
        <v>45462</v>
      </c>
      <c r="BT15" s="6">
        <v>6864</v>
      </c>
      <c r="BU15" s="6">
        <v>70</v>
      </c>
      <c r="BV15" s="6" t="s">
        <v>520</v>
      </c>
      <c r="BW15" s="136">
        <v>45464</v>
      </c>
      <c r="BX15" s="6">
        <v>7239</v>
      </c>
      <c r="BY15" s="6">
        <v>30</v>
      </c>
      <c r="BZ15" s="52" t="s">
        <v>280</v>
      </c>
      <c r="CA15" s="136">
        <v>45464</v>
      </c>
      <c r="CB15" s="6">
        <v>7235</v>
      </c>
      <c r="CC15" s="6">
        <v>45</v>
      </c>
      <c r="CD15" s="6" t="s">
        <v>280</v>
      </c>
      <c r="CE15" s="136"/>
      <c r="CF15" s="6"/>
      <c r="CG15" s="54"/>
      <c r="CH15" s="15"/>
      <c r="CI15" s="161">
        <v>45451</v>
      </c>
      <c r="CJ15" s="6">
        <v>6749</v>
      </c>
      <c r="CK15" s="6">
        <v>285</v>
      </c>
      <c r="CL15" s="216" t="s">
        <v>520</v>
      </c>
      <c r="CM15" s="136">
        <v>45453</v>
      </c>
      <c r="CN15" s="6">
        <v>6771</v>
      </c>
      <c r="CO15" s="6">
        <v>45</v>
      </c>
      <c r="CP15" s="15" t="s">
        <v>280</v>
      </c>
      <c r="CQ15" s="161"/>
      <c r="CR15" s="86"/>
      <c r="CS15" s="86"/>
      <c r="CT15" s="86"/>
      <c r="CU15" s="136">
        <v>45451</v>
      </c>
      <c r="CV15" s="6">
        <v>6750</v>
      </c>
      <c r="CW15" s="6">
        <v>70</v>
      </c>
      <c r="CX15" s="6" t="s">
        <v>520</v>
      </c>
      <c r="CY15" s="136">
        <v>45454</v>
      </c>
      <c r="CZ15" s="6">
        <v>6781</v>
      </c>
      <c r="DA15" s="6">
        <v>30</v>
      </c>
      <c r="DB15" s="6" t="s">
        <v>280</v>
      </c>
      <c r="DC15" s="138">
        <v>45455</v>
      </c>
      <c r="DD15" s="6">
        <v>6786</v>
      </c>
      <c r="DE15" s="6">
        <v>15</v>
      </c>
      <c r="DF15" s="6" t="s">
        <v>280</v>
      </c>
      <c r="DG15" s="242">
        <v>45449</v>
      </c>
      <c r="DH15" s="86">
        <v>6739</v>
      </c>
      <c r="DI15" s="86">
        <v>70</v>
      </c>
      <c r="DJ15" s="216" t="s">
        <v>520</v>
      </c>
      <c r="DK15" s="161">
        <v>45457</v>
      </c>
      <c r="DL15" s="86">
        <v>6756</v>
      </c>
      <c r="DM15" s="86">
        <v>90</v>
      </c>
      <c r="DN15" s="216" t="s">
        <v>520</v>
      </c>
      <c r="DO15" s="236"/>
      <c r="DP15" s="86"/>
      <c r="DQ15" s="86"/>
      <c r="DR15" s="216"/>
      <c r="DS15" s="236"/>
      <c r="DT15" s="86"/>
      <c r="DU15" s="86"/>
      <c r="DV15" s="216"/>
      <c r="DW15" s="236"/>
      <c r="DX15" s="86"/>
      <c r="DY15" s="86"/>
      <c r="DZ15" s="216"/>
      <c r="EA15" s="236">
        <v>45453</v>
      </c>
      <c r="EB15" s="86">
        <v>6767</v>
      </c>
      <c r="EC15" s="86">
        <v>30</v>
      </c>
      <c r="ED15" s="216" t="s">
        <v>280</v>
      </c>
      <c r="EE15" s="236">
        <v>45457</v>
      </c>
      <c r="EF15" s="86">
        <v>6795</v>
      </c>
      <c r="EG15" s="86">
        <v>30</v>
      </c>
      <c r="EH15" s="216" t="s">
        <v>280</v>
      </c>
      <c r="EI15" s="236">
        <v>45454</v>
      </c>
      <c r="EJ15" s="86">
        <v>6776</v>
      </c>
      <c r="EK15" s="86">
        <v>30</v>
      </c>
      <c r="EL15" s="216" t="s">
        <v>280</v>
      </c>
      <c r="EM15" s="236"/>
      <c r="EN15" s="86"/>
      <c r="EO15" s="86"/>
      <c r="EP15" s="216"/>
      <c r="EQ15" s="236">
        <v>45468</v>
      </c>
      <c r="ER15" s="86">
        <v>6900</v>
      </c>
      <c r="ES15" s="86">
        <v>15</v>
      </c>
      <c r="ET15" s="216" t="s">
        <v>520</v>
      </c>
      <c r="EU15" s="236">
        <v>45458</v>
      </c>
      <c r="EV15" s="86">
        <v>7204</v>
      </c>
      <c r="EW15" s="86">
        <v>15</v>
      </c>
      <c r="EX15" s="216" t="s">
        <v>280</v>
      </c>
      <c r="EY15" s="236">
        <v>45453</v>
      </c>
      <c r="EZ15" s="86">
        <v>6769</v>
      </c>
      <c r="FA15" s="86">
        <v>30</v>
      </c>
      <c r="FB15" s="216" t="s">
        <v>280</v>
      </c>
      <c r="FC15" s="236">
        <v>45456</v>
      </c>
      <c r="FD15" s="86">
        <v>6794</v>
      </c>
      <c r="FE15" s="86">
        <v>30</v>
      </c>
      <c r="FF15" s="216" t="s">
        <v>280</v>
      </c>
      <c r="FG15" s="236">
        <v>45475</v>
      </c>
      <c r="FH15" s="86">
        <v>6821</v>
      </c>
      <c r="FI15" s="86">
        <v>45</v>
      </c>
      <c r="FJ15" s="216" t="s">
        <v>520</v>
      </c>
      <c r="FK15" s="236"/>
      <c r="FL15" s="86"/>
      <c r="FM15" s="86"/>
      <c r="FN15" s="216"/>
      <c r="FO15" s="236">
        <v>45466</v>
      </c>
      <c r="FP15" s="86">
        <v>6883</v>
      </c>
      <c r="FQ15" s="86">
        <v>30</v>
      </c>
      <c r="FR15" s="216" t="s">
        <v>520</v>
      </c>
      <c r="FS15" s="236"/>
      <c r="FT15" s="86"/>
      <c r="FU15" s="86"/>
      <c r="FV15" s="216"/>
      <c r="FW15" s="236"/>
      <c r="FX15" s="86"/>
      <c r="FY15" s="86"/>
      <c r="FZ15" s="216"/>
    </row>
    <row r="16" spans="2:182" ht="15" thickBot="1" x14ac:dyDescent="0.35">
      <c r="C16" s="131"/>
      <c r="D16" s="6"/>
      <c r="E16" s="6"/>
      <c r="F16" s="15"/>
      <c r="G16" s="131"/>
      <c r="H16" s="6"/>
      <c r="I16" s="6"/>
      <c r="J16" s="15"/>
      <c r="K16" s="136"/>
      <c r="L16" s="6"/>
      <c r="M16" s="6"/>
      <c r="N16" s="52"/>
      <c r="O16" s="136"/>
      <c r="P16" s="6"/>
      <c r="Q16" s="6"/>
      <c r="R16" s="15"/>
      <c r="S16" s="131">
        <v>45458</v>
      </c>
      <c r="T16" s="6">
        <v>6862</v>
      </c>
      <c r="U16" s="6">
        <v>45</v>
      </c>
      <c r="V16" s="15" t="s">
        <v>520</v>
      </c>
      <c r="W16" s="131">
        <v>45461</v>
      </c>
      <c r="X16" s="6">
        <v>6903</v>
      </c>
      <c r="Y16" s="232">
        <v>15</v>
      </c>
      <c r="Z16" s="15" t="s">
        <v>280</v>
      </c>
      <c r="AA16" s="136"/>
      <c r="AB16" s="6"/>
      <c r="AC16" s="6"/>
      <c r="AD16" s="52"/>
      <c r="AE16" s="131"/>
      <c r="AF16" s="86"/>
      <c r="AG16" s="86"/>
      <c r="AH16" s="86"/>
      <c r="AI16" s="210"/>
      <c r="AJ16" s="211"/>
      <c r="AK16" s="211"/>
      <c r="AL16" s="212"/>
      <c r="AM16" s="210"/>
      <c r="AN16" s="6"/>
      <c r="AO16" s="6"/>
      <c r="AP16" s="6"/>
      <c r="AQ16" s="136"/>
      <c r="AR16" s="6"/>
      <c r="AS16" s="6"/>
      <c r="AT16" s="136"/>
      <c r="AU16" s="136">
        <v>45465</v>
      </c>
      <c r="AV16" s="6">
        <v>7234</v>
      </c>
      <c r="AW16" s="6">
        <v>45</v>
      </c>
      <c r="AX16" s="6" t="s">
        <v>280</v>
      </c>
      <c r="AY16" s="136"/>
      <c r="AZ16" s="6"/>
      <c r="BA16" s="6"/>
      <c r="BB16" s="6"/>
      <c r="BC16" s="144"/>
      <c r="BD16" s="6"/>
      <c r="BE16" s="6"/>
      <c r="BF16" s="6"/>
      <c r="BG16" s="144"/>
      <c r="BH16" s="6"/>
      <c r="BI16" s="6"/>
      <c r="BJ16" s="6"/>
      <c r="BK16" s="136">
        <v>45452</v>
      </c>
      <c r="BL16" s="6">
        <v>6762</v>
      </c>
      <c r="BM16" s="6">
        <v>60</v>
      </c>
      <c r="BN16" s="6" t="s">
        <v>280</v>
      </c>
      <c r="BO16" s="136">
        <v>45452</v>
      </c>
      <c r="BP16" s="6">
        <v>6764</v>
      </c>
      <c r="BQ16" s="6">
        <v>45</v>
      </c>
      <c r="BR16" s="6" t="s">
        <v>280</v>
      </c>
      <c r="BS16" s="136">
        <v>45464</v>
      </c>
      <c r="BT16" s="6">
        <v>7233</v>
      </c>
      <c r="BU16" s="6">
        <v>45</v>
      </c>
      <c r="BV16" s="6" t="s">
        <v>280</v>
      </c>
      <c r="BW16" s="136">
        <v>45467</v>
      </c>
      <c r="BX16" s="6">
        <v>6891</v>
      </c>
      <c r="BY16" s="6">
        <v>45</v>
      </c>
      <c r="BZ16" s="52" t="s">
        <v>520</v>
      </c>
      <c r="CA16" s="136">
        <v>45467</v>
      </c>
      <c r="CB16" s="6">
        <v>6892</v>
      </c>
      <c r="CC16" s="6">
        <v>45</v>
      </c>
      <c r="CD16" s="6" t="s">
        <v>520</v>
      </c>
      <c r="CE16" s="136"/>
      <c r="CF16" s="6"/>
      <c r="CG16" s="6"/>
      <c r="CH16" s="15"/>
      <c r="CI16" s="131">
        <v>45453</v>
      </c>
      <c r="CJ16" s="6">
        <v>7263</v>
      </c>
      <c r="CK16" s="6">
        <v>105</v>
      </c>
      <c r="CL16" s="216" t="s">
        <v>280</v>
      </c>
      <c r="CM16" s="136">
        <v>45456</v>
      </c>
      <c r="CN16" s="6">
        <v>6791</v>
      </c>
      <c r="CO16" s="6">
        <v>45</v>
      </c>
      <c r="CP16" s="15" t="s">
        <v>280</v>
      </c>
      <c r="CQ16" s="161"/>
      <c r="CR16" s="86"/>
      <c r="CS16" s="86"/>
      <c r="CT16" s="86"/>
      <c r="CU16" s="136">
        <v>45453</v>
      </c>
      <c r="CV16" s="6">
        <v>6724</v>
      </c>
      <c r="CW16" s="6">
        <v>135</v>
      </c>
      <c r="CX16" s="6" t="s">
        <v>184</v>
      </c>
      <c r="CY16" s="136">
        <v>45458</v>
      </c>
      <c r="CZ16" s="86">
        <v>6860</v>
      </c>
      <c r="DA16" s="86">
        <v>70</v>
      </c>
      <c r="DB16" s="86" t="s">
        <v>520</v>
      </c>
      <c r="DC16" s="138">
        <v>45458</v>
      </c>
      <c r="DD16" s="86">
        <v>6859</v>
      </c>
      <c r="DE16" s="86">
        <v>45</v>
      </c>
      <c r="DF16" s="86" t="s">
        <v>520</v>
      </c>
      <c r="DG16" s="208">
        <v>45451</v>
      </c>
      <c r="DH16" s="86">
        <v>6746</v>
      </c>
      <c r="DI16" s="86">
        <v>90</v>
      </c>
      <c r="DJ16" s="216" t="s">
        <v>520</v>
      </c>
      <c r="DK16" s="236">
        <v>45460</v>
      </c>
      <c r="DL16" s="86">
        <v>7216</v>
      </c>
      <c r="DM16" s="86">
        <v>30</v>
      </c>
      <c r="DN16" s="216" t="s">
        <v>280</v>
      </c>
      <c r="DO16" s="236"/>
      <c r="DP16" s="86"/>
      <c r="DQ16" s="86"/>
      <c r="DR16" s="216"/>
      <c r="DS16" s="236"/>
      <c r="DT16" s="86"/>
      <c r="DU16" s="86"/>
      <c r="DV16" s="216"/>
      <c r="DW16" s="236"/>
      <c r="DX16" s="86"/>
      <c r="DY16" s="86"/>
      <c r="DZ16" s="216"/>
      <c r="EA16" s="236">
        <v>45456</v>
      </c>
      <c r="EB16" s="86">
        <v>6789</v>
      </c>
      <c r="EC16" s="86">
        <v>30</v>
      </c>
      <c r="ED16" s="216" t="s">
        <v>280</v>
      </c>
      <c r="EE16" s="236">
        <v>45460</v>
      </c>
      <c r="EF16" s="86">
        <v>7214</v>
      </c>
      <c r="EG16" s="86">
        <v>30</v>
      </c>
      <c r="EH16" s="216" t="s">
        <v>280</v>
      </c>
      <c r="EI16" s="236">
        <v>45458</v>
      </c>
      <c r="EJ16" s="86">
        <v>6796</v>
      </c>
      <c r="EK16" s="86">
        <v>30</v>
      </c>
      <c r="EL16" s="216" t="s">
        <v>280</v>
      </c>
      <c r="EM16" s="236"/>
      <c r="EN16" s="86"/>
      <c r="EO16" s="86"/>
      <c r="EP16" s="216"/>
      <c r="EQ16" s="236">
        <v>45472</v>
      </c>
      <c r="ER16" s="86">
        <v>7287</v>
      </c>
      <c r="ES16" s="86">
        <v>15</v>
      </c>
      <c r="ET16" s="216" t="s">
        <v>520</v>
      </c>
      <c r="EU16" s="236">
        <v>45461</v>
      </c>
      <c r="EV16" s="86">
        <v>7221</v>
      </c>
      <c r="EW16" s="86">
        <v>15</v>
      </c>
      <c r="EX16" s="216" t="s">
        <v>280</v>
      </c>
      <c r="EY16" s="236">
        <v>45456</v>
      </c>
      <c r="EZ16" s="86">
        <v>6792</v>
      </c>
      <c r="FA16" s="86">
        <v>15</v>
      </c>
      <c r="FB16" s="216" t="s">
        <v>280</v>
      </c>
      <c r="FC16" s="236">
        <v>45459</v>
      </c>
      <c r="FD16" s="86">
        <v>7207</v>
      </c>
      <c r="FE16" s="86">
        <v>30</v>
      </c>
      <c r="FF16" s="216" t="s">
        <v>280</v>
      </c>
      <c r="FG16" s="236">
        <v>45478</v>
      </c>
      <c r="FH16" s="86">
        <v>6961</v>
      </c>
      <c r="FI16" s="86">
        <v>30</v>
      </c>
      <c r="FJ16" s="216" t="s">
        <v>520</v>
      </c>
      <c r="FK16" s="236"/>
      <c r="FL16" s="86"/>
      <c r="FM16" s="86"/>
      <c r="FN16" s="216"/>
      <c r="FO16" s="236">
        <v>45469</v>
      </c>
      <c r="FP16" s="86">
        <v>6906</v>
      </c>
      <c r="FQ16" s="86">
        <v>60</v>
      </c>
      <c r="FR16" s="216" t="s">
        <v>184</v>
      </c>
      <c r="FS16" s="236"/>
      <c r="FT16" s="86"/>
      <c r="FU16" s="86"/>
      <c r="FV16" s="216"/>
      <c r="FW16" s="236"/>
      <c r="FX16" s="86"/>
      <c r="FY16" s="86"/>
      <c r="FZ16" s="216"/>
    </row>
    <row r="17" spans="2:182" x14ac:dyDescent="0.3">
      <c r="C17" s="131"/>
      <c r="D17" s="6"/>
      <c r="E17" s="6"/>
      <c r="F17" s="15"/>
      <c r="G17" s="131"/>
      <c r="H17" s="6"/>
      <c r="I17" s="6"/>
      <c r="J17" s="15"/>
      <c r="K17" s="131"/>
      <c r="L17" s="6"/>
      <c r="M17" s="6"/>
      <c r="N17" s="52"/>
      <c r="O17" s="136"/>
      <c r="P17" s="6"/>
      <c r="Q17" s="6"/>
      <c r="R17" s="15"/>
      <c r="S17" s="131"/>
      <c r="T17" s="6"/>
      <c r="U17" s="6"/>
      <c r="V17" s="15"/>
      <c r="W17" s="131"/>
      <c r="X17" s="6"/>
      <c r="Y17" s="6"/>
      <c r="Z17" s="15"/>
      <c r="AA17" s="136"/>
      <c r="AB17" s="6"/>
      <c r="AC17" s="6"/>
      <c r="AD17" s="52"/>
      <c r="AE17" s="131"/>
      <c r="AF17" s="86"/>
      <c r="AG17" s="86"/>
      <c r="AH17" s="86"/>
      <c r="AI17" s="130"/>
      <c r="AJ17" s="6"/>
      <c r="AK17" s="6"/>
      <c r="AL17" s="15"/>
      <c r="AM17" s="161"/>
      <c r="AN17" s="6"/>
      <c r="AO17" s="6"/>
      <c r="AP17" s="6"/>
      <c r="AQ17" s="136"/>
      <c r="AR17" s="6"/>
      <c r="AS17" s="6"/>
      <c r="AT17" s="136"/>
      <c r="AU17" s="136">
        <v>45469</v>
      </c>
      <c r="AV17" s="6">
        <v>7251</v>
      </c>
      <c r="AW17" s="6">
        <v>45</v>
      </c>
      <c r="AX17" s="192" t="s">
        <v>280</v>
      </c>
      <c r="AY17" s="136"/>
      <c r="AZ17" s="6"/>
      <c r="BA17" s="6"/>
      <c r="BB17" s="6"/>
      <c r="BC17" s="144"/>
      <c r="BD17" s="6"/>
      <c r="BE17" s="6"/>
      <c r="BF17" s="6"/>
      <c r="BG17" s="136"/>
      <c r="BH17" s="6"/>
      <c r="BI17" s="6"/>
      <c r="BJ17" s="6"/>
      <c r="BK17" s="136">
        <v>45454</v>
      </c>
      <c r="BL17" s="6">
        <v>6778</v>
      </c>
      <c r="BM17" s="6">
        <v>60</v>
      </c>
      <c r="BN17" s="6" t="s">
        <v>280</v>
      </c>
      <c r="BO17" s="136">
        <v>45454</v>
      </c>
      <c r="BP17" s="6">
        <v>6788</v>
      </c>
      <c r="BQ17" s="6">
        <v>30</v>
      </c>
      <c r="BR17" s="6" t="s">
        <v>280</v>
      </c>
      <c r="BS17" s="136">
        <v>45467</v>
      </c>
      <c r="BT17" s="6">
        <v>6890</v>
      </c>
      <c r="BU17" s="6">
        <v>45</v>
      </c>
      <c r="BV17" s="6" t="s">
        <v>520</v>
      </c>
      <c r="BW17" s="136">
        <v>45469</v>
      </c>
      <c r="BX17" s="6">
        <v>7269</v>
      </c>
      <c r="BY17" s="6">
        <v>35</v>
      </c>
      <c r="BZ17" s="52" t="s">
        <v>520</v>
      </c>
      <c r="CA17" s="136">
        <v>45469</v>
      </c>
      <c r="CB17" s="6">
        <v>7268</v>
      </c>
      <c r="CC17" s="6">
        <v>20</v>
      </c>
      <c r="CD17" s="6" t="s">
        <v>520</v>
      </c>
      <c r="CE17" s="136"/>
      <c r="CF17" s="6"/>
      <c r="CG17" s="6"/>
      <c r="CH17" s="15"/>
      <c r="CI17" s="131">
        <v>45463</v>
      </c>
      <c r="CJ17" s="6">
        <v>6866</v>
      </c>
      <c r="CK17" s="6">
        <v>105</v>
      </c>
      <c r="CL17" s="216" t="s">
        <v>520</v>
      </c>
      <c r="CM17" s="136">
        <v>45459</v>
      </c>
      <c r="CN17" s="6">
        <v>7205</v>
      </c>
      <c r="CO17" s="6">
        <v>45</v>
      </c>
      <c r="CP17" s="15" t="s">
        <v>280</v>
      </c>
      <c r="CQ17" s="161"/>
      <c r="CR17" s="86"/>
      <c r="CS17" s="86"/>
      <c r="CT17" s="86"/>
      <c r="CU17" s="136">
        <v>45455</v>
      </c>
      <c r="CV17" s="6">
        <v>6785</v>
      </c>
      <c r="CW17" s="6">
        <v>45</v>
      </c>
      <c r="CX17" s="6" t="s">
        <v>280</v>
      </c>
      <c r="CY17" s="136">
        <v>45462</v>
      </c>
      <c r="CZ17" s="86">
        <v>7224</v>
      </c>
      <c r="DA17" s="86">
        <v>30</v>
      </c>
      <c r="DB17" s="86" t="s">
        <v>280</v>
      </c>
      <c r="DC17" s="138">
        <v>45463</v>
      </c>
      <c r="DD17" s="86">
        <v>7230</v>
      </c>
      <c r="DE17" s="86">
        <v>15</v>
      </c>
      <c r="DF17" s="86" t="s">
        <v>280</v>
      </c>
      <c r="DG17" s="242">
        <v>45453</v>
      </c>
      <c r="DH17" s="86">
        <v>6725</v>
      </c>
      <c r="DI17" s="86">
        <v>90</v>
      </c>
      <c r="DJ17" s="216" t="s">
        <v>184</v>
      </c>
      <c r="DK17" s="236">
        <v>45463</v>
      </c>
      <c r="DL17" s="86">
        <v>6869</v>
      </c>
      <c r="DM17" s="86">
        <v>30</v>
      </c>
      <c r="DN17" s="216" t="s">
        <v>520</v>
      </c>
      <c r="DO17" s="236"/>
      <c r="DP17" s="86"/>
      <c r="DQ17" s="86"/>
      <c r="DR17" s="216"/>
      <c r="DS17" s="236"/>
      <c r="DT17" s="86"/>
      <c r="DU17" s="86"/>
      <c r="DV17" s="216"/>
      <c r="DW17" s="236"/>
      <c r="DX17" s="86"/>
      <c r="DY17" s="86"/>
      <c r="DZ17" s="216"/>
      <c r="EA17" s="236">
        <v>45459</v>
      </c>
      <c r="EB17" s="86">
        <v>7211</v>
      </c>
      <c r="EC17" s="86">
        <v>30</v>
      </c>
      <c r="ED17" s="216" t="s">
        <v>520</v>
      </c>
      <c r="EE17" s="236">
        <v>45463</v>
      </c>
      <c r="EF17" s="86">
        <v>6875</v>
      </c>
      <c r="EG17" s="86">
        <v>70</v>
      </c>
      <c r="EH17" s="216" t="s">
        <v>520</v>
      </c>
      <c r="EI17" s="236">
        <v>45460</v>
      </c>
      <c r="EJ17" s="86">
        <v>7213</v>
      </c>
      <c r="EK17" s="86">
        <v>30</v>
      </c>
      <c r="EL17" s="216" t="s">
        <v>280</v>
      </c>
      <c r="EM17" s="236"/>
      <c r="EN17" s="86"/>
      <c r="EO17" s="86"/>
      <c r="EP17" s="216"/>
      <c r="EQ17" s="236"/>
      <c r="ER17" s="86"/>
      <c r="ES17" s="86"/>
      <c r="ET17" s="216"/>
      <c r="EU17" s="236">
        <v>45464</v>
      </c>
      <c r="EV17" s="86">
        <v>7237</v>
      </c>
      <c r="EW17" s="86">
        <v>15</v>
      </c>
      <c r="EX17" s="216" t="s">
        <v>280</v>
      </c>
      <c r="EY17" s="236">
        <v>45459</v>
      </c>
      <c r="EZ17" s="86">
        <v>7210</v>
      </c>
      <c r="FA17" s="86">
        <v>30</v>
      </c>
      <c r="FB17" s="216" t="s">
        <v>280</v>
      </c>
      <c r="FC17" s="236"/>
      <c r="FD17" s="86"/>
      <c r="FE17" s="86"/>
      <c r="FF17" s="216"/>
      <c r="FG17" s="236"/>
      <c r="FH17" s="86"/>
      <c r="FI17" s="86"/>
      <c r="FJ17" s="216"/>
      <c r="FK17" s="236"/>
      <c r="FL17" s="86"/>
      <c r="FM17" s="86"/>
      <c r="FN17" s="216"/>
      <c r="FO17" s="236">
        <v>45474</v>
      </c>
      <c r="FP17" s="86">
        <v>6666</v>
      </c>
      <c r="FQ17" s="86">
        <v>90</v>
      </c>
      <c r="FR17" s="216" t="s">
        <v>184</v>
      </c>
      <c r="FS17" s="236"/>
      <c r="FT17" s="86"/>
      <c r="FU17" s="86"/>
      <c r="FV17" s="216"/>
      <c r="FW17" s="236"/>
      <c r="FX17" s="86"/>
      <c r="FY17" s="86"/>
      <c r="FZ17" s="216"/>
    </row>
    <row r="18" spans="2:182" x14ac:dyDescent="0.3">
      <c r="C18" s="131"/>
      <c r="D18" s="6"/>
      <c r="E18" s="6"/>
      <c r="F18" s="15"/>
      <c r="G18" s="131"/>
      <c r="H18" s="6"/>
      <c r="I18" s="6"/>
      <c r="J18" s="15"/>
      <c r="K18" s="131"/>
      <c r="L18" s="6"/>
      <c r="M18" s="6"/>
      <c r="N18" s="52"/>
      <c r="O18" s="136"/>
      <c r="P18" s="6"/>
      <c r="Q18" s="6"/>
      <c r="R18" s="15"/>
      <c r="S18" s="131"/>
      <c r="T18" s="6"/>
      <c r="U18" s="6"/>
      <c r="V18" s="15"/>
      <c r="W18" s="131"/>
      <c r="X18" s="6"/>
      <c r="Y18" s="6"/>
      <c r="Z18" s="15"/>
      <c r="AA18" s="136"/>
      <c r="AB18" s="6"/>
      <c r="AC18" s="6"/>
      <c r="AD18" s="52"/>
      <c r="AE18" s="131"/>
      <c r="AF18" s="86"/>
      <c r="AG18" s="86"/>
      <c r="AH18" s="86"/>
      <c r="AI18" s="131"/>
      <c r="AJ18" s="140"/>
      <c r="AK18" s="6"/>
      <c r="AL18" s="15"/>
      <c r="AM18" s="131"/>
      <c r="AN18" s="6"/>
      <c r="AO18" s="6"/>
      <c r="AP18" s="6"/>
      <c r="AQ18" s="136"/>
      <c r="AR18" s="6"/>
      <c r="AS18" s="6"/>
      <c r="AT18" s="136"/>
      <c r="AU18" s="136">
        <v>45472</v>
      </c>
      <c r="AV18" s="6">
        <v>7283</v>
      </c>
      <c r="AW18" s="6">
        <v>40</v>
      </c>
      <c r="AX18" s="192" t="s">
        <v>520</v>
      </c>
      <c r="AY18" s="144"/>
      <c r="AZ18" s="6"/>
      <c r="BA18" s="6"/>
      <c r="BB18" s="192"/>
      <c r="BC18" s="144"/>
      <c r="BD18" s="6"/>
      <c r="BE18" s="6"/>
      <c r="BF18" s="192"/>
      <c r="BG18" s="136"/>
      <c r="BH18" s="6"/>
      <c r="BI18" s="6"/>
      <c r="BJ18" s="192"/>
      <c r="BK18" s="136">
        <v>45456</v>
      </c>
      <c r="BL18" s="6">
        <v>3866</v>
      </c>
      <c r="BM18" s="6">
        <v>105</v>
      </c>
      <c r="BN18" s="6" t="s">
        <v>520</v>
      </c>
      <c r="BO18" s="136">
        <v>45456</v>
      </c>
      <c r="BP18" s="6">
        <v>3868</v>
      </c>
      <c r="BQ18" s="6">
        <v>30</v>
      </c>
      <c r="BR18" s="6" t="s">
        <v>520</v>
      </c>
      <c r="BS18" s="136">
        <v>45469</v>
      </c>
      <c r="BT18" s="6">
        <v>7255</v>
      </c>
      <c r="BU18" s="6">
        <v>45</v>
      </c>
      <c r="BV18" s="6" t="s">
        <v>280</v>
      </c>
      <c r="BW18" s="136">
        <v>45471</v>
      </c>
      <c r="BX18" s="86">
        <v>7265</v>
      </c>
      <c r="BY18" s="86">
        <v>45</v>
      </c>
      <c r="BZ18" s="52" t="s">
        <v>280</v>
      </c>
      <c r="CA18" s="136">
        <v>45471</v>
      </c>
      <c r="CB18" s="6">
        <v>7264</v>
      </c>
      <c r="CC18" s="6">
        <v>35</v>
      </c>
      <c r="CD18" s="6" t="s">
        <v>280</v>
      </c>
      <c r="CE18" s="136"/>
      <c r="CF18" s="6"/>
      <c r="CG18" s="6"/>
      <c r="CH18" s="15"/>
      <c r="CI18" s="161">
        <v>45465</v>
      </c>
      <c r="CJ18" s="6">
        <v>6878</v>
      </c>
      <c r="CK18" s="6">
        <v>105</v>
      </c>
      <c r="CL18" s="216" t="s">
        <v>520</v>
      </c>
      <c r="CM18" s="136">
        <v>45462</v>
      </c>
      <c r="CN18" s="6">
        <v>7222</v>
      </c>
      <c r="CO18" s="6">
        <v>45</v>
      </c>
      <c r="CP18" s="86" t="s">
        <v>280</v>
      </c>
      <c r="CQ18" s="161"/>
      <c r="CR18" s="86"/>
      <c r="CS18" s="86"/>
      <c r="CT18" s="86"/>
      <c r="CU18" s="136">
        <v>45457</v>
      </c>
      <c r="CV18" s="6">
        <v>6758</v>
      </c>
      <c r="CW18" s="6">
        <v>45</v>
      </c>
      <c r="CX18" s="6" t="s">
        <v>520</v>
      </c>
      <c r="CY18" s="136">
        <v>45465</v>
      </c>
      <c r="CZ18" s="6">
        <v>6880</v>
      </c>
      <c r="DA18" s="6">
        <v>15</v>
      </c>
      <c r="DB18" s="6" t="s">
        <v>520</v>
      </c>
      <c r="DC18" s="138">
        <v>45466</v>
      </c>
      <c r="DD18" s="6">
        <v>6881</v>
      </c>
      <c r="DE18" s="6">
        <v>35</v>
      </c>
      <c r="DF18" s="6" t="s">
        <v>520</v>
      </c>
      <c r="DG18" s="242">
        <v>45455</v>
      </c>
      <c r="DH18" s="86">
        <v>6787</v>
      </c>
      <c r="DI18" s="86">
        <v>30</v>
      </c>
      <c r="DJ18" s="216" t="s">
        <v>280</v>
      </c>
      <c r="DK18" s="161">
        <v>45467</v>
      </c>
      <c r="DL18" s="86">
        <v>6889</v>
      </c>
      <c r="DM18" s="86">
        <v>70</v>
      </c>
      <c r="DN18" s="216" t="s">
        <v>520</v>
      </c>
      <c r="DO18" s="236"/>
      <c r="DP18" s="86"/>
      <c r="DQ18" s="86"/>
      <c r="DR18" s="216"/>
      <c r="DS18" s="221"/>
      <c r="DT18" s="86"/>
      <c r="DU18" s="86"/>
      <c r="DV18" s="216"/>
      <c r="DW18" s="221"/>
      <c r="DX18" s="86"/>
      <c r="DY18" s="86"/>
      <c r="DZ18" s="216"/>
      <c r="EA18" s="236">
        <v>45462</v>
      </c>
      <c r="EB18" s="86">
        <v>7225</v>
      </c>
      <c r="EC18" s="86">
        <v>30</v>
      </c>
      <c r="ED18" s="216" t="s">
        <v>280</v>
      </c>
      <c r="EE18" s="236">
        <v>45466</v>
      </c>
      <c r="EF18" s="86">
        <v>7247</v>
      </c>
      <c r="EG18" s="86">
        <v>30</v>
      </c>
      <c r="EH18" s="216" t="s">
        <v>280</v>
      </c>
      <c r="EI18" s="236">
        <v>45463</v>
      </c>
      <c r="EJ18" s="86">
        <v>6874</v>
      </c>
      <c r="EK18" s="86">
        <v>30</v>
      </c>
      <c r="EL18" s="216" t="s">
        <v>520</v>
      </c>
      <c r="EM18" s="236"/>
      <c r="EN18" s="86"/>
      <c r="EO18" s="86"/>
      <c r="EP18" s="216"/>
      <c r="EQ18" s="221"/>
      <c r="ER18" s="86"/>
      <c r="ES18" s="86"/>
      <c r="ET18" s="216"/>
      <c r="EU18" s="236">
        <v>45467</v>
      </c>
      <c r="EV18" s="86">
        <v>6893</v>
      </c>
      <c r="EW18" s="86">
        <v>15</v>
      </c>
      <c r="EX18" s="216" t="s">
        <v>520</v>
      </c>
      <c r="EY18" s="236">
        <v>45462</v>
      </c>
      <c r="EZ18" s="86">
        <v>7226</v>
      </c>
      <c r="FA18" s="86">
        <v>15</v>
      </c>
      <c r="FB18" s="216" t="s">
        <v>280</v>
      </c>
      <c r="FC18" s="221"/>
      <c r="FD18" s="86"/>
      <c r="FE18" s="86"/>
      <c r="FF18" s="216"/>
      <c r="FG18" s="221"/>
      <c r="FH18" s="86"/>
      <c r="FI18" s="86"/>
      <c r="FJ18" s="216"/>
      <c r="FK18" s="221"/>
      <c r="FL18" s="86"/>
      <c r="FM18" s="86"/>
      <c r="FN18" s="216"/>
      <c r="FO18" s="236">
        <v>45475</v>
      </c>
      <c r="FP18" s="86">
        <v>6668</v>
      </c>
      <c r="FQ18" s="86">
        <v>135</v>
      </c>
      <c r="FR18" s="216" t="s">
        <v>184</v>
      </c>
      <c r="FS18" s="221"/>
      <c r="FT18" s="86"/>
      <c r="FU18" s="86"/>
      <c r="FV18" s="216"/>
      <c r="FW18" s="221"/>
      <c r="FX18" s="86"/>
      <c r="FY18" s="86"/>
      <c r="FZ18" s="216"/>
    </row>
    <row r="19" spans="2:182" x14ac:dyDescent="0.3">
      <c r="C19" s="131"/>
      <c r="D19" s="6"/>
      <c r="E19" s="6"/>
      <c r="F19" s="15"/>
      <c r="G19" s="131"/>
      <c r="H19" s="6"/>
      <c r="I19" s="6"/>
      <c r="J19" s="15"/>
      <c r="K19" s="131"/>
      <c r="L19" s="6"/>
      <c r="M19" s="6"/>
      <c r="N19" s="52"/>
      <c r="O19" s="136"/>
      <c r="P19" s="6"/>
      <c r="Q19" s="6"/>
      <c r="R19" s="15"/>
      <c r="S19" s="131"/>
      <c r="T19" s="6"/>
      <c r="U19" s="6"/>
      <c r="V19" s="15"/>
      <c r="W19" s="131"/>
      <c r="X19" s="6"/>
      <c r="Y19" s="6"/>
      <c r="Z19" s="6"/>
      <c r="AA19" s="136"/>
      <c r="AB19" s="6"/>
      <c r="AC19" s="6"/>
      <c r="AD19" s="52"/>
      <c r="AE19" s="131"/>
      <c r="AG19" s="86"/>
      <c r="AH19" s="115"/>
      <c r="AI19" s="210"/>
      <c r="AJ19" s="140"/>
      <c r="AK19" s="6"/>
      <c r="AL19" s="15"/>
      <c r="AM19" s="210"/>
      <c r="AN19" s="6"/>
      <c r="AO19" s="6"/>
      <c r="AP19" s="6"/>
      <c r="AQ19" s="136"/>
      <c r="AR19" s="6"/>
      <c r="AS19" s="6"/>
      <c r="AT19" s="136"/>
      <c r="AU19" s="136"/>
      <c r="AV19" s="6"/>
      <c r="AW19" s="6"/>
      <c r="AX19" s="6"/>
      <c r="AY19" s="136"/>
      <c r="AZ19" s="6"/>
      <c r="BA19" s="6"/>
      <c r="BB19" s="192"/>
      <c r="BC19" s="144"/>
      <c r="BD19" s="6"/>
      <c r="BE19" s="6"/>
      <c r="BF19" s="192"/>
      <c r="BG19" s="144"/>
      <c r="BH19" s="6"/>
      <c r="BI19" s="6"/>
      <c r="BJ19" s="192"/>
      <c r="BK19" s="136">
        <v>45458</v>
      </c>
      <c r="BL19" s="6">
        <v>6863</v>
      </c>
      <c r="BM19" s="6">
        <v>70</v>
      </c>
      <c r="BN19" s="6" t="s">
        <v>520</v>
      </c>
      <c r="BO19" s="136">
        <v>45458</v>
      </c>
      <c r="BP19" s="6">
        <v>6861</v>
      </c>
      <c r="BQ19" s="6">
        <v>70</v>
      </c>
      <c r="BR19" s="6" t="s">
        <v>520</v>
      </c>
      <c r="BS19" s="136">
        <v>45471</v>
      </c>
      <c r="BT19" s="6">
        <v>6843</v>
      </c>
      <c r="BU19" s="6">
        <v>45</v>
      </c>
      <c r="BV19" s="6" t="s">
        <v>280</v>
      </c>
      <c r="BW19" s="136"/>
      <c r="BX19" s="86"/>
      <c r="BY19" s="86"/>
      <c r="BZ19" s="86"/>
      <c r="CA19" s="136"/>
      <c r="CB19" s="6"/>
      <c r="CC19" s="6"/>
      <c r="CD19" s="6"/>
      <c r="CE19" s="136"/>
      <c r="CF19" s="6"/>
      <c r="CG19" s="6"/>
      <c r="CH19" s="15"/>
      <c r="CI19" s="131">
        <v>45467</v>
      </c>
      <c r="CJ19" s="6">
        <v>6894</v>
      </c>
      <c r="CK19" s="6">
        <v>105</v>
      </c>
      <c r="CL19" s="216" t="s">
        <v>520</v>
      </c>
      <c r="CM19" s="136">
        <v>45465</v>
      </c>
      <c r="CN19" s="6">
        <v>6811</v>
      </c>
      <c r="CO19" s="6">
        <v>45</v>
      </c>
      <c r="CP19" s="86" t="s">
        <v>179</v>
      </c>
      <c r="CQ19" s="161"/>
      <c r="CR19" s="86"/>
      <c r="CS19" s="86"/>
      <c r="CT19" s="86"/>
      <c r="CU19" s="136">
        <v>45459</v>
      </c>
      <c r="CV19" s="6">
        <v>7209</v>
      </c>
      <c r="CW19" s="6">
        <v>30</v>
      </c>
      <c r="CX19" s="6" t="s">
        <v>520</v>
      </c>
      <c r="CY19" s="136">
        <v>45468</v>
      </c>
      <c r="CZ19" s="6">
        <v>7249</v>
      </c>
      <c r="DA19" s="6">
        <v>30</v>
      </c>
      <c r="DB19" s="6" t="s">
        <v>280</v>
      </c>
      <c r="DC19" s="138">
        <v>45470</v>
      </c>
      <c r="DD19" s="6">
        <v>7256</v>
      </c>
      <c r="DE19" s="6">
        <v>15</v>
      </c>
      <c r="DF19" s="6" t="s">
        <v>280</v>
      </c>
      <c r="DG19" s="242">
        <v>45457</v>
      </c>
      <c r="DH19" s="86">
        <v>6759</v>
      </c>
      <c r="DI19" s="86">
        <v>90</v>
      </c>
      <c r="DJ19" s="216" t="s">
        <v>520</v>
      </c>
      <c r="DK19" s="236">
        <v>45470</v>
      </c>
      <c r="DL19" s="86">
        <v>7258</v>
      </c>
      <c r="DM19" s="86">
        <v>30</v>
      </c>
      <c r="DN19" s="216" t="s">
        <v>280</v>
      </c>
      <c r="DO19" s="236"/>
      <c r="DP19" s="86"/>
      <c r="DQ19" s="86"/>
      <c r="DR19" s="216"/>
      <c r="DS19" s="221"/>
      <c r="DT19" s="86"/>
      <c r="DU19" s="86"/>
      <c r="DV19" s="216"/>
      <c r="DW19" s="221"/>
      <c r="DX19" s="86"/>
      <c r="DY19" s="86"/>
      <c r="DZ19" s="216"/>
      <c r="EA19" s="236">
        <v>45465</v>
      </c>
      <c r="EB19" s="86">
        <v>7240</v>
      </c>
      <c r="EC19" s="86">
        <v>30</v>
      </c>
      <c r="ED19" s="216" t="s">
        <v>280</v>
      </c>
      <c r="EE19" s="236">
        <v>45468</v>
      </c>
      <c r="EF19" s="86">
        <v>6897</v>
      </c>
      <c r="EG19" s="86">
        <v>30</v>
      </c>
      <c r="EH19" s="216" t="s">
        <v>520</v>
      </c>
      <c r="EI19" s="236">
        <v>45466</v>
      </c>
      <c r="EJ19" s="86">
        <v>6884</v>
      </c>
      <c r="EK19" s="86">
        <v>30</v>
      </c>
      <c r="EL19" s="216" t="s">
        <v>520</v>
      </c>
      <c r="EM19" s="236"/>
      <c r="EN19" s="86"/>
      <c r="EO19" s="86"/>
      <c r="EP19" s="216"/>
      <c r="EQ19" s="221"/>
      <c r="ER19" s="86"/>
      <c r="ES19" s="86"/>
      <c r="ET19" s="216"/>
      <c r="EU19" s="236">
        <v>45470</v>
      </c>
      <c r="EV19" s="86">
        <v>7257</v>
      </c>
      <c r="EW19" s="86">
        <v>15</v>
      </c>
      <c r="EX19" s="216" t="s">
        <v>280</v>
      </c>
      <c r="EY19" s="236">
        <v>45465</v>
      </c>
      <c r="EZ19" s="86">
        <v>7243</v>
      </c>
      <c r="FA19" s="86">
        <v>30</v>
      </c>
      <c r="FB19" s="216" t="s">
        <v>280</v>
      </c>
      <c r="FC19" s="221"/>
      <c r="FD19" s="86"/>
      <c r="FE19" s="86"/>
      <c r="FF19" s="216"/>
      <c r="FG19" s="221"/>
      <c r="FH19" s="86"/>
      <c r="FI19" s="86"/>
      <c r="FJ19" s="216"/>
      <c r="FK19" s="221"/>
      <c r="FL19" s="86"/>
      <c r="FM19" s="86"/>
      <c r="FN19" s="216"/>
      <c r="FO19" s="236">
        <v>45476</v>
      </c>
      <c r="FP19" s="86">
        <v>6672</v>
      </c>
      <c r="FQ19" s="86">
        <v>135</v>
      </c>
      <c r="FR19" s="216" t="s">
        <v>184</v>
      </c>
      <c r="FS19" s="221"/>
      <c r="FT19" s="86"/>
      <c r="FU19" s="86"/>
      <c r="FV19" s="216"/>
      <c r="FW19" s="221"/>
      <c r="FX19" s="86"/>
      <c r="FY19" s="86"/>
      <c r="FZ19" s="216"/>
    </row>
    <row r="20" spans="2:182" x14ac:dyDescent="0.3">
      <c r="C20" s="131"/>
      <c r="D20" s="6"/>
      <c r="E20" s="6"/>
      <c r="F20" s="15"/>
      <c r="G20" s="131"/>
      <c r="H20" s="6"/>
      <c r="I20" s="6"/>
      <c r="J20" s="15"/>
      <c r="K20" s="131"/>
      <c r="L20" s="6"/>
      <c r="M20" s="6"/>
      <c r="N20" s="52"/>
      <c r="O20" s="136"/>
      <c r="P20" s="6"/>
      <c r="Q20" s="6"/>
      <c r="R20" s="15"/>
      <c r="S20" s="131"/>
      <c r="T20" s="6"/>
      <c r="U20" s="6"/>
      <c r="V20" s="15"/>
      <c r="W20" s="131"/>
      <c r="X20" s="6"/>
      <c r="Y20" s="6"/>
      <c r="Z20" s="6"/>
      <c r="AA20" s="136"/>
      <c r="AB20" s="6"/>
      <c r="AC20" s="6"/>
      <c r="AD20" s="52"/>
      <c r="AE20" s="131"/>
      <c r="AF20" s="6"/>
      <c r="AG20" s="6"/>
      <c r="AH20" s="15"/>
      <c r="AI20" s="131"/>
      <c r="AJ20" s="6"/>
      <c r="AK20" s="6"/>
      <c r="AL20" s="15"/>
      <c r="AM20" s="131"/>
      <c r="AN20" s="6"/>
      <c r="AO20" s="6"/>
      <c r="AP20" s="6"/>
      <c r="AQ20" s="136"/>
      <c r="AR20" s="6"/>
      <c r="AS20" s="6"/>
      <c r="AT20" s="136"/>
      <c r="AU20" s="136"/>
      <c r="AV20" s="6"/>
      <c r="AW20" s="6"/>
      <c r="AX20" s="6"/>
      <c r="AY20" s="136"/>
      <c r="AZ20" s="6"/>
      <c r="BA20" s="6"/>
      <c r="BB20" s="6"/>
      <c r="BC20" s="144"/>
      <c r="BD20" s="6"/>
      <c r="BE20" s="6"/>
      <c r="BF20" s="6"/>
      <c r="BG20" s="144"/>
      <c r="BH20" s="6"/>
      <c r="BI20" s="6"/>
      <c r="BJ20" s="6"/>
      <c r="BK20" s="136">
        <v>45460</v>
      </c>
      <c r="BL20" s="6">
        <v>6871</v>
      </c>
      <c r="BM20" s="6">
        <v>45</v>
      </c>
      <c r="BN20" s="6" t="s">
        <v>520</v>
      </c>
      <c r="BO20" s="136">
        <v>45460</v>
      </c>
      <c r="BP20" s="6">
        <v>6870</v>
      </c>
      <c r="BQ20" s="6">
        <v>30</v>
      </c>
      <c r="BR20" s="6" t="s">
        <v>520</v>
      </c>
      <c r="BS20" s="136"/>
      <c r="BT20" s="6"/>
      <c r="BU20" s="6"/>
      <c r="BV20" s="6"/>
      <c r="BW20" s="136"/>
      <c r="BX20" s="86"/>
      <c r="BY20" s="86"/>
      <c r="BZ20" s="86"/>
      <c r="CA20" s="136"/>
      <c r="CB20" s="6"/>
      <c r="CC20" s="6"/>
      <c r="CD20" s="6"/>
      <c r="CE20" s="136"/>
      <c r="CF20" s="6"/>
      <c r="CG20" s="6"/>
      <c r="CH20" s="15"/>
      <c r="CI20" s="131">
        <v>45469</v>
      </c>
      <c r="CJ20" s="6">
        <v>7267</v>
      </c>
      <c r="CK20" s="6">
        <v>80</v>
      </c>
      <c r="CL20" s="216" t="s">
        <v>520</v>
      </c>
      <c r="CM20" s="136">
        <v>45468</v>
      </c>
      <c r="CN20" s="6">
        <v>6895</v>
      </c>
      <c r="CO20" s="6">
        <v>15</v>
      </c>
      <c r="CP20" s="86" t="s">
        <v>520</v>
      </c>
      <c r="CQ20" s="161"/>
      <c r="CR20" s="86"/>
      <c r="CS20" s="86"/>
      <c r="CT20" s="86"/>
      <c r="CU20" s="136">
        <v>45461</v>
      </c>
      <c r="CV20" s="6">
        <v>7219</v>
      </c>
      <c r="CW20" s="6">
        <v>45</v>
      </c>
      <c r="CX20" s="6" t="s">
        <v>280</v>
      </c>
      <c r="CY20" s="136"/>
      <c r="CZ20" s="6"/>
      <c r="DA20" s="6"/>
      <c r="DB20" s="6"/>
      <c r="DC20" s="138"/>
      <c r="DD20" s="6"/>
      <c r="DE20" s="6"/>
      <c r="DF20" s="6"/>
      <c r="DG20" s="208">
        <v>45459</v>
      </c>
      <c r="DH20" s="86">
        <v>7208</v>
      </c>
      <c r="DI20" s="86">
        <v>90</v>
      </c>
      <c r="DJ20" s="216" t="s">
        <v>520</v>
      </c>
      <c r="DK20" s="236">
        <v>45473</v>
      </c>
      <c r="DL20" s="86">
        <v>7291</v>
      </c>
      <c r="DM20" s="86">
        <v>45</v>
      </c>
      <c r="DN20" s="216" t="s">
        <v>520</v>
      </c>
      <c r="DO20" s="236"/>
      <c r="DP20" s="86"/>
      <c r="DQ20" s="86"/>
      <c r="DR20" s="216"/>
      <c r="DS20" s="221"/>
      <c r="DT20" s="86"/>
      <c r="DU20" s="86"/>
      <c r="DV20" s="216"/>
      <c r="DW20" s="221"/>
      <c r="DX20" s="86"/>
      <c r="DY20" s="86"/>
      <c r="DZ20" s="216"/>
      <c r="EA20" s="221"/>
      <c r="EB20" s="86"/>
      <c r="EC20" s="86"/>
      <c r="ED20" s="216"/>
      <c r="EE20" s="236">
        <v>45471</v>
      </c>
      <c r="EF20" s="86">
        <v>7282</v>
      </c>
      <c r="EG20" s="86">
        <v>30</v>
      </c>
      <c r="EH20" s="216" t="s">
        <v>520</v>
      </c>
      <c r="EI20" s="236">
        <v>45469</v>
      </c>
      <c r="EJ20" s="86">
        <v>7254</v>
      </c>
      <c r="EK20" s="86">
        <v>30</v>
      </c>
      <c r="EL20" s="216" t="s">
        <v>280</v>
      </c>
      <c r="EM20" s="236"/>
      <c r="EN20" s="86"/>
      <c r="EO20" s="86"/>
      <c r="EP20" s="216"/>
      <c r="EQ20" s="221"/>
      <c r="ER20" s="86"/>
      <c r="ES20" s="86"/>
      <c r="ET20" s="216"/>
      <c r="EU20" s="236">
        <v>45473</v>
      </c>
      <c r="EV20" s="86">
        <v>7290</v>
      </c>
      <c r="EW20" s="86">
        <v>15</v>
      </c>
      <c r="EX20" s="216" t="s">
        <v>520</v>
      </c>
      <c r="EY20" s="236">
        <v>45468</v>
      </c>
      <c r="EZ20" s="86">
        <v>7250</v>
      </c>
      <c r="FA20" s="86">
        <v>15</v>
      </c>
      <c r="FB20" s="216" t="s">
        <v>280</v>
      </c>
      <c r="FC20" s="221"/>
      <c r="FD20" s="86"/>
      <c r="FE20" s="86"/>
      <c r="FF20" s="216"/>
      <c r="FG20" s="221"/>
      <c r="FH20" s="86"/>
      <c r="FI20" s="86"/>
      <c r="FJ20" s="216"/>
      <c r="FK20" s="221"/>
      <c r="FL20" s="86"/>
      <c r="FM20" s="86"/>
      <c r="FN20" s="216"/>
      <c r="FO20" s="236">
        <v>45477</v>
      </c>
      <c r="FP20" s="86">
        <v>6682</v>
      </c>
      <c r="FQ20" s="86">
        <v>180</v>
      </c>
      <c r="FR20" s="216" t="s">
        <v>184</v>
      </c>
      <c r="FS20" s="221"/>
      <c r="FT20" s="86"/>
      <c r="FU20" s="86"/>
      <c r="FV20" s="216"/>
      <c r="FW20" s="221"/>
      <c r="FX20" s="86"/>
      <c r="FY20" s="86"/>
      <c r="FZ20" s="216"/>
    </row>
    <row r="21" spans="2:182" x14ac:dyDescent="0.3">
      <c r="C21" s="131"/>
      <c r="D21" s="6"/>
      <c r="E21" s="6"/>
      <c r="F21" s="15"/>
      <c r="G21" s="131"/>
      <c r="H21" s="6"/>
      <c r="I21" s="6"/>
      <c r="J21" s="15"/>
      <c r="K21" s="131"/>
      <c r="L21" s="6"/>
      <c r="M21" s="6"/>
      <c r="N21" s="52"/>
      <c r="O21" s="136"/>
      <c r="P21" s="6"/>
      <c r="Q21" s="6"/>
      <c r="R21" s="15"/>
      <c r="S21" s="131"/>
      <c r="T21" s="6"/>
      <c r="U21" s="6"/>
      <c r="V21" s="15"/>
      <c r="W21" s="131"/>
      <c r="X21" s="6"/>
      <c r="Y21" s="6"/>
      <c r="Z21" s="6"/>
      <c r="AA21" s="136"/>
      <c r="AB21" s="6"/>
      <c r="AC21" s="6"/>
      <c r="AD21" s="52"/>
      <c r="AE21" s="131"/>
      <c r="AF21" s="6"/>
      <c r="AG21" s="6"/>
      <c r="AH21" s="15"/>
      <c r="AI21" s="210"/>
      <c r="AJ21" s="140"/>
      <c r="AK21" s="6"/>
      <c r="AL21" s="15"/>
      <c r="AM21" s="210"/>
      <c r="AN21" s="140"/>
      <c r="AO21" s="6"/>
      <c r="AP21" s="6"/>
      <c r="AQ21" s="136"/>
      <c r="AR21" s="6"/>
      <c r="AS21" s="6"/>
      <c r="AT21" s="136"/>
      <c r="AU21" s="136"/>
      <c r="AV21" s="6"/>
      <c r="AW21" s="6"/>
      <c r="AX21" s="6"/>
      <c r="AY21" s="144"/>
      <c r="AZ21" s="6"/>
      <c r="BA21" s="6"/>
      <c r="BB21" s="6"/>
      <c r="BC21" s="144"/>
      <c r="BD21" s="6"/>
      <c r="BE21" s="6"/>
      <c r="BF21" s="6"/>
      <c r="BG21" s="136"/>
      <c r="BH21" s="6"/>
      <c r="BI21" s="6"/>
      <c r="BJ21" s="6"/>
      <c r="BK21" s="136">
        <v>45462</v>
      </c>
      <c r="BL21" s="6">
        <v>6830</v>
      </c>
      <c r="BM21" s="6">
        <v>60</v>
      </c>
      <c r="BN21" s="6" t="s">
        <v>184</v>
      </c>
      <c r="BO21" s="136">
        <v>45462</v>
      </c>
      <c r="BP21" s="6">
        <v>6831</v>
      </c>
      <c r="BQ21" s="6">
        <v>45</v>
      </c>
      <c r="BR21" s="52" t="s">
        <v>184</v>
      </c>
      <c r="BS21" s="136"/>
      <c r="BT21" s="6"/>
      <c r="BU21" s="6"/>
      <c r="BV21" s="6"/>
      <c r="BW21" s="136"/>
      <c r="BX21" s="86"/>
      <c r="BY21" s="86"/>
      <c r="BZ21" s="86"/>
      <c r="CA21" s="136"/>
      <c r="CB21" s="241"/>
      <c r="CC21" s="241"/>
      <c r="CD21" s="241"/>
      <c r="CE21" s="136"/>
      <c r="CF21" s="6"/>
      <c r="CG21" s="6"/>
      <c r="CH21" s="15"/>
      <c r="CI21" s="161">
        <v>45471</v>
      </c>
      <c r="CJ21" s="6">
        <v>7261</v>
      </c>
      <c r="CK21" s="6">
        <v>105</v>
      </c>
      <c r="CL21" s="216" t="s">
        <v>280</v>
      </c>
      <c r="CM21" s="136"/>
      <c r="CN21" s="6"/>
      <c r="CO21" s="6"/>
      <c r="CP21" s="86"/>
      <c r="CQ21" s="161"/>
      <c r="CR21" s="86"/>
      <c r="CS21" s="86"/>
      <c r="CT21" s="86"/>
      <c r="CU21" s="136">
        <v>45463</v>
      </c>
      <c r="CV21" s="6">
        <v>7232</v>
      </c>
      <c r="CW21" s="6">
        <v>45</v>
      </c>
      <c r="CX21" s="6" t="s">
        <v>280</v>
      </c>
      <c r="CY21" s="136"/>
      <c r="CZ21" s="6"/>
      <c r="DA21" s="6"/>
      <c r="DB21" s="6"/>
      <c r="DC21" s="138"/>
      <c r="DD21" s="6"/>
      <c r="DE21" s="6"/>
      <c r="DF21" s="6"/>
      <c r="DG21" s="242">
        <v>45461</v>
      </c>
      <c r="DH21" s="86">
        <v>7220</v>
      </c>
      <c r="DI21" s="86">
        <v>30</v>
      </c>
      <c r="DJ21" s="216" t="s">
        <v>280</v>
      </c>
      <c r="DK21" s="161"/>
      <c r="DL21" s="86"/>
      <c r="DM21" s="86"/>
      <c r="DN21" s="216"/>
      <c r="DO21" s="236"/>
      <c r="DP21" s="86"/>
      <c r="DQ21" s="86"/>
      <c r="DR21" s="216"/>
      <c r="DS21" s="221"/>
      <c r="DT21" s="86"/>
      <c r="DU21" s="86"/>
      <c r="DV21" s="216"/>
      <c r="DW21" s="221"/>
      <c r="DX21" s="86"/>
      <c r="DY21" s="86"/>
      <c r="DZ21" s="216"/>
      <c r="EA21" s="221"/>
      <c r="EB21" s="86"/>
      <c r="EC21" s="86"/>
      <c r="ED21" s="216"/>
      <c r="EE21" s="221"/>
      <c r="EF21" s="86"/>
      <c r="EG21" s="86"/>
      <c r="EH21" s="216"/>
      <c r="EI21" s="236">
        <v>45472</v>
      </c>
      <c r="EJ21" s="86">
        <v>7284</v>
      </c>
      <c r="EK21" s="86">
        <v>30</v>
      </c>
      <c r="EL21" s="216" t="s">
        <v>520</v>
      </c>
      <c r="EM21" s="236"/>
      <c r="EN21" s="86"/>
      <c r="EO21" s="86"/>
      <c r="EP21" s="216"/>
      <c r="EQ21" s="221"/>
      <c r="ER21" s="86"/>
      <c r="ES21" s="86"/>
      <c r="ET21" s="216"/>
      <c r="EU21" s="221"/>
      <c r="EV21" s="86"/>
      <c r="EW21" s="86"/>
      <c r="EX21" s="216"/>
      <c r="EY21" s="236">
        <v>45471</v>
      </c>
      <c r="EZ21" s="86">
        <v>7260</v>
      </c>
      <c r="FA21" s="86">
        <v>30</v>
      </c>
      <c r="FB21" s="216" t="s">
        <v>280</v>
      </c>
      <c r="FC21" s="221"/>
      <c r="FD21" s="86"/>
      <c r="FE21" s="86"/>
      <c r="FF21" s="216"/>
      <c r="FG21" s="221"/>
      <c r="FH21" s="86"/>
      <c r="FI21" s="86"/>
      <c r="FJ21" s="216"/>
      <c r="FK21" s="221"/>
      <c r="FL21" s="86"/>
      <c r="FM21" s="86"/>
      <c r="FN21" s="216"/>
      <c r="FO21" s="221"/>
      <c r="FP21" s="86"/>
      <c r="FQ21" s="86"/>
      <c r="FR21" s="216"/>
      <c r="FS21" s="221"/>
      <c r="FT21" s="86"/>
      <c r="FU21" s="86"/>
      <c r="FV21" s="216"/>
      <c r="FW21" s="221"/>
      <c r="FX21" s="86"/>
      <c r="FY21" s="86"/>
      <c r="FZ21" s="216"/>
    </row>
    <row r="22" spans="2:182" x14ac:dyDescent="0.3">
      <c r="C22" s="131"/>
      <c r="D22" s="6"/>
      <c r="E22" s="6"/>
      <c r="F22" s="15"/>
      <c r="G22" s="131"/>
      <c r="H22" s="6"/>
      <c r="I22" s="6"/>
      <c r="J22" s="15"/>
      <c r="K22" s="131"/>
      <c r="L22" s="6"/>
      <c r="M22" s="6"/>
      <c r="N22" s="52"/>
      <c r="O22" s="136"/>
      <c r="P22" s="6"/>
      <c r="Q22" s="6"/>
      <c r="R22" s="15"/>
      <c r="S22" s="131"/>
      <c r="T22" s="6"/>
      <c r="U22" s="6"/>
      <c r="V22" s="15"/>
      <c r="W22" s="131"/>
      <c r="X22" s="6"/>
      <c r="Y22" s="6"/>
      <c r="Z22" s="6"/>
      <c r="AA22" s="136"/>
      <c r="AB22" s="6"/>
      <c r="AC22" s="6"/>
      <c r="AD22" s="52"/>
      <c r="AE22" s="131"/>
      <c r="AF22" s="86"/>
      <c r="AG22" s="86"/>
      <c r="AH22" s="86"/>
      <c r="AI22" s="208"/>
      <c r="AJ22" s="140"/>
      <c r="AK22" s="6"/>
      <c r="AL22" s="15"/>
      <c r="AM22" s="161"/>
      <c r="AN22" s="6"/>
      <c r="AO22" s="6"/>
      <c r="AP22" s="6"/>
      <c r="AQ22" s="136"/>
      <c r="AR22" s="6"/>
      <c r="AS22" s="6"/>
      <c r="AT22" s="136"/>
      <c r="AU22" s="136"/>
      <c r="AV22" s="6"/>
      <c r="AW22" s="6"/>
      <c r="AX22" s="6"/>
      <c r="AY22" s="136"/>
      <c r="AZ22" s="6"/>
      <c r="BA22" s="6"/>
      <c r="BB22" s="6"/>
      <c r="BC22" s="144"/>
      <c r="BD22" s="6"/>
      <c r="BE22" s="6"/>
      <c r="BF22" s="6"/>
      <c r="BG22" s="136"/>
      <c r="BH22" s="6"/>
      <c r="BI22" s="6"/>
      <c r="BJ22" s="6"/>
      <c r="BK22" s="136">
        <v>45464</v>
      </c>
      <c r="BL22" s="6">
        <v>6877</v>
      </c>
      <c r="BM22" s="6">
        <v>45</v>
      </c>
      <c r="BN22" s="6" t="s">
        <v>520</v>
      </c>
      <c r="BO22" s="136">
        <v>45464</v>
      </c>
      <c r="BP22" s="6">
        <v>6876</v>
      </c>
      <c r="BQ22" s="6">
        <v>30</v>
      </c>
      <c r="BR22" s="52" t="s">
        <v>520</v>
      </c>
      <c r="BS22" s="136"/>
      <c r="BT22" s="6"/>
      <c r="BU22" s="6"/>
      <c r="BV22" s="6"/>
      <c r="BW22" s="136"/>
      <c r="BX22" s="86"/>
      <c r="BY22" s="86"/>
      <c r="BZ22" s="86"/>
      <c r="CA22" s="136"/>
      <c r="CB22" s="241"/>
      <c r="CC22" s="241"/>
      <c r="CD22" s="241"/>
      <c r="CE22" s="136"/>
      <c r="CF22" s="6"/>
      <c r="CG22" s="6"/>
      <c r="CH22" s="15"/>
      <c r="CI22" s="131">
        <v>45473</v>
      </c>
      <c r="CJ22" s="6">
        <v>7289</v>
      </c>
      <c r="CK22" s="6">
        <v>90</v>
      </c>
      <c r="CL22" s="216" t="s">
        <v>520</v>
      </c>
      <c r="CM22" s="138"/>
      <c r="CN22" s="6"/>
      <c r="CO22" s="6"/>
      <c r="CP22" s="86"/>
      <c r="CQ22" s="161"/>
      <c r="CR22" s="86"/>
      <c r="CS22" s="86"/>
      <c r="CT22" s="86"/>
      <c r="CU22" s="136">
        <v>45465</v>
      </c>
      <c r="CV22" s="6">
        <v>6879</v>
      </c>
      <c r="CW22" s="6">
        <v>50</v>
      </c>
      <c r="CX22" s="6" t="s">
        <v>520</v>
      </c>
      <c r="CY22" s="136"/>
      <c r="CZ22" s="86"/>
      <c r="DA22" s="86"/>
      <c r="DB22" s="86"/>
      <c r="DC22" s="138"/>
      <c r="DD22" s="86"/>
      <c r="DE22" s="86"/>
      <c r="DF22" s="86"/>
      <c r="DG22" s="242">
        <v>45463</v>
      </c>
      <c r="DH22" s="86">
        <v>7231</v>
      </c>
      <c r="DI22" s="86">
        <v>30</v>
      </c>
      <c r="DJ22" s="216" t="s">
        <v>280</v>
      </c>
      <c r="DK22" s="221"/>
      <c r="DL22" s="86"/>
      <c r="DM22" s="86"/>
      <c r="DN22" s="216"/>
      <c r="DO22" s="236"/>
      <c r="DP22" s="86"/>
      <c r="DQ22" s="86"/>
      <c r="DR22" s="216"/>
      <c r="DS22" s="221"/>
      <c r="DT22" s="86"/>
      <c r="DU22" s="86"/>
      <c r="DV22" s="216"/>
      <c r="DW22" s="221"/>
      <c r="DX22" s="86"/>
      <c r="DY22" s="86"/>
      <c r="DZ22" s="216"/>
      <c r="EA22" s="221"/>
      <c r="EB22" s="86"/>
      <c r="EC22" s="86"/>
      <c r="ED22" s="216"/>
      <c r="EE22" s="221"/>
      <c r="EF22" s="86"/>
      <c r="EG22" s="86"/>
      <c r="EH22" s="216"/>
      <c r="EI22" s="236"/>
      <c r="EJ22" s="86"/>
      <c r="EK22" s="86"/>
      <c r="EL22" s="216"/>
      <c r="EM22" s="236"/>
      <c r="EN22" s="86"/>
      <c r="EO22" s="86"/>
      <c r="EP22" s="216"/>
      <c r="EQ22" s="221"/>
      <c r="ER22" s="86"/>
      <c r="ES22" s="86"/>
      <c r="ET22" s="216"/>
      <c r="EU22" s="221"/>
      <c r="EV22" s="86"/>
      <c r="EW22" s="86"/>
      <c r="EX22" s="216"/>
      <c r="EY22" s="236"/>
      <c r="EZ22" s="86"/>
      <c r="FA22" s="86"/>
      <c r="FB22" s="216"/>
      <c r="FC22" s="221"/>
      <c r="FD22" s="86"/>
      <c r="FE22" s="86"/>
      <c r="FF22" s="216"/>
      <c r="FG22" s="221"/>
      <c r="FH22" s="86"/>
      <c r="FI22" s="86"/>
      <c r="FJ22" s="216"/>
      <c r="FK22" s="221"/>
      <c r="FL22" s="86"/>
      <c r="FM22" s="86"/>
      <c r="FN22" s="216"/>
      <c r="FO22" s="221"/>
      <c r="FP22" s="86"/>
      <c r="FQ22" s="86"/>
      <c r="FR22" s="216"/>
      <c r="FS22" s="221"/>
      <c r="FT22" s="86"/>
      <c r="FU22" s="86"/>
      <c r="FV22" s="216"/>
      <c r="FW22" s="221"/>
      <c r="FX22" s="86"/>
      <c r="FY22" s="86"/>
      <c r="FZ22" s="216"/>
    </row>
    <row r="23" spans="2:182" x14ac:dyDescent="0.3">
      <c r="C23" s="131"/>
      <c r="D23" s="6"/>
      <c r="E23" s="6"/>
      <c r="F23" s="15"/>
      <c r="G23" s="131"/>
      <c r="H23" s="6"/>
      <c r="I23" s="6"/>
      <c r="J23" s="15"/>
      <c r="K23" s="131"/>
      <c r="L23" s="6"/>
      <c r="M23" s="6"/>
      <c r="N23" s="52"/>
      <c r="O23" s="136"/>
      <c r="P23" s="6"/>
      <c r="Q23" s="6"/>
      <c r="R23" s="15"/>
      <c r="S23" s="131"/>
      <c r="T23" s="6"/>
      <c r="U23" s="6"/>
      <c r="V23" s="15"/>
      <c r="W23" s="131"/>
      <c r="X23" s="6"/>
      <c r="Y23" s="6"/>
      <c r="Z23" s="6"/>
      <c r="AA23" s="136"/>
      <c r="AB23" s="6"/>
      <c r="AC23" s="6"/>
      <c r="AD23" s="52"/>
      <c r="AE23" s="131"/>
      <c r="AF23" s="6"/>
      <c r="AG23" s="6"/>
      <c r="AH23" s="15"/>
      <c r="AI23" s="131"/>
      <c r="AJ23" s="6"/>
      <c r="AK23" s="6"/>
      <c r="AL23" s="15"/>
      <c r="AM23" s="131"/>
      <c r="AN23" s="140"/>
      <c r="AO23" s="6"/>
      <c r="AP23" s="6"/>
      <c r="AQ23" s="136"/>
      <c r="AR23" s="6"/>
      <c r="AS23" s="6"/>
      <c r="AT23" s="136"/>
      <c r="AU23" s="136"/>
      <c r="AV23" s="6"/>
      <c r="AW23" s="6"/>
      <c r="AX23" s="6"/>
      <c r="AY23" s="136"/>
      <c r="AZ23" s="6"/>
      <c r="BA23" s="6"/>
      <c r="BB23" s="6"/>
      <c r="BC23" s="144"/>
      <c r="BD23" s="6"/>
      <c r="BE23" s="6"/>
      <c r="BF23" s="6"/>
      <c r="BG23" s="144"/>
      <c r="BH23" s="6"/>
      <c r="BI23" s="6"/>
      <c r="BJ23" s="6"/>
      <c r="BK23" s="136">
        <v>45466</v>
      </c>
      <c r="BL23" s="6">
        <v>6886</v>
      </c>
      <c r="BM23" s="6">
        <v>50</v>
      </c>
      <c r="BN23" s="6" t="s">
        <v>520</v>
      </c>
      <c r="BO23" s="136">
        <v>45466</v>
      </c>
      <c r="BP23" s="6">
        <v>6885</v>
      </c>
      <c r="BQ23" s="6">
        <v>30</v>
      </c>
      <c r="BR23" s="52" t="s">
        <v>520</v>
      </c>
      <c r="BS23" s="136"/>
      <c r="BT23" s="6"/>
      <c r="BU23" s="6"/>
      <c r="BV23" s="6"/>
      <c r="BW23" s="136"/>
      <c r="BX23" s="86"/>
      <c r="BY23" s="86"/>
      <c r="BZ23" s="86"/>
      <c r="CA23" s="136"/>
      <c r="CB23" s="241"/>
      <c r="CC23" s="241"/>
      <c r="CD23" s="241"/>
      <c r="CE23" s="138"/>
      <c r="CF23" s="6"/>
      <c r="CG23" s="6"/>
      <c r="CH23" s="52"/>
      <c r="CI23" s="86"/>
      <c r="CJ23" s="86"/>
      <c r="CK23" s="86"/>
      <c r="CL23" s="86"/>
      <c r="CM23" s="138"/>
      <c r="CN23" s="86"/>
      <c r="CO23" s="86"/>
      <c r="CP23" s="86"/>
      <c r="CQ23" s="161"/>
      <c r="CR23" s="86"/>
      <c r="CS23" s="86"/>
      <c r="CT23" s="86"/>
      <c r="CU23" s="136">
        <v>45468</v>
      </c>
      <c r="CV23" s="6">
        <v>7248</v>
      </c>
      <c r="CW23" s="6">
        <v>45</v>
      </c>
      <c r="CX23" s="6" t="s">
        <v>280</v>
      </c>
      <c r="CY23" s="86"/>
      <c r="CZ23" s="86"/>
      <c r="DA23" s="86"/>
      <c r="DB23" s="86"/>
      <c r="DC23" s="225"/>
      <c r="DD23" s="86"/>
      <c r="DE23" s="86"/>
      <c r="DF23" s="86"/>
      <c r="DG23" s="242">
        <v>45465</v>
      </c>
      <c r="DH23" s="86">
        <v>7242</v>
      </c>
      <c r="DI23" s="86">
        <v>30</v>
      </c>
      <c r="DJ23" s="216" t="s">
        <v>280</v>
      </c>
      <c r="DK23" s="221"/>
      <c r="DL23" s="86"/>
      <c r="DM23" s="86"/>
      <c r="DN23" s="216"/>
      <c r="DO23" s="236"/>
      <c r="DP23" s="86"/>
      <c r="DQ23" s="86"/>
      <c r="DR23" s="216"/>
      <c r="DS23" s="221"/>
      <c r="DT23" s="86"/>
      <c r="DU23" s="86"/>
      <c r="DV23" s="216"/>
      <c r="DW23" s="221"/>
      <c r="DX23" s="86"/>
      <c r="DY23" s="86"/>
      <c r="DZ23" s="216"/>
      <c r="EA23" s="221"/>
      <c r="EB23" s="86"/>
      <c r="EC23" s="86"/>
      <c r="ED23" s="216"/>
      <c r="EE23" s="221"/>
      <c r="EF23" s="86"/>
      <c r="EG23" s="86"/>
      <c r="EH23" s="216"/>
      <c r="EI23" s="236"/>
      <c r="EJ23" s="86"/>
      <c r="EK23" s="86"/>
      <c r="EL23" s="216"/>
      <c r="EM23" s="236"/>
      <c r="EN23" s="86"/>
      <c r="EO23" s="86"/>
      <c r="EP23" s="216"/>
      <c r="EQ23" s="221"/>
      <c r="ER23" s="86"/>
      <c r="ES23" s="86"/>
      <c r="ET23" s="216"/>
      <c r="EU23" s="221"/>
      <c r="EV23" s="86"/>
      <c r="EW23" s="86"/>
      <c r="EX23" s="216"/>
      <c r="EY23" s="221"/>
      <c r="EZ23" s="86"/>
      <c r="FA23" s="86"/>
      <c r="FB23" s="216"/>
      <c r="FC23" s="221"/>
      <c r="FD23" s="86"/>
      <c r="FE23" s="86"/>
      <c r="FF23" s="216"/>
      <c r="FG23" s="221"/>
      <c r="FH23" s="86"/>
      <c r="FI23" s="86"/>
      <c r="FJ23" s="216"/>
      <c r="FK23" s="221"/>
      <c r="FL23" s="86"/>
      <c r="FM23" s="86"/>
      <c r="FN23" s="216"/>
      <c r="FO23" s="221"/>
      <c r="FP23" s="86"/>
      <c r="FQ23" s="86"/>
      <c r="FR23" s="216"/>
      <c r="FS23" s="221"/>
      <c r="FT23" s="86"/>
      <c r="FU23" s="86"/>
      <c r="FV23" s="216"/>
      <c r="FW23" s="221"/>
      <c r="FX23" s="86"/>
      <c r="FY23" s="86"/>
      <c r="FZ23" s="216"/>
    </row>
    <row r="24" spans="2:182" x14ac:dyDescent="0.3">
      <c r="C24" s="131"/>
      <c r="D24" s="6"/>
      <c r="E24" s="6"/>
      <c r="F24" s="15"/>
      <c r="G24" s="131"/>
      <c r="H24" s="6"/>
      <c r="I24" s="6"/>
      <c r="J24" s="15"/>
      <c r="K24" s="131"/>
      <c r="L24" s="6"/>
      <c r="M24" s="6"/>
      <c r="N24" s="52"/>
      <c r="O24" s="136"/>
      <c r="P24" s="6"/>
      <c r="Q24" s="6"/>
      <c r="R24" s="15"/>
      <c r="S24" s="131"/>
      <c r="T24" s="6"/>
      <c r="U24" s="6"/>
      <c r="V24" s="15"/>
      <c r="W24" s="131"/>
      <c r="X24" s="6"/>
      <c r="Y24" s="6"/>
      <c r="Z24" s="6"/>
      <c r="AA24" s="136"/>
      <c r="AB24" s="6"/>
      <c r="AC24" s="6"/>
      <c r="AD24" s="52"/>
      <c r="AE24" s="131"/>
      <c r="AF24" s="6"/>
      <c r="AG24" s="6"/>
      <c r="AH24" s="15"/>
      <c r="AI24" s="210"/>
      <c r="AJ24" s="6"/>
      <c r="AK24" s="6"/>
      <c r="AL24" s="15"/>
      <c r="AM24" s="210"/>
      <c r="AN24" s="140"/>
      <c r="AO24" s="6"/>
      <c r="AP24" s="6"/>
      <c r="AQ24" s="136"/>
      <c r="AR24" s="6"/>
      <c r="AS24" s="6"/>
      <c r="AT24" s="136"/>
      <c r="AU24" s="136"/>
      <c r="AV24" s="6"/>
      <c r="AW24" s="6"/>
      <c r="AX24" s="6"/>
      <c r="AY24" s="136"/>
      <c r="AZ24" s="6"/>
      <c r="BA24" s="6"/>
      <c r="BB24" s="6"/>
      <c r="BC24" s="144"/>
      <c r="BD24" s="224"/>
      <c r="BE24" s="6"/>
      <c r="BF24" s="6"/>
      <c r="BG24" s="136"/>
      <c r="BH24" s="6"/>
      <c r="BI24" s="6"/>
      <c r="BJ24" s="6"/>
      <c r="BK24" s="136">
        <v>45468</v>
      </c>
      <c r="BL24" s="6">
        <v>6899</v>
      </c>
      <c r="BM24" s="6">
        <v>50</v>
      </c>
      <c r="BN24" s="6" t="s">
        <v>520</v>
      </c>
      <c r="BO24" s="136">
        <v>45468</v>
      </c>
      <c r="BP24" s="6">
        <v>6898</v>
      </c>
      <c r="BQ24" s="6">
        <v>30</v>
      </c>
      <c r="BR24" s="52" t="s">
        <v>520</v>
      </c>
      <c r="BS24" s="136"/>
      <c r="BT24" s="6"/>
      <c r="BU24" s="6"/>
      <c r="BV24" s="6"/>
      <c r="BW24" s="136"/>
      <c r="BX24" s="86"/>
      <c r="BY24" s="86"/>
      <c r="BZ24" s="86"/>
      <c r="CA24" s="136"/>
      <c r="CB24" s="241"/>
      <c r="CC24" s="241"/>
      <c r="CD24" s="241"/>
      <c r="CE24" s="138"/>
      <c r="CF24" s="6"/>
      <c r="CG24" s="6"/>
      <c r="CH24" s="52"/>
      <c r="CI24" s="86"/>
      <c r="CJ24" s="86"/>
      <c r="CK24" s="86"/>
      <c r="CL24" s="86"/>
      <c r="CM24" s="138"/>
      <c r="CN24" s="86"/>
      <c r="CO24" s="86"/>
      <c r="CP24" s="86"/>
      <c r="CQ24" s="161"/>
      <c r="CR24" s="217"/>
      <c r="CS24" s="217"/>
      <c r="CT24" s="217"/>
      <c r="CU24" s="136">
        <v>45470</v>
      </c>
      <c r="CV24" s="67">
        <v>6857</v>
      </c>
      <c r="CW24" s="67">
        <v>45</v>
      </c>
      <c r="CX24" s="67" t="s">
        <v>280</v>
      </c>
      <c r="CY24" s="86"/>
      <c r="CZ24" s="86"/>
      <c r="DA24" s="86"/>
      <c r="DB24" s="86"/>
      <c r="DC24" s="225"/>
      <c r="DD24" s="86"/>
      <c r="DE24" s="86"/>
      <c r="DF24" s="86"/>
      <c r="DG24" s="208">
        <v>45467</v>
      </c>
      <c r="DH24" s="217">
        <v>6888</v>
      </c>
      <c r="DI24" s="217">
        <v>30</v>
      </c>
      <c r="DJ24" s="223" t="s">
        <v>520</v>
      </c>
      <c r="DK24" s="222"/>
      <c r="DL24" s="217"/>
      <c r="DM24" s="217"/>
      <c r="DN24" s="223"/>
      <c r="DO24" s="236"/>
      <c r="DP24" s="217"/>
      <c r="DQ24" s="217"/>
      <c r="DR24" s="223"/>
      <c r="DS24" s="222"/>
      <c r="DT24" s="217"/>
      <c r="DU24" s="217"/>
      <c r="DV24" s="223"/>
      <c r="DW24" s="222"/>
      <c r="DX24" s="217"/>
      <c r="DY24" s="217"/>
      <c r="DZ24" s="223"/>
      <c r="EA24" s="222"/>
      <c r="EB24" s="217"/>
      <c r="EC24" s="217"/>
      <c r="ED24" s="223"/>
      <c r="EE24" s="222"/>
      <c r="EF24" s="217"/>
      <c r="EG24" s="217"/>
      <c r="EH24" s="223"/>
      <c r="EI24" s="236"/>
      <c r="EJ24" s="217"/>
      <c r="EK24" s="217"/>
      <c r="EL24" s="223"/>
      <c r="EM24" s="222"/>
      <c r="EN24" s="217"/>
      <c r="EO24" s="217"/>
      <c r="EP24" s="223"/>
      <c r="EQ24" s="222"/>
      <c r="ER24" s="217"/>
      <c r="ES24" s="217"/>
      <c r="ET24" s="223"/>
      <c r="EU24" s="222"/>
      <c r="EV24" s="217"/>
      <c r="EW24" s="217"/>
      <c r="EX24" s="223"/>
      <c r="EY24" s="222"/>
      <c r="EZ24" s="217"/>
      <c r="FA24" s="217"/>
      <c r="FB24" s="223"/>
      <c r="FC24" s="222"/>
      <c r="FD24" s="217"/>
      <c r="FE24" s="217"/>
      <c r="FF24" s="223"/>
      <c r="FG24" s="222"/>
      <c r="FH24" s="217"/>
      <c r="FI24" s="217"/>
      <c r="FJ24" s="223"/>
      <c r="FK24" s="222"/>
      <c r="FL24" s="217"/>
      <c r="FM24" s="217"/>
      <c r="FN24" s="223"/>
      <c r="FO24" s="222"/>
      <c r="FP24" s="217"/>
      <c r="FQ24" s="217"/>
      <c r="FR24" s="223"/>
      <c r="FS24" s="222"/>
      <c r="FT24" s="217"/>
      <c r="FU24" s="217"/>
      <c r="FV24" s="223"/>
      <c r="FW24" s="222"/>
      <c r="FX24" s="217"/>
      <c r="FY24" s="217"/>
      <c r="FZ24" s="223"/>
    </row>
    <row r="25" spans="2:182" x14ac:dyDescent="0.3">
      <c r="C25" s="131"/>
      <c r="D25" s="6"/>
      <c r="E25" s="6"/>
      <c r="F25" s="15"/>
      <c r="G25" s="131"/>
      <c r="H25" s="6"/>
      <c r="I25" s="6"/>
      <c r="J25" s="15"/>
      <c r="K25" s="13"/>
      <c r="L25" s="6"/>
      <c r="M25" s="6"/>
      <c r="N25" s="52"/>
      <c r="O25" s="136"/>
      <c r="P25" s="6"/>
      <c r="Q25" s="6"/>
      <c r="R25" s="6"/>
      <c r="S25" s="136"/>
      <c r="T25" s="6"/>
      <c r="U25" s="6"/>
      <c r="V25" s="6"/>
      <c r="W25" s="131"/>
      <c r="X25" s="6"/>
      <c r="Y25" s="6"/>
      <c r="Z25" s="6"/>
      <c r="AA25" s="136"/>
      <c r="AB25" s="6"/>
      <c r="AC25" s="6"/>
      <c r="AD25" s="52"/>
      <c r="AE25" s="131"/>
      <c r="AF25" s="6"/>
      <c r="AG25" s="6"/>
      <c r="AH25" s="15"/>
      <c r="AI25" s="131"/>
      <c r="AJ25" s="6"/>
      <c r="AK25" s="6"/>
      <c r="AL25" s="15"/>
      <c r="AM25" s="131"/>
      <c r="AN25" s="6"/>
      <c r="AO25" s="6"/>
      <c r="AP25" s="6"/>
      <c r="AQ25" s="136"/>
      <c r="AR25" s="6"/>
      <c r="AS25" s="6"/>
      <c r="AT25" s="136"/>
      <c r="AU25" s="136"/>
      <c r="AV25" s="6"/>
      <c r="AW25" s="6"/>
      <c r="AX25" s="6"/>
      <c r="AY25" s="136"/>
      <c r="AZ25" s="6"/>
      <c r="BA25" s="6"/>
      <c r="BB25" s="6"/>
      <c r="BC25" s="144"/>
      <c r="BD25" s="224"/>
      <c r="BE25" s="6"/>
      <c r="BF25" s="6"/>
      <c r="BG25" s="136"/>
      <c r="BH25" s="6"/>
      <c r="BI25" s="6"/>
      <c r="BJ25" s="6"/>
      <c r="BK25" s="136">
        <v>45470</v>
      </c>
      <c r="BL25" s="6">
        <v>7272</v>
      </c>
      <c r="BM25" s="6">
        <v>55</v>
      </c>
      <c r="BN25" s="6" t="s">
        <v>520</v>
      </c>
      <c r="BO25" s="136">
        <v>45470</v>
      </c>
      <c r="BP25" s="6">
        <v>7273</v>
      </c>
      <c r="BQ25" s="6">
        <v>30</v>
      </c>
      <c r="BR25" s="52" t="s">
        <v>520</v>
      </c>
      <c r="BS25" s="136"/>
      <c r="BT25" s="6"/>
      <c r="BU25" s="6"/>
      <c r="BV25" s="6"/>
      <c r="BW25" s="136"/>
      <c r="BX25" s="86"/>
      <c r="BY25" s="86"/>
      <c r="BZ25" s="86"/>
      <c r="CA25" s="136"/>
      <c r="CB25" s="241"/>
      <c r="CC25" s="241"/>
      <c r="CD25" s="241"/>
      <c r="CE25" s="138"/>
      <c r="CF25" s="6"/>
      <c r="CG25" s="6"/>
      <c r="CH25" s="15"/>
      <c r="CI25" s="131"/>
      <c r="CJ25" s="86"/>
      <c r="CK25" s="86"/>
      <c r="CL25" s="216"/>
      <c r="CM25" s="138"/>
      <c r="CN25" s="86"/>
      <c r="CO25" s="86"/>
      <c r="CP25" s="86"/>
      <c r="CQ25" s="161"/>
      <c r="CR25" s="217"/>
      <c r="CS25" s="217"/>
      <c r="CT25" s="217"/>
      <c r="CU25" s="67"/>
      <c r="CV25" s="67"/>
      <c r="CW25" s="67"/>
      <c r="CX25" s="67"/>
      <c r="CY25" s="86"/>
      <c r="CZ25" s="86"/>
      <c r="DA25" s="86"/>
      <c r="DB25" s="86"/>
      <c r="DC25" s="86"/>
      <c r="DD25" s="86"/>
      <c r="DE25" s="86"/>
      <c r="DF25" s="86"/>
      <c r="DG25" s="242">
        <v>45469</v>
      </c>
      <c r="DH25" s="217">
        <v>7266</v>
      </c>
      <c r="DI25" s="217">
        <v>30</v>
      </c>
      <c r="DJ25" s="223" t="s">
        <v>520</v>
      </c>
      <c r="DK25" s="222"/>
      <c r="DL25" s="217"/>
      <c r="DM25" s="217"/>
      <c r="DN25" s="223"/>
      <c r="DO25" s="236"/>
      <c r="DP25" s="217"/>
      <c r="DQ25" s="217"/>
      <c r="DR25" s="223"/>
      <c r="DS25" s="222"/>
      <c r="DT25" s="217"/>
      <c r="DU25" s="217"/>
      <c r="DV25" s="223"/>
      <c r="DW25" s="222"/>
      <c r="DX25" s="217"/>
      <c r="DY25" s="217"/>
      <c r="DZ25" s="223"/>
      <c r="EA25" s="222"/>
      <c r="EB25" s="217"/>
      <c r="EC25" s="217"/>
      <c r="ED25" s="223"/>
      <c r="EE25" s="222"/>
      <c r="EF25" s="217"/>
      <c r="EG25" s="217"/>
      <c r="EH25" s="223"/>
      <c r="EI25" s="222"/>
      <c r="EJ25" s="217"/>
      <c r="EK25" s="217"/>
      <c r="EL25" s="223"/>
      <c r="EM25" s="222"/>
      <c r="EN25" s="217"/>
      <c r="EO25" s="217"/>
      <c r="EP25" s="223"/>
      <c r="EQ25" s="222"/>
      <c r="ER25" s="217"/>
      <c r="ES25" s="217"/>
      <c r="ET25" s="223"/>
      <c r="EU25" s="222"/>
      <c r="EV25" s="217"/>
      <c r="EW25" s="217"/>
      <c r="EX25" s="223"/>
      <c r="EY25" s="222"/>
      <c r="EZ25" s="217"/>
      <c r="FA25" s="217"/>
      <c r="FB25" s="223"/>
      <c r="FC25" s="222"/>
      <c r="FD25" s="217"/>
      <c r="FE25" s="217"/>
      <c r="FF25" s="223"/>
      <c r="FG25" s="222"/>
      <c r="FH25" s="217"/>
      <c r="FI25" s="217"/>
      <c r="FJ25" s="223"/>
      <c r="FK25" s="222"/>
      <c r="FL25" s="217"/>
      <c r="FM25" s="217"/>
      <c r="FN25" s="223"/>
      <c r="FO25" s="222"/>
      <c r="FP25" s="217"/>
      <c r="FQ25" s="217"/>
      <c r="FR25" s="223"/>
      <c r="FS25" s="222"/>
      <c r="FT25" s="217"/>
      <c r="FU25" s="217"/>
      <c r="FV25" s="223"/>
      <c r="FW25" s="222"/>
      <c r="FX25" s="217"/>
      <c r="FY25" s="217"/>
      <c r="FZ25" s="223"/>
    </row>
    <row r="26" spans="2:182" x14ac:dyDescent="0.3">
      <c r="C26" s="131"/>
      <c r="D26" s="6"/>
      <c r="E26" s="6"/>
      <c r="F26" s="15"/>
      <c r="G26" s="131"/>
      <c r="H26" s="6"/>
      <c r="I26" s="6"/>
      <c r="J26" s="15"/>
      <c r="K26" s="13"/>
      <c r="L26" s="6"/>
      <c r="M26" s="6"/>
      <c r="N26" s="52"/>
      <c r="O26" s="136"/>
      <c r="P26" s="6"/>
      <c r="Q26" s="6"/>
      <c r="R26" s="6"/>
      <c r="S26" s="136"/>
      <c r="T26" s="6"/>
      <c r="U26" s="6"/>
      <c r="V26" s="244"/>
      <c r="W26" s="131"/>
      <c r="X26" s="6"/>
      <c r="Y26" s="6"/>
      <c r="Z26" s="6"/>
      <c r="AA26" s="136"/>
      <c r="AB26" s="6"/>
      <c r="AC26" s="6"/>
      <c r="AD26" s="52"/>
      <c r="AE26" s="131"/>
      <c r="AF26" s="6"/>
      <c r="AG26" s="6"/>
      <c r="AH26" s="15"/>
      <c r="AI26" s="210"/>
      <c r="AJ26" s="211"/>
      <c r="AK26" s="211"/>
      <c r="AL26" s="212"/>
      <c r="AM26" s="138"/>
      <c r="AN26" s="6"/>
      <c r="AO26" s="6"/>
      <c r="AP26" s="6"/>
      <c r="AQ26" s="136"/>
      <c r="AR26" s="6"/>
      <c r="AS26" s="6"/>
      <c r="AT26" s="6"/>
      <c r="AU26" s="136"/>
      <c r="AV26" s="6"/>
      <c r="AW26" s="6"/>
      <c r="AX26" s="6"/>
      <c r="AY26" s="136"/>
      <c r="AZ26" s="6"/>
      <c r="BA26" s="6"/>
      <c r="BB26" s="6"/>
      <c r="BC26" s="144"/>
      <c r="BD26" s="224"/>
      <c r="BE26" s="6"/>
      <c r="BF26" s="6"/>
      <c r="BG26" s="6"/>
      <c r="BH26" s="6"/>
      <c r="BI26" s="6"/>
      <c r="BJ26" s="6"/>
      <c r="BK26" s="136">
        <v>45472</v>
      </c>
      <c r="BL26" s="6">
        <v>7286</v>
      </c>
      <c r="BM26" s="6">
        <v>55</v>
      </c>
      <c r="BN26" s="6" t="s">
        <v>520</v>
      </c>
      <c r="BO26" s="136">
        <v>45472</v>
      </c>
      <c r="BP26" s="6">
        <v>7285</v>
      </c>
      <c r="BQ26" s="6">
        <v>30</v>
      </c>
      <c r="BR26" s="52" t="s">
        <v>520</v>
      </c>
      <c r="BS26" s="136"/>
      <c r="BT26" s="6"/>
      <c r="BU26" s="6"/>
      <c r="BV26" s="6"/>
      <c r="BW26" s="136"/>
      <c r="BX26" s="86"/>
      <c r="BY26" s="86"/>
      <c r="BZ26" s="86"/>
      <c r="CA26" s="136"/>
      <c r="CB26" s="241"/>
      <c r="CC26" s="241"/>
      <c r="CD26" s="241"/>
      <c r="CE26" s="138"/>
      <c r="CF26" s="6"/>
      <c r="CG26" s="6"/>
      <c r="CH26" s="15"/>
      <c r="CI26" s="131"/>
      <c r="CJ26" s="86"/>
      <c r="CK26" s="86"/>
      <c r="CL26" s="216"/>
      <c r="CM26" s="138"/>
      <c r="CN26" s="86"/>
      <c r="CO26" s="86"/>
      <c r="CP26" s="86"/>
      <c r="CQ26" s="161"/>
      <c r="CR26" s="217"/>
      <c r="CS26" s="217"/>
      <c r="CT26" s="217"/>
      <c r="CU26" s="67"/>
      <c r="CV26" s="67"/>
      <c r="CW26" s="67"/>
      <c r="CX26" s="67"/>
      <c r="CY26" s="86"/>
      <c r="CZ26" s="86"/>
      <c r="DA26" s="86"/>
      <c r="DB26" s="86"/>
      <c r="DC26" s="217"/>
      <c r="DD26" s="217"/>
      <c r="DE26" s="217"/>
      <c r="DF26" s="223"/>
      <c r="DG26" s="242">
        <v>45471</v>
      </c>
      <c r="DH26" s="217">
        <v>7259</v>
      </c>
      <c r="DI26" s="217">
        <v>30</v>
      </c>
      <c r="DJ26" s="223" t="s">
        <v>280</v>
      </c>
      <c r="DK26" s="222"/>
      <c r="DL26" s="217"/>
      <c r="DM26" s="217"/>
      <c r="DN26" s="223"/>
      <c r="DO26" s="236"/>
      <c r="DP26" s="217"/>
      <c r="DQ26" s="217"/>
      <c r="DR26" s="223"/>
      <c r="DS26" s="222"/>
      <c r="DT26" s="217"/>
      <c r="DU26" s="217"/>
      <c r="DV26" s="223"/>
      <c r="DW26" s="222"/>
      <c r="DX26" s="217"/>
      <c r="DY26" s="217"/>
      <c r="DZ26" s="223"/>
      <c r="EA26" s="222"/>
      <c r="EB26" s="217"/>
      <c r="EC26" s="217"/>
      <c r="ED26" s="223"/>
      <c r="EE26" s="222"/>
      <c r="EF26" s="217"/>
      <c r="EG26" s="217"/>
      <c r="EH26" s="223"/>
      <c r="EI26" s="222"/>
      <c r="EJ26" s="217"/>
      <c r="EK26" s="217"/>
      <c r="EL26" s="223"/>
      <c r="EM26" s="222"/>
      <c r="EN26" s="217"/>
      <c r="EO26" s="217"/>
      <c r="EP26" s="223"/>
      <c r="EQ26" s="222"/>
      <c r="ER26" s="217"/>
      <c r="ES26" s="217"/>
      <c r="ET26" s="223"/>
      <c r="EU26" s="222"/>
      <c r="EV26" s="217"/>
      <c r="EW26" s="217"/>
      <c r="EX26" s="223"/>
      <c r="EY26" s="222"/>
      <c r="EZ26" s="217"/>
      <c r="FA26" s="217"/>
      <c r="FB26" s="223"/>
      <c r="FC26" s="222"/>
      <c r="FD26" s="217"/>
      <c r="FE26" s="217"/>
      <c r="FF26" s="223"/>
      <c r="FG26" s="222"/>
      <c r="FH26" s="217"/>
      <c r="FI26" s="217"/>
      <c r="FJ26" s="223"/>
      <c r="FK26" s="222"/>
      <c r="FL26" s="217"/>
      <c r="FM26" s="217"/>
      <c r="FN26" s="223"/>
      <c r="FO26" s="222"/>
      <c r="FP26" s="217"/>
      <c r="FQ26" s="217"/>
      <c r="FR26" s="223"/>
      <c r="FS26" s="222"/>
      <c r="FT26" s="217"/>
      <c r="FU26" s="217"/>
      <c r="FV26" s="223"/>
      <c r="FW26" s="222"/>
      <c r="FX26" s="217"/>
      <c r="FY26" s="217"/>
      <c r="FZ26" s="223"/>
    </row>
    <row r="27" spans="2:182" x14ac:dyDescent="0.3">
      <c r="C27" s="21"/>
      <c r="D27" s="6"/>
      <c r="E27" s="6"/>
      <c r="F27" s="15"/>
      <c r="G27" s="21"/>
      <c r="H27" s="6"/>
      <c r="I27" s="6"/>
      <c r="J27" s="15"/>
      <c r="K27" s="13"/>
      <c r="L27" s="6"/>
      <c r="M27" s="6"/>
      <c r="N27" s="6"/>
      <c r="O27" s="136"/>
      <c r="P27" s="6"/>
      <c r="Q27" s="6"/>
      <c r="R27" s="6"/>
      <c r="S27" s="136"/>
      <c r="T27" s="6"/>
      <c r="U27" s="6"/>
      <c r="V27" s="6"/>
      <c r="W27" s="131"/>
      <c r="X27" s="6"/>
      <c r="Y27" s="6"/>
      <c r="Z27" s="6"/>
      <c r="AA27" s="136"/>
      <c r="AB27" s="6"/>
      <c r="AC27" s="6"/>
      <c r="AD27" s="52"/>
      <c r="AE27" s="131"/>
      <c r="AF27" s="6"/>
      <c r="AG27" s="6"/>
      <c r="AH27" s="15"/>
      <c r="AI27" s="131"/>
      <c r="AJ27" s="6"/>
      <c r="AK27" s="6"/>
      <c r="AL27" s="15"/>
      <c r="AM27" s="138"/>
      <c r="AN27" s="6"/>
      <c r="AO27" s="6"/>
      <c r="AP27" s="6"/>
      <c r="AQ27" s="136"/>
      <c r="AR27" s="6"/>
      <c r="AS27" s="6"/>
      <c r="AT27" s="6"/>
      <c r="AU27" s="136"/>
      <c r="AY27" s="136"/>
      <c r="AZ27" s="6"/>
      <c r="BA27" s="6"/>
      <c r="BB27" s="6"/>
      <c r="BC27" s="6"/>
      <c r="BD27" s="224"/>
      <c r="BE27" s="224"/>
      <c r="BF27" s="6"/>
      <c r="BG27" s="6"/>
      <c r="BH27" s="6"/>
      <c r="BI27" s="6"/>
      <c r="BJ27" s="6"/>
      <c r="BK27" s="136"/>
      <c r="BL27" s="6"/>
      <c r="BM27" s="6"/>
      <c r="BN27" s="6"/>
      <c r="BO27" s="136"/>
      <c r="BP27" s="6"/>
      <c r="BQ27" s="6"/>
      <c r="BR27" s="52"/>
      <c r="BS27" s="136"/>
      <c r="BT27" s="6"/>
      <c r="BU27" s="6"/>
      <c r="BV27" s="6"/>
      <c r="BW27" s="6"/>
      <c r="BX27" s="6"/>
      <c r="BY27" s="135"/>
      <c r="BZ27" s="52"/>
      <c r="CA27" s="6"/>
      <c r="CB27" s="6"/>
      <c r="CC27" s="135"/>
      <c r="CD27" s="52"/>
      <c r="CE27" s="131"/>
      <c r="CF27" s="6"/>
      <c r="CG27" s="6"/>
      <c r="CH27" s="15"/>
      <c r="CI27" s="131"/>
      <c r="CJ27" s="86"/>
      <c r="CK27" s="86"/>
      <c r="CL27" s="216"/>
      <c r="CM27" s="138"/>
      <c r="CN27" s="86"/>
      <c r="CO27" s="86"/>
      <c r="CP27" s="86"/>
      <c r="CQ27" s="217"/>
      <c r="CR27" s="217"/>
      <c r="CS27" s="217"/>
      <c r="CT27" s="217"/>
      <c r="CU27" s="67"/>
      <c r="CV27" s="67"/>
      <c r="CW27" s="67"/>
      <c r="CX27" s="67"/>
      <c r="CY27" s="86"/>
      <c r="CZ27" s="86"/>
      <c r="DA27" s="86"/>
      <c r="DB27" s="86"/>
      <c r="DC27" s="217"/>
      <c r="DD27" s="217"/>
      <c r="DE27" s="217"/>
      <c r="DF27" s="223"/>
      <c r="DG27" s="242">
        <v>45473</v>
      </c>
      <c r="DH27" s="217">
        <v>7288</v>
      </c>
      <c r="DI27" s="217">
        <v>30</v>
      </c>
      <c r="DJ27" s="223" t="s">
        <v>520</v>
      </c>
      <c r="DK27" s="222"/>
      <c r="DL27" s="217"/>
      <c r="DM27" s="217"/>
      <c r="DN27" s="223"/>
      <c r="DO27" s="236"/>
      <c r="DP27" s="217"/>
      <c r="DQ27" s="217"/>
      <c r="DR27" s="223"/>
      <c r="DS27" s="222"/>
      <c r="DT27" s="217"/>
      <c r="DU27" s="217"/>
      <c r="DV27" s="223"/>
      <c r="DW27" s="222"/>
      <c r="DX27" s="217"/>
      <c r="DY27" s="217"/>
      <c r="DZ27" s="223"/>
      <c r="EA27" s="222"/>
      <c r="EB27" s="217"/>
      <c r="EC27" s="217"/>
      <c r="ED27" s="223"/>
      <c r="EE27" s="222"/>
      <c r="EF27" s="217"/>
      <c r="EG27" s="217"/>
      <c r="EH27" s="223"/>
      <c r="EI27" s="222"/>
      <c r="EJ27" s="217"/>
      <c r="EK27" s="217"/>
      <c r="EL27" s="223"/>
      <c r="EM27" s="222"/>
      <c r="EN27" s="217"/>
      <c r="EO27" s="217"/>
      <c r="EP27" s="223"/>
      <c r="EQ27" s="222"/>
      <c r="ER27" s="217"/>
      <c r="ES27" s="217"/>
      <c r="ET27" s="223"/>
      <c r="EU27" s="222"/>
      <c r="EV27" s="217"/>
      <c r="EW27" s="217"/>
      <c r="EX27" s="223"/>
      <c r="EY27" s="222"/>
      <c r="EZ27" s="217"/>
      <c r="FA27" s="217"/>
      <c r="FB27" s="223"/>
      <c r="FC27" s="222"/>
      <c r="FD27" s="217"/>
      <c r="FE27" s="217"/>
      <c r="FF27" s="223"/>
      <c r="FG27" s="222"/>
      <c r="FH27" s="217"/>
      <c r="FI27" s="217"/>
      <c r="FJ27" s="223"/>
      <c r="FK27" s="222"/>
      <c r="FL27" s="217"/>
      <c r="FM27" s="217"/>
      <c r="FN27" s="223"/>
      <c r="FO27" s="222"/>
      <c r="FP27" s="217"/>
      <c r="FQ27" s="217"/>
      <c r="FR27" s="223"/>
      <c r="FS27" s="222"/>
      <c r="FT27" s="217"/>
      <c r="FU27" s="217"/>
      <c r="FV27" s="223"/>
      <c r="FW27" s="222"/>
      <c r="FX27" s="217"/>
      <c r="FY27" s="217"/>
      <c r="FZ27" s="223"/>
    </row>
    <row r="28" spans="2:182" x14ac:dyDescent="0.3">
      <c r="C28" s="21"/>
      <c r="D28" s="6"/>
      <c r="E28" s="6"/>
      <c r="F28" s="15"/>
      <c r="G28" s="21"/>
      <c r="H28" s="6"/>
      <c r="I28" s="6"/>
      <c r="J28" s="15"/>
      <c r="K28" s="13"/>
      <c r="L28" s="6"/>
      <c r="M28" s="6"/>
      <c r="N28" s="6"/>
      <c r="O28" s="136"/>
      <c r="P28" s="6"/>
      <c r="Q28" s="6"/>
      <c r="R28" s="6"/>
      <c r="S28" s="136"/>
      <c r="T28" s="6"/>
      <c r="U28" s="6"/>
      <c r="V28" s="6"/>
      <c r="W28" s="131"/>
      <c r="X28" s="6"/>
      <c r="Y28" s="6"/>
      <c r="Z28" s="6"/>
      <c r="AA28" s="136"/>
      <c r="AB28" s="6"/>
      <c r="AC28" s="6"/>
      <c r="AD28" s="52"/>
      <c r="AE28" s="131"/>
      <c r="AF28" s="6"/>
      <c r="AG28" s="6"/>
      <c r="AH28" s="15"/>
      <c r="AI28" s="131"/>
      <c r="AJ28" s="6"/>
      <c r="AK28" s="6"/>
      <c r="AL28" s="15"/>
      <c r="AM28" s="138"/>
      <c r="AN28" s="6"/>
      <c r="AO28" s="6"/>
      <c r="AP28" s="6"/>
      <c r="AQ28" s="136"/>
      <c r="AR28" s="6"/>
      <c r="AS28" s="6"/>
      <c r="AT28" s="6"/>
      <c r="AU28" s="136"/>
      <c r="AV28" s="6"/>
      <c r="AW28" s="6"/>
      <c r="AX28" s="6"/>
      <c r="AY28" s="136"/>
      <c r="AZ28" s="6"/>
      <c r="BA28" s="6"/>
      <c r="BB28" s="6"/>
      <c r="BC28" s="6"/>
      <c r="BD28" s="224"/>
      <c r="BE28" s="224"/>
      <c r="BF28" s="6"/>
      <c r="BG28" s="6"/>
      <c r="BH28" s="6"/>
      <c r="BI28" s="6"/>
      <c r="BJ28" s="6"/>
      <c r="BK28" s="136"/>
      <c r="BL28" s="6"/>
      <c r="BM28" s="6"/>
      <c r="BN28" s="6"/>
      <c r="BO28" s="136"/>
      <c r="BP28" s="6"/>
      <c r="BQ28" s="6"/>
      <c r="BR28" s="52"/>
      <c r="BS28" s="136"/>
      <c r="BT28" s="6"/>
      <c r="BU28" s="6"/>
      <c r="BV28" s="6"/>
      <c r="BW28" s="6"/>
      <c r="BX28" s="6"/>
      <c r="BY28" s="6"/>
      <c r="BZ28" s="52"/>
      <c r="CA28" s="6"/>
      <c r="CB28" s="6"/>
      <c r="CC28" s="6"/>
      <c r="CD28" s="52"/>
      <c r="CE28" s="21"/>
      <c r="CF28" s="6"/>
      <c r="CG28" s="6"/>
      <c r="CH28" s="15"/>
      <c r="CI28" s="131"/>
      <c r="CJ28" s="86"/>
      <c r="CK28" s="86"/>
      <c r="CL28" s="216"/>
      <c r="CM28" s="138"/>
      <c r="CN28" s="86"/>
      <c r="CO28" s="86"/>
      <c r="CP28" s="86"/>
      <c r="CQ28" s="217"/>
      <c r="CR28" s="217"/>
      <c r="CS28" s="217"/>
      <c r="CT28" s="217"/>
      <c r="CU28" s="67"/>
      <c r="CV28" s="67"/>
      <c r="CW28" s="67"/>
      <c r="CX28" s="67"/>
      <c r="CY28" s="86"/>
      <c r="CZ28" s="86"/>
      <c r="DA28" s="86"/>
      <c r="DB28" s="86"/>
      <c r="DC28" s="217"/>
      <c r="DD28" s="217"/>
      <c r="DE28" s="217"/>
      <c r="DF28" s="223"/>
      <c r="DG28" s="222"/>
      <c r="DH28" s="217"/>
      <c r="DI28" s="217"/>
      <c r="DJ28" s="223"/>
      <c r="DK28" s="222"/>
      <c r="DL28" s="217"/>
      <c r="DM28" s="217"/>
      <c r="DN28" s="223"/>
      <c r="DO28" s="222"/>
      <c r="DP28" s="217"/>
      <c r="DQ28" s="217"/>
      <c r="DR28" s="223"/>
      <c r="DS28" s="222"/>
      <c r="DT28" s="217"/>
      <c r="DU28" s="217"/>
      <c r="DV28" s="223"/>
      <c r="DW28" s="222"/>
      <c r="DX28" s="217"/>
      <c r="DY28" s="217"/>
      <c r="DZ28" s="223"/>
      <c r="EA28" s="222"/>
      <c r="EB28" s="217"/>
      <c r="EC28" s="217"/>
      <c r="ED28" s="223"/>
      <c r="EE28" s="222"/>
      <c r="EF28" s="217"/>
      <c r="EG28" s="217"/>
      <c r="EH28" s="223"/>
      <c r="EI28" s="222"/>
      <c r="EJ28" s="217"/>
      <c r="EK28" s="217"/>
      <c r="EL28" s="223"/>
      <c r="EM28" s="222"/>
      <c r="EN28" s="217"/>
      <c r="EO28" s="217"/>
      <c r="EP28" s="223"/>
      <c r="EQ28" s="222"/>
      <c r="ER28" s="217"/>
      <c r="ES28" s="217"/>
      <c r="ET28" s="223"/>
      <c r="EU28" s="222"/>
      <c r="EV28" s="217"/>
      <c r="EW28" s="217"/>
      <c r="EX28" s="223"/>
      <c r="EY28" s="222"/>
      <c r="EZ28" s="217"/>
      <c r="FA28" s="217"/>
      <c r="FB28" s="223"/>
      <c r="FC28" s="222"/>
      <c r="FD28" s="217"/>
      <c r="FE28" s="217"/>
      <c r="FF28" s="223"/>
      <c r="FG28" s="222"/>
      <c r="FH28" s="217"/>
      <c r="FI28" s="217"/>
      <c r="FJ28" s="223"/>
      <c r="FK28" s="222"/>
      <c r="FL28" s="217"/>
      <c r="FM28" s="217"/>
      <c r="FN28" s="223"/>
      <c r="FO28" s="222"/>
      <c r="FP28" s="217"/>
      <c r="FQ28" s="217"/>
      <c r="FR28" s="223"/>
      <c r="FS28" s="222"/>
      <c r="FT28" s="217"/>
      <c r="FU28" s="217"/>
      <c r="FV28" s="223"/>
      <c r="FW28" s="222"/>
      <c r="FX28" s="217"/>
      <c r="FY28" s="217"/>
      <c r="FZ28" s="223"/>
    </row>
    <row r="29" spans="2:182" ht="15" thickBot="1" x14ac:dyDescent="0.35">
      <c r="C29" s="22"/>
      <c r="D29" s="4"/>
      <c r="E29" s="4"/>
      <c r="F29" s="17"/>
      <c r="G29" s="22"/>
      <c r="H29" s="4"/>
      <c r="I29" s="4"/>
      <c r="J29" s="17"/>
      <c r="K29" s="14"/>
      <c r="L29" s="4"/>
      <c r="M29" s="4"/>
      <c r="N29" s="4"/>
      <c r="O29" s="136"/>
      <c r="P29" s="6"/>
      <c r="Q29" s="6"/>
      <c r="R29" s="6"/>
      <c r="S29" s="136"/>
      <c r="T29" s="6"/>
      <c r="U29" s="6"/>
      <c r="V29" s="6"/>
      <c r="W29" s="131"/>
      <c r="X29" s="6"/>
      <c r="Y29" s="6"/>
      <c r="Z29" s="6"/>
      <c r="AA29" s="136"/>
      <c r="AB29" s="6"/>
      <c r="AC29" s="6"/>
      <c r="AD29" s="52"/>
      <c r="AE29" s="131"/>
      <c r="AF29" s="6"/>
      <c r="AG29" s="6"/>
      <c r="AH29" s="15"/>
      <c r="AI29" s="131"/>
      <c r="AJ29" s="6"/>
      <c r="AK29" s="6"/>
      <c r="AL29" s="15"/>
      <c r="AM29" s="138"/>
      <c r="AN29" s="6"/>
      <c r="AO29" s="6"/>
      <c r="AP29" s="6"/>
      <c r="AQ29" s="4"/>
      <c r="AR29" s="4"/>
      <c r="AS29" s="4"/>
      <c r="AT29" s="4"/>
      <c r="AU29" s="136"/>
      <c r="AV29" s="6"/>
      <c r="AW29" s="6"/>
      <c r="AX29" s="6"/>
      <c r="AY29" s="136"/>
      <c r="AZ29" s="6"/>
      <c r="BA29" s="6"/>
      <c r="BB29" s="6"/>
      <c r="BC29" s="6"/>
      <c r="BD29" s="224"/>
      <c r="BE29" s="224"/>
      <c r="BF29" s="6"/>
      <c r="BG29" s="6"/>
      <c r="BH29" s="6"/>
      <c r="BI29" s="6"/>
      <c r="BJ29" s="6"/>
      <c r="BK29" s="136"/>
      <c r="BL29" s="6"/>
      <c r="BM29" s="6"/>
      <c r="BN29" s="6"/>
      <c r="BO29" s="136"/>
      <c r="BP29" s="6"/>
      <c r="BQ29" s="6"/>
      <c r="BR29" s="52"/>
      <c r="BS29" s="4"/>
      <c r="BT29" s="4"/>
      <c r="BU29" s="4"/>
      <c r="BV29" s="4"/>
      <c r="BW29" s="4"/>
      <c r="BX29" s="4"/>
      <c r="BY29" s="4"/>
      <c r="BZ29" s="26"/>
      <c r="CA29" s="4"/>
      <c r="CB29" s="4"/>
      <c r="CC29" s="4"/>
      <c r="CD29" s="26"/>
      <c r="CE29" s="22"/>
      <c r="CF29" s="4"/>
      <c r="CG29" s="4"/>
      <c r="CH29" s="17"/>
      <c r="CI29" s="226"/>
      <c r="CJ29" s="227"/>
      <c r="CK29" s="227"/>
      <c r="CL29" s="228"/>
      <c r="CM29" s="225"/>
      <c r="CN29" s="86"/>
      <c r="CO29" s="86"/>
      <c r="CP29" s="86"/>
      <c r="CQ29" s="217"/>
      <c r="CR29" s="217"/>
      <c r="CS29" s="217"/>
      <c r="CT29" s="217"/>
      <c r="CU29" s="67"/>
      <c r="CV29" s="67"/>
      <c r="CW29" s="67"/>
      <c r="CX29" s="67"/>
      <c r="CY29" s="86"/>
      <c r="CZ29" s="86"/>
      <c r="DA29" s="86"/>
      <c r="DB29" s="86"/>
      <c r="DC29" s="217"/>
      <c r="DD29" s="217"/>
      <c r="DE29" s="217"/>
      <c r="DF29" s="223"/>
      <c r="DG29" s="222"/>
      <c r="DH29" s="217"/>
      <c r="DI29" s="217"/>
      <c r="DJ29" s="223"/>
      <c r="DK29" s="222"/>
      <c r="DL29" s="217"/>
      <c r="DM29" s="217"/>
      <c r="DN29" s="223"/>
      <c r="DO29" s="222"/>
      <c r="DP29" s="217"/>
      <c r="DQ29" s="217"/>
      <c r="DR29" s="223"/>
      <c r="DS29" s="222"/>
      <c r="DT29" s="217"/>
      <c r="DU29" s="217"/>
      <c r="DV29" s="223"/>
      <c r="DW29" s="222"/>
      <c r="DX29" s="217"/>
      <c r="DY29" s="217"/>
      <c r="DZ29" s="223"/>
      <c r="EA29" s="222"/>
      <c r="EB29" s="217"/>
      <c r="EC29" s="217"/>
      <c r="ED29" s="223"/>
      <c r="EE29" s="222"/>
      <c r="EF29" s="217"/>
      <c r="EG29" s="217"/>
      <c r="EH29" s="223"/>
      <c r="EI29" s="222"/>
      <c r="EJ29" s="217"/>
      <c r="EK29" s="217"/>
      <c r="EL29" s="223"/>
      <c r="EM29" s="222"/>
      <c r="EN29" s="217"/>
      <c r="EO29" s="217"/>
      <c r="EP29" s="223"/>
      <c r="EQ29" s="222"/>
      <c r="ER29" s="217"/>
      <c r="ES29" s="217"/>
      <c r="ET29" s="223"/>
      <c r="EU29" s="222"/>
      <c r="EV29" s="217"/>
      <c r="EW29" s="217"/>
      <c r="EX29" s="223"/>
      <c r="EY29" s="222"/>
      <c r="EZ29" s="217"/>
      <c r="FA29" s="217"/>
      <c r="FB29" s="223"/>
      <c r="FC29" s="222"/>
      <c r="FD29" s="217"/>
      <c r="FE29" s="217"/>
      <c r="FF29" s="223"/>
      <c r="FG29" s="222"/>
      <c r="FH29" s="217"/>
      <c r="FI29" s="217"/>
      <c r="FJ29" s="223"/>
      <c r="FK29" s="222"/>
      <c r="FL29" s="217"/>
      <c r="FM29" s="217"/>
      <c r="FN29" s="223"/>
      <c r="FO29" s="222"/>
      <c r="FP29" s="217"/>
      <c r="FQ29" s="217"/>
      <c r="FR29" s="223"/>
      <c r="FS29" s="222"/>
      <c r="FT29" s="217"/>
      <c r="FU29" s="217"/>
      <c r="FV29" s="223"/>
      <c r="FW29" s="222"/>
      <c r="FX29" s="217"/>
      <c r="FY29" s="217"/>
      <c r="FZ29" s="223"/>
    </row>
    <row r="30" spans="2:182" s="3" customFormat="1" ht="18.600000000000001" thickBot="1" x14ac:dyDescent="0.35">
      <c r="B30" s="231" t="s">
        <v>6</v>
      </c>
      <c r="C30" s="770">
        <f>SUM(E12:E29)</f>
        <v>30</v>
      </c>
      <c r="D30" s="771"/>
      <c r="E30" s="771"/>
      <c r="F30" s="772"/>
      <c r="G30" s="770">
        <f>SUM(I12:I29)</f>
        <v>65</v>
      </c>
      <c r="H30" s="771"/>
      <c r="I30" s="771"/>
      <c r="J30" s="772"/>
      <c r="K30" s="771">
        <f>SUM(M12:M29)</f>
        <v>150</v>
      </c>
      <c r="L30" s="771"/>
      <c r="M30" s="771"/>
      <c r="N30" s="772"/>
      <c r="O30" s="770">
        <f>SUM(Q12:Q29)</f>
        <v>360</v>
      </c>
      <c r="P30" s="771"/>
      <c r="Q30" s="771"/>
      <c r="R30" s="772"/>
      <c r="S30" s="770">
        <f>SUM(U12:U29)</f>
        <v>105</v>
      </c>
      <c r="T30" s="771"/>
      <c r="U30" s="771"/>
      <c r="V30" s="772"/>
      <c r="W30" s="770">
        <f>SUM(Y12:Y29)</f>
        <v>75</v>
      </c>
      <c r="X30" s="771"/>
      <c r="Y30" s="771"/>
      <c r="Z30" s="772"/>
      <c r="AA30" s="810">
        <f>SUM(AC12:AC29)</f>
        <v>30</v>
      </c>
      <c r="AB30" s="811"/>
      <c r="AC30" s="811"/>
      <c r="AD30" s="812"/>
      <c r="AE30" s="770">
        <f>SUM(AG12:AG29)</f>
        <v>160</v>
      </c>
      <c r="AF30" s="771"/>
      <c r="AG30" s="771"/>
      <c r="AH30" s="772"/>
      <c r="AI30" s="770">
        <f>SUM(AK12:AK29)</f>
        <v>60</v>
      </c>
      <c r="AJ30" s="771"/>
      <c r="AK30" s="771"/>
      <c r="AL30" s="772"/>
      <c r="AM30" s="771">
        <f>SUM(AO12:AO29)</f>
        <v>70</v>
      </c>
      <c r="AN30" s="771"/>
      <c r="AO30" s="771"/>
      <c r="AP30" s="772"/>
      <c r="AQ30" s="770">
        <f>SUM(AS12:AS29)</f>
        <v>70</v>
      </c>
      <c r="AR30" s="771"/>
      <c r="AS30" s="771"/>
      <c r="AT30" s="772"/>
      <c r="AU30" s="770">
        <f>SUM(AW12:AW29)</f>
        <v>295</v>
      </c>
      <c r="AV30" s="771"/>
      <c r="AW30" s="771"/>
      <c r="AX30" s="771"/>
      <c r="AY30" s="770">
        <f>SUM(BA12:BA29)</f>
        <v>75</v>
      </c>
      <c r="AZ30" s="771"/>
      <c r="BA30" s="771"/>
      <c r="BB30" s="771"/>
      <c r="BC30" s="770">
        <f>SUM(BE12:BE29)</f>
        <v>75</v>
      </c>
      <c r="BD30" s="771"/>
      <c r="BE30" s="771"/>
      <c r="BF30" s="771"/>
      <c r="BG30" s="770">
        <f>SUM(BI12:BI29)</f>
        <v>30</v>
      </c>
      <c r="BH30" s="771"/>
      <c r="BI30" s="771"/>
      <c r="BJ30" s="771"/>
      <c r="BK30" s="770">
        <f>SUM(BM12:BM29)</f>
        <v>935</v>
      </c>
      <c r="BL30" s="771"/>
      <c r="BM30" s="771"/>
      <c r="BN30" s="771"/>
      <c r="BO30" s="810">
        <f>SUM(BQ12:BQ29)</f>
        <v>570</v>
      </c>
      <c r="BP30" s="811"/>
      <c r="BQ30" s="811"/>
      <c r="BR30" s="812"/>
      <c r="BS30" s="770">
        <f>SUM(BU12,BU13:BU29)</f>
        <v>385</v>
      </c>
      <c r="BT30" s="771"/>
      <c r="BU30" s="771"/>
      <c r="BV30" s="772"/>
      <c r="BW30" s="770">
        <f>SUM(BY12:BY29)</f>
        <v>330</v>
      </c>
      <c r="BX30" s="771"/>
      <c r="BY30" s="771"/>
      <c r="BZ30" s="771"/>
      <c r="CA30" s="770">
        <f>SUM(CC12:CC29)</f>
        <v>220</v>
      </c>
      <c r="CB30" s="771"/>
      <c r="CC30" s="771"/>
      <c r="CD30" s="771"/>
      <c r="CE30" s="770">
        <f>SUM(CG12:CG29)</f>
        <v>220</v>
      </c>
      <c r="CF30" s="771"/>
      <c r="CG30" s="771"/>
      <c r="CH30" s="772"/>
      <c r="CI30" s="770">
        <f>SUM(CK12:CK29)</f>
        <v>1585</v>
      </c>
      <c r="CJ30" s="771"/>
      <c r="CK30" s="771"/>
      <c r="CL30" s="772"/>
      <c r="CM30" s="810">
        <f>SUM(CO12:CO29)</f>
        <v>420</v>
      </c>
      <c r="CN30" s="811"/>
      <c r="CO30" s="811"/>
      <c r="CP30" s="812"/>
      <c r="CQ30" s="810">
        <f>SUM(CS12:CS29)</f>
        <v>159</v>
      </c>
      <c r="CR30" s="811"/>
      <c r="CS30" s="811"/>
      <c r="CT30" s="812"/>
      <c r="CU30" s="722">
        <f>SUM(CW12:CW29)</f>
        <v>735</v>
      </c>
      <c r="CV30" s="723"/>
      <c r="CW30" s="723"/>
      <c r="CX30" s="723"/>
      <c r="CY30" s="810">
        <f>SUM(DA12:DA29)</f>
        <v>305</v>
      </c>
      <c r="CZ30" s="811"/>
      <c r="DA30" s="811"/>
      <c r="DB30" s="812"/>
      <c r="DC30" s="810">
        <f>SUM(DE12:DE29)</f>
        <v>220</v>
      </c>
      <c r="DD30" s="811"/>
      <c r="DE30" s="811"/>
      <c r="DF30" s="812"/>
      <c r="DG30" s="810">
        <f>SUM(DI12:DI29)</f>
        <v>775</v>
      </c>
      <c r="DH30" s="811"/>
      <c r="DI30" s="811"/>
      <c r="DJ30" s="812"/>
      <c r="DK30" s="810">
        <f>SUM(DM12:DM29)</f>
        <v>515</v>
      </c>
      <c r="DL30" s="811"/>
      <c r="DM30" s="811"/>
      <c r="DN30" s="812"/>
      <c r="DO30" s="810">
        <f>SUM(DQ12:DQ29)</f>
        <v>1680</v>
      </c>
      <c r="DP30" s="811"/>
      <c r="DQ30" s="811"/>
      <c r="DR30" s="812"/>
      <c r="DS30" s="810">
        <f>SUM(DU12:DU29)</f>
        <v>15</v>
      </c>
      <c r="DT30" s="811"/>
      <c r="DU30" s="811"/>
      <c r="DV30" s="812"/>
      <c r="DW30" s="810">
        <f>SUM(DY12:DY29)</f>
        <v>35</v>
      </c>
      <c r="DX30" s="811"/>
      <c r="DY30" s="811"/>
      <c r="DZ30" s="812"/>
      <c r="EA30" s="810">
        <f>SUM(EC12:EC29)</f>
        <v>240</v>
      </c>
      <c r="EB30" s="811"/>
      <c r="EC30" s="811"/>
      <c r="ED30" s="812"/>
      <c r="EE30" s="810">
        <f>SUM(EG12:EG29)</f>
        <v>430</v>
      </c>
      <c r="EF30" s="811"/>
      <c r="EG30" s="811"/>
      <c r="EH30" s="812"/>
      <c r="EI30" s="810">
        <f>SUM(EK12:EK29)</f>
        <v>420</v>
      </c>
      <c r="EJ30" s="811"/>
      <c r="EK30" s="811"/>
      <c r="EL30" s="812"/>
      <c r="EM30" s="810">
        <f>SUM(EO12:EO29)</f>
        <v>10</v>
      </c>
      <c r="EN30" s="811"/>
      <c r="EO30" s="811"/>
      <c r="EP30" s="812"/>
      <c r="EQ30" s="810">
        <f>SUM(ES12:ES29)</f>
        <v>70</v>
      </c>
      <c r="ER30" s="811"/>
      <c r="ES30" s="811"/>
      <c r="ET30" s="812"/>
      <c r="EU30" s="810">
        <f>SUM(EW12:EW29)</f>
        <v>165</v>
      </c>
      <c r="EV30" s="811"/>
      <c r="EW30" s="811"/>
      <c r="EX30" s="812"/>
      <c r="EY30" s="810">
        <f>SUM(FA12:FA29)</f>
        <v>215</v>
      </c>
      <c r="EZ30" s="811"/>
      <c r="FA30" s="811"/>
      <c r="FB30" s="812"/>
      <c r="FC30" s="810">
        <f>SUM(FE12:FE29)</f>
        <v>150</v>
      </c>
      <c r="FD30" s="811"/>
      <c r="FE30" s="811"/>
      <c r="FF30" s="812"/>
      <c r="FG30" s="810">
        <f>SUM(FI12:FI29)</f>
        <v>315</v>
      </c>
      <c r="FH30" s="811"/>
      <c r="FI30" s="811"/>
      <c r="FJ30" s="812"/>
      <c r="FK30" s="810">
        <f>SUM(FM12:FM29)</f>
        <v>50</v>
      </c>
      <c r="FL30" s="811"/>
      <c r="FM30" s="811"/>
      <c r="FN30" s="812"/>
      <c r="FO30" s="810">
        <f>SUM(FQ12:FQ29)</f>
        <v>720</v>
      </c>
      <c r="FP30" s="811"/>
      <c r="FQ30" s="811"/>
      <c r="FR30" s="812"/>
      <c r="FS30" s="810"/>
      <c r="FT30" s="811"/>
      <c r="FU30" s="811"/>
      <c r="FV30" s="812"/>
      <c r="FW30" s="810"/>
      <c r="FX30" s="811"/>
      <c r="FY30" s="811"/>
      <c r="FZ30" s="812"/>
    </row>
    <row r="31" spans="2:182" s="3" customFormat="1" ht="18.600000000000001" thickBot="1" x14ac:dyDescent="0.35">
      <c r="B31" s="231" t="s">
        <v>7</v>
      </c>
      <c r="C31" s="725">
        <f>+C30/42</f>
        <v>0.7142857142857143</v>
      </c>
      <c r="D31" s="726"/>
      <c r="E31" s="726"/>
      <c r="F31" s="727"/>
      <c r="G31" s="725">
        <f>+G30/42</f>
        <v>1.5476190476190477</v>
      </c>
      <c r="H31" s="726"/>
      <c r="I31" s="726"/>
      <c r="J31" s="727"/>
      <c r="K31" s="726">
        <f>+K30/42</f>
        <v>3.5714285714285716</v>
      </c>
      <c r="L31" s="726"/>
      <c r="M31" s="726"/>
      <c r="N31" s="727"/>
      <c r="O31" s="725">
        <f>+O30/42</f>
        <v>8.5714285714285712</v>
      </c>
      <c r="P31" s="726"/>
      <c r="Q31" s="726"/>
      <c r="R31" s="727"/>
      <c r="S31" s="725">
        <f>+S30/42</f>
        <v>2.5</v>
      </c>
      <c r="T31" s="726"/>
      <c r="U31" s="726"/>
      <c r="V31" s="727"/>
      <c r="W31" s="725">
        <f>+W30/42</f>
        <v>1.7857142857142858</v>
      </c>
      <c r="X31" s="726"/>
      <c r="Y31" s="726"/>
      <c r="Z31" s="727"/>
      <c r="AA31" s="725">
        <f>+AA30/42</f>
        <v>0.7142857142857143</v>
      </c>
      <c r="AB31" s="726"/>
      <c r="AC31" s="726"/>
      <c r="AD31" s="727"/>
      <c r="AE31" s="725">
        <f>+AE30/42</f>
        <v>3.8095238095238093</v>
      </c>
      <c r="AF31" s="726"/>
      <c r="AG31" s="726"/>
      <c r="AH31" s="727"/>
      <c r="AI31" s="725">
        <f>+AI30/42</f>
        <v>1.4285714285714286</v>
      </c>
      <c r="AJ31" s="726"/>
      <c r="AK31" s="726"/>
      <c r="AL31" s="727"/>
      <c r="AM31" s="726">
        <f>+AM30/42</f>
        <v>1.6666666666666667</v>
      </c>
      <c r="AN31" s="726"/>
      <c r="AO31" s="726"/>
      <c r="AP31" s="727"/>
      <c r="AQ31" s="725">
        <f>+AQ30/42</f>
        <v>1.6666666666666667</v>
      </c>
      <c r="AR31" s="726"/>
      <c r="AS31" s="726"/>
      <c r="AT31" s="727"/>
      <c r="AU31" s="725">
        <f>+AU30/42</f>
        <v>7.0238095238095237</v>
      </c>
      <c r="AV31" s="726"/>
      <c r="AW31" s="726"/>
      <c r="AX31" s="726"/>
      <c r="AY31" s="725">
        <f>+AY30/42</f>
        <v>1.7857142857142858</v>
      </c>
      <c r="AZ31" s="726"/>
      <c r="BA31" s="726"/>
      <c r="BB31" s="726"/>
      <c r="BC31" s="725">
        <f>+BC30/42</f>
        <v>1.7857142857142858</v>
      </c>
      <c r="BD31" s="726"/>
      <c r="BE31" s="726"/>
      <c r="BF31" s="726"/>
      <c r="BG31" s="725">
        <f>+BG30/42</f>
        <v>0.7142857142857143</v>
      </c>
      <c r="BH31" s="726"/>
      <c r="BI31" s="726"/>
      <c r="BJ31" s="726"/>
      <c r="BK31" s="725">
        <f>+BK30/42</f>
        <v>22.261904761904763</v>
      </c>
      <c r="BL31" s="726"/>
      <c r="BM31" s="726"/>
      <c r="BN31" s="726"/>
      <c r="BO31" s="725">
        <f>+BO30/42</f>
        <v>13.571428571428571</v>
      </c>
      <c r="BP31" s="726"/>
      <c r="BQ31" s="726"/>
      <c r="BR31" s="727"/>
      <c r="BS31" s="725">
        <f>+BS30/42</f>
        <v>9.1666666666666661</v>
      </c>
      <c r="BT31" s="726"/>
      <c r="BU31" s="726"/>
      <c r="BV31" s="727"/>
      <c r="BW31" s="725">
        <f>+BW30/42</f>
        <v>7.8571428571428568</v>
      </c>
      <c r="BX31" s="726"/>
      <c r="BY31" s="726"/>
      <c r="BZ31" s="726"/>
      <c r="CA31" s="725">
        <f>+CA30/42</f>
        <v>5.2380952380952381</v>
      </c>
      <c r="CB31" s="726"/>
      <c r="CC31" s="726"/>
      <c r="CD31" s="726"/>
      <c r="CE31" s="725">
        <f>+CE30/42</f>
        <v>5.2380952380952381</v>
      </c>
      <c r="CF31" s="726"/>
      <c r="CG31" s="726"/>
      <c r="CH31" s="727"/>
      <c r="CI31" s="725">
        <f>+CI30/42</f>
        <v>37.738095238095241</v>
      </c>
      <c r="CJ31" s="726"/>
      <c r="CK31" s="726"/>
      <c r="CL31" s="727"/>
      <c r="CM31" s="725">
        <f>+CM30/42</f>
        <v>10</v>
      </c>
      <c r="CN31" s="726"/>
      <c r="CO31" s="726"/>
      <c r="CP31" s="727"/>
      <c r="CQ31" s="725">
        <f>+CQ30/42</f>
        <v>3.7857142857142856</v>
      </c>
      <c r="CR31" s="726"/>
      <c r="CS31" s="726"/>
      <c r="CT31" s="727"/>
      <c r="CU31" s="725">
        <f>+CU30/42</f>
        <v>17.5</v>
      </c>
      <c r="CV31" s="726"/>
      <c r="CW31" s="726"/>
      <c r="CX31" s="726"/>
      <c r="CY31" s="725">
        <f>+CY30/42</f>
        <v>7.2619047619047619</v>
      </c>
      <c r="CZ31" s="726"/>
      <c r="DA31" s="726"/>
      <c r="DB31" s="727"/>
      <c r="DC31" s="725">
        <f>+DC30/42</f>
        <v>5.2380952380952381</v>
      </c>
      <c r="DD31" s="726"/>
      <c r="DE31" s="726"/>
      <c r="DF31" s="727"/>
      <c r="DG31" s="725">
        <f>+DG30/42</f>
        <v>18.452380952380953</v>
      </c>
      <c r="DH31" s="726"/>
      <c r="DI31" s="726"/>
      <c r="DJ31" s="727"/>
      <c r="DK31" s="725">
        <f>+DK30/42</f>
        <v>12.261904761904763</v>
      </c>
      <c r="DL31" s="726"/>
      <c r="DM31" s="726"/>
      <c r="DN31" s="727"/>
      <c r="DO31" s="725">
        <f>+DO30/42</f>
        <v>40</v>
      </c>
      <c r="DP31" s="726"/>
      <c r="DQ31" s="726"/>
      <c r="DR31" s="727"/>
      <c r="DS31" s="725">
        <f>+DS30/42</f>
        <v>0.35714285714285715</v>
      </c>
      <c r="DT31" s="726"/>
      <c r="DU31" s="726"/>
      <c r="DV31" s="727"/>
      <c r="DW31" s="725">
        <f>+DW30/42</f>
        <v>0.83333333333333337</v>
      </c>
      <c r="DX31" s="726"/>
      <c r="DY31" s="726"/>
      <c r="DZ31" s="727"/>
      <c r="EA31" s="725">
        <f>+EA30/42</f>
        <v>5.7142857142857144</v>
      </c>
      <c r="EB31" s="726"/>
      <c r="EC31" s="726"/>
      <c r="ED31" s="727"/>
      <c r="EE31" s="725">
        <f>+EE30/42</f>
        <v>10.238095238095237</v>
      </c>
      <c r="EF31" s="726"/>
      <c r="EG31" s="726"/>
      <c r="EH31" s="727"/>
      <c r="EI31" s="725">
        <f>+EI30/42</f>
        <v>10</v>
      </c>
      <c r="EJ31" s="726"/>
      <c r="EK31" s="726"/>
      <c r="EL31" s="727"/>
      <c r="EM31" s="725">
        <f>+EM30/42</f>
        <v>0.23809523809523808</v>
      </c>
      <c r="EN31" s="726"/>
      <c r="EO31" s="726"/>
      <c r="EP31" s="727"/>
      <c r="EQ31" s="725">
        <f>+EQ30/42</f>
        <v>1.6666666666666667</v>
      </c>
      <c r="ER31" s="726"/>
      <c r="ES31" s="726"/>
      <c r="ET31" s="727"/>
      <c r="EU31" s="725">
        <f>+EU30/42</f>
        <v>3.9285714285714284</v>
      </c>
      <c r="EV31" s="726"/>
      <c r="EW31" s="726"/>
      <c r="EX31" s="727"/>
      <c r="EY31" s="725">
        <f>+EY30/42</f>
        <v>5.1190476190476186</v>
      </c>
      <c r="EZ31" s="726"/>
      <c r="FA31" s="726"/>
      <c r="FB31" s="727"/>
      <c r="FC31" s="725">
        <f>+FC30/42</f>
        <v>3.5714285714285716</v>
      </c>
      <c r="FD31" s="726"/>
      <c r="FE31" s="726"/>
      <c r="FF31" s="727"/>
      <c r="FG31" s="725">
        <f>+FG30/42</f>
        <v>7.5</v>
      </c>
      <c r="FH31" s="726"/>
      <c r="FI31" s="726"/>
      <c r="FJ31" s="727"/>
      <c r="FK31" s="725">
        <f>+FK30/42</f>
        <v>1.1904761904761905</v>
      </c>
      <c r="FL31" s="726"/>
      <c r="FM31" s="726"/>
      <c r="FN31" s="727"/>
      <c r="FO31" s="725">
        <f>+FO30/42</f>
        <v>17.142857142857142</v>
      </c>
      <c r="FP31" s="726"/>
      <c r="FQ31" s="726"/>
      <c r="FR31" s="727"/>
      <c r="FS31" s="725"/>
      <c r="FT31" s="726"/>
      <c r="FU31" s="726"/>
      <c r="FV31" s="727"/>
      <c r="FW31" s="725"/>
      <c r="FX31" s="726"/>
      <c r="FY31" s="726"/>
      <c r="FZ31" s="727"/>
    </row>
    <row r="32" spans="2:182" s="3" customFormat="1" ht="18.600000000000001" thickBot="1" x14ac:dyDescent="0.35">
      <c r="B32" s="231" t="s">
        <v>8</v>
      </c>
      <c r="C32" s="728">
        <f>+C31/6.2898</f>
        <v>0.11356254798017654</v>
      </c>
      <c r="D32" s="729"/>
      <c r="E32" s="729"/>
      <c r="F32" s="730"/>
      <c r="G32" s="819">
        <f>+G31/6.2898</f>
        <v>0.24605218729038247</v>
      </c>
      <c r="H32" s="820"/>
      <c r="I32" s="820"/>
      <c r="J32" s="821"/>
      <c r="K32" s="729">
        <f>+K31/6.2898</f>
        <v>0.56781273990088266</v>
      </c>
      <c r="L32" s="729"/>
      <c r="M32" s="729"/>
      <c r="N32" s="730"/>
      <c r="O32" s="728">
        <f>+O31/6.2898</f>
        <v>1.3627505757621183</v>
      </c>
      <c r="P32" s="729"/>
      <c r="Q32" s="729"/>
      <c r="R32" s="730"/>
      <c r="S32" s="728">
        <f>+S31/6.2898</f>
        <v>0.39746891793061784</v>
      </c>
      <c r="T32" s="729"/>
      <c r="U32" s="729"/>
      <c r="V32" s="730"/>
      <c r="W32" s="728">
        <f>+W31/6.2898</f>
        <v>0.28390636995044133</v>
      </c>
      <c r="X32" s="729"/>
      <c r="Y32" s="729"/>
      <c r="Z32" s="730"/>
      <c r="AA32" s="728">
        <f>+AA31/6.2898</f>
        <v>0.11356254798017654</v>
      </c>
      <c r="AB32" s="729"/>
      <c r="AC32" s="729"/>
      <c r="AD32" s="730"/>
      <c r="AE32" s="728">
        <f>+AE31/6.2898</f>
        <v>0.60566692256094146</v>
      </c>
      <c r="AF32" s="729"/>
      <c r="AG32" s="729"/>
      <c r="AH32" s="730"/>
      <c r="AI32" s="728">
        <f>+AI31/6.2898</f>
        <v>0.22712509596035307</v>
      </c>
      <c r="AJ32" s="729"/>
      <c r="AK32" s="729"/>
      <c r="AL32" s="730"/>
      <c r="AM32" s="729">
        <f>+AM31/6.2898</f>
        <v>0.26497927862041193</v>
      </c>
      <c r="AN32" s="729"/>
      <c r="AO32" s="729"/>
      <c r="AP32" s="730"/>
      <c r="AQ32" s="728">
        <f>+AQ31/6.2898</f>
        <v>0.26497927862041193</v>
      </c>
      <c r="AR32" s="729"/>
      <c r="AS32" s="729"/>
      <c r="AT32" s="730"/>
      <c r="AU32" s="728">
        <f>+AU31/6.2898</f>
        <v>1.1166983884717359</v>
      </c>
      <c r="AV32" s="729"/>
      <c r="AW32" s="729"/>
      <c r="AX32" s="729"/>
      <c r="AY32" s="728">
        <f>+AY31/6.2898</f>
        <v>0.28390636995044133</v>
      </c>
      <c r="AZ32" s="729"/>
      <c r="BA32" s="729"/>
      <c r="BB32" s="729"/>
      <c r="BC32" s="728">
        <f>+BC31/6.2898</f>
        <v>0.28390636995044133</v>
      </c>
      <c r="BD32" s="729"/>
      <c r="BE32" s="729"/>
      <c r="BF32" s="729"/>
      <c r="BG32" s="728">
        <f>+BG31/6.2898</f>
        <v>0.11356254798017654</v>
      </c>
      <c r="BH32" s="729"/>
      <c r="BI32" s="729"/>
      <c r="BJ32" s="729"/>
      <c r="BK32" s="728">
        <f>+BK31/6.2898</f>
        <v>3.5393660787155019</v>
      </c>
      <c r="BL32" s="729"/>
      <c r="BM32" s="729"/>
      <c r="BN32" s="729"/>
      <c r="BO32" s="728">
        <f>+BO31/6.2898</f>
        <v>2.1576884116233539</v>
      </c>
      <c r="BP32" s="729"/>
      <c r="BQ32" s="729"/>
      <c r="BR32" s="730"/>
      <c r="BS32" s="728">
        <f>+BS31/6.2898</f>
        <v>1.4573860324122654</v>
      </c>
      <c r="BT32" s="729"/>
      <c r="BU32" s="729"/>
      <c r="BV32" s="730"/>
      <c r="BW32" s="728">
        <f>+BW31/6.2898</f>
        <v>1.2491880277819418</v>
      </c>
      <c r="BX32" s="729"/>
      <c r="BY32" s="729"/>
      <c r="BZ32" s="729"/>
      <c r="CA32" s="728">
        <f>+CA31/6.2898</f>
        <v>0.83279201852129459</v>
      </c>
      <c r="CB32" s="729"/>
      <c r="CC32" s="729"/>
      <c r="CD32" s="729"/>
      <c r="CE32" s="728">
        <f>+CE31/6.2898</f>
        <v>0.83279201852129459</v>
      </c>
      <c r="CF32" s="729"/>
      <c r="CG32" s="729"/>
      <c r="CH32" s="730"/>
      <c r="CI32" s="728">
        <f>+CI31/6.2898</f>
        <v>5.9998879516193266</v>
      </c>
      <c r="CJ32" s="729"/>
      <c r="CK32" s="729"/>
      <c r="CL32" s="730"/>
      <c r="CM32" s="728">
        <f>+CM31/6.2898</f>
        <v>1.5898756717224714</v>
      </c>
      <c r="CN32" s="729"/>
      <c r="CO32" s="729"/>
      <c r="CP32" s="730"/>
      <c r="CQ32" s="728">
        <f>+CQ31/6.2898</f>
        <v>0.60188150429493559</v>
      </c>
      <c r="CR32" s="729"/>
      <c r="CS32" s="729"/>
      <c r="CT32" s="730"/>
      <c r="CU32" s="728">
        <f>+CU31/6.2898</f>
        <v>2.782282425514325</v>
      </c>
      <c r="CV32" s="729"/>
      <c r="CW32" s="729"/>
      <c r="CX32" s="729"/>
      <c r="CY32" s="728">
        <f>+CY31/6.2898</f>
        <v>1.1545525711317948</v>
      </c>
      <c r="CZ32" s="729"/>
      <c r="DA32" s="729"/>
      <c r="DB32" s="730"/>
      <c r="DC32" s="728">
        <f>+DC31/6.2898</f>
        <v>0.83279201852129459</v>
      </c>
      <c r="DD32" s="729"/>
      <c r="DE32" s="729"/>
      <c r="DF32" s="730"/>
      <c r="DG32" s="728">
        <f>+DG31/6.2898</f>
        <v>2.9336991561545602</v>
      </c>
      <c r="DH32" s="729"/>
      <c r="DI32" s="729"/>
      <c r="DJ32" s="730"/>
      <c r="DK32" s="728">
        <f>+DK31/6.2898</f>
        <v>1.9494904069930306</v>
      </c>
      <c r="DL32" s="729"/>
      <c r="DM32" s="729"/>
      <c r="DN32" s="730"/>
      <c r="DO32" s="728">
        <f>+DO31/6.2898</f>
        <v>6.3595026868898854</v>
      </c>
      <c r="DP32" s="729"/>
      <c r="DQ32" s="729"/>
      <c r="DR32" s="730"/>
      <c r="DS32" s="728">
        <f>+DS31/6.2898</f>
        <v>5.6781273990088268E-2</v>
      </c>
      <c r="DT32" s="729"/>
      <c r="DU32" s="729"/>
      <c r="DV32" s="730"/>
      <c r="DW32" s="728">
        <f>+DW31/6.2898</f>
        <v>0.13248963931020596</v>
      </c>
      <c r="DX32" s="729"/>
      <c r="DY32" s="729"/>
      <c r="DZ32" s="730"/>
      <c r="EA32" s="728">
        <f>+EA31/6.2898</f>
        <v>0.9085003838414123</v>
      </c>
      <c r="EB32" s="729"/>
      <c r="EC32" s="729"/>
      <c r="ED32" s="730"/>
      <c r="EE32" s="728">
        <f>+EE31/6.2898</f>
        <v>1.62772985438253</v>
      </c>
      <c r="EF32" s="729"/>
      <c r="EG32" s="729"/>
      <c r="EH32" s="730"/>
      <c r="EI32" s="728">
        <f>+EI31/6.2898</f>
        <v>1.5898756717224714</v>
      </c>
      <c r="EJ32" s="729"/>
      <c r="EK32" s="729"/>
      <c r="EL32" s="730"/>
      <c r="EM32" s="728">
        <f>+EM31/6.2898</f>
        <v>3.7854182660058841E-2</v>
      </c>
      <c r="EN32" s="729"/>
      <c r="EO32" s="729"/>
      <c r="EP32" s="730"/>
      <c r="EQ32" s="728">
        <f>+EQ31/6.2898</f>
        <v>0.26497927862041193</v>
      </c>
      <c r="ER32" s="729"/>
      <c r="ES32" s="729"/>
      <c r="ET32" s="730"/>
      <c r="EU32" s="728">
        <f>+EU31/6.2898</f>
        <v>0.62459401389097091</v>
      </c>
      <c r="EV32" s="729"/>
      <c r="EW32" s="729"/>
      <c r="EX32" s="730"/>
      <c r="EY32" s="728">
        <f>+EY31/6.2898</f>
        <v>0.81386492719126502</v>
      </c>
      <c r="EZ32" s="729"/>
      <c r="FA32" s="729"/>
      <c r="FB32" s="730"/>
      <c r="FC32" s="728">
        <f>+FC31/6.2898</f>
        <v>0.56781273990088266</v>
      </c>
      <c r="FD32" s="729"/>
      <c r="FE32" s="729"/>
      <c r="FF32" s="730"/>
      <c r="FG32" s="728">
        <f>+FG31/6.2898</f>
        <v>1.1924067537918535</v>
      </c>
      <c r="FH32" s="729"/>
      <c r="FI32" s="729"/>
      <c r="FJ32" s="730"/>
      <c r="FK32" s="728">
        <f>+FK31/6.2898</f>
        <v>0.18927091330029422</v>
      </c>
      <c r="FL32" s="729"/>
      <c r="FM32" s="729"/>
      <c r="FN32" s="730"/>
      <c r="FO32" s="728">
        <f>+FO31/6.2898</f>
        <v>2.7255011515242367</v>
      </c>
      <c r="FP32" s="729"/>
      <c r="FQ32" s="729"/>
      <c r="FR32" s="730"/>
      <c r="FS32" s="728"/>
      <c r="FT32" s="729"/>
      <c r="FU32" s="729"/>
      <c r="FV32" s="730"/>
      <c r="FW32" s="728"/>
      <c r="FX32" s="729"/>
      <c r="FY32" s="729"/>
      <c r="FZ32" s="730"/>
    </row>
    <row r="38" spans="91:91" x14ac:dyDescent="0.3">
      <c r="CM38" s="206"/>
    </row>
  </sheetData>
  <mergeCells count="280">
    <mergeCell ref="FW8:FZ8"/>
    <mergeCell ref="FW9:FZ9"/>
    <mergeCell ref="FW10:FZ10"/>
    <mergeCell ref="FW30:FZ30"/>
    <mergeCell ref="FW31:FZ31"/>
    <mergeCell ref="FW32:FZ32"/>
    <mergeCell ref="FO8:FR8"/>
    <mergeCell ref="FO9:FR9"/>
    <mergeCell ref="FO10:FR10"/>
    <mergeCell ref="FO30:FR30"/>
    <mergeCell ref="FO31:FR31"/>
    <mergeCell ref="FO32:FR32"/>
    <mergeCell ref="FS8:FV8"/>
    <mergeCell ref="FS9:FV9"/>
    <mergeCell ref="FS10:FV10"/>
    <mergeCell ref="FS30:FV30"/>
    <mergeCell ref="FS31:FV31"/>
    <mergeCell ref="FS32:FV32"/>
    <mergeCell ref="FG9:FJ9"/>
    <mergeCell ref="FG10:FJ10"/>
    <mergeCell ref="FG30:FJ30"/>
    <mergeCell ref="FG31:FJ31"/>
    <mergeCell ref="FG32:FJ32"/>
    <mergeCell ref="FK8:FN8"/>
    <mergeCell ref="FK9:FN9"/>
    <mergeCell ref="FK10:FN10"/>
    <mergeCell ref="FK30:FN30"/>
    <mergeCell ref="FK31:FN31"/>
    <mergeCell ref="FK32:FN32"/>
    <mergeCell ref="EY9:FB9"/>
    <mergeCell ref="EY10:FB10"/>
    <mergeCell ref="EY30:FB30"/>
    <mergeCell ref="EY31:FB31"/>
    <mergeCell ref="EY32:FB32"/>
    <mergeCell ref="FC1:FF1"/>
    <mergeCell ref="FC2:FF2"/>
    <mergeCell ref="FC8:FF8"/>
    <mergeCell ref="FC9:FF9"/>
    <mergeCell ref="FC10:FF10"/>
    <mergeCell ref="FC30:FF30"/>
    <mergeCell ref="FC31:FF31"/>
    <mergeCell ref="FC32:FF32"/>
    <mergeCell ref="EU1:EX1"/>
    <mergeCell ref="FG1:FJ1"/>
    <mergeCell ref="FK1:FN1"/>
    <mergeCell ref="EU2:EX2"/>
    <mergeCell ref="FG2:FJ2"/>
    <mergeCell ref="FK2:FN2"/>
    <mergeCell ref="EY1:FB1"/>
    <mergeCell ref="EY2:FB2"/>
    <mergeCell ref="EY8:FB8"/>
    <mergeCell ref="FG8:FJ8"/>
    <mergeCell ref="C8:F8"/>
    <mergeCell ref="G8:J8"/>
    <mergeCell ref="K8:N8"/>
    <mergeCell ref="O8:R8"/>
    <mergeCell ref="S8:V8"/>
    <mergeCell ref="W8:Z8"/>
    <mergeCell ref="AY8:BB8"/>
    <mergeCell ref="BC8:BF8"/>
    <mergeCell ref="BG8:BJ8"/>
    <mergeCell ref="BK8:BN8"/>
    <mergeCell ref="BO8:BR8"/>
    <mergeCell ref="BS8:BV8"/>
    <mergeCell ref="AA8:AD8"/>
    <mergeCell ref="AE8:AH8"/>
    <mergeCell ref="AI8:AL8"/>
    <mergeCell ref="AM8:AP8"/>
    <mergeCell ref="AQ8:AT8"/>
    <mergeCell ref="AU8:AX8"/>
    <mergeCell ref="DC8:DF8"/>
    <mergeCell ref="DG8:DJ8"/>
    <mergeCell ref="DK8:DN8"/>
    <mergeCell ref="DO8:DR8"/>
    <mergeCell ref="BW8:BZ8"/>
    <mergeCell ref="CA8:CD8"/>
    <mergeCell ref="CE8:CH8"/>
    <mergeCell ref="CI8:CL8"/>
    <mergeCell ref="CM8:CP8"/>
    <mergeCell ref="CQ8:CT8"/>
    <mergeCell ref="AI9:AL9"/>
    <mergeCell ref="AM9:AP9"/>
    <mergeCell ref="AQ9:AT9"/>
    <mergeCell ref="AU9:AX9"/>
    <mergeCell ref="AY9:BB9"/>
    <mergeCell ref="BC9:BF9"/>
    <mergeCell ref="EQ8:ET8"/>
    <mergeCell ref="EU8:EX8"/>
    <mergeCell ref="C9:F9"/>
    <mergeCell ref="G9:J9"/>
    <mergeCell ref="K9:N9"/>
    <mergeCell ref="O9:R9"/>
    <mergeCell ref="S9:V9"/>
    <mergeCell ref="W9:Z9"/>
    <mergeCell ref="AA9:AD9"/>
    <mergeCell ref="AE9:AH9"/>
    <mergeCell ref="DS8:DV8"/>
    <mergeCell ref="DW8:DZ8"/>
    <mergeCell ref="EA8:ED8"/>
    <mergeCell ref="EE8:EH8"/>
    <mergeCell ref="EI8:EL8"/>
    <mergeCell ref="EM8:EP8"/>
    <mergeCell ref="CU8:CX8"/>
    <mergeCell ref="CY8:DB8"/>
    <mergeCell ref="CE9:CH9"/>
    <mergeCell ref="CI9:CL9"/>
    <mergeCell ref="CM9:CP9"/>
    <mergeCell ref="CQ9:CT9"/>
    <mergeCell ref="CU9:CX9"/>
    <mergeCell ref="CY9:DB9"/>
    <mergeCell ref="BG9:BJ9"/>
    <mergeCell ref="BK9:BN9"/>
    <mergeCell ref="BO9:BR9"/>
    <mergeCell ref="BS9:BV9"/>
    <mergeCell ref="BW9:BZ9"/>
    <mergeCell ref="CA9:CD9"/>
    <mergeCell ref="EA9:ED9"/>
    <mergeCell ref="EE9:EH9"/>
    <mergeCell ref="EI9:EL9"/>
    <mergeCell ref="EM9:EP9"/>
    <mergeCell ref="EQ9:ET9"/>
    <mergeCell ref="EU9:EX9"/>
    <mergeCell ref="DC9:DF9"/>
    <mergeCell ref="DG9:DJ9"/>
    <mergeCell ref="DK9:DN9"/>
    <mergeCell ref="DO9:DR9"/>
    <mergeCell ref="DS9:DV9"/>
    <mergeCell ref="DW9:DZ9"/>
    <mergeCell ref="AA10:AD10"/>
    <mergeCell ref="AE10:AH10"/>
    <mergeCell ref="AI10:AL10"/>
    <mergeCell ref="AM10:AP10"/>
    <mergeCell ref="AQ10:AT10"/>
    <mergeCell ref="AU10:AX10"/>
    <mergeCell ref="C10:F10"/>
    <mergeCell ref="G10:J10"/>
    <mergeCell ref="K10:N10"/>
    <mergeCell ref="O10:R10"/>
    <mergeCell ref="S10:V10"/>
    <mergeCell ref="W10:Z10"/>
    <mergeCell ref="DO10:DR10"/>
    <mergeCell ref="BW10:BZ10"/>
    <mergeCell ref="CA10:CD10"/>
    <mergeCell ref="CE10:CH10"/>
    <mergeCell ref="CI10:CL10"/>
    <mergeCell ref="CM10:CP10"/>
    <mergeCell ref="CQ10:CT10"/>
    <mergeCell ref="AY10:BB10"/>
    <mergeCell ref="BC10:BF10"/>
    <mergeCell ref="BG10:BJ10"/>
    <mergeCell ref="BK10:BN10"/>
    <mergeCell ref="BO10:BR10"/>
    <mergeCell ref="BS10:BV10"/>
    <mergeCell ref="AU30:AX30"/>
    <mergeCell ref="AY30:BB30"/>
    <mergeCell ref="BC30:BF30"/>
    <mergeCell ref="EQ10:ET10"/>
    <mergeCell ref="EU10:EX10"/>
    <mergeCell ref="C30:F30"/>
    <mergeCell ref="G30:J30"/>
    <mergeCell ref="K30:N30"/>
    <mergeCell ref="O30:R30"/>
    <mergeCell ref="S30:V30"/>
    <mergeCell ref="W30:Z30"/>
    <mergeCell ref="AA30:AD30"/>
    <mergeCell ref="AE30:AH30"/>
    <mergeCell ref="DS10:DV10"/>
    <mergeCell ref="DW10:DZ10"/>
    <mergeCell ref="EA10:ED10"/>
    <mergeCell ref="EE10:EH10"/>
    <mergeCell ref="EI10:EL10"/>
    <mergeCell ref="EM10:EP10"/>
    <mergeCell ref="CU10:CX10"/>
    <mergeCell ref="CY10:DB10"/>
    <mergeCell ref="DC10:DF10"/>
    <mergeCell ref="DG10:DJ10"/>
    <mergeCell ref="DK10:DN10"/>
    <mergeCell ref="EM30:EP30"/>
    <mergeCell ref="EQ30:ET30"/>
    <mergeCell ref="EU30:EX30"/>
    <mergeCell ref="DC30:DF30"/>
    <mergeCell ref="DG30:DJ30"/>
    <mergeCell ref="DK30:DN30"/>
    <mergeCell ref="DO30:DR30"/>
    <mergeCell ref="DS30:DV30"/>
    <mergeCell ref="DW30:DZ30"/>
    <mergeCell ref="C31:F31"/>
    <mergeCell ref="G31:J31"/>
    <mergeCell ref="K31:N31"/>
    <mergeCell ref="O31:R31"/>
    <mergeCell ref="S31:V31"/>
    <mergeCell ref="W31:Z31"/>
    <mergeCell ref="EA30:ED30"/>
    <mergeCell ref="EE30:EH30"/>
    <mergeCell ref="EI30:EL30"/>
    <mergeCell ref="CE30:CH30"/>
    <mergeCell ref="CI30:CL30"/>
    <mergeCell ref="CM30:CP30"/>
    <mergeCell ref="CQ30:CT30"/>
    <mergeCell ref="CU30:CX30"/>
    <mergeCell ref="CY30:DB30"/>
    <mergeCell ref="BG30:BJ30"/>
    <mergeCell ref="BK30:BN30"/>
    <mergeCell ref="BO30:BR30"/>
    <mergeCell ref="BS30:BV30"/>
    <mergeCell ref="BW30:BZ30"/>
    <mergeCell ref="CA30:CD30"/>
    <mergeCell ref="AI30:AL30"/>
    <mergeCell ref="AM30:AP30"/>
    <mergeCell ref="AQ30:AT30"/>
    <mergeCell ref="AY31:BB31"/>
    <mergeCell ref="BC31:BF31"/>
    <mergeCell ref="BG31:BJ31"/>
    <mergeCell ref="BK31:BN31"/>
    <mergeCell ref="BO31:BR31"/>
    <mergeCell ref="BS31:BV31"/>
    <mergeCell ref="AA31:AD31"/>
    <mergeCell ref="AE31:AH31"/>
    <mergeCell ref="AI31:AL31"/>
    <mergeCell ref="AM31:AP31"/>
    <mergeCell ref="AQ31:AT31"/>
    <mergeCell ref="AU31:AX31"/>
    <mergeCell ref="DC31:DF31"/>
    <mergeCell ref="DG31:DJ31"/>
    <mergeCell ref="DK31:DN31"/>
    <mergeCell ref="DO31:DR31"/>
    <mergeCell ref="BW31:BZ31"/>
    <mergeCell ref="CA31:CD31"/>
    <mergeCell ref="CE31:CH31"/>
    <mergeCell ref="CI31:CL31"/>
    <mergeCell ref="CM31:CP31"/>
    <mergeCell ref="CQ31:CT31"/>
    <mergeCell ref="AI32:AL32"/>
    <mergeCell ref="AM32:AP32"/>
    <mergeCell ref="AQ32:AT32"/>
    <mergeCell ref="AU32:AX32"/>
    <mergeCell ref="AY32:BB32"/>
    <mergeCell ref="BC32:BF32"/>
    <mergeCell ref="EQ31:ET31"/>
    <mergeCell ref="EU31:EX31"/>
    <mergeCell ref="C32:F32"/>
    <mergeCell ref="G32:J32"/>
    <mergeCell ref="K32:N32"/>
    <mergeCell ref="O32:R32"/>
    <mergeCell ref="S32:V32"/>
    <mergeCell ref="W32:Z32"/>
    <mergeCell ref="AA32:AD32"/>
    <mergeCell ref="AE32:AH32"/>
    <mergeCell ref="DS31:DV31"/>
    <mergeCell ref="DW31:DZ31"/>
    <mergeCell ref="EA31:ED31"/>
    <mergeCell ref="EE31:EH31"/>
    <mergeCell ref="EI31:EL31"/>
    <mergeCell ref="EM31:EP31"/>
    <mergeCell ref="CU31:CX31"/>
    <mergeCell ref="CY31:DB31"/>
    <mergeCell ref="CE32:CH32"/>
    <mergeCell ref="CI32:CL32"/>
    <mergeCell ref="CM32:CP32"/>
    <mergeCell ref="CQ32:CT32"/>
    <mergeCell ref="CU32:CX32"/>
    <mergeCell ref="CY32:DB32"/>
    <mergeCell ref="BG32:BJ32"/>
    <mergeCell ref="BK32:BN32"/>
    <mergeCell ref="BO32:BR32"/>
    <mergeCell ref="BS32:BV32"/>
    <mergeCell ref="BW32:BZ32"/>
    <mergeCell ref="CA32:CD32"/>
    <mergeCell ref="EA32:ED32"/>
    <mergeCell ref="EE32:EH32"/>
    <mergeCell ref="EI32:EL32"/>
    <mergeCell ref="EM32:EP32"/>
    <mergeCell ref="EQ32:ET32"/>
    <mergeCell ref="EU32:EX32"/>
    <mergeCell ref="DC32:DF32"/>
    <mergeCell ref="DG32:DJ32"/>
    <mergeCell ref="DK32:DN32"/>
    <mergeCell ref="DO32:DR32"/>
    <mergeCell ref="DS32:DV32"/>
    <mergeCell ref="DW32:DZ32"/>
  </mergeCells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10"/>
  <sheetViews>
    <sheetView workbookViewId="0">
      <selection activeCell="U1" sqref="U1:U1048576"/>
    </sheetView>
  </sheetViews>
  <sheetFormatPr baseColWidth="10" defaultRowHeight="14.4" x14ac:dyDescent="0.3"/>
  <cols>
    <col min="1" max="1" width="11.5546875" bestFit="1" customWidth="1"/>
    <col min="2" max="2" width="14.88671875" bestFit="1" customWidth="1"/>
    <col min="3" max="3" width="10.33203125" bestFit="1" customWidth="1"/>
    <col min="4" max="4" width="10.109375" bestFit="1" customWidth="1"/>
    <col min="5" max="5" width="6.5546875" bestFit="1" customWidth="1"/>
    <col min="6" max="6" width="11.109375" bestFit="1" customWidth="1"/>
    <col min="7" max="9" width="11.6640625" bestFit="1" customWidth="1"/>
    <col min="10" max="11" width="10.33203125" bestFit="1" customWidth="1"/>
    <col min="12" max="12" width="13.109375" bestFit="1" customWidth="1"/>
    <col min="13" max="14" width="10.33203125" bestFit="1" customWidth="1"/>
    <col min="15" max="15" width="13.109375" bestFit="1" customWidth="1"/>
    <col min="16" max="16" width="11.6640625" bestFit="1" customWidth="1"/>
    <col min="17" max="17" width="12" bestFit="1" customWidth="1"/>
    <col min="18" max="18" width="14.88671875" bestFit="1" customWidth="1"/>
    <col min="19" max="19" width="13.109375" bestFit="1" customWidth="1"/>
    <col min="20" max="21" width="10.33203125" bestFit="1" customWidth="1"/>
    <col min="22" max="22" width="6.5546875" bestFit="1" customWidth="1"/>
    <col min="23" max="23" width="13.109375" bestFit="1" customWidth="1"/>
    <col min="24" max="24" width="11.6640625" bestFit="1" customWidth="1"/>
  </cols>
  <sheetData>
    <row r="1" spans="1:5" x14ac:dyDescent="0.3">
      <c r="A1" s="248" t="s">
        <v>541</v>
      </c>
      <c r="B1" t="s">
        <v>544</v>
      </c>
    </row>
    <row r="2" spans="1:5" x14ac:dyDescent="0.3">
      <c r="A2" s="248" t="s">
        <v>16</v>
      </c>
      <c r="B2" t="s">
        <v>537</v>
      </c>
    </row>
    <row r="3" spans="1:5" x14ac:dyDescent="0.3">
      <c r="A3" s="248" t="s">
        <v>14</v>
      </c>
      <c r="B3" t="s">
        <v>544</v>
      </c>
    </row>
    <row r="5" spans="1:5" x14ac:dyDescent="0.3">
      <c r="B5" s="248" t="s">
        <v>542</v>
      </c>
      <c r="C5" s="248" t="s">
        <v>543</v>
      </c>
    </row>
    <row r="6" spans="1:5" x14ac:dyDescent="0.3">
      <c r="B6">
        <v>1</v>
      </c>
      <c r="C6" t="s">
        <v>546</v>
      </c>
      <c r="D6">
        <v>2</v>
      </c>
      <c r="E6" t="s">
        <v>547</v>
      </c>
    </row>
    <row r="7" spans="1:5" x14ac:dyDescent="0.3">
      <c r="A7" s="248" t="s">
        <v>30</v>
      </c>
      <c r="B7" t="s">
        <v>545</v>
      </c>
      <c r="D7" t="s">
        <v>545</v>
      </c>
    </row>
    <row r="8" spans="1:5" x14ac:dyDescent="0.3">
      <c r="A8" s="249">
        <v>45474</v>
      </c>
    </row>
    <row r="9" spans="1:5" x14ac:dyDescent="0.3">
      <c r="A9" s="249">
        <v>45476</v>
      </c>
    </row>
    <row r="10" spans="1:5" x14ac:dyDescent="0.3">
      <c r="A10" s="249">
        <v>45477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I125"/>
  <sheetViews>
    <sheetView showGridLines="0" tabSelected="1" topLeftCell="X53" zoomScale="70" zoomScaleNormal="70" zoomScaleSheetLayoutView="70" workbookViewId="0">
      <selection activeCell="AF71" sqref="AF71"/>
    </sheetView>
  </sheetViews>
  <sheetFormatPr baseColWidth="10" defaultColWidth="11.44140625" defaultRowHeight="14.4" x14ac:dyDescent="0.3"/>
  <cols>
    <col min="1" max="1" width="3.6640625" customWidth="1"/>
    <col min="2" max="2" width="23.6640625" customWidth="1"/>
    <col min="3" max="3" width="23.44140625" style="7" customWidth="1"/>
    <col min="4" max="4" width="49.88671875" customWidth="1"/>
    <col min="5" max="5" width="10.33203125" bestFit="1" customWidth="1"/>
    <col min="6" max="6" width="14.5546875" style="437" customWidth="1"/>
    <col min="7" max="7" width="25.6640625" style="202" hidden="1" customWidth="1"/>
    <col min="8" max="8" width="27.88671875" style="202" hidden="1" customWidth="1"/>
    <col min="9" max="17" width="25.6640625" style="202" hidden="1" customWidth="1"/>
    <col min="18" max="18" width="27.88671875" style="202" hidden="1" customWidth="1"/>
    <col min="19" max="19" width="29" style="202" hidden="1" customWidth="1"/>
    <col min="20" max="20" width="25.6640625" style="202" hidden="1" customWidth="1"/>
    <col min="21" max="21" width="11.44140625" hidden="1" customWidth="1"/>
    <col min="22" max="31" width="22.77734375" style="598" customWidth="1"/>
    <col min="32" max="32" width="26.44140625" style="598" customWidth="1"/>
    <col min="33" max="35" width="22.77734375" style="598" customWidth="1"/>
  </cols>
  <sheetData>
    <row r="1" spans="1:35" ht="84" customHeight="1" thickBot="1" x14ac:dyDescent="0.35">
      <c r="A1" s="439" t="s">
        <v>612</v>
      </c>
      <c r="B1" s="440" t="s">
        <v>556</v>
      </c>
      <c r="C1" s="440" t="s">
        <v>14</v>
      </c>
      <c r="D1" s="441" t="s">
        <v>564</v>
      </c>
      <c r="E1" s="440" t="s">
        <v>573</v>
      </c>
      <c r="G1" s="825" t="s">
        <v>548</v>
      </c>
      <c r="H1" s="826"/>
      <c r="I1" s="826"/>
      <c r="J1" s="826"/>
      <c r="K1" s="826"/>
      <c r="L1" s="826"/>
      <c r="M1" s="826"/>
      <c r="N1" s="826"/>
      <c r="O1" s="826"/>
      <c r="P1" s="827"/>
      <c r="Q1" s="828"/>
      <c r="R1" s="829"/>
      <c r="S1" s="829"/>
      <c r="T1" s="830"/>
      <c r="V1" s="831" t="s">
        <v>548</v>
      </c>
      <c r="W1" s="831"/>
      <c r="X1" s="831"/>
      <c r="Y1" s="831"/>
      <c r="Z1" s="831"/>
      <c r="AA1" s="831"/>
      <c r="AB1" s="831"/>
      <c r="AC1" s="831"/>
      <c r="AD1" s="831"/>
      <c r="AE1" s="831"/>
      <c r="AF1" s="832"/>
      <c r="AG1" s="832"/>
      <c r="AH1" s="832"/>
      <c r="AI1" s="832"/>
    </row>
    <row r="2" spans="1:35" ht="54.75" customHeight="1" thickBot="1" x14ac:dyDescent="0.95">
      <c r="A2" s="329">
        <v>1</v>
      </c>
      <c r="B2" s="360" t="s">
        <v>562</v>
      </c>
      <c r="C2" s="360" t="s">
        <v>1003</v>
      </c>
      <c r="D2" s="315" t="s">
        <v>609</v>
      </c>
      <c r="E2" s="315" t="s">
        <v>576</v>
      </c>
      <c r="G2" s="288"/>
      <c r="T2" s="289"/>
      <c r="V2" s="833" t="s">
        <v>586</v>
      </c>
      <c r="W2" s="833"/>
      <c r="X2" s="833"/>
      <c r="Y2" s="833"/>
      <c r="Z2" s="833"/>
      <c r="AA2" s="833"/>
      <c r="AB2" s="833"/>
      <c r="AC2" s="833"/>
      <c r="AD2" s="833"/>
      <c r="AE2" s="833"/>
      <c r="AF2" s="833"/>
      <c r="AG2" s="833"/>
      <c r="AH2" s="833"/>
      <c r="AI2" s="833"/>
    </row>
    <row r="3" spans="1:35" ht="12" customHeight="1" thickBot="1" x14ac:dyDescent="0.6">
      <c r="A3" s="329">
        <v>2</v>
      </c>
      <c r="B3" s="315" t="s">
        <v>986</v>
      </c>
      <c r="C3" s="315"/>
      <c r="D3" s="315" t="s">
        <v>991</v>
      </c>
      <c r="E3" s="315"/>
      <c r="G3" s="822" t="s">
        <v>790</v>
      </c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4"/>
      <c r="V3" s="663" t="s">
        <v>549</v>
      </c>
      <c r="W3" s="664" t="s">
        <v>550</v>
      </c>
      <c r="X3" s="664" t="s">
        <v>551</v>
      </c>
      <c r="Y3" s="664" t="s">
        <v>552</v>
      </c>
      <c r="Z3" s="664" t="s">
        <v>553</v>
      </c>
      <c r="AA3" s="664" t="s">
        <v>554</v>
      </c>
      <c r="AB3" s="664" t="s">
        <v>555</v>
      </c>
      <c r="AC3" s="664" t="s">
        <v>549</v>
      </c>
      <c r="AD3" s="664" t="s">
        <v>550</v>
      </c>
      <c r="AE3" s="664" t="s">
        <v>551</v>
      </c>
      <c r="AF3" s="664" t="s">
        <v>552</v>
      </c>
      <c r="AG3" s="664" t="s">
        <v>553</v>
      </c>
      <c r="AH3" s="664" t="s">
        <v>554</v>
      </c>
      <c r="AI3" s="665" t="s">
        <v>555</v>
      </c>
    </row>
    <row r="4" spans="1:35" ht="12" customHeight="1" thickBot="1" x14ac:dyDescent="0.35">
      <c r="A4" s="329">
        <v>3</v>
      </c>
      <c r="B4" s="315" t="s">
        <v>325</v>
      </c>
      <c r="C4" s="315" t="s">
        <v>326</v>
      </c>
      <c r="D4" s="315">
        <v>15</v>
      </c>
      <c r="E4" s="315" t="s">
        <v>574</v>
      </c>
      <c r="G4" s="419" t="s">
        <v>549</v>
      </c>
      <c r="H4" s="420" t="s">
        <v>550</v>
      </c>
      <c r="I4" s="420" t="s">
        <v>551</v>
      </c>
      <c r="J4" s="420" t="s">
        <v>552</v>
      </c>
      <c r="K4" s="420" t="s">
        <v>553</v>
      </c>
      <c r="L4" s="420" t="s">
        <v>554</v>
      </c>
      <c r="M4" s="421" t="s">
        <v>555</v>
      </c>
      <c r="N4" s="420" t="s">
        <v>549</v>
      </c>
      <c r="O4" s="420" t="s">
        <v>550</v>
      </c>
      <c r="P4" s="420" t="s">
        <v>551</v>
      </c>
      <c r="Q4" s="420" t="s">
        <v>552</v>
      </c>
      <c r="R4" s="420" t="s">
        <v>553</v>
      </c>
      <c r="S4" s="420" t="s">
        <v>554</v>
      </c>
      <c r="T4" s="422" t="s">
        <v>555</v>
      </c>
      <c r="V4" s="666">
        <v>45537</v>
      </c>
      <c r="W4" s="667">
        <v>45538</v>
      </c>
      <c r="X4" s="667">
        <v>45539</v>
      </c>
      <c r="Y4" s="667">
        <v>45540</v>
      </c>
      <c r="Z4" s="667">
        <v>45541</v>
      </c>
      <c r="AA4" s="667">
        <v>45542</v>
      </c>
      <c r="AB4" s="667">
        <v>45543</v>
      </c>
      <c r="AC4" s="667">
        <v>45544</v>
      </c>
      <c r="AD4" s="667">
        <v>45545</v>
      </c>
      <c r="AE4" s="667">
        <v>45546</v>
      </c>
      <c r="AF4" s="667">
        <v>45547</v>
      </c>
      <c r="AG4" s="667">
        <v>45548</v>
      </c>
      <c r="AH4" s="667">
        <v>45549</v>
      </c>
      <c r="AI4" s="668">
        <v>45550</v>
      </c>
    </row>
    <row r="5" spans="1:35" s="250" customFormat="1" ht="19.95" customHeight="1" x14ac:dyDescent="0.3">
      <c r="A5" s="5">
        <v>4</v>
      </c>
      <c r="B5" s="315" t="s">
        <v>231</v>
      </c>
      <c r="C5" s="315"/>
      <c r="D5" s="315" t="s">
        <v>1001</v>
      </c>
      <c r="E5" s="315"/>
      <c r="F5" s="438"/>
      <c r="G5" s="423">
        <v>45495</v>
      </c>
      <c r="H5" s="414">
        <v>45496</v>
      </c>
      <c r="I5" s="414">
        <v>45497</v>
      </c>
      <c r="J5" s="414">
        <v>45498</v>
      </c>
      <c r="K5" s="414">
        <v>45499</v>
      </c>
      <c r="L5" s="414">
        <v>45500</v>
      </c>
      <c r="M5" s="415">
        <v>45501</v>
      </c>
      <c r="N5" s="414">
        <v>45502</v>
      </c>
      <c r="O5" s="414">
        <v>45503</v>
      </c>
      <c r="P5" s="414">
        <v>45504</v>
      </c>
      <c r="Q5" s="414">
        <v>45505</v>
      </c>
      <c r="R5" s="414">
        <v>45506</v>
      </c>
      <c r="S5" s="414">
        <v>45507</v>
      </c>
      <c r="T5" s="424">
        <v>45508</v>
      </c>
      <c r="V5" s="538" t="s">
        <v>620</v>
      </c>
      <c r="W5" s="532" t="s">
        <v>621</v>
      </c>
      <c r="X5" s="558"/>
      <c r="Y5" s="532" t="s">
        <v>621</v>
      </c>
      <c r="Z5" s="530" t="s">
        <v>620</v>
      </c>
      <c r="AA5" s="532" t="s">
        <v>621</v>
      </c>
      <c r="AB5" s="535" t="s">
        <v>615</v>
      </c>
      <c r="AC5" s="532" t="s">
        <v>621</v>
      </c>
      <c r="AD5" s="533" t="s">
        <v>624</v>
      </c>
      <c r="AE5" s="532" t="s">
        <v>621</v>
      </c>
      <c r="AF5" s="542" t="s">
        <v>614</v>
      </c>
      <c r="AG5" s="532" t="s">
        <v>621</v>
      </c>
      <c r="AH5" s="542" t="s">
        <v>614</v>
      </c>
      <c r="AI5" s="537"/>
    </row>
    <row r="6" spans="1:35" ht="19.95" customHeight="1" x14ac:dyDescent="0.3">
      <c r="A6" s="329">
        <v>5</v>
      </c>
      <c r="B6" s="315" t="s">
        <v>1000</v>
      </c>
      <c r="C6" s="315" t="s">
        <v>475</v>
      </c>
      <c r="D6" s="315" t="s">
        <v>1001</v>
      </c>
      <c r="E6" s="315"/>
      <c r="F6" s="312"/>
      <c r="G6" s="425" t="s">
        <v>613</v>
      </c>
      <c r="H6" s="362" t="s">
        <v>618</v>
      </c>
      <c r="I6" s="296" t="s">
        <v>619</v>
      </c>
      <c r="J6" s="416" t="s">
        <v>613</v>
      </c>
      <c r="K6" s="362" t="s">
        <v>618</v>
      </c>
      <c r="L6" s="281" t="s">
        <v>623</v>
      </c>
      <c r="M6" s="480"/>
      <c r="N6" s="362" t="s">
        <v>618</v>
      </c>
      <c r="O6" s="296" t="s">
        <v>619</v>
      </c>
      <c r="P6" s="417"/>
      <c r="Q6" s="362" t="s">
        <v>618</v>
      </c>
      <c r="R6" s="294" t="s">
        <v>606</v>
      </c>
      <c r="S6" s="480"/>
      <c r="T6" s="426" t="s">
        <v>618</v>
      </c>
      <c r="V6" s="531" t="s">
        <v>634</v>
      </c>
      <c r="W6" s="532" t="s">
        <v>622</v>
      </c>
      <c r="X6" s="533" t="s">
        <v>624</v>
      </c>
      <c r="Y6" s="532" t="s">
        <v>622</v>
      </c>
      <c r="Z6" s="534" t="s">
        <v>588</v>
      </c>
      <c r="AA6" s="532" t="s">
        <v>622</v>
      </c>
      <c r="AB6" s="535" t="s">
        <v>616</v>
      </c>
      <c r="AC6" s="532" t="s">
        <v>622</v>
      </c>
      <c r="AD6" s="536"/>
      <c r="AE6" s="532" t="s">
        <v>622</v>
      </c>
      <c r="AF6" s="534" t="s">
        <v>588</v>
      </c>
      <c r="AG6" s="532" t="s">
        <v>622</v>
      </c>
      <c r="AH6" s="530" t="s">
        <v>635</v>
      </c>
      <c r="AI6" s="537"/>
    </row>
    <row r="7" spans="1:35" ht="19.95" customHeight="1" x14ac:dyDescent="0.3">
      <c r="A7" s="329">
        <v>6</v>
      </c>
      <c r="B7" s="315" t="s">
        <v>538</v>
      </c>
      <c r="C7" s="315" t="s">
        <v>463</v>
      </c>
      <c r="D7" s="315">
        <v>7</v>
      </c>
      <c r="E7" s="315" t="s">
        <v>574</v>
      </c>
      <c r="F7" s="312"/>
      <c r="G7" s="427" t="s">
        <v>619</v>
      </c>
      <c r="H7" s="294" t="s">
        <v>624</v>
      </c>
      <c r="I7" s="306" t="s">
        <v>614</v>
      </c>
      <c r="J7" s="297" t="s">
        <v>621</v>
      </c>
      <c r="K7" s="296" t="s">
        <v>619</v>
      </c>
      <c r="L7" s="306" t="s">
        <v>614</v>
      </c>
      <c r="M7" s="296" t="s">
        <v>619</v>
      </c>
      <c r="N7" s="294" t="s">
        <v>606</v>
      </c>
      <c r="O7" s="306" t="s">
        <v>614</v>
      </c>
      <c r="P7" s="330" t="s">
        <v>606</v>
      </c>
      <c r="Q7" s="306" t="s">
        <v>614</v>
      </c>
      <c r="R7" s="291" t="s">
        <v>620</v>
      </c>
      <c r="S7" s="292" t="s">
        <v>614</v>
      </c>
      <c r="T7" s="428" t="s">
        <v>624</v>
      </c>
      <c r="V7" s="538" t="s">
        <v>635</v>
      </c>
      <c r="W7" s="539" t="s">
        <v>628</v>
      </c>
      <c r="X7" s="530" t="s">
        <v>620</v>
      </c>
      <c r="Y7" s="539" t="s">
        <v>628</v>
      </c>
      <c r="Z7" s="532" t="s">
        <v>626</v>
      </c>
      <c r="AA7" s="539" t="s">
        <v>628</v>
      </c>
      <c r="AB7" s="540" t="s">
        <v>633</v>
      </c>
      <c r="AC7" s="541" t="s">
        <v>623</v>
      </c>
      <c r="AD7" s="542" t="s">
        <v>614</v>
      </c>
      <c r="AE7" s="541" t="s">
        <v>623</v>
      </c>
      <c r="AF7" s="532" t="s">
        <v>626</v>
      </c>
      <c r="AG7" s="541" t="s">
        <v>623</v>
      </c>
      <c r="AH7" s="534" t="s">
        <v>588</v>
      </c>
      <c r="AI7" s="543" t="s">
        <v>628</v>
      </c>
    </row>
    <row r="8" spans="1:35" ht="19.95" customHeight="1" x14ac:dyDescent="0.3">
      <c r="A8" s="5">
        <v>7</v>
      </c>
      <c r="B8" s="315" t="s">
        <v>414</v>
      </c>
      <c r="C8" s="315" t="s">
        <v>592</v>
      </c>
      <c r="D8" s="315" t="s">
        <v>593</v>
      </c>
      <c r="E8" s="315" t="s">
        <v>576</v>
      </c>
      <c r="F8" s="312"/>
      <c r="G8" s="429" t="s">
        <v>606</v>
      </c>
      <c r="H8" s="296" t="s">
        <v>615</v>
      </c>
      <c r="I8" s="294" t="s">
        <v>606</v>
      </c>
      <c r="J8" s="281" t="s">
        <v>622</v>
      </c>
      <c r="K8" s="294" t="s">
        <v>606</v>
      </c>
      <c r="L8" s="291" t="s">
        <v>620</v>
      </c>
      <c r="M8" s="295" t="s">
        <v>588</v>
      </c>
      <c r="N8" s="291" t="s">
        <v>620</v>
      </c>
      <c r="O8" s="295" t="s">
        <v>588</v>
      </c>
      <c r="P8" s="331" t="s">
        <v>620</v>
      </c>
      <c r="Q8" s="480"/>
      <c r="R8" s="297" t="s">
        <v>621</v>
      </c>
      <c r="S8" s="295" t="s">
        <v>588</v>
      </c>
      <c r="T8" s="430" t="s">
        <v>626</v>
      </c>
      <c r="V8" s="544" t="s">
        <v>588</v>
      </c>
      <c r="W8" s="539" t="s">
        <v>629</v>
      </c>
      <c r="X8" s="536" t="s">
        <v>618</v>
      </c>
      <c r="Y8" s="539" t="s">
        <v>629</v>
      </c>
      <c r="Z8" s="545" t="s">
        <v>631</v>
      </c>
      <c r="AA8" s="539" t="s">
        <v>629</v>
      </c>
      <c r="AB8" s="530" t="s">
        <v>635</v>
      </c>
      <c r="AC8" s="539" t="s">
        <v>628</v>
      </c>
      <c r="AD8" s="534" t="s">
        <v>588</v>
      </c>
      <c r="AE8" s="539" t="s">
        <v>628</v>
      </c>
      <c r="AF8" s="535"/>
      <c r="AG8" s="539" t="s">
        <v>628</v>
      </c>
      <c r="AH8" s="546" t="s">
        <v>641</v>
      </c>
      <c r="AI8" s="543" t="s">
        <v>629</v>
      </c>
    </row>
    <row r="9" spans="1:35" ht="19.95" customHeight="1" x14ac:dyDescent="0.3">
      <c r="A9" s="329">
        <v>8</v>
      </c>
      <c r="B9" s="360" t="s">
        <v>414</v>
      </c>
      <c r="C9" s="360" t="s">
        <v>285</v>
      </c>
      <c r="D9" s="315">
        <v>2</v>
      </c>
      <c r="E9" s="315" t="s">
        <v>576</v>
      </c>
      <c r="F9" s="312"/>
      <c r="G9" s="431" t="s">
        <v>588</v>
      </c>
      <c r="H9" s="296" t="s">
        <v>616</v>
      </c>
      <c r="I9" s="295" t="s">
        <v>588</v>
      </c>
      <c r="J9" s="304" t="s">
        <v>623</v>
      </c>
      <c r="K9" s="295" t="s">
        <v>588</v>
      </c>
      <c r="L9" s="297" t="s">
        <v>621</v>
      </c>
      <c r="M9" s="297" t="s">
        <v>630</v>
      </c>
      <c r="N9" s="480"/>
      <c r="O9" s="302" t="s">
        <v>638</v>
      </c>
      <c r="P9" s="332" t="s">
        <v>621</v>
      </c>
      <c r="Q9" s="295" t="s">
        <v>588</v>
      </c>
      <c r="R9" s="297" t="s">
        <v>622</v>
      </c>
      <c r="S9" s="281" t="s">
        <v>630</v>
      </c>
      <c r="T9" s="430" t="s">
        <v>627</v>
      </c>
      <c r="V9" s="547" t="s">
        <v>625</v>
      </c>
      <c r="W9" s="542" t="s">
        <v>614</v>
      </c>
      <c r="X9" s="534" t="s">
        <v>588</v>
      </c>
      <c r="Y9" s="542" t="s">
        <v>614</v>
      </c>
      <c r="Z9" s="541" t="s">
        <v>630</v>
      </c>
      <c r="AA9" s="533" t="s">
        <v>624</v>
      </c>
      <c r="AB9" s="534" t="s">
        <v>588</v>
      </c>
      <c r="AC9" s="539" t="s">
        <v>629</v>
      </c>
      <c r="AD9" s="546" t="s">
        <v>641</v>
      </c>
      <c r="AE9" s="539" t="s">
        <v>629</v>
      </c>
      <c r="AF9" s="541" t="s">
        <v>630</v>
      </c>
      <c r="AG9" s="539" t="s">
        <v>629</v>
      </c>
      <c r="AH9" s="548" t="s">
        <v>642</v>
      </c>
      <c r="AI9" s="549" t="s">
        <v>903</v>
      </c>
    </row>
    <row r="10" spans="1:35" ht="19.95" customHeight="1" x14ac:dyDescent="0.3">
      <c r="A10" s="5">
        <v>9</v>
      </c>
      <c r="B10" s="315" t="s">
        <v>414</v>
      </c>
      <c r="C10" s="315" t="s">
        <v>598</v>
      </c>
      <c r="D10" s="315" t="s">
        <v>593</v>
      </c>
      <c r="E10" s="315" t="s">
        <v>576</v>
      </c>
      <c r="F10" s="312"/>
      <c r="G10" s="290" t="s">
        <v>620</v>
      </c>
      <c r="H10" s="296" t="s">
        <v>617</v>
      </c>
      <c r="I10" s="298" t="s">
        <v>635</v>
      </c>
      <c r="J10" s="291" t="s">
        <v>620</v>
      </c>
      <c r="K10" s="291" t="s">
        <v>620</v>
      </c>
      <c r="L10" s="281" t="s">
        <v>622</v>
      </c>
      <c r="M10" s="281" t="s">
        <v>632</v>
      </c>
      <c r="N10" s="297" t="s">
        <v>622</v>
      </c>
      <c r="O10" s="305" t="s">
        <v>641</v>
      </c>
      <c r="P10" s="332" t="s">
        <v>622</v>
      </c>
      <c r="Q10" s="294" t="s">
        <v>624</v>
      </c>
      <c r="R10" s="304" t="s">
        <v>623</v>
      </c>
      <c r="S10" s="298" t="s">
        <v>635</v>
      </c>
      <c r="T10" s="348" t="s">
        <v>628</v>
      </c>
      <c r="V10" s="550"/>
      <c r="W10" s="532" t="s">
        <v>626</v>
      </c>
      <c r="X10" s="546" t="s">
        <v>641</v>
      </c>
      <c r="Y10" s="530" t="s">
        <v>635</v>
      </c>
      <c r="Z10" s="546" t="s">
        <v>641</v>
      </c>
      <c r="AA10" s="536" t="s">
        <v>618</v>
      </c>
      <c r="AB10" s="551"/>
      <c r="AC10" s="530" t="s">
        <v>620</v>
      </c>
      <c r="AD10" s="548" t="s">
        <v>642</v>
      </c>
      <c r="AE10" s="530" t="s">
        <v>620</v>
      </c>
      <c r="AF10" s="546" t="s">
        <v>641</v>
      </c>
      <c r="AG10" s="533" t="s">
        <v>624</v>
      </c>
      <c r="AH10" s="541" t="s">
        <v>644</v>
      </c>
      <c r="AI10" s="552"/>
    </row>
    <row r="11" spans="1:35" ht="19.95" customHeight="1" x14ac:dyDescent="0.3">
      <c r="A11" s="329">
        <v>10</v>
      </c>
      <c r="B11" s="315" t="s">
        <v>414</v>
      </c>
      <c r="C11" s="315" t="s">
        <v>285</v>
      </c>
      <c r="D11" s="315" t="s">
        <v>933</v>
      </c>
      <c r="E11" s="315"/>
      <c r="F11" s="312"/>
      <c r="G11" s="347" t="s">
        <v>621</v>
      </c>
      <c r="H11" s="297" t="s">
        <v>626</v>
      </c>
      <c r="I11" s="305" t="s">
        <v>641</v>
      </c>
      <c r="J11" s="299" t="s">
        <v>628</v>
      </c>
      <c r="K11" s="294" t="s">
        <v>624</v>
      </c>
      <c r="L11" s="299" t="s">
        <v>628</v>
      </c>
      <c r="M11" s="298" t="s">
        <v>635</v>
      </c>
      <c r="N11" s="304" t="s">
        <v>623</v>
      </c>
      <c r="O11" s="305" t="s">
        <v>642</v>
      </c>
      <c r="P11" s="333" t="s">
        <v>623</v>
      </c>
      <c r="Q11" s="297" t="s">
        <v>626</v>
      </c>
      <c r="R11" s="299" t="s">
        <v>628</v>
      </c>
      <c r="S11" s="302" t="s">
        <v>638</v>
      </c>
      <c r="T11" s="348" t="s">
        <v>629</v>
      </c>
      <c r="V11" s="553" t="s">
        <v>641</v>
      </c>
      <c r="W11" s="532" t="s">
        <v>627</v>
      </c>
      <c r="X11" s="548" t="s">
        <v>642</v>
      </c>
      <c r="Y11" s="541" t="s">
        <v>623</v>
      </c>
      <c r="Z11" s="548" t="s">
        <v>642</v>
      </c>
      <c r="AA11" s="542" t="s">
        <v>614</v>
      </c>
      <c r="AB11" s="546" t="s">
        <v>641</v>
      </c>
      <c r="AC11" s="532" t="s">
        <v>626</v>
      </c>
      <c r="AD11" s="554" t="s">
        <v>606</v>
      </c>
      <c r="AE11" s="530" t="s">
        <v>635</v>
      </c>
      <c r="AF11" s="548" t="s">
        <v>642</v>
      </c>
      <c r="AG11" s="530" t="s">
        <v>620</v>
      </c>
      <c r="AH11" s="554"/>
      <c r="AI11" s="555"/>
    </row>
    <row r="12" spans="1:35" s="250" customFormat="1" ht="19.95" customHeight="1" x14ac:dyDescent="0.3">
      <c r="A12" s="329">
        <v>11</v>
      </c>
      <c r="B12" s="315" t="s">
        <v>414</v>
      </c>
      <c r="C12" s="315" t="s">
        <v>934</v>
      </c>
      <c r="D12" s="315" t="s">
        <v>933</v>
      </c>
      <c r="E12" s="315"/>
      <c r="F12" s="312"/>
      <c r="G12" s="349" t="s">
        <v>622</v>
      </c>
      <c r="H12" s="297" t="s">
        <v>627</v>
      </c>
      <c r="I12" s="305" t="s">
        <v>642</v>
      </c>
      <c r="J12" s="299" t="s">
        <v>629</v>
      </c>
      <c r="K12" s="297" t="s">
        <v>626</v>
      </c>
      <c r="L12" s="299" t="s">
        <v>629</v>
      </c>
      <c r="M12" s="305" t="s">
        <v>641</v>
      </c>
      <c r="N12" s="294" t="s">
        <v>624</v>
      </c>
      <c r="O12" s="311" t="s">
        <v>643</v>
      </c>
      <c r="P12" s="334" t="s">
        <v>628</v>
      </c>
      <c r="Q12" s="302" t="s">
        <v>638</v>
      </c>
      <c r="R12" s="299" t="s">
        <v>629</v>
      </c>
      <c r="S12" s="305" t="s">
        <v>641</v>
      </c>
      <c r="T12" s="352" t="s">
        <v>633</v>
      </c>
      <c r="V12" s="553" t="s">
        <v>642</v>
      </c>
      <c r="W12" s="541" t="s">
        <v>630</v>
      </c>
      <c r="X12" s="556" t="s">
        <v>712</v>
      </c>
      <c r="Y12" s="541" t="s">
        <v>644</v>
      </c>
      <c r="Z12" s="556" t="s">
        <v>712</v>
      </c>
      <c r="AA12" s="557" t="s">
        <v>646</v>
      </c>
      <c r="AB12" s="548" t="s">
        <v>642</v>
      </c>
      <c r="AC12" s="532" t="s">
        <v>627</v>
      </c>
      <c r="AD12" s="558"/>
      <c r="AE12" s="541" t="s">
        <v>644</v>
      </c>
      <c r="AF12" s="551" t="s">
        <v>724</v>
      </c>
      <c r="AG12" s="536" t="s">
        <v>724</v>
      </c>
      <c r="AH12" s="551" t="s">
        <v>636</v>
      </c>
      <c r="AI12" s="559"/>
    </row>
    <row r="13" spans="1:35" ht="19.95" customHeight="1" x14ac:dyDescent="0.3">
      <c r="A13" s="5">
        <v>12</v>
      </c>
      <c r="B13" s="315" t="s">
        <v>490</v>
      </c>
      <c r="C13" s="315" t="s">
        <v>569</v>
      </c>
      <c r="D13" s="315">
        <v>2</v>
      </c>
      <c r="E13" s="315" t="s">
        <v>576</v>
      </c>
      <c r="F13" s="312"/>
      <c r="G13" s="350" t="s">
        <v>623</v>
      </c>
      <c r="H13" s="299" t="s">
        <v>628</v>
      </c>
      <c r="I13" s="311" t="s">
        <v>643</v>
      </c>
      <c r="J13" s="307" t="s">
        <v>630</v>
      </c>
      <c r="K13" s="310" t="s">
        <v>634</v>
      </c>
      <c r="L13" s="301" t="s">
        <v>637</v>
      </c>
      <c r="M13" s="305" t="s">
        <v>642</v>
      </c>
      <c r="N13" s="297" t="s">
        <v>626</v>
      </c>
      <c r="O13" s="316" t="s">
        <v>656</v>
      </c>
      <c r="P13" s="334" t="s">
        <v>629</v>
      </c>
      <c r="Q13" s="305" t="s">
        <v>641</v>
      </c>
      <c r="R13" s="300" t="s">
        <v>639</v>
      </c>
      <c r="S13" s="305" t="s">
        <v>642</v>
      </c>
      <c r="T13" s="356" t="s">
        <v>648</v>
      </c>
      <c r="V13" s="560" t="s">
        <v>644</v>
      </c>
      <c r="W13" s="561" t="s">
        <v>725</v>
      </c>
      <c r="X13" s="551" t="s">
        <v>724</v>
      </c>
      <c r="Y13" s="535" t="s">
        <v>619</v>
      </c>
      <c r="Z13" s="554" t="s">
        <v>606</v>
      </c>
      <c r="AA13" s="557" t="s">
        <v>1018</v>
      </c>
      <c r="AB13" s="541" t="s">
        <v>644</v>
      </c>
      <c r="AC13" s="541" t="s">
        <v>630</v>
      </c>
      <c r="AD13" s="562"/>
      <c r="AE13" s="563" t="s">
        <v>618</v>
      </c>
      <c r="AF13" s="564" t="s">
        <v>648</v>
      </c>
      <c r="AG13" s="562" t="s">
        <v>712</v>
      </c>
      <c r="AH13" s="556"/>
      <c r="AI13" s="537" t="s">
        <v>626</v>
      </c>
    </row>
    <row r="14" spans="1:35" ht="19.95" customHeight="1" x14ac:dyDescent="0.3">
      <c r="A14" s="329">
        <v>13</v>
      </c>
      <c r="B14" s="315" t="s">
        <v>237</v>
      </c>
      <c r="C14" s="315" t="s">
        <v>594</v>
      </c>
      <c r="D14" s="315" t="s">
        <v>602</v>
      </c>
      <c r="E14" s="315"/>
      <c r="F14" s="312"/>
      <c r="G14" s="285"/>
      <c r="H14" s="299" t="s">
        <v>629</v>
      </c>
      <c r="I14" s="281"/>
      <c r="J14" s="301" t="s">
        <v>637</v>
      </c>
      <c r="K14" s="298" t="s">
        <v>635</v>
      </c>
      <c r="L14" s="302" t="s">
        <v>638</v>
      </c>
      <c r="M14" s="299" t="s">
        <v>644</v>
      </c>
      <c r="N14" s="297" t="s">
        <v>627</v>
      </c>
      <c r="O14" s="416" t="s">
        <v>613</v>
      </c>
      <c r="P14" s="335" t="s">
        <v>630</v>
      </c>
      <c r="Q14" s="305" t="s">
        <v>642</v>
      </c>
      <c r="R14" s="311" t="s">
        <v>643</v>
      </c>
      <c r="S14" s="299" t="s">
        <v>644</v>
      </c>
      <c r="T14" s="345" t="s">
        <v>619</v>
      </c>
      <c r="V14" s="565" t="s">
        <v>712</v>
      </c>
      <c r="W14" s="566"/>
      <c r="X14" s="567" t="s">
        <v>648</v>
      </c>
      <c r="Y14" s="568" t="s">
        <v>624</v>
      </c>
      <c r="Z14" s="561" t="s">
        <v>725</v>
      </c>
      <c r="AA14" s="562"/>
      <c r="AB14" s="535" t="s">
        <v>640</v>
      </c>
      <c r="AC14" s="569" t="s">
        <v>634</v>
      </c>
      <c r="AD14" s="562"/>
      <c r="AE14" s="551" t="s">
        <v>724</v>
      </c>
      <c r="AF14" s="554"/>
      <c r="AG14" s="562" t="s">
        <v>606</v>
      </c>
      <c r="AH14" s="563" t="s">
        <v>618</v>
      </c>
      <c r="AI14" s="537" t="s">
        <v>627</v>
      </c>
    </row>
    <row r="15" spans="1:35" ht="19.95" customHeight="1" x14ac:dyDescent="0.3">
      <c r="A15" s="5">
        <v>14</v>
      </c>
      <c r="B15" s="315" t="s">
        <v>464</v>
      </c>
      <c r="C15" s="315" t="s">
        <v>1005</v>
      </c>
      <c r="D15" s="315" t="s">
        <v>1067</v>
      </c>
      <c r="E15" s="315" t="s">
        <v>576</v>
      </c>
      <c r="F15" s="312"/>
      <c r="G15" s="285"/>
      <c r="H15" s="301" t="s">
        <v>637</v>
      </c>
      <c r="I15" s="281"/>
      <c r="J15" s="302" t="s">
        <v>638</v>
      </c>
      <c r="K15" s="300" t="s">
        <v>639</v>
      </c>
      <c r="L15" s="308" t="s">
        <v>648</v>
      </c>
      <c r="M15" s="281"/>
      <c r="N15" s="299" t="s">
        <v>628</v>
      </c>
      <c r="O15" s="297" t="s">
        <v>621</v>
      </c>
      <c r="P15" s="336" t="s">
        <v>635</v>
      </c>
      <c r="Q15" s="338" t="s">
        <v>648</v>
      </c>
      <c r="R15" s="296" t="s">
        <v>619</v>
      </c>
      <c r="S15" s="296" t="s">
        <v>619</v>
      </c>
      <c r="T15" s="286"/>
      <c r="V15" s="570" t="s">
        <v>813</v>
      </c>
      <c r="W15" s="563" t="s">
        <v>817</v>
      </c>
      <c r="X15" s="554" t="s">
        <v>606</v>
      </c>
      <c r="Y15" s="532"/>
      <c r="Z15" s="551" t="s">
        <v>724</v>
      </c>
      <c r="AA15" s="541" t="s">
        <v>623</v>
      </c>
      <c r="AB15" s="564" t="s">
        <v>648</v>
      </c>
      <c r="AC15" s="532"/>
      <c r="AD15" s="563"/>
      <c r="AE15" s="556" t="s">
        <v>712</v>
      </c>
      <c r="AF15" s="561" t="s">
        <v>725</v>
      </c>
      <c r="AG15" s="571" t="s">
        <v>889</v>
      </c>
      <c r="AH15" s="532"/>
      <c r="AI15" s="572"/>
    </row>
    <row r="16" spans="1:35" ht="19.95" customHeight="1" x14ac:dyDescent="0.3">
      <c r="A16" s="329">
        <v>15</v>
      </c>
      <c r="B16" s="315" t="s">
        <v>464</v>
      </c>
      <c r="C16" s="315" t="s">
        <v>291</v>
      </c>
      <c r="D16" s="315" t="s">
        <v>1067</v>
      </c>
      <c r="E16" s="315" t="s">
        <v>576</v>
      </c>
      <c r="F16" s="312"/>
      <c r="G16" s="285"/>
      <c r="H16" s="302" t="s">
        <v>638</v>
      </c>
      <c r="I16" s="281"/>
      <c r="J16" s="299" t="s">
        <v>644</v>
      </c>
      <c r="K16" s="305" t="s">
        <v>641</v>
      </c>
      <c r="L16" s="281"/>
      <c r="M16" s="281"/>
      <c r="N16" s="299" t="s">
        <v>629</v>
      </c>
      <c r="O16" s="283"/>
      <c r="P16" s="334" t="s">
        <v>644</v>
      </c>
      <c r="Q16" s="316" t="s">
        <v>656</v>
      </c>
      <c r="R16" s="480"/>
      <c r="S16" s="316" t="s">
        <v>656</v>
      </c>
      <c r="T16" s="286"/>
      <c r="V16" s="573" t="s">
        <v>817</v>
      </c>
      <c r="W16" s="532" t="s">
        <v>824</v>
      </c>
      <c r="X16" s="563" t="s">
        <v>817</v>
      </c>
      <c r="Y16" s="574"/>
      <c r="Z16" s="563"/>
      <c r="AA16" s="535" t="s">
        <v>619</v>
      </c>
      <c r="AB16" s="554"/>
      <c r="AC16" s="561" t="s">
        <v>725</v>
      </c>
      <c r="AD16" s="532"/>
      <c r="AE16" s="554" t="s">
        <v>606</v>
      </c>
      <c r="AF16" s="575" t="s">
        <v>894</v>
      </c>
      <c r="AG16" s="563" t="s">
        <v>900</v>
      </c>
      <c r="AH16" s="576"/>
      <c r="AI16" s="577" t="s">
        <v>725</v>
      </c>
    </row>
    <row r="17" spans="1:35" ht="19.95" customHeight="1" x14ac:dyDescent="0.3">
      <c r="A17" s="329">
        <v>16</v>
      </c>
      <c r="B17" s="315" t="s">
        <v>559</v>
      </c>
      <c r="C17" s="315" t="s">
        <v>655</v>
      </c>
      <c r="D17" s="315" t="s">
        <v>568</v>
      </c>
      <c r="E17" s="315" t="s">
        <v>576</v>
      </c>
      <c r="F17" s="312"/>
      <c r="G17" s="285"/>
      <c r="H17" s="303" t="s">
        <v>1018</v>
      </c>
      <c r="I17" s="281"/>
      <c r="J17" s="281"/>
      <c r="K17" s="305" t="s">
        <v>642</v>
      </c>
      <c r="L17" s="281"/>
      <c r="M17" s="281"/>
      <c r="N17" s="416" t="s">
        <v>613</v>
      </c>
      <c r="O17" s="480"/>
      <c r="P17" s="295" t="s">
        <v>588</v>
      </c>
      <c r="Q17" s="480"/>
      <c r="R17" s="480"/>
      <c r="S17" s="418" t="s">
        <v>704</v>
      </c>
      <c r="T17" s="432" t="s">
        <v>704</v>
      </c>
      <c r="V17" s="578" t="s">
        <v>824</v>
      </c>
      <c r="W17" s="541" t="s">
        <v>623</v>
      </c>
      <c r="X17" s="532" t="s">
        <v>824</v>
      </c>
      <c r="Y17" s="574"/>
      <c r="Z17" s="532"/>
      <c r="AA17" s="563"/>
      <c r="AB17" s="556"/>
      <c r="AC17" s="562"/>
      <c r="AD17" s="562"/>
      <c r="AE17" s="580"/>
      <c r="AF17" s="563"/>
      <c r="AG17" s="532"/>
      <c r="AH17" s="576"/>
      <c r="AI17" s="581" t="s">
        <v>619</v>
      </c>
    </row>
    <row r="18" spans="1:35" ht="19.95" customHeight="1" x14ac:dyDescent="0.3">
      <c r="A18" s="5">
        <v>17</v>
      </c>
      <c r="B18" s="315" t="s">
        <v>363</v>
      </c>
      <c r="C18" s="315" t="s">
        <v>470</v>
      </c>
      <c r="D18" s="315">
        <v>1</v>
      </c>
      <c r="E18" s="315" t="s">
        <v>574</v>
      </c>
      <c r="F18" s="312"/>
      <c r="G18" s="357"/>
      <c r="H18" s="308" t="s">
        <v>648</v>
      </c>
      <c r="I18" s="480"/>
      <c r="J18" s="480"/>
      <c r="K18" s="311" t="s">
        <v>643</v>
      </c>
      <c r="L18" s="480"/>
      <c r="M18" s="309"/>
      <c r="N18" s="480"/>
      <c r="O18" s="480"/>
      <c r="P18" s="295" t="s">
        <v>588</v>
      </c>
      <c r="Q18" s="480"/>
      <c r="R18" s="480"/>
      <c r="S18" s="480"/>
      <c r="T18" s="286"/>
      <c r="V18" s="582" t="s">
        <v>724</v>
      </c>
      <c r="W18" s="535" t="s">
        <v>619</v>
      </c>
      <c r="X18" s="574"/>
      <c r="Y18" s="562"/>
      <c r="Z18" s="583"/>
      <c r="AA18" s="532"/>
      <c r="AB18" s="535" t="s">
        <v>617</v>
      </c>
      <c r="AC18" s="535" t="s">
        <v>619</v>
      </c>
      <c r="AD18" s="562"/>
      <c r="AE18" s="535" t="s">
        <v>619</v>
      </c>
      <c r="AF18" s="532"/>
      <c r="AG18" s="535" t="s">
        <v>619</v>
      </c>
      <c r="AH18" s="576"/>
      <c r="AI18" s="647" t="s">
        <v>894</v>
      </c>
    </row>
    <row r="19" spans="1:35" ht="19.95" customHeight="1" thickBot="1" x14ac:dyDescent="0.35">
      <c r="A19" s="329">
        <v>18</v>
      </c>
      <c r="B19" s="315" t="s">
        <v>363</v>
      </c>
      <c r="C19" s="315" t="s">
        <v>529</v>
      </c>
      <c r="D19" s="315">
        <v>2</v>
      </c>
      <c r="E19" s="315" t="s">
        <v>574</v>
      </c>
      <c r="F19" s="312"/>
      <c r="G19" s="359"/>
      <c r="H19" s="284"/>
      <c r="I19" s="284"/>
      <c r="J19" s="281"/>
      <c r="K19" s="284"/>
      <c r="L19" s="284"/>
      <c r="M19" s="284"/>
      <c r="N19" s="480"/>
      <c r="O19" s="480"/>
      <c r="P19" s="296"/>
      <c r="Q19" s="480"/>
      <c r="R19" s="480"/>
      <c r="S19" s="480"/>
      <c r="T19" s="286"/>
      <c r="V19" s="606" t="s">
        <v>606</v>
      </c>
      <c r="W19" s="554"/>
      <c r="X19" s="574"/>
      <c r="Y19" s="574"/>
      <c r="Z19" s="583"/>
      <c r="AA19" s="535"/>
      <c r="AB19" s="532"/>
      <c r="AC19" s="646"/>
      <c r="AD19" s="562"/>
      <c r="AE19" s="580"/>
      <c r="AF19" s="562"/>
      <c r="AG19" s="562"/>
      <c r="AH19" s="576"/>
      <c r="AI19" s="537"/>
    </row>
    <row r="20" spans="1:35" ht="12" customHeight="1" x14ac:dyDescent="0.3">
      <c r="A20" s="5">
        <v>19</v>
      </c>
      <c r="B20" s="315" t="s">
        <v>473</v>
      </c>
      <c r="C20" s="315" t="s">
        <v>539</v>
      </c>
      <c r="D20" s="315">
        <v>3</v>
      </c>
      <c r="E20" s="315" t="s">
        <v>574</v>
      </c>
      <c r="F20" s="312"/>
      <c r="G20" s="433" t="s">
        <v>549</v>
      </c>
      <c r="H20" s="412" t="s">
        <v>550</v>
      </c>
      <c r="I20" s="412" t="s">
        <v>551</v>
      </c>
      <c r="J20" s="412" t="s">
        <v>552</v>
      </c>
      <c r="K20" s="412" t="s">
        <v>553</v>
      </c>
      <c r="L20" s="412" t="s">
        <v>554</v>
      </c>
      <c r="M20" s="413" t="s">
        <v>555</v>
      </c>
      <c r="N20" s="412" t="s">
        <v>549</v>
      </c>
      <c r="O20" s="412" t="s">
        <v>550</v>
      </c>
      <c r="P20" s="412" t="s">
        <v>551</v>
      </c>
      <c r="Q20" s="412" t="s">
        <v>552</v>
      </c>
      <c r="R20" s="412" t="s">
        <v>553</v>
      </c>
      <c r="S20" s="412" t="s">
        <v>554</v>
      </c>
      <c r="T20" s="434" t="s">
        <v>555</v>
      </c>
      <c r="V20" s="663" t="s">
        <v>549</v>
      </c>
      <c r="W20" s="664" t="s">
        <v>550</v>
      </c>
      <c r="X20" s="664" t="s">
        <v>551</v>
      </c>
      <c r="Y20" s="664" t="s">
        <v>552</v>
      </c>
      <c r="Z20" s="664" t="s">
        <v>553</v>
      </c>
      <c r="AA20" s="664" t="s">
        <v>554</v>
      </c>
      <c r="AB20" s="664" t="s">
        <v>555</v>
      </c>
      <c r="AC20" s="664" t="s">
        <v>549</v>
      </c>
      <c r="AD20" s="664" t="s">
        <v>550</v>
      </c>
      <c r="AE20" s="664" t="s">
        <v>551</v>
      </c>
      <c r="AF20" s="664" t="s">
        <v>552</v>
      </c>
      <c r="AG20" s="664" t="s">
        <v>553</v>
      </c>
      <c r="AH20" s="664" t="s">
        <v>554</v>
      </c>
      <c r="AI20" s="665" t="s">
        <v>555</v>
      </c>
    </row>
    <row r="21" spans="1:35" ht="12" customHeight="1" thickBot="1" x14ac:dyDescent="0.35">
      <c r="A21" s="329">
        <v>20</v>
      </c>
      <c r="B21" s="315" t="s">
        <v>600</v>
      </c>
      <c r="C21" s="315" t="s">
        <v>529</v>
      </c>
      <c r="D21" s="315"/>
      <c r="E21" s="315"/>
      <c r="F21" s="312"/>
      <c r="G21" s="423">
        <v>45509</v>
      </c>
      <c r="H21" s="414">
        <v>45510</v>
      </c>
      <c r="I21" s="414">
        <v>45511</v>
      </c>
      <c r="J21" s="414">
        <v>45512</v>
      </c>
      <c r="K21" s="414">
        <v>45513</v>
      </c>
      <c r="L21" s="414">
        <v>45514</v>
      </c>
      <c r="M21" s="415">
        <v>45515</v>
      </c>
      <c r="N21" s="414">
        <v>45516</v>
      </c>
      <c r="O21" s="414">
        <v>45517</v>
      </c>
      <c r="P21" s="414">
        <v>45518</v>
      </c>
      <c r="Q21" s="414">
        <v>45519</v>
      </c>
      <c r="R21" s="414">
        <v>45520</v>
      </c>
      <c r="S21" s="414">
        <v>45521</v>
      </c>
      <c r="T21" s="424">
        <v>45522</v>
      </c>
      <c r="V21" s="666">
        <v>45551</v>
      </c>
      <c r="W21" s="667">
        <v>45552</v>
      </c>
      <c r="X21" s="667">
        <v>45553</v>
      </c>
      <c r="Y21" s="667">
        <v>45554</v>
      </c>
      <c r="Z21" s="667">
        <v>45555</v>
      </c>
      <c r="AA21" s="667">
        <v>45556</v>
      </c>
      <c r="AB21" s="667">
        <v>45557</v>
      </c>
      <c r="AC21" s="667">
        <v>45558</v>
      </c>
      <c r="AD21" s="667">
        <v>45559</v>
      </c>
      <c r="AE21" s="667">
        <v>45560</v>
      </c>
      <c r="AF21" s="667">
        <v>45561</v>
      </c>
      <c r="AG21" s="667">
        <v>45562</v>
      </c>
      <c r="AH21" s="667">
        <v>45563</v>
      </c>
      <c r="AI21" s="668">
        <v>45564</v>
      </c>
    </row>
    <row r="22" spans="1:35" ht="19.95" customHeight="1" x14ac:dyDescent="0.3">
      <c r="A22" s="329">
        <v>21</v>
      </c>
      <c r="B22" s="315" t="s">
        <v>101</v>
      </c>
      <c r="C22" s="315" t="s">
        <v>931</v>
      </c>
      <c r="D22" s="315" t="s">
        <v>932</v>
      </c>
      <c r="E22" s="315"/>
      <c r="F22" s="312"/>
      <c r="G22" s="429" t="s">
        <v>606</v>
      </c>
      <c r="H22" s="306" t="s">
        <v>614</v>
      </c>
      <c r="I22" s="362" t="s">
        <v>618</v>
      </c>
      <c r="J22" s="296" t="s">
        <v>619</v>
      </c>
      <c r="K22" s="416" t="s">
        <v>712</v>
      </c>
      <c r="L22" s="362" t="s">
        <v>618</v>
      </c>
      <c r="M22" s="295" t="s">
        <v>588</v>
      </c>
      <c r="N22" s="416"/>
      <c r="O22" s="362" t="s">
        <v>618</v>
      </c>
      <c r="P22" s="296" t="s">
        <v>619</v>
      </c>
      <c r="Q22" s="416"/>
      <c r="R22" s="362" t="s">
        <v>618</v>
      </c>
      <c r="S22" s="304" t="s">
        <v>623</v>
      </c>
      <c r="T22" s="435"/>
      <c r="V22" s="573" t="s">
        <v>817</v>
      </c>
      <c r="W22" s="530" t="s">
        <v>937</v>
      </c>
      <c r="X22" s="575" t="s">
        <v>894</v>
      </c>
      <c r="Y22" s="563" t="s">
        <v>817</v>
      </c>
      <c r="Z22" s="618"/>
      <c r="AA22" s="545" t="s">
        <v>631</v>
      </c>
      <c r="AB22" s="563" t="s">
        <v>817</v>
      </c>
      <c r="AC22" s="618" t="s">
        <v>935</v>
      </c>
      <c r="AD22" s="645" t="s">
        <v>644</v>
      </c>
      <c r="AE22" s="563" t="s">
        <v>817</v>
      </c>
      <c r="AF22" s="618" t="s">
        <v>935</v>
      </c>
      <c r="AG22" s="593" t="s">
        <v>894</v>
      </c>
      <c r="AH22" s="563" t="s">
        <v>817</v>
      </c>
      <c r="AI22" s="648" t="s">
        <v>935</v>
      </c>
    </row>
    <row r="23" spans="1:35" ht="19.95" customHeight="1" x14ac:dyDescent="0.3">
      <c r="A23" s="5">
        <v>22</v>
      </c>
      <c r="B23" s="315" t="s">
        <v>123</v>
      </c>
      <c r="C23" s="315" t="s">
        <v>479</v>
      </c>
      <c r="D23" s="315" t="s">
        <v>571</v>
      </c>
      <c r="E23" s="315" t="s">
        <v>577</v>
      </c>
      <c r="F23" s="312"/>
      <c r="G23" s="344" t="s">
        <v>588</v>
      </c>
      <c r="H23" s="296" t="s">
        <v>619</v>
      </c>
      <c r="I23" s="297" t="s">
        <v>626</v>
      </c>
      <c r="J23" s="306" t="s">
        <v>614</v>
      </c>
      <c r="K23" s="294" t="s">
        <v>606</v>
      </c>
      <c r="L23" s="306" t="s">
        <v>614</v>
      </c>
      <c r="M23" s="281" t="s">
        <v>620</v>
      </c>
      <c r="N23" s="296" t="s">
        <v>619</v>
      </c>
      <c r="O23" s="306" t="s">
        <v>614</v>
      </c>
      <c r="P23" s="294" t="s">
        <v>606</v>
      </c>
      <c r="Q23" s="306" t="s">
        <v>614</v>
      </c>
      <c r="R23" s="296" t="s">
        <v>619</v>
      </c>
      <c r="S23" s="306" t="s">
        <v>614</v>
      </c>
      <c r="T23" s="345" t="s">
        <v>619</v>
      </c>
      <c r="V23" s="578" t="s">
        <v>824</v>
      </c>
      <c r="W23" s="535" t="s">
        <v>936</v>
      </c>
      <c r="X23" s="541" t="s">
        <v>644</v>
      </c>
      <c r="Y23" s="532" t="s">
        <v>824</v>
      </c>
      <c r="Z23" s="530" t="s">
        <v>937</v>
      </c>
      <c r="AA23" s="593" t="s">
        <v>894</v>
      </c>
      <c r="AB23" s="532" t="s">
        <v>824</v>
      </c>
      <c r="AC23" s="530" t="s">
        <v>937</v>
      </c>
      <c r="AD23" s="542" t="s">
        <v>893</v>
      </c>
      <c r="AE23" s="532" t="s">
        <v>824</v>
      </c>
      <c r="AF23" s="530" t="s">
        <v>937</v>
      </c>
      <c r="AG23" s="535" t="s">
        <v>936</v>
      </c>
      <c r="AH23" s="563" t="s">
        <v>824</v>
      </c>
      <c r="AI23" s="594" t="s">
        <v>937</v>
      </c>
    </row>
    <row r="24" spans="1:35" ht="19.95" customHeight="1" x14ac:dyDescent="0.3">
      <c r="A24" s="329">
        <v>23</v>
      </c>
      <c r="B24" s="315" t="s">
        <v>567</v>
      </c>
      <c r="C24" s="315" t="s">
        <v>579</v>
      </c>
      <c r="D24" s="315">
        <v>2</v>
      </c>
      <c r="E24" s="315" t="s">
        <v>574</v>
      </c>
      <c r="F24" s="312"/>
      <c r="G24" s="290" t="s">
        <v>620</v>
      </c>
      <c r="H24" s="334" t="s">
        <v>628</v>
      </c>
      <c r="I24" s="338" t="s">
        <v>648</v>
      </c>
      <c r="J24" s="444" t="s">
        <v>638</v>
      </c>
      <c r="K24" s="455" t="s">
        <v>588</v>
      </c>
      <c r="L24" s="442" t="s">
        <v>619</v>
      </c>
      <c r="M24" s="443" t="s">
        <v>632</v>
      </c>
      <c r="N24" s="330" t="s">
        <v>606</v>
      </c>
      <c r="O24" s="295" t="s">
        <v>588</v>
      </c>
      <c r="P24" s="291" t="s">
        <v>620</v>
      </c>
      <c r="Q24" s="295" t="s">
        <v>588</v>
      </c>
      <c r="R24" s="294" t="s">
        <v>606</v>
      </c>
      <c r="S24" s="295" t="s">
        <v>588</v>
      </c>
      <c r="T24" s="346" t="s">
        <v>620</v>
      </c>
      <c r="V24" s="595" t="s">
        <v>942</v>
      </c>
      <c r="W24" s="542" t="s">
        <v>929</v>
      </c>
      <c r="X24" s="542" t="s">
        <v>893</v>
      </c>
      <c r="Y24" s="535" t="s">
        <v>936</v>
      </c>
      <c r="Z24" s="556" t="s">
        <v>712</v>
      </c>
      <c r="AA24" s="535" t="s">
        <v>936</v>
      </c>
      <c r="AB24" s="596" t="s">
        <v>851</v>
      </c>
      <c r="AC24" s="597" t="s">
        <v>942</v>
      </c>
      <c r="AD24" s="561" t="s">
        <v>922</v>
      </c>
      <c r="AE24" s="535" t="s">
        <v>936</v>
      </c>
      <c r="AF24" s="542" t="s">
        <v>929</v>
      </c>
      <c r="AG24" s="541" t="s">
        <v>644</v>
      </c>
      <c r="AH24" s="542" t="s">
        <v>929</v>
      </c>
      <c r="AI24" s="581" t="s">
        <v>936</v>
      </c>
    </row>
    <row r="25" spans="1:35" ht="19.95" customHeight="1" x14ac:dyDescent="0.3">
      <c r="A25" s="5">
        <v>24</v>
      </c>
      <c r="B25" s="315" t="s">
        <v>567</v>
      </c>
      <c r="C25" s="315" t="s">
        <v>580</v>
      </c>
      <c r="D25" s="323">
        <v>2</v>
      </c>
      <c r="E25" s="315" t="s">
        <v>574</v>
      </c>
      <c r="F25" s="312"/>
      <c r="G25" s="347" t="s">
        <v>621</v>
      </c>
      <c r="H25" s="334" t="s">
        <v>629</v>
      </c>
      <c r="I25" s="455" t="s">
        <v>588</v>
      </c>
      <c r="J25" s="442" t="s">
        <v>640</v>
      </c>
      <c r="K25" s="331" t="s">
        <v>620</v>
      </c>
      <c r="L25" s="332" t="s">
        <v>621</v>
      </c>
      <c r="M25" s="445" t="s">
        <v>641</v>
      </c>
      <c r="N25" s="334" t="s">
        <v>628</v>
      </c>
      <c r="O25" s="297" t="s">
        <v>621</v>
      </c>
      <c r="P25" s="299" t="s">
        <v>628</v>
      </c>
      <c r="Q25" s="297"/>
      <c r="R25" s="291" t="s">
        <v>620</v>
      </c>
      <c r="S25" s="297"/>
      <c r="T25" s="348" t="s">
        <v>628</v>
      </c>
      <c r="V25" s="649"/>
      <c r="W25" s="599" t="s">
        <v>618</v>
      </c>
      <c r="X25" s="561" t="s">
        <v>922</v>
      </c>
      <c r="Y25" s="542" t="s">
        <v>929</v>
      </c>
      <c r="Z25" s="530" t="s">
        <v>724</v>
      </c>
      <c r="AA25" s="541" t="s">
        <v>644</v>
      </c>
      <c r="AB25" s="571" t="s">
        <v>889</v>
      </c>
      <c r="AC25" s="535" t="s">
        <v>936</v>
      </c>
      <c r="AD25" s="532" t="s">
        <v>626</v>
      </c>
      <c r="AE25" s="571" t="s">
        <v>889</v>
      </c>
      <c r="AF25" s="599" t="s">
        <v>618</v>
      </c>
      <c r="AG25" s="561" t="s">
        <v>924</v>
      </c>
      <c r="AH25" s="600" t="s">
        <v>889</v>
      </c>
      <c r="AI25" s="601" t="s">
        <v>968</v>
      </c>
    </row>
    <row r="26" spans="1:35" ht="19.95" customHeight="1" x14ac:dyDescent="0.3">
      <c r="A26" s="329">
        <v>25</v>
      </c>
      <c r="B26" s="315" t="s">
        <v>567</v>
      </c>
      <c r="C26" s="315" t="s">
        <v>356</v>
      </c>
      <c r="D26" s="329">
        <v>2</v>
      </c>
      <c r="E26" s="315" t="s">
        <v>574</v>
      </c>
      <c r="F26" s="312"/>
      <c r="G26" s="349" t="s">
        <v>622</v>
      </c>
      <c r="H26" s="336" t="s">
        <v>635</v>
      </c>
      <c r="I26" s="331" t="s">
        <v>620</v>
      </c>
      <c r="J26" s="446"/>
      <c r="K26" s="417"/>
      <c r="L26" s="443" t="s">
        <v>647</v>
      </c>
      <c r="M26" s="445" t="s">
        <v>642</v>
      </c>
      <c r="N26" s="334" t="s">
        <v>629</v>
      </c>
      <c r="O26" s="299" t="s">
        <v>647</v>
      </c>
      <c r="P26" s="299" t="s">
        <v>629</v>
      </c>
      <c r="Q26" s="281" t="s">
        <v>622</v>
      </c>
      <c r="R26" s="297" t="s">
        <v>626</v>
      </c>
      <c r="S26" s="281" t="s">
        <v>622</v>
      </c>
      <c r="T26" s="348" t="s">
        <v>629</v>
      </c>
      <c r="V26" s="565" t="s">
        <v>712</v>
      </c>
      <c r="W26" s="539" t="s">
        <v>938</v>
      </c>
      <c r="X26" s="532" t="s">
        <v>626</v>
      </c>
      <c r="Y26" s="600" t="s">
        <v>889</v>
      </c>
      <c r="Z26" s="599" t="s">
        <v>618</v>
      </c>
      <c r="AA26" s="561" t="s">
        <v>924</v>
      </c>
      <c r="AB26" s="602" t="s">
        <v>588</v>
      </c>
      <c r="AC26" s="599" t="s">
        <v>618</v>
      </c>
      <c r="AD26" s="542" t="s">
        <v>929</v>
      </c>
      <c r="AE26" s="539" t="s">
        <v>938</v>
      </c>
      <c r="AF26" s="602" t="s">
        <v>588</v>
      </c>
      <c r="AG26" s="561" t="s">
        <v>922</v>
      </c>
      <c r="AH26" s="602" t="s">
        <v>588</v>
      </c>
      <c r="AI26" s="603" t="s">
        <v>633</v>
      </c>
    </row>
    <row r="27" spans="1:35" ht="19.95" customHeight="1" x14ac:dyDescent="0.3">
      <c r="A27" s="329">
        <v>26</v>
      </c>
      <c r="B27" s="315" t="s">
        <v>537</v>
      </c>
      <c r="C27" s="275" t="s">
        <v>837</v>
      </c>
      <c r="D27" s="191"/>
      <c r="E27" s="191"/>
      <c r="F27" s="312"/>
      <c r="G27" s="349"/>
      <c r="H27" s="336"/>
      <c r="I27" s="331"/>
      <c r="J27" s="446"/>
      <c r="K27" s="417"/>
      <c r="L27" s="443"/>
      <c r="M27" s="445"/>
      <c r="N27" s="334"/>
      <c r="O27" s="299"/>
      <c r="P27" s="299"/>
      <c r="Q27" s="281"/>
      <c r="R27" s="297"/>
      <c r="S27" s="281"/>
      <c r="T27" s="348"/>
      <c r="V27" s="538" t="s">
        <v>724</v>
      </c>
      <c r="W27" s="539" t="s">
        <v>939</v>
      </c>
      <c r="X27" s="556" t="s">
        <v>712</v>
      </c>
      <c r="Y27" s="539" t="s">
        <v>938</v>
      </c>
      <c r="Z27" s="554" t="s">
        <v>606</v>
      </c>
      <c r="AA27" s="561" t="s">
        <v>922</v>
      </c>
      <c r="AB27" s="546" t="s">
        <v>641</v>
      </c>
      <c r="AC27" s="539" t="s">
        <v>938</v>
      </c>
      <c r="AD27" s="602" t="s">
        <v>588</v>
      </c>
      <c r="AE27" s="539" t="s">
        <v>939</v>
      </c>
      <c r="AF27" s="542" t="s">
        <v>930</v>
      </c>
      <c r="AG27" s="532" t="s">
        <v>626</v>
      </c>
      <c r="AH27" s="542" t="s">
        <v>930</v>
      </c>
      <c r="AI27" s="543" t="s">
        <v>939</v>
      </c>
    </row>
    <row r="28" spans="1:35" ht="19.95" customHeight="1" x14ac:dyDescent="0.3">
      <c r="A28" s="5">
        <v>27</v>
      </c>
      <c r="B28" s="315" t="s">
        <v>18</v>
      </c>
      <c r="C28" s="315" t="s">
        <v>591</v>
      </c>
      <c r="D28" s="323">
        <v>2</v>
      </c>
      <c r="E28" s="315" t="s">
        <v>574</v>
      </c>
      <c r="F28" s="312"/>
      <c r="G28" s="349"/>
      <c r="H28" s="336"/>
      <c r="I28" s="331"/>
      <c r="J28" s="446"/>
      <c r="K28" s="417"/>
      <c r="L28" s="443"/>
      <c r="M28" s="445"/>
      <c r="N28" s="334"/>
      <c r="O28" s="299"/>
      <c r="P28" s="299"/>
      <c r="Q28" s="281"/>
      <c r="R28" s="297"/>
      <c r="S28" s="281"/>
      <c r="T28" s="348"/>
      <c r="V28" s="604" t="s">
        <v>889</v>
      </c>
      <c r="W28" s="542" t="s">
        <v>930</v>
      </c>
      <c r="X28" s="530" t="s">
        <v>724</v>
      </c>
      <c r="Y28" s="539" t="s">
        <v>939</v>
      </c>
      <c r="Z28" s="605" t="s">
        <v>588</v>
      </c>
      <c r="AA28" s="532" t="s">
        <v>626</v>
      </c>
      <c r="AB28" s="548" t="s">
        <v>642</v>
      </c>
      <c r="AC28" s="539" t="s">
        <v>939</v>
      </c>
      <c r="AD28" s="542" t="s">
        <v>930</v>
      </c>
      <c r="AE28" s="541" t="s">
        <v>623</v>
      </c>
      <c r="AF28" s="546" t="s">
        <v>641</v>
      </c>
      <c r="AG28" s="532" t="s">
        <v>627</v>
      </c>
      <c r="AH28" s="546" t="s">
        <v>641</v>
      </c>
      <c r="AI28" s="543" t="s">
        <v>938</v>
      </c>
    </row>
    <row r="29" spans="1:35" ht="19.95" customHeight="1" x14ac:dyDescent="0.3">
      <c r="A29" s="329">
        <v>28</v>
      </c>
      <c r="B29" s="315" t="s">
        <v>18</v>
      </c>
      <c r="C29" s="315" t="s">
        <v>569</v>
      </c>
      <c r="D29" s="323">
        <v>1</v>
      </c>
      <c r="E29" s="315" t="s">
        <v>576</v>
      </c>
      <c r="F29" s="312"/>
      <c r="G29" s="350" t="s">
        <v>623</v>
      </c>
      <c r="H29" s="444" t="s">
        <v>638</v>
      </c>
      <c r="I29" s="330" t="s">
        <v>624</v>
      </c>
      <c r="J29" s="447" t="s">
        <v>704</v>
      </c>
      <c r="K29" s="336" t="s">
        <v>635</v>
      </c>
      <c r="L29" s="333" t="s">
        <v>623</v>
      </c>
      <c r="M29" s="448" t="s">
        <v>643</v>
      </c>
      <c r="N29" s="417"/>
      <c r="O29" s="304" t="s">
        <v>623</v>
      </c>
      <c r="P29" s="311" t="s">
        <v>643</v>
      </c>
      <c r="Q29" s="306" t="s">
        <v>623</v>
      </c>
      <c r="R29" s="299" t="s">
        <v>628</v>
      </c>
      <c r="S29" s="310" t="s">
        <v>634</v>
      </c>
      <c r="T29" s="286"/>
      <c r="V29" s="606" t="s">
        <v>606</v>
      </c>
      <c r="W29" s="618" t="s">
        <v>935</v>
      </c>
      <c r="X29" s="554" t="s">
        <v>606</v>
      </c>
      <c r="Y29" s="542" t="s">
        <v>930</v>
      </c>
      <c r="Z29" s="532" t="s">
        <v>621</v>
      </c>
      <c r="AA29" s="532" t="s">
        <v>627</v>
      </c>
      <c r="AB29" s="562"/>
      <c r="AC29" s="541" t="s">
        <v>623</v>
      </c>
      <c r="AD29" s="546" t="s">
        <v>641</v>
      </c>
      <c r="AE29" s="535" t="s">
        <v>640</v>
      </c>
      <c r="AF29" s="548" t="s">
        <v>642</v>
      </c>
      <c r="AG29" s="539" t="s">
        <v>939</v>
      </c>
      <c r="AH29" s="548" t="s">
        <v>642</v>
      </c>
      <c r="AI29" s="607" t="s">
        <v>618</v>
      </c>
    </row>
    <row r="30" spans="1:35" ht="19.95" customHeight="1" x14ac:dyDescent="0.3">
      <c r="A30" s="5">
        <v>29</v>
      </c>
      <c r="B30" s="315" t="s">
        <v>18</v>
      </c>
      <c r="C30" s="315" t="s">
        <v>570</v>
      </c>
      <c r="D30" s="329" t="s">
        <v>565</v>
      </c>
      <c r="E30" s="315" t="s">
        <v>576</v>
      </c>
      <c r="F30" s="312"/>
      <c r="G30" s="351" t="s">
        <v>633</v>
      </c>
      <c r="H30" s="334" t="s">
        <v>644</v>
      </c>
      <c r="I30" s="330" t="s">
        <v>606</v>
      </c>
      <c r="J30" s="332" t="s">
        <v>621</v>
      </c>
      <c r="K30" s="449" t="s">
        <v>639</v>
      </c>
      <c r="L30" s="330" t="s">
        <v>624</v>
      </c>
      <c r="M30" s="338" t="s">
        <v>648</v>
      </c>
      <c r="N30" s="336" t="s">
        <v>635</v>
      </c>
      <c r="O30" s="480"/>
      <c r="P30" s="308" t="s">
        <v>648</v>
      </c>
      <c r="Q30" s="480"/>
      <c r="R30" s="299" t="s">
        <v>629</v>
      </c>
      <c r="S30" s="302" t="s">
        <v>638</v>
      </c>
      <c r="T30" s="352" t="s">
        <v>633</v>
      </c>
      <c r="V30" s="608" t="s">
        <v>588</v>
      </c>
      <c r="W30" s="532" t="s">
        <v>630</v>
      </c>
      <c r="X30" s="602" t="s">
        <v>588</v>
      </c>
      <c r="Y30" s="618" t="s">
        <v>935</v>
      </c>
      <c r="Z30" s="532" t="s">
        <v>622</v>
      </c>
      <c r="AA30" s="542" t="s">
        <v>929</v>
      </c>
      <c r="AB30" s="562"/>
      <c r="AC30" s="535" t="s">
        <v>615</v>
      </c>
      <c r="AD30" s="548" t="s">
        <v>642</v>
      </c>
      <c r="AE30" s="557" t="s">
        <v>646</v>
      </c>
      <c r="AF30" s="562"/>
      <c r="AG30" s="539" t="s">
        <v>938</v>
      </c>
      <c r="AH30" s="562"/>
      <c r="AI30" s="609"/>
    </row>
    <row r="31" spans="1:35" ht="19.95" customHeight="1" x14ac:dyDescent="0.3">
      <c r="A31" s="329">
        <v>30</v>
      </c>
      <c r="B31" s="315" t="s">
        <v>18</v>
      </c>
      <c r="C31" s="315" t="s">
        <v>165</v>
      </c>
      <c r="D31" s="329">
        <v>1</v>
      </c>
      <c r="E31" s="315" t="s">
        <v>575</v>
      </c>
      <c r="F31" s="312"/>
      <c r="G31" s="353" t="s">
        <v>641</v>
      </c>
      <c r="H31" s="448" t="s">
        <v>643</v>
      </c>
      <c r="I31" s="445" t="s">
        <v>641</v>
      </c>
      <c r="J31" s="334" t="s">
        <v>622</v>
      </c>
      <c r="K31" s="445" t="s">
        <v>641</v>
      </c>
      <c r="L31" s="332" t="s">
        <v>626</v>
      </c>
      <c r="M31" s="443"/>
      <c r="N31" s="334" t="s">
        <v>644</v>
      </c>
      <c r="O31" s="297" t="s">
        <v>626</v>
      </c>
      <c r="P31" s="316" t="s">
        <v>724</v>
      </c>
      <c r="Q31" s="298" t="s">
        <v>635</v>
      </c>
      <c r="R31" s="300" t="s">
        <v>639</v>
      </c>
      <c r="S31" s="305" t="s">
        <v>641</v>
      </c>
      <c r="T31" s="354" t="s">
        <v>635</v>
      </c>
      <c r="V31" s="578" t="s">
        <v>621</v>
      </c>
      <c r="W31" s="542"/>
      <c r="X31" s="532" t="s">
        <v>621</v>
      </c>
      <c r="Y31" s="610"/>
      <c r="Z31" s="541" t="s">
        <v>623</v>
      </c>
      <c r="AA31" s="539" t="s">
        <v>938</v>
      </c>
      <c r="AB31" s="562"/>
      <c r="AC31" s="535" t="s">
        <v>616</v>
      </c>
      <c r="AD31" s="532" t="s">
        <v>630</v>
      </c>
      <c r="AE31" s="557" t="s">
        <v>1018</v>
      </c>
      <c r="AF31" s="562"/>
      <c r="AG31" s="556" t="s">
        <v>712</v>
      </c>
      <c r="AH31" s="562"/>
      <c r="AI31" s="537"/>
    </row>
    <row r="32" spans="1:35" ht="19.95" customHeight="1" x14ac:dyDescent="0.3">
      <c r="A32" s="329">
        <v>31</v>
      </c>
      <c r="B32" s="315" t="s">
        <v>18</v>
      </c>
      <c r="C32" s="315" t="s">
        <v>319</v>
      </c>
      <c r="D32" s="329">
        <v>1</v>
      </c>
      <c r="E32" s="315" t="s">
        <v>575</v>
      </c>
      <c r="F32" s="312"/>
      <c r="G32" s="353" t="s">
        <v>642</v>
      </c>
      <c r="H32" s="446" t="s">
        <v>656</v>
      </c>
      <c r="I32" s="445" t="s">
        <v>642</v>
      </c>
      <c r="J32" s="333" t="s">
        <v>623</v>
      </c>
      <c r="K32" s="445" t="s">
        <v>642</v>
      </c>
      <c r="L32" s="332" t="s">
        <v>627</v>
      </c>
      <c r="M32" s="443"/>
      <c r="N32" s="331" t="s">
        <v>620</v>
      </c>
      <c r="O32" s="302" t="s">
        <v>638</v>
      </c>
      <c r="P32" s="416" t="s">
        <v>712</v>
      </c>
      <c r="Q32" s="298" t="s">
        <v>636</v>
      </c>
      <c r="R32" s="297" t="s">
        <v>627</v>
      </c>
      <c r="S32" s="305" t="s">
        <v>642</v>
      </c>
      <c r="T32" s="348" t="s">
        <v>644</v>
      </c>
      <c r="V32" s="578" t="s">
        <v>622</v>
      </c>
      <c r="W32" s="534"/>
      <c r="X32" s="532" t="s">
        <v>622</v>
      </c>
      <c r="Y32" s="533"/>
      <c r="Z32" s="546" t="s">
        <v>641</v>
      </c>
      <c r="AA32" s="539" t="s">
        <v>939</v>
      </c>
      <c r="AB32" s="532"/>
      <c r="AC32" s="535" t="s">
        <v>617</v>
      </c>
      <c r="AD32" s="593" t="s">
        <v>894</v>
      </c>
      <c r="AE32" s="556" t="s">
        <v>712</v>
      </c>
      <c r="AF32" s="562"/>
      <c r="AG32" s="530" t="s">
        <v>724</v>
      </c>
      <c r="AH32" s="562"/>
      <c r="AI32" s="555"/>
    </row>
    <row r="33" spans="1:35" ht="19.95" customHeight="1" x14ac:dyDescent="0.3">
      <c r="A33" s="5">
        <v>32</v>
      </c>
      <c r="B33" s="315" t="s">
        <v>18</v>
      </c>
      <c r="C33" s="315" t="s">
        <v>10</v>
      </c>
      <c r="D33" s="329" t="s">
        <v>565</v>
      </c>
      <c r="E33" s="315" t="s">
        <v>574</v>
      </c>
      <c r="F33" s="312"/>
      <c r="G33" s="355"/>
      <c r="H33" s="447" t="s">
        <v>704</v>
      </c>
      <c r="I33" s="443" t="s">
        <v>631</v>
      </c>
      <c r="J33" s="334" t="s">
        <v>628</v>
      </c>
      <c r="K33" s="334" t="s">
        <v>644</v>
      </c>
      <c r="L33" s="334" t="s">
        <v>628</v>
      </c>
      <c r="M33" s="443"/>
      <c r="N33" s="416" t="s">
        <v>712</v>
      </c>
      <c r="O33" s="305" t="s">
        <v>641</v>
      </c>
      <c r="P33" s="294" t="s">
        <v>624</v>
      </c>
      <c r="Q33" s="302" t="s">
        <v>638</v>
      </c>
      <c r="R33" s="480" t="s">
        <v>722</v>
      </c>
      <c r="S33" s="294" t="s">
        <v>624</v>
      </c>
      <c r="T33" s="356" t="s">
        <v>648</v>
      </c>
      <c r="V33" s="611" t="s">
        <v>623</v>
      </c>
      <c r="W33" s="541"/>
      <c r="X33" s="541" t="s">
        <v>623</v>
      </c>
      <c r="Y33" s="599"/>
      <c r="Z33" s="548" t="s">
        <v>642</v>
      </c>
      <c r="AA33" s="542" t="s">
        <v>930</v>
      </c>
      <c r="AB33" s="532"/>
      <c r="AC33" s="556" t="s">
        <v>712</v>
      </c>
      <c r="AD33" s="562"/>
      <c r="AE33" s="530" t="s">
        <v>724</v>
      </c>
      <c r="AF33" s="562"/>
      <c r="AG33" s="554" t="s">
        <v>606</v>
      </c>
      <c r="AH33" s="562"/>
      <c r="AI33" s="555"/>
    </row>
    <row r="34" spans="1:35" ht="19.95" customHeight="1" x14ac:dyDescent="0.3">
      <c r="A34" s="329">
        <v>33</v>
      </c>
      <c r="B34" s="315" t="s">
        <v>18</v>
      </c>
      <c r="C34" s="315" t="s">
        <v>558</v>
      </c>
      <c r="D34" s="329" t="s">
        <v>565</v>
      </c>
      <c r="E34" s="315" t="s">
        <v>576</v>
      </c>
      <c r="F34" s="312"/>
      <c r="G34" s="357"/>
      <c r="H34" s="442" t="s">
        <v>615</v>
      </c>
      <c r="I34" s="335" t="s">
        <v>630</v>
      </c>
      <c r="J34" s="334" t="s">
        <v>629</v>
      </c>
      <c r="K34" s="448" t="s">
        <v>643</v>
      </c>
      <c r="L34" s="334" t="s">
        <v>629</v>
      </c>
      <c r="M34" s="417"/>
      <c r="N34" s="417"/>
      <c r="O34" s="305" t="s">
        <v>642</v>
      </c>
      <c r="P34" s="480"/>
      <c r="Q34" s="305" t="s">
        <v>641</v>
      </c>
      <c r="R34" s="480" t="s">
        <v>630</v>
      </c>
      <c r="S34" s="294" t="s">
        <v>625</v>
      </c>
      <c r="T34" s="358"/>
      <c r="V34" s="553" t="s">
        <v>641</v>
      </c>
      <c r="W34" s="576"/>
      <c r="X34" s="546" t="s">
        <v>641</v>
      </c>
      <c r="Y34" s="612"/>
      <c r="Z34" s="562"/>
      <c r="AA34" s="618" t="s">
        <v>935</v>
      </c>
      <c r="AB34" s="562"/>
      <c r="AC34" s="530" t="s">
        <v>724</v>
      </c>
      <c r="AD34" s="534"/>
      <c r="AE34" s="554" t="s">
        <v>606</v>
      </c>
      <c r="AF34" s="562"/>
      <c r="AG34" s="532" t="s">
        <v>622</v>
      </c>
      <c r="AH34" s="610"/>
      <c r="AI34" s="559"/>
    </row>
    <row r="35" spans="1:35" ht="19.95" customHeight="1" x14ac:dyDescent="0.3">
      <c r="A35" s="5">
        <v>34</v>
      </c>
      <c r="B35" s="315" t="s">
        <v>18</v>
      </c>
      <c r="C35" s="315" t="s">
        <v>605</v>
      </c>
      <c r="D35" s="329" t="s">
        <v>611</v>
      </c>
      <c r="E35" s="315" t="s">
        <v>574</v>
      </c>
      <c r="F35" s="312"/>
      <c r="G35" s="359"/>
      <c r="H35" s="442" t="s">
        <v>616</v>
      </c>
      <c r="I35" s="450" t="s">
        <v>703</v>
      </c>
      <c r="J35" s="417"/>
      <c r="K35" s="451"/>
      <c r="L35" s="444" t="s">
        <v>638</v>
      </c>
      <c r="M35" s="451"/>
      <c r="N35" s="417"/>
      <c r="O35" s="281" t="s">
        <v>630</v>
      </c>
      <c r="P35" s="480"/>
      <c r="Q35" s="305" t="s">
        <v>642</v>
      </c>
      <c r="R35" s="480" t="s">
        <v>712</v>
      </c>
      <c r="S35" s="282"/>
      <c r="T35" s="286"/>
      <c r="V35" s="613" t="s">
        <v>642</v>
      </c>
      <c r="W35" s="614"/>
      <c r="X35" s="548" t="s">
        <v>642</v>
      </c>
      <c r="Y35" s="612"/>
      <c r="Z35" s="562"/>
      <c r="AA35" s="532"/>
      <c r="AB35" s="610"/>
      <c r="AC35" s="554" t="s">
        <v>606</v>
      </c>
      <c r="AD35" s="562"/>
      <c r="AE35" s="615" t="s">
        <v>967</v>
      </c>
      <c r="AF35" s="562"/>
      <c r="AG35" s="541" t="s">
        <v>623</v>
      </c>
      <c r="AH35" s="562"/>
      <c r="AI35" s="572"/>
    </row>
    <row r="36" spans="1:35" ht="19.95" customHeight="1" x14ac:dyDescent="0.3">
      <c r="A36" s="329">
        <v>35</v>
      </c>
      <c r="B36" s="315" t="s">
        <v>17</v>
      </c>
      <c r="C36" s="326" t="s">
        <v>719</v>
      </c>
      <c r="D36" s="322"/>
      <c r="E36" s="322"/>
      <c r="F36" s="312"/>
      <c r="G36" s="285"/>
      <c r="H36" s="442" t="s">
        <v>617</v>
      </c>
      <c r="I36" s="417"/>
      <c r="J36" s="417"/>
      <c r="K36" s="452"/>
      <c r="L36" s="337" t="s">
        <v>646</v>
      </c>
      <c r="M36" s="443"/>
      <c r="N36" s="417"/>
      <c r="O36" s="291" t="s">
        <v>722</v>
      </c>
      <c r="P36" s="480"/>
      <c r="Q36" s="299" t="s">
        <v>644</v>
      </c>
      <c r="R36" s="361" t="s">
        <v>724</v>
      </c>
      <c r="S36" s="480"/>
      <c r="T36" s="286"/>
      <c r="V36" s="616" t="s">
        <v>646</v>
      </c>
      <c r="W36" s="563"/>
      <c r="X36" s="562"/>
      <c r="Y36" s="563"/>
      <c r="Z36" s="541"/>
      <c r="AA36" s="542"/>
      <c r="AB36" s="540"/>
      <c r="AC36" s="532" t="s">
        <v>622</v>
      </c>
      <c r="AD36" s="562"/>
      <c r="AE36" s="532" t="s">
        <v>622</v>
      </c>
      <c r="AF36" s="562"/>
      <c r="AG36" s="562"/>
      <c r="AH36" s="546"/>
      <c r="AI36" s="617"/>
    </row>
    <row r="37" spans="1:35" ht="19.95" customHeight="1" x14ac:dyDescent="0.3">
      <c r="A37" s="329">
        <v>36</v>
      </c>
      <c r="B37" s="315" t="s">
        <v>560</v>
      </c>
      <c r="C37" s="315" t="s">
        <v>512</v>
      </c>
      <c r="D37" s="329">
        <v>15</v>
      </c>
      <c r="E37" s="315" t="s">
        <v>574</v>
      </c>
      <c r="F37" s="312"/>
      <c r="G37" s="285"/>
      <c r="H37" s="443"/>
      <c r="I37" s="417"/>
      <c r="J37" s="417"/>
      <c r="K37" s="443"/>
      <c r="L37" s="337" t="s">
        <v>1018</v>
      </c>
      <c r="M37" s="443"/>
      <c r="N37" s="417"/>
      <c r="O37" s="282"/>
      <c r="P37" s="480"/>
      <c r="Q37" s="282"/>
      <c r="R37" s="282"/>
      <c r="S37" s="282"/>
      <c r="T37" s="286"/>
      <c r="V37" s="616"/>
      <c r="W37" s="563"/>
      <c r="X37" s="562"/>
      <c r="Y37" s="563"/>
      <c r="Z37" s="541"/>
      <c r="AA37" s="542"/>
      <c r="AB37" s="540"/>
      <c r="AC37" s="618"/>
      <c r="AD37" s="562"/>
      <c r="AE37" s="562"/>
      <c r="AF37" s="562"/>
      <c r="AG37" s="554"/>
      <c r="AH37" s="546"/>
      <c r="AI37" s="617"/>
    </row>
    <row r="38" spans="1:35" ht="19.95" customHeight="1" thickBot="1" x14ac:dyDescent="0.35">
      <c r="A38" s="5">
        <v>37</v>
      </c>
      <c r="B38" s="360" t="s">
        <v>560</v>
      </c>
      <c r="C38" s="360" t="s">
        <v>502</v>
      </c>
      <c r="D38" s="329">
        <v>15</v>
      </c>
      <c r="E38" s="315" t="s">
        <v>574</v>
      </c>
      <c r="F38" s="312"/>
      <c r="G38" s="285"/>
      <c r="H38" s="443"/>
      <c r="I38" s="417"/>
      <c r="J38" s="417"/>
      <c r="K38" s="443"/>
      <c r="L38" s="335" t="s">
        <v>630</v>
      </c>
      <c r="M38" s="443"/>
      <c r="N38" s="417"/>
      <c r="O38" s="480"/>
      <c r="P38" s="480"/>
      <c r="Q38" s="480"/>
      <c r="R38" s="480"/>
      <c r="S38" s="480"/>
      <c r="T38" s="286"/>
      <c r="V38" s="616" t="s">
        <v>1018</v>
      </c>
      <c r="W38" s="532"/>
      <c r="X38" s="562"/>
      <c r="Y38" s="532"/>
      <c r="Z38" s="564"/>
      <c r="AA38" s="563"/>
      <c r="AB38" s="540"/>
      <c r="AC38" s="541"/>
      <c r="AD38" s="532"/>
      <c r="AE38" s="562"/>
      <c r="AF38" s="541"/>
      <c r="AG38" s="562"/>
      <c r="AH38" s="599"/>
      <c r="AI38" s="650"/>
    </row>
    <row r="39" spans="1:35" ht="12" customHeight="1" x14ac:dyDescent="0.3">
      <c r="A39" s="329">
        <v>38</v>
      </c>
      <c r="B39" s="360" t="s">
        <v>560</v>
      </c>
      <c r="C39" s="360" t="s">
        <v>583</v>
      </c>
      <c r="D39" s="323">
        <v>15</v>
      </c>
      <c r="E39" s="315" t="s">
        <v>574</v>
      </c>
      <c r="F39" s="312"/>
      <c r="G39" s="462"/>
      <c r="H39" s="465"/>
      <c r="I39" s="464"/>
      <c r="J39" s="464"/>
      <c r="K39" s="465"/>
      <c r="L39" s="476"/>
      <c r="M39" s="465"/>
      <c r="N39" s="464"/>
      <c r="O39" s="463"/>
      <c r="P39" s="463"/>
      <c r="Q39" s="463"/>
      <c r="R39" s="463"/>
      <c r="S39" s="463"/>
      <c r="T39" s="470"/>
      <c r="V39" s="663" t="s">
        <v>549</v>
      </c>
      <c r="W39" s="664" t="s">
        <v>550</v>
      </c>
      <c r="X39" s="664" t="s">
        <v>551</v>
      </c>
      <c r="Y39" s="664" t="s">
        <v>552</v>
      </c>
      <c r="Z39" s="664" t="s">
        <v>553</v>
      </c>
      <c r="AA39" s="664" t="s">
        <v>554</v>
      </c>
      <c r="AB39" s="664" t="s">
        <v>555</v>
      </c>
      <c r="AC39" s="664" t="s">
        <v>549</v>
      </c>
      <c r="AD39" s="664" t="s">
        <v>550</v>
      </c>
      <c r="AE39" s="664" t="s">
        <v>551</v>
      </c>
      <c r="AF39" s="664" t="s">
        <v>552</v>
      </c>
      <c r="AG39" s="664" t="s">
        <v>553</v>
      </c>
      <c r="AH39" s="664" t="s">
        <v>554</v>
      </c>
      <c r="AI39" s="665" t="s">
        <v>555</v>
      </c>
    </row>
    <row r="40" spans="1:35" ht="12" customHeight="1" thickBot="1" x14ac:dyDescent="0.35">
      <c r="A40" s="5">
        <v>39</v>
      </c>
      <c r="B40" s="360" t="s">
        <v>557</v>
      </c>
      <c r="C40" s="360" t="s">
        <v>211</v>
      </c>
      <c r="D40" s="329">
        <v>1</v>
      </c>
      <c r="E40" s="315" t="s">
        <v>574</v>
      </c>
      <c r="F40" s="312"/>
      <c r="G40" s="462"/>
      <c r="H40" s="465"/>
      <c r="I40" s="464"/>
      <c r="J40" s="464"/>
      <c r="K40" s="465"/>
      <c r="L40" s="469" t="s">
        <v>656</v>
      </c>
      <c r="M40" s="465"/>
      <c r="N40" s="464"/>
      <c r="O40" s="463"/>
      <c r="P40" s="463"/>
      <c r="Q40" s="463"/>
      <c r="R40" s="463"/>
      <c r="S40" s="463"/>
      <c r="T40" s="470"/>
      <c r="V40" s="666">
        <v>45565</v>
      </c>
      <c r="W40" s="667">
        <v>45566</v>
      </c>
      <c r="X40" s="667">
        <v>45567</v>
      </c>
      <c r="Y40" s="667">
        <v>45568</v>
      </c>
      <c r="Z40" s="667">
        <v>45569</v>
      </c>
      <c r="AA40" s="667">
        <v>45570</v>
      </c>
      <c r="AB40" s="667">
        <v>45571</v>
      </c>
      <c r="AC40" s="667">
        <v>45572</v>
      </c>
      <c r="AD40" s="667">
        <v>45573</v>
      </c>
      <c r="AE40" s="667">
        <v>45574</v>
      </c>
      <c r="AF40" s="667">
        <v>45575</v>
      </c>
      <c r="AG40" s="667">
        <v>45576</v>
      </c>
      <c r="AH40" s="667">
        <v>45577</v>
      </c>
      <c r="AI40" s="668">
        <v>45578</v>
      </c>
    </row>
    <row r="41" spans="1:35" ht="19.95" customHeight="1" x14ac:dyDescent="0.3">
      <c r="A41" s="329">
        <v>40</v>
      </c>
      <c r="B41" s="360" t="s">
        <v>557</v>
      </c>
      <c r="C41" s="360" t="s">
        <v>448</v>
      </c>
      <c r="D41" s="329">
        <v>1</v>
      </c>
      <c r="E41" s="315" t="s">
        <v>574</v>
      </c>
      <c r="F41" s="312"/>
      <c r="G41" s="419" t="s">
        <v>549</v>
      </c>
      <c r="H41" s="471" t="s">
        <v>550</v>
      </c>
      <c r="I41" s="471" t="s">
        <v>551</v>
      </c>
      <c r="J41" s="471" t="s">
        <v>552</v>
      </c>
      <c r="K41" s="471" t="s">
        <v>553</v>
      </c>
      <c r="L41" s="471" t="s">
        <v>554</v>
      </c>
      <c r="M41" s="471" t="s">
        <v>555</v>
      </c>
      <c r="N41" s="471" t="s">
        <v>549</v>
      </c>
      <c r="O41" s="420" t="s">
        <v>550</v>
      </c>
      <c r="P41" s="420" t="s">
        <v>551</v>
      </c>
      <c r="Q41" s="420" t="s">
        <v>552</v>
      </c>
      <c r="R41" s="420" t="s">
        <v>553</v>
      </c>
      <c r="S41" s="420" t="s">
        <v>554</v>
      </c>
      <c r="T41" s="422" t="s">
        <v>555</v>
      </c>
      <c r="V41" s="651" t="s">
        <v>894</v>
      </c>
      <c r="W41" s="563" t="s">
        <v>817</v>
      </c>
      <c r="X41" s="618" t="s">
        <v>935</v>
      </c>
      <c r="Y41" s="575" t="s">
        <v>894</v>
      </c>
      <c r="Z41" s="556" t="s">
        <v>712</v>
      </c>
      <c r="AA41" s="545" t="s">
        <v>631</v>
      </c>
      <c r="AB41" s="593" t="s">
        <v>894</v>
      </c>
      <c r="AC41" s="568" t="s">
        <v>625</v>
      </c>
      <c r="AD41" s="680" t="s">
        <v>937</v>
      </c>
      <c r="AE41" s="593" t="s">
        <v>894</v>
      </c>
      <c r="AF41" s="618"/>
      <c r="AG41" s="602" t="s">
        <v>943</v>
      </c>
      <c r="AH41" s="593" t="s">
        <v>894</v>
      </c>
      <c r="AI41" s="648"/>
    </row>
    <row r="42" spans="1:35" ht="19.95" customHeight="1" x14ac:dyDescent="0.3">
      <c r="A42" s="329">
        <v>41</v>
      </c>
      <c r="B42" s="315" t="s">
        <v>561</v>
      </c>
      <c r="C42" s="315" t="s">
        <v>505</v>
      </c>
      <c r="D42" s="329" t="s">
        <v>566</v>
      </c>
      <c r="E42" s="315" t="s">
        <v>576</v>
      </c>
      <c r="F42" s="312"/>
      <c r="G42" s="423">
        <v>45523</v>
      </c>
      <c r="H42" s="456">
        <v>45524</v>
      </c>
      <c r="I42" s="456">
        <v>45525</v>
      </c>
      <c r="J42" s="456">
        <v>45526</v>
      </c>
      <c r="K42" s="456">
        <v>45527</v>
      </c>
      <c r="L42" s="456">
        <v>45528</v>
      </c>
      <c r="M42" s="456">
        <v>45529</v>
      </c>
      <c r="N42" s="456">
        <v>45530</v>
      </c>
      <c r="O42" s="414">
        <v>45531</v>
      </c>
      <c r="P42" s="414">
        <v>45532</v>
      </c>
      <c r="Q42" s="414">
        <v>45533</v>
      </c>
      <c r="R42" s="414">
        <v>45534</v>
      </c>
      <c r="S42" s="414">
        <v>45535</v>
      </c>
      <c r="T42" s="424">
        <v>45536</v>
      </c>
      <c r="V42" s="595" t="s">
        <v>942</v>
      </c>
      <c r="W42" s="532" t="s">
        <v>824</v>
      </c>
      <c r="X42" s="530" t="s">
        <v>937</v>
      </c>
      <c r="Y42" s="602" t="s">
        <v>943</v>
      </c>
      <c r="Z42" s="563" t="s">
        <v>817</v>
      </c>
      <c r="AA42" s="618" t="s">
        <v>935</v>
      </c>
      <c r="AB42" s="602" t="s">
        <v>943</v>
      </c>
      <c r="AC42" s="532" t="s">
        <v>817</v>
      </c>
      <c r="AD42" s="681" t="s">
        <v>588</v>
      </c>
      <c r="AE42" s="532"/>
      <c r="AF42" s="602" t="s">
        <v>267</v>
      </c>
      <c r="AG42" s="541"/>
      <c r="AH42" s="561" t="s">
        <v>922</v>
      </c>
      <c r="AI42" s="694" t="s">
        <v>1045</v>
      </c>
    </row>
    <row r="43" spans="1:35" ht="19.95" customHeight="1" x14ac:dyDescent="0.3">
      <c r="A43" s="5">
        <v>42</v>
      </c>
      <c r="B43" s="315" t="s">
        <v>561</v>
      </c>
      <c r="C43" s="315" t="s">
        <v>506</v>
      </c>
      <c r="D43" s="329" t="s">
        <v>566</v>
      </c>
      <c r="E43" s="315" t="s">
        <v>576</v>
      </c>
      <c r="F43" s="312"/>
      <c r="G43" s="376" t="s">
        <v>641</v>
      </c>
      <c r="H43" s="457" t="s">
        <v>646</v>
      </c>
      <c r="I43" s="458" t="s">
        <v>641</v>
      </c>
      <c r="J43" s="459" t="s">
        <v>622</v>
      </c>
      <c r="K43" s="458" t="s">
        <v>641</v>
      </c>
      <c r="L43" s="460" t="s">
        <v>638</v>
      </c>
      <c r="M43" s="458" t="s">
        <v>641</v>
      </c>
      <c r="N43" s="461" t="s">
        <v>606</v>
      </c>
      <c r="O43" s="379" t="s">
        <v>641</v>
      </c>
      <c r="P43" s="380" t="s">
        <v>606</v>
      </c>
      <c r="Q43" s="379" t="s">
        <v>641</v>
      </c>
      <c r="R43" s="443" t="s">
        <v>644</v>
      </c>
      <c r="S43" s="379" t="s">
        <v>641</v>
      </c>
      <c r="T43" s="363" t="s">
        <v>623</v>
      </c>
      <c r="V43" s="550" t="s">
        <v>936</v>
      </c>
      <c r="W43" s="615" t="s">
        <v>967</v>
      </c>
      <c r="X43" s="535" t="s">
        <v>936</v>
      </c>
      <c r="Y43" s="561" t="s">
        <v>924</v>
      </c>
      <c r="Z43" s="532" t="s">
        <v>824</v>
      </c>
      <c r="AA43" s="530" t="s">
        <v>635</v>
      </c>
      <c r="AB43" s="535" t="s">
        <v>619</v>
      </c>
      <c r="AC43" s="600" t="s">
        <v>889</v>
      </c>
      <c r="AD43" s="682" t="s">
        <v>824</v>
      </c>
      <c r="AE43" s="618"/>
      <c r="AF43" s="563" t="s">
        <v>267</v>
      </c>
      <c r="AG43" s="539" t="s">
        <v>939</v>
      </c>
      <c r="AH43" s="532" t="s">
        <v>626</v>
      </c>
      <c r="AI43" s="537"/>
    </row>
    <row r="44" spans="1:35" ht="19.95" customHeight="1" x14ac:dyDescent="0.3">
      <c r="A44" s="329">
        <v>43</v>
      </c>
      <c r="B44" s="315" t="s">
        <v>1006</v>
      </c>
      <c r="C44" s="315" t="s">
        <v>529</v>
      </c>
      <c r="D44" s="329">
        <v>2</v>
      </c>
      <c r="E44" s="315" t="s">
        <v>574</v>
      </c>
      <c r="F44" s="312"/>
      <c r="G44" s="376" t="s">
        <v>642</v>
      </c>
      <c r="H44" s="377" t="s">
        <v>1018</v>
      </c>
      <c r="I44" s="379" t="s">
        <v>642</v>
      </c>
      <c r="J44" s="304" t="s">
        <v>623</v>
      </c>
      <c r="K44" s="379" t="s">
        <v>642</v>
      </c>
      <c r="L44" s="281" t="s">
        <v>644</v>
      </c>
      <c r="M44" s="379" t="s">
        <v>642</v>
      </c>
      <c r="N44" s="378" t="s">
        <v>736</v>
      </c>
      <c r="O44" s="379" t="s">
        <v>642</v>
      </c>
      <c r="P44" s="378" t="s">
        <v>628</v>
      </c>
      <c r="Q44" s="379" t="s">
        <v>642</v>
      </c>
      <c r="R44" s="457" t="s">
        <v>646</v>
      </c>
      <c r="S44" s="379" t="s">
        <v>642</v>
      </c>
      <c r="T44" s="383" t="s">
        <v>628</v>
      </c>
      <c r="V44" s="608" t="s">
        <v>943</v>
      </c>
      <c r="W44" s="542" t="s">
        <v>948</v>
      </c>
      <c r="X44" s="599" t="s">
        <v>949</v>
      </c>
      <c r="Y44" s="561" t="s">
        <v>922</v>
      </c>
      <c r="Z44" s="535" t="s">
        <v>619</v>
      </c>
      <c r="AA44" s="615" t="s">
        <v>967</v>
      </c>
      <c r="AB44" s="561" t="s">
        <v>922</v>
      </c>
      <c r="AC44" s="539" t="s">
        <v>939</v>
      </c>
      <c r="AD44" s="535" t="s">
        <v>619</v>
      </c>
      <c r="AE44" s="602"/>
      <c r="AF44" s="532" t="s">
        <v>267</v>
      </c>
      <c r="AG44" s="599" t="s">
        <v>949</v>
      </c>
      <c r="AH44" s="541"/>
      <c r="AI44" s="594" t="s">
        <v>937</v>
      </c>
    </row>
    <row r="45" spans="1:35" ht="19.95" customHeight="1" x14ac:dyDescent="0.3">
      <c r="A45" s="5">
        <v>44</v>
      </c>
      <c r="B45" s="315" t="s">
        <v>18</v>
      </c>
      <c r="C45" s="315" t="s">
        <v>1007</v>
      </c>
      <c r="D45" s="329" t="s">
        <v>611</v>
      </c>
      <c r="E45" s="315" t="s">
        <v>574</v>
      </c>
      <c r="F45" s="312"/>
      <c r="G45" s="381" t="s">
        <v>725</v>
      </c>
      <c r="H45" s="378" t="s">
        <v>647</v>
      </c>
      <c r="I45" s="281" t="s">
        <v>644</v>
      </c>
      <c r="J45" s="292" t="s">
        <v>614</v>
      </c>
      <c r="K45" s="380" t="s">
        <v>606</v>
      </c>
      <c r="L45" s="378" t="s">
        <v>622</v>
      </c>
      <c r="M45" s="366" t="s">
        <v>588</v>
      </c>
      <c r="N45" s="304" t="s">
        <v>623</v>
      </c>
      <c r="O45" s="281" t="s">
        <v>644</v>
      </c>
      <c r="P45" s="378" t="s">
        <v>629</v>
      </c>
      <c r="Q45" s="366" t="s">
        <v>588</v>
      </c>
      <c r="R45" s="457" t="s">
        <v>1018</v>
      </c>
      <c r="S45" s="366" t="s">
        <v>588</v>
      </c>
      <c r="T45" s="383" t="s">
        <v>629</v>
      </c>
      <c r="V45" s="578" t="s">
        <v>944</v>
      </c>
      <c r="W45" s="539" t="s">
        <v>939</v>
      </c>
      <c r="X45" s="534" t="s">
        <v>946</v>
      </c>
      <c r="Y45" s="532" t="s">
        <v>626</v>
      </c>
      <c r="Z45" s="530" t="s">
        <v>724</v>
      </c>
      <c r="AA45" s="542" t="s">
        <v>948</v>
      </c>
      <c r="AB45" s="561" t="s">
        <v>1002</v>
      </c>
      <c r="AC45" s="539" t="s">
        <v>938</v>
      </c>
      <c r="AD45" s="618" t="s">
        <v>935</v>
      </c>
      <c r="AE45" s="615" t="s">
        <v>968</v>
      </c>
      <c r="AF45" s="532"/>
      <c r="AG45" s="539" t="s">
        <v>938</v>
      </c>
      <c r="AH45" s="542" t="s">
        <v>929</v>
      </c>
      <c r="AI45" s="581" t="s">
        <v>267</v>
      </c>
    </row>
    <row r="46" spans="1:35" ht="19.95" customHeight="1" x14ac:dyDescent="0.3">
      <c r="A46" s="329">
        <v>45</v>
      </c>
      <c r="B46" s="315" t="s">
        <v>18</v>
      </c>
      <c r="C46" s="315" t="s">
        <v>1008</v>
      </c>
      <c r="D46" s="329" t="s">
        <v>611</v>
      </c>
      <c r="E46" s="315" t="s">
        <v>574</v>
      </c>
      <c r="F46" s="312"/>
      <c r="G46" s="314"/>
      <c r="H46" s="304" t="s">
        <v>623</v>
      </c>
      <c r="I46" s="380" t="s">
        <v>606</v>
      </c>
      <c r="J46" s="480"/>
      <c r="K46" s="366" t="s">
        <v>588</v>
      </c>
      <c r="L46" s="304" t="s">
        <v>623</v>
      </c>
      <c r="M46" s="281" t="s">
        <v>630</v>
      </c>
      <c r="N46" s="378" t="s">
        <v>628</v>
      </c>
      <c r="O46" s="366" t="s">
        <v>588</v>
      </c>
      <c r="P46" s="281" t="s">
        <v>630</v>
      </c>
      <c r="Q46" s="378" t="s">
        <v>783</v>
      </c>
      <c r="R46" s="461" t="s">
        <v>606</v>
      </c>
      <c r="S46" s="292" t="s">
        <v>614</v>
      </c>
      <c r="T46" s="387" t="s">
        <v>624</v>
      </c>
      <c r="V46" s="611" t="s">
        <v>919</v>
      </c>
      <c r="W46" s="542" t="s">
        <v>929</v>
      </c>
      <c r="X46" s="556" t="s">
        <v>712</v>
      </c>
      <c r="Y46" s="532" t="s">
        <v>627</v>
      </c>
      <c r="Z46" s="554" t="s">
        <v>606</v>
      </c>
      <c r="AA46" s="539" t="s">
        <v>939</v>
      </c>
      <c r="AB46" s="532" t="s">
        <v>626</v>
      </c>
      <c r="AC46" s="556" t="s">
        <v>712</v>
      </c>
      <c r="AD46" s="599" t="s">
        <v>949</v>
      </c>
      <c r="AE46" s="561" t="s">
        <v>922</v>
      </c>
      <c r="AF46" s="530" t="s">
        <v>937</v>
      </c>
      <c r="AG46" s="556" t="s">
        <v>712</v>
      </c>
      <c r="AH46" s="600" t="s">
        <v>889</v>
      </c>
      <c r="AI46" s="601" t="s">
        <v>968</v>
      </c>
    </row>
    <row r="47" spans="1:35" ht="19.95" customHeight="1" x14ac:dyDescent="0.3">
      <c r="A47" s="329">
        <v>46</v>
      </c>
      <c r="B47" s="315" t="s">
        <v>18</v>
      </c>
      <c r="C47" s="315" t="s">
        <v>605</v>
      </c>
      <c r="D47" s="329" t="s">
        <v>611</v>
      </c>
      <c r="E47" s="315" t="s">
        <v>574</v>
      </c>
      <c r="F47" s="312"/>
      <c r="G47" s="384" t="s">
        <v>606</v>
      </c>
      <c r="H47" s="292" t="s">
        <v>614</v>
      </c>
      <c r="I47" s="366" t="s">
        <v>588</v>
      </c>
      <c r="J47" s="378" t="s">
        <v>628</v>
      </c>
      <c r="K47" s="291" t="s">
        <v>620</v>
      </c>
      <c r="L47" s="292" t="s">
        <v>614</v>
      </c>
      <c r="M47" s="386" t="s">
        <v>626</v>
      </c>
      <c r="N47" s="378" t="s">
        <v>629</v>
      </c>
      <c r="O47" s="292" t="s">
        <v>614</v>
      </c>
      <c r="P47" s="386" t="s">
        <v>626</v>
      </c>
      <c r="Q47" s="304" t="s">
        <v>623</v>
      </c>
      <c r="R47" s="417"/>
      <c r="S47" s="281" t="s">
        <v>630</v>
      </c>
      <c r="T47" s="426" t="s">
        <v>618</v>
      </c>
      <c r="V47" s="653" t="s">
        <v>922</v>
      </c>
      <c r="W47" s="539" t="s">
        <v>938</v>
      </c>
      <c r="X47" s="530" t="s">
        <v>724</v>
      </c>
      <c r="Y47" s="541" t="s">
        <v>630</v>
      </c>
      <c r="Z47" s="534" t="s">
        <v>588</v>
      </c>
      <c r="AA47" s="599" t="s">
        <v>949</v>
      </c>
      <c r="AB47" s="546" t="s">
        <v>641</v>
      </c>
      <c r="AC47" s="530" t="s">
        <v>724</v>
      </c>
      <c r="AD47" s="532" t="s">
        <v>986</v>
      </c>
      <c r="AE47" s="532" t="s">
        <v>626</v>
      </c>
      <c r="AF47" s="542" t="s">
        <v>929</v>
      </c>
      <c r="AG47" s="530" t="s">
        <v>724</v>
      </c>
      <c r="AH47" s="534" t="s">
        <v>588</v>
      </c>
      <c r="AI47" s="543" t="s">
        <v>939</v>
      </c>
    </row>
    <row r="48" spans="1:35" ht="19.95" customHeight="1" x14ac:dyDescent="0.3">
      <c r="A48" s="5">
        <v>47</v>
      </c>
      <c r="B48" s="315" t="s">
        <v>101</v>
      </c>
      <c r="C48" s="315" t="s">
        <v>931</v>
      </c>
      <c r="D48" s="329" t="s">
        <v>1009</v>
      </c>
      <c r="E48" s="315" t="s">
        <v>576</v>
      </c>
      <c r="F48" s="312"/>
      <c r="G48" s="385" t="s">
        <v>588</v>
      </c>
      <c r="H48" s="382"/>
      <c r="I48" s="291" t="s">
        <v>620</v>
      </c>
      <c r="J48" s="378" t="s">
        <v>629</v>
      </c>
      <c r="K48" s="380" t="s">
        <v>624</v>
      </c>
      <c r="L48" s="297" t="s">
        <v>621</v>
      </c>
      <c r="M48" s="389" t="s">
        <v>725</v>
      </c>
      <c r="N48" s="333" t="s">
        <v>712</v>
      </c>
      <c r="O48" s="291" t="s">
        <v>635</v>
      </c>
      <c r="P48" s="386" t="s">
        <v>627</v>
      </c>
      <c r="Q48" s="292" t="s">
        <v>614</v>
      </c>
      <c r="R48" s="417"/>
      <c r="S48" s="391"/>
      <c r="T48" s="472" t="s">
        <v>813</v>
      </c>
      <c r="V48" s="606" t="s">
        <v>945</v>
      </c>
      <c r="W48" s="542" t="s">
        <v>930</v>
      </c>
      <c r="X48" s="554" t="s">
        <v>606</v>
      </c>
      <c r="Y48" s="539" t="s">
        <v>939</v>
      </c>
      <c r="Z48" s="541" t="s">
        <v>623</v>
      </c>
      <c r="AA48" s="542" t="s">
        <v>929</v>
      </c>
      <c r="AB48" s="548" t="s">
        <v>642</v>
      </c>
      <c r="AC48" s="554" t="s">
        <v>606</v>
      </c>
      <c r="AD48" s="546" t="s">
        <v>641</v>
      </c>
      <c r="AE48" s="532" t="s">
        <v>627</v>
      </c>
      <c r="AF48" s="562"/>
      <c r="AG48" s="554" t="s">
        <v>606</v>
      </c>
      <c r="AH48" s="542" t="s">
        <v>930</v>
      </c>
      <c r="AI48" s="543" t="s">
        <v>938</v>
      </c>
    </row>
    <row r="49" spans="1:35" ht="19.95" customHeight="1" x14ac:dyDescent="0.3">
      <c r="A49" s="329">
        <v>48</v>
      </c>
      <c r="B49" s="315" t="s">
        <v>274</v>
      </c>
      <c r="C49" s="315" t="s">
        <v>339</v>
      </c>
      <c r="D49" s="329" t="s">
        <v>1051</v>
      </c>
      <c r="E49" s="315" t="s">
        <v>574</v>
      </c>
      <c r="F49" s="312"/>
      <c r="G49" s="388" t="s">
        <v>626</v>
      </c>
      <c r="H49" s="378" t="s">
        <v>628</v>
      </c>
      <c r="I49" s="291" t="s">
        <v>635</v>
      </c>
      <c r="J49" s="386" t="s">
        <v>626</v>
      </c>
      <c r="K49" s="382" t="s">
        <v>615</v>
      </c>
      <c r="L49" s="378" t="s">
        <v>628</v>
      </c>
      <c r="M49" s="291" t="s">
        <v>620</v>
      </c>
      <c r="N49" s="316" t="s">
        <v>724</v>
      </c>
      <c r="O49" s="391" t="s">
        <v>638</v>
      </c>
      <c r="P49" s="389" t="s">
        <v>725</v>
      </c>
      <c r="Q49" s="391" t="s">
        <v>638</v>
      </c>
      <c r="R49" s="459" t="s">
        <v>628</v>
      </c>
      <c r="S49" s="389" t="s">
        <v>725</v>
      </c>
      <c r="T49" s="473" t="s">
        <v>648</v>
      </c>
      <c r="V49" s="608" t="s">
        <v>946</v>
      </c>
      <c r="W49" s="562"/>
      <c r="X49" s="541" t="s">
        <v>623</v>
      </c>
      <c r="Y49" s="542" t="s">
        <v>929</v>
      </c>
      <c r="Z49" s="546" t="s">
        <v>641</v>
      </c>
      <c r="AA49" s="539" t="s">
        <v>938</v>
      </c>
      <c r="AB49" s="534" t="s">
        <v>588</v>
      </c>
      <c r="AC49" s="541" t="s">
        <v>623</v>
      </c>
      <c r="AD49" s="548" t="s">
        <v>642</v>
      </c>
      <c r="AE49" s="539" t="s">
        <v>939</v>
      </c>
      <c r="AF49" s="534" t="s">
        <v>588</v>
      </c>
      <c r="AG49" s="600" t="s">
        <v>889</v>
      </c>
      <c r="AH49" s="546" t="s">
        <v>641</v>
      </c>
      <c r="AI49" s="603" t="s">
        <v>633</v>
      </c>
    </row>
    <row r="50" spans="1:35" ht="19.95" customHeight="1" x14ac:dyDescent="0.3">
      <c r="A50" s="5">
        <v>49</v>
      </c>
      <c r="B50" s="315" t="s">
        <v>414</v>
      </c>
      <c r="C50" s="275" t="s">
        <v>1065</v>
      </c>
      <c r="D50" s="329" t="s">
        <v>933</v>
      </c>
      <c r="E50" s="191" t="s">
        <v>576</v>
      </c>
      <c r="F50" s="312"/>
      <c r="G50" s="285" t="s">
        <v>630</v>
      </c>
      <c r="H50" s="378" t="s">
        <v>629</v>
      </c>
      <c r="I50" s="316" t="s">
        <v>724</v>
      </c>
      <c r="J50" s="386" t="s">
        <v>627</v>
      </c>
      <c r="K50" s="382" t="s">
        <v>616</v>
      </c>
      <c r="L50" s="378" t="s">
        <v>629</v>
      </c>
      <c r="M50" s="382" t="s">
        <v>619</v>
      </c>
      <c r="N50" s="380" t="s">
        <v>624</v>
      </c>
      <c r="O50" s="291" t="s">
        <v>620</v>
      </c>
      <c r="P50" s="316" t="s">
        <v>724</v>
      </c>
      <c r="Q50" s="380" t="s">
        <v>624</v>
      </c>
      <c r="R50" s="459" t="s">
        <v>629</v>
      </c>
      <c r="S50" s="386" t="s">
        <v>626</v>
      </c>
      <c r="T50" s="297" t="s">
        <v>817</v>
      </c>
      <c r="V50" s="565" t="s">
        <v>712</v>
      </c>
      <c r="W50" s="562"/>
      <c r="X50" s="546" t="s">
        <v>641</v>
      </c>
      <c r="Y50" s="539" t="s">
        <v>938</v>
      </c>
      <c r="Z50" s="548" t="s">
        <v>642</v>
      </c>
      <c r="AA50" s="542" t="s">
        <v>930</v>
      </c>
      <c r="AB50" s="532" t="s">
        <v>824</v>
      </c>
      <c r="AC50" s="618" t="s">
        <v>927</v>
      </c>
      <c r="AD50" s="535" t="s">
        <v>640</v>
      </c>
      <c r="AE50" s="539" t="s">
        <v>938</v>
      </c>
      <c r="AF50" s="542" t="s">
        <v>930</v>
      </c>
      <c r="AG50" s="541" t="s">
        <v>623</v>
      </c>
      <c r="AH50" s="548" t="s">
        <v>642</v>
      </c>
      <c r="AI50" s="537" t="s">
        <v>986</v>
      </c>
    </row>
    <row r="51" spans="1:35" ht="19.95" customHeight="1" x14ac:dyDescent="0.3">
      <c r="F51" s="312"/>
      <c r="G51" s="364" t="s">
        <v>724</v>
      </c>
      <c r="H51" s="380" t="s">
        <v>624</v>
      </c>
      <c r="I51" s="333" t="s">
        <v>712</v>
      </c>
      <c r="J51" s="393" t="s">
        <v>648</v>
      </c>
      <c r="K51" s="382" t="s">
        <v>617</v>
      </c>
      <c r="L51" s="291" t="s">
        <v>635</v>
      </c>
      <c r="M51" s="382"/>
      <c r="N51" s="362" t="s">
        <v>618</v>
      </c>
      <c r="O51" s="297" t="s">
        <v>782</v>
      </c>
      <c r="P51" s="333" t="s">
        <v>712</v>
      </c>
      <c r="Q51" s="291" t="s">
        <v>620</v>
      </c>
      <c r="R51" s="331" t="s">
        <v>635</v>
      </c>
      <c r="S51" s="382" t="s">
        <v>619</v>
      </c>
      <c r="T51" s="297" t="s">
        <v>824</v>
      </c>
      <c r="V51" s="611" t="s">
        <v>947</v>
      </c>
      <c r="W51" s="610"/>
      <c r="X51" s="548" t="s">
        <v>642</v>
      </c>
      <c r="Y51" s="542" t="s">
        <v>930</v>
      </c>
      <c r="Z51" s="557" t="s">
        <v>646</v>
      </c>
      <c r="AA51" s="532" t="s">
        <v>986</v>
      </c>
      <c r="AB51" s="597" t="s">
        <v>942</v>
      </c>
      <c r="AC51" s="535" t="s">
        <v>615</v>
      </c>
      <c r="AD51" s="542"/>
      <c r="AE51" s="556" t="s">
        <v>712</v>
      </c>
      <c r="AF51" s="546" t="s">
        <v>641</v>
      </c>
      <c r="AG51" s="618" t="s">
        <v>935</v>
      </c>
      <c r="AH51" s="557" t="s">
        <v>646</v>
      </c>
      <c r="AI51" s="693" t="s">
        <v>1046</v>
      </c>
    </row>
    <row r="52" spans="1:35" ht="19.95" customHeight="1" x14ac:dyDescent="0.3">
      <c r="F52" s="312"/>
      <c r="G52" s="392" t="s">
        <v>712</v>
      </c>
      <c r="H52" s="391" t="s">
        <v>638</v>
      </c>
      <c r="I52" s="5" t="s">
        <v>621</v>
      </c>
      <c r="J52" s="281" t="s">
        <v>630</v>
      </c>
      <c r="K52" s="382" t="s">
        <v>640</v>
      </c>
      <c r="L52" s="362" t="s">
        <v>618</v>
      </c>
      <c r="M52" s="282"/>
      <c r="N52" s="390" t="s">
        <v>648</v>
      </c>
      <c r="O52" s="382" t="s">
        <v>619</v>
      </c>
      <c r="P52" s="282"/>
      <c r="Q52" s="362" t="s">
        <v>618</v>
      </c>
      <c r="R52" s="446" t="s">
        <v>724</v>
      </c>
      <c r="S52" s="291" t="s">
        <v>620</v>
      </c>
      <c r="T52" s="333"/>
      <c r="V52" s="538" t="s">
        <v>724</v>
      </c>
      <c r="W52" s="563"/>
      <c r="X52" s="532" t="s">
        <v>986</v>
      </c>
      <c r="Y52" s="532" t="s">
        <v>824</v>
      </c>
      <c r="Z52" s="557" t="s">
        <v>1018</v>
      </c>
      <c r="AA52" s="532" t="s">
        <v>824</v>
      </c>
      <c r="AB52" s="596" t="s">
        <v>633</v>
      </c>
      <c r="AC52" s="535" t="s">
        <v>616</v>
      </c>
      <c r="AD52" s="542" t="s">
        <v>929</v>
      </c>
      <c r="AE52" s="530" t="s">
        <v>724</v>
      </c>
      <c r="AF52" s="548" t="s">
        <v>642</v>
      </c>
      <c r="AG52" s="532" t="s">
        <v>986</v>
      </c>
      <c r="AH52" s="557" t="s">
        <v>1018</v>
      </c>
      <c r="AI52" s="648" t="s">
        <v>935</v>
      </c>
    </row>
    <row r="53" spans="1:35" ht="19.95" customHeight="1" x14ac:dyDescent="0.3">
      <c r="G53" s="436" t="s">
        <v>733</v>
      </c>
      <c r="H53" s="366" t="s">
        <v>729</v>
      </c>
      <c r="I53" s="382" t="s">
        <v>619</v>
      </c>
      <c r="J53" s="281" t="s">
        <v>631</v>
      </c>
      <c r="K53" s="282"/>
      <c r="L53" s="316" t="s">
        <v>724</v>
      </c>
      <c r="M53" s="282"/>
      <c r="N53" s="282"/>
      <c r="O53" s="282"/>
      <c r="P53" s="282"/>
      <c r="Q53" s="382" t="s">
        <v>619</v>
      </c>
      <c r="R53" s="333" t="s">
        <v>712</v>
      </c>
      <c r="S53" s="297" t="s">
        <v>782</v>
      </c>
      <c r="T53" s="286"/>
      <c r="V53" s="604" t="s">
        <v>889</v>
      </c>
      <c r="W53" s="532"/>
      <c r="X53" s="532"/>
      <c r="Y53" s="600" t="s">
        <v>889</v>
      </c>
      <c r="Z53" s="562"/>
      <c r="AA53" s="600" t="s">
        <v>889</v>
      </c>
      <c r="AB53" s="562"/>
      <c r="AC53" s="535" t="s">
        <v>617</v>
      </c>
      <c r="AD53" s="542" t="s">
        <v>930</v>
      </c>
      <c r="AE53" s="600" t="s">
        <v>889</v>
      </c>
      <c r="AF53" s="535" t="s">
        <v>619</v>
      </c>
      <c r="AG53" s="563" t="s">
        <v>817</v>
      </c>
      <c r="AH53" s="535" t="s">
        <v>619</v>
      </c>
      <c r="AI53" s="594" t="s">
        <v>1041</v>
      </c>
    </row>
    <row r="54" spans="1:35" ht="19.95" customHeight="1" x14ac:dyDescent="0.3">
      <c r="G54" s="357"/>
      <c r="H54" s="362" t="s">
        <v>618</v>
      </c>
      <c r="I54" s="282"/>
      <c r="J54" s="391" t="s">
        <v>638</v>
      </c>
      <c r="K54" s="333" t="s">
        <v>712</v>
      </c>
      <c r="L54" s="282"/>
      <c r="M54" s="282"/>
      <c r="N54" s="282"/>
      <c r="O54" s="282"/>
      <c r="P54" s="394"/>
      <c r="Q54" s="297" t="s">
        <v>782</v>
      </c>
      <c r="R54" s="417"/>
      <c r="S54" s="378" t="s">
        <v>783</v>
      </c>
      <c r="T54" s="286"/>
      <c r="V54" s="553" t="s">
        <v>641</v>
      </c>
      <c r="W54" s="610"/>
      <c r="X54" s="610"/>
      <c r="Y54" s="532"/>
      <c r="Z54" s="610"/>
      <c r="AA54" s="532"/>
      <c r="AB54" s="610"/>
      <c r="AC54" s="532" t="s">
        <v>824</v>
      </c>
      <c r="AE54" s="554" t="s">
        <v>606</v>
      </c>
      <c r="AF54" s="532" t="s">
        <v>267</v>
      </c>
      <c r="AG54" s="532" t="s">
        <v>824</v>
      </c>
      <c r="AH54" s="542" t="s">
        <v>948</v>
      </c>
      <c r="AI54" s="648" t="s">
        <v>1042</v>
      </c>
    </row>
    <row r="55" spans="1:35" ht="19.95" customHeight="1" x14ac:dyDescent="0.3">
      <c r="G55" s="357"/>
      <c r="H55" s="282"/>
      <c r="I55" s="282"/>
      <c r="J55" s="389" t="s">
        <v>725</v>
      </c>
      <c r="K55" s="362"/>
      <c r="L55" s="282"/>
      <c r="M55" s="282"/>
      <c r="N55" s="282"/>
      <c r="O55" s="282"/>
      <c r="P55" s="282"/>
      <c r="Q55" s="282"/>
      <c r="R55" s="336" t="s">
        <v>636</v>
      </c>
      <c r="S55" s="466" t="s">
        <v>813</v>
      </c>
      <c r="T55" s="286"/>
      <c r="V55" s="613" t="s">
        <v>642</v>
      </c>
      <c r="W55" s="610"/>
      <c r="X55" s="610"/>
      <c r="Y55" s="562"/>
      <c r="Z55" s="610"/>
      <c r="AA55" s="534"/>
      <c r="AB55" s="610"/>
      <c r="AD55" s="562"/>
      <c r="AE55" s="541" t="s">
        <v>623</v>
      </c>
      <c r="AF55" s="539"/>
      <c r="AG55" s="532" t="s">
        <v>1038</v>
      </c>
      <c r="AH55" s="602" t="s">
        <v>943</v>
      </c>
      <c r="AI55" s="654"/>
    </row>
    <row r="56" spans="1:35" ht="19.95" customHeight="1" x14ac:dyDescent="0.3">
      <c r="G56" s="357"/>
      <c r="H56" s="282"/>
      <c r="I56" s="282"/>
      <c r="J56" s="394" t="s">
        <v>733</v>
      </c>
      <c r="K56" s="382" t="s">
        <v>619</v>
      </c>
      <c r="L56" s="282"/>
      <c r="M56" s="282"/>
      <c r="N56" s="282"/>
      <c r="O56" s="282"/>
      <c r="P56" s="282"/>
      <c r="Q56" s="282"/>
      <c r="R56" s="417" t="s">
        <v>813</v>
      </c>
      <c r="S56" s="282"/>
      <c r="T56" s="286"/>
      <c r="V56" s="578"/>
      <c r="W56" s="610"/>
      <c r="X56" s="610"/>
      <c r="Y56" s="563"/>
      <c r="Z56" s="610"/>
      <c r="AA56" s="610"/>
      <c r="AB56" s="610"/>
      <c r="AC56" s="610"/>
      <c r="AD56" s="562"/>
      <c r="AE56" s="539" t="s">
        <v>638</v>
      </c>
      <c r="AF56" s="610"/>
      <c r="AG56" s="597" t="s">
        <v>942</v>
      </c>
      <c r="AH56" s="532" t="s">
        <v>824</v>
      </c>
      <c r="AI56" s="654"/>
    </row>
    <row r="57" spans="1:35" ht="19.95" customHeight="1" x14ac:dyDescent="0.3">
      <c r="G57" s="478"/>
      <c r="H57" s="463"/>
      <c r="I57" s="463"/>
      <c r="J57" s="479"/>
      <c r="K57" s="477"/>
      <c r="L57" s="463"/>
      <c r="M57" s="463"/>
      <c r="N57" s="463"/>
      <c r="O57" s="463"/>
      <c r="P57" s="463"/>
      <c r="Q57" s="463"/>
      <c r="R57" s="464"/>
      <c r="S57" s="463"/>
      <c r="T57" s="495"/>
      <c r="V57" s="655"/>
      <c r="W57" s="610"/>
      <c r="X57" s="610"/>
      <c r="Y57" s="532"/>
      <c r="Z57" s="610"/>
      <c r="AA57" s="610"/>
      <c r="AB57" s="610"/>
      <c r="AC57" s="610"/>
      <c r="AD57" s="610"/>
      <c r="AE57" s="541"/>
      <c r="AF57" s="610"/>
      <c r="AG57" s="610"/>
      <c r="AH57" s="539" t="s">
        <v>638</v>
      </c>
      <c r="AI57" s="654"/>
    </row>
    <row r="58" spans="1:35" ht="19.95" customHeight="1" thickBot="1" x14ac:dyDescent="0.35">
      <c r="G58" s="478"/>
      <c r="H58" s="463"/>
      <c r="I58" s="463"/>
      <c r="J58" s="479"/>
      <c r="K58" s="477"/>
      <c r="L58" s="463"/>
      <c r="M58" s="463"/>
      <c r="N58" s="463"/>
      <c r="O58" s="463"/>
      <c r="P58" s="463"/>
      <c r="Q58" s="463"/>
      <c r="R58" s="464"/>
      <c r="S58" s="463"/>
      <c r="T58" s="495"/>
      <c r="U58" s="374"/>
      <c r="V58" s="550"/>
      <c r="W58" s="562"/>
      <c r="X58" s="562"/>
      <c r="Y58" s="562"/>
      <c r="Z58" s="562"/>
      <c r="AA58" s="562"/>
      <c r="AB58" s="562"/>
      <c r="AC58" s="562"/>
      <c r="AD58" s="562"/>
      <c r="AE58" s="532"/>
      <c r="AF58" s="562"/>
      <c r="AG58" s="562"/>
      <c r="AI58" s="609"/>
    </row>
    <row r="59" spans="1:35" ht="12" customHeight="1" thickBot="1" x14ac:dyDescent="0.35">
      <c r="G59" s="365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496"/>
      <c r="U59" s="374"/>
      <c r="V59" s="663" t="s">
        <v>549</v>
      </c>
      <c r="W59" s="664" t="s">
        <v>550</v>
      </c>
      <c r="X59" s="664" t="s">
        <v>551</v>
      </c>
      <c r="Y59" s="664" t="s">
        <v>552</v>
      </c>
      <c r="Z59" s="664" t="s">
        <v>553</v>
      </c>
      <c r="AA59" s="664" t="s">
        <v>554</v>
      </c>
      <c r="AB59" s="664" t="s">
        <v>555</v>
      </c>
      <c r="AC59" s="664" t="s">
        <v>549</v>
      </c>
      <c r="AD59" s="664" t="s">
        <v>550</v>
      </c>
      <c r="AE59" s="664" t="s">
        <v>551</v>
      </c>
      <c r="AF59" s="664" t="s">
        <v>552</v>
      </c>
      <c r="AG59" s="664" t="s">
        <v>553</v>
      </c>
      <c r="AH59" s="664" t="s">
        <v>554</v>
      </c>
      <c r="AI59" s="665" t="s">
        <v>555</v>
      </c>
    </row>
    <row r="60" spans="1:35" ht="12" customHeight="1" thickBot="1" x14ac:dyDescent="0.35">
      <c r="U60" s="374"/>
      <c r="V60" s="666">
        <v>45579</v>
      </c>
      <c r="W60" s="667">
        <v>45580</v>
      </c>
      <c r="X60" s="667">
        <v>45581</v>
      </c>
      <c r="Y60" s="667">
        <v>45582</v>
      </c>
      <c r="Z60" s="667">
        <v>45583</v>
      </c>
      <c r="AA60" s="667">
        <v>45584</v>
      </c>
      <c r="AB60" s="667">
        <v>45585</v>
      </c>
      <c r="AC60" s="667">
        <v>45586</v>
      </c>
      <c r="AD60" s="667">
        <v>45587</v>
      </c>
      <c r="AE60" s="667">
        <v>45588</v>
      </c>
      <c r="AF60" s="667">
        <v>45589</v>
      </c>
      <c r="AG60" s="667">
        <v>45590</v>
      </c>
      <c r="AH60" s="667">
        <v>45591</v>
      </c>
      <c r="AI60" s="668">
        <v>45592</v>
      </c>
    </row>
    <row r="61" spans="1:35" ht="19.95" customHeight="1" x14ac:dyDescent="0.3">
      <c r="U61" s="374"/>
      <c r="V61" s="550"/>
      <c r="W61" s="563" t="s">
        <v>817</v>
      </c>
      <c r="X61" s="530" t="s">
        <v>635</v>
      </c>
      <c r="Y61" s="542" t="s">
        <v>929</v>
      </c>
      <c r="AA61" s="542" t="s">
        <v>929</v>
      </c>
      <c r="AB61" s="534"/>
      <c r="AD61" s="542" t="s">
        <v>929</v>
      </c>
      <c r="AE61" s="541" t="s">
        <v>623</v>
      </c>
      <c r="AF61" s="542" t="s">
        <v>929</v>
      </c>
      <c r="AG61" s="535"/>
      <c r="AH61" s="542" t="s">
        <v>929</v>
      </c>
      <c r="AI61" s="577" t="s">
        <v>922</v>
      </c>
    </row>
    <row r="62" spans="1:35" ht="28.2" customHeight="1" x14ac:dyDescent="0.3">
      <c r="U62" s="374"/>
      <c r="V62" s="535" t="s">
        <v>619</v>
      </c>
      <c r="W62" s="539" t="s">
        <v>939</v>
      </c>
      <c r="X62" s="534" t="s">
        <v>588</v>
      </c>
      <c r="Y62" s="542" t="s">
        <v>267</v>
      </c>
      <c r="Z62" s="563" t="s">
        <v>817</v>
      </c>
      <c r="AA62" s="542" t="s">
        <v>930</v>
      </c>
      <c r="AB62" s="545" t="s">
        <v>631</v>
      </c>
      <c r="AC62" s="561" t="s">
        <v>922</v>
      </c>
      <c r="AD62" s="542" t="s">
        <v>930</v>
      </c>
      <c r="AE62" s="535" t="s">
        <v>267</v>
      </c>
      <c r="AF62" s="542" t="s">
        <v>267</v>
      </c>
      <c r="AG62" s="541" t="s">
        <v>623</v>
      </c>
      <c r="AH62" s="542" t="s">
        <v>930</v>
      </c>
      <c r="AI62" s="543" t="s">
        <v>939</v>
      </c>
    </row>
    <row r="63" spans="1:35" ht="19.95" customHeight="1" x14ac:dyDescent="0.3">
      <c r="U63" s="374"/>
      <c r="V63" s="611" t="s">
        <v>623</v>
      </c>
      <c r="W63" s="539" t="s">
        <v>938</v>
      </c>
      <c r="X63" s="618" t="s">
        <v>935</v>
      </c>
      <c r="Y63" s="599" t="s">
        <v>949</v>
      </c>
      <c r="Z63" s="561" t="s">
        <v>922</v>
      </c>
      <c r="AA63" s="530" t="s">
        <v>635</v>
      </c>
      <c r="AB63" s="599" t="s">
        <v>949</v>
      </c>
      <c r="AD63" s="530" t="s">
        <v>635</v>
      </c>
      <c r="AE63" s="599" t="s">
        <v>949</v>
      </c>
      <c r="AG63" s="530" t="s">
        <v>635</v>
      </c>
      <c r="AH63" s="599" t="s">
        <v>949</v>
      </c>
      <c r="AI63" s="543" t="s">
        <v>938</v>
      </c>
    </row>
    <row r="64" spans="1:35" ht="19.95" customHeight="1" x14ac:dyDescent="0.3">
      <c r="U64" s="374"/>
      <c r="V64" s="613" t="s">
        <v>267</v>
      </c>
      <c r="W64" s="561" t="s">
        <v>922</v>
      </c>
      <c r="X64" s="541" t="s">
        <v>623</v>
      </c>
      <c r="Y64" s="557" t="s">
        <v>267</v>
      </c>
      <c r="Z64" s="713" t="s">
        <v>1075</v>
      </c>
      <c r="AA64" s="618" t="s">
        <v>935</v>
      </c>
      <c r="AB64" s="546" t="s">
        <v>641</v>
      </c>
      <c r="AC64" s="539" t="s">
        <v>939</v>
      </c>
      <c r="AE64" s="627" t="s">
        <v>615</v>
      </c>
      <c r="AF64" s="563"/>
      <c r="AG64" s="618" t="s">
        <v>935</v>
      </c>
      <c r="AH64" s="596" t="s">
        <v>633</v>
      </c>
      <c r="AI64" s="532" t="s">
        <v>626</v>
      </c>
    </row>
    <row r="65" spans="21:35" ht="19.95" customHeight="1" x14ac:dyDescent="0.3">
      <c r="U65" s="374"/>
      <c r="V65" s="613" t="s">
        <v>642</v>
      </c>
      <c r="W65" s="553" t="s">
        <v>267</v>
      </c>
      <c r="X65" s="546" t="s">
        <v>641</v>
      </c>
      <c r="Y65" s="532" t="s">
        <v>986</v>
      </c>
      <c r="Z65" s="541" t="s">
        <v>623</v>
      </c>
      <c r="AA65" s="539" t="s">
        <v>939</v>
      </c>
      <c r="AB65" s="548" t="s">
        <v>642</v>
      </c>
      <c r="AC65" s="539" t="s">
        <v>938</v>
      </c>
      <c r="AD65" s="618" t="s">
        <v>935</v>
      </c>
      <c r="AE65" s="627" t="s">
        <v>616</v>
      </c>
      <c r="AF65" s="561" t="s">
        <v>922</v>
      </c>
      <c r="AI65" s="581" t="s">
        <v>267</v>
      </c>
    </row>
    <row r="66" spans="21:35" ht="19.95" customHeight="1" x14ac:dyDescent="0.3">
      <c r="U66" s="374"/>
      <c r="V66" s="565" t="s">
        <v>712</v>
      </c>
      <c r="X66" s="548" t="s">
        <v>642</v>
      </c>
      <c r="Y66" s="615" t="s">
        <v>267</v>
      </c>
      <c r="Z66" s="546" t="s">
        <v>641</v>
      </c>
      <c r="AA66" s="539" t="s">
        <v>938</v>
      </c>
      <c r="AB66" s="535" t="s">
        <v>619</v>
      </c>
      <c r="AC66" s="535" t="s">
        <v>267</v>
      </c>
      <c r="AD66" s="532"/>
      <c r="AE66" s="627" t="s">
        <v>617</v>
      </c>
      <c r="AF66" s="561" t="s">
        <v>1002</v>
      </c>
      <c r="AG66" s="539" t="s">
        <v>939</v>
      </c>
      <c r="AH66" s="546" t="s">
        <v>641</v>
      </c>
      <c r="AI66" s="656" t="s">
        <v>943</v>
      </c>
    </row>
    <row r="67" spans="21:35" ht="30.6" customHeight="1" x14ac:dyDescent="0.3">
      <c r="U67" s="374"/>
      <c r="V67" s="538" t="s">
        <v>724</v>
      </c>
      <c r="W67" s="704" t="s">
        <v>943</v>
      </c>
      <c r="X67" s="556" t="s">
        <v>712</v>
      </c>
      <c r="Y67" s="539" t="s">
        <v>939</v>
      </c>
      <c r="Z67" s="548" t="s">
        <v>642</v>
      </c>
      <c r="AA67" s="534" t="s">
        <v>588</v>
      </c>
      <c r="AB67" s="693" t="s">
        <v>1060</v>
      </c>
      <c r="AC67" s="541" t="s">
        <v>623</v>
      </c>
      <c r="AD67" s="546" t="s">
        <v>641</v>
      </c>
      <c r="AE67" s="539" t="s">
        <v>939</v>
      </c>
      <c r="AF67" s="546" t="s">
        <v>641</v>
      </c>
      <c r="AG67" s="539" t="s">
        <v>938</v>
      </c>
      <c r="AH67" s="548" t="s">
        <v>642</v>
      </c>
      <c r="AI67" s="534" t="s">
        <v>588</v>
      </c>
    </row>
    <row r="68" spans="21:35" ht="34.200000000000003" customHeight="1" x14ac:dyDescent="0.3">
      <c r="U68" s="374"/>
      <c r="V68" s="606" t="s">
        <v>606</v>
      </c>
      <c r="W68" s="593" t="s">
        <v>894</v>
      </c>
      <c r="X68" s="530" t="s">
        <v>724</v>
      </c>
      <c r="Y68" s="539" t="s">
        <v>938</v>
      </c>
      <c r="Z68" s="602" t="s">
        <v>943</v>
      </c>
      <c r="AA68" s="659" t="s">
        <v>948</v>
      </c>
      <c r="AB68" s="694" t="s">
        <v>1061</v>
      </c>
      <c r="AC68" s="602" t="s">
        <v>943</v>
      </c>
      <c r="AD68" s="548" t="s">
        <v>642</v>
      </c>
      <c r="AE68" s="539" t="s">
        <v>938</v>
      </c>
      <c r="AF68" s="548" t="s">
        <v>642</v>
      </c>
      <c r="AG68" s="597"/>
      <c r="AH68" s="539" t="s">
        <v>638</v>
      </c>
      <c r="AI68" s="714" t="s">
        <v>894</v>
      </c>
    </row>
    <row r="69" spans="21:35" ht="19.95" customHeight="1" x14ac:dyDescent="0.3">
      <c r="U69" s="374"/>
      <c r="V69" s="657" t="s">
        <v>949</v>
      </c>
      <c r="W69" s="542" t="s">
        <v>929</v>
      </c>
      <c r="X69" s="554" t="s">
        <v>606</v>
      </c>
      <c r="Z69" s="713" t="s">
        <v>626</v>
      </c>
      <c r="AA69" s="539" t="s">
        <v>638</v>
      </c>
      <c r="AB69" s="557" t="s">
        <v>646</v>
      </c>
      <c r="AC69" s="556" t="s">
        <v>712</v>
      </c>
      <c r="AD69" s="539" t="s">
        <v>638</v>
      </c>
      <c r="AE69" s="556" t="s">
        <v>712</v>
      </c>
      <c r="AF69" s="602" t="s">
        <v>943</v>
      </c>
      <c r="AG69" s="556" t="s">
        <v>712</v>
      </c>
      <c r="AH69" s="535" t="s">
        <v>619</v>
      </c>
    </row>
    <row r="70" spans="21:35" ht="19.95" customHeight="1" x14ac:dyDescent="0.3">
      <c r="U70" s="374"/>
      <c r="V70" s="699" t="s">
        <v>267</v>
      </c>
      <c r="W70" s="542" t="s">
        <v>930</v>
      </c>
      <c r="X70" s="597" t="s">
        <v>942</v>
      </c>
      <c r="Y70" s="539" t="s">
        <v>638</v>
      </c>
      <c r="Z70" s="556" t="s">
        <v>712</v>
      </c>
      <c r="AA70" s="562"/>
      <c r="AB70" s="557" t="s">
        <v>1018</v>
      </c>
      <c r="AC70" s="530" t="s">
        <v>724</v>
      </c>
      <c r="AD70" s="535" t="s">
        <v>619</v>
      </c>
      <c r="AE70" s="530" t="s">
        <v>724</v>
      </c>
      <c r="AF70" s="535" t="s">
        <v>640</v>
      </c>
      <c r="AG70" s="530" t="s">
        <v>724</v>
      </c>
      <c r="AH70" s="615" t="s">
        <v>968</v>
      </c>
      <c r="AI70" s="537"/>
    </row>
    <row r="71" spans="21:35" ht="27.6" customHeight="1" x14ac:dyDescent="0.3">
      <c r="V71" s="701" t="s">
        <v>1050</v>
      </c>
      <c r="W71" s="658" t="s">
        <v>638</v>
      </c>
      <c r="X71" s="597" t="s">
        <v>1034</v>
      </c>
      <c r="Y71" s="574"/>
      <c r="Z71" s="530" t="s">
        <v>724</v>
      </c>
      <c r="AA71" s="615" t="s">
        <v>968</v>
      </c>
      <c r="AB71" s="532" t="s">
        <v>986</v>
      </c>
      <c r="AC71" s="554" t="s">
        <v>606</v>
      </c>
      <c r="AE71" s="554" t="s">
        <v>606</v>
      </c>
      <c r="AF71" s="542" t="s">
        <v>948</v>
      </c>
      <c r="AG71" s="554" t="s">
        <v>606</v>
      </c>
      <c r="AH71" s="532"/>
      <c r="AI71" s="572"/>
    </row>
    <row r="72" spans="21:35" ht="25.8" customHeight="1" x14ac:dyDescent="0.3">
      <c r="V72" s="615" t="s">
        <v>968</v>
      </c>
      <c r="W72" s="600" t="s">
        <v>889</v>
      </c>
      <c r="X72" s="544" t="s">
        <v>1058</v>
      </c>
      <c r="Y72" s="574"/>
      <c r="Z72" s="554" t="s">
        <v>606</v>
      </c>
      <c r="AA72" s="535"/>
      <c r="AB72" s="615" t="s">
        <v>968</v>
      </c>
      <c r="AC72" s="593" t="s">
        <v>894</v>
      </c>
      <c r="AD72" s="597" t="s">
        <v>942</v>
      </c>
      <c r="AE72" s="534" t="s">
        <v>588</v>
      </c>
      <c r="AF72" s="593" t="s">
        <v>894</v>
      </c>
      <c r="AG72" s="534" t="s">
        <v>588</v>
      </c>
      <c r="AH72" s="576"/>
      <c r="AI72" s="577"/>
    </row>
    <row r="73" spans="21:35" ht="19.95" customHeight="1" x14ac:dyDescent="0.3">
      <c r="V73" s="582"/>
      <c r="W73" s="532" t="s">
        <v>824</v>
      </c>
      <c r="X73" s="535" t="s">
        <v>619</v>
      </c>
      <c r="Y73" s="574"/>
      <c r="Z73" s="593" t="s">
        <v>894</v>
      </c>
      <c r="AA73" s="563"/>
      <c r="AB73" s="556"/>
      <c r="AC73" s="532" t="s">
        <v>626</v>
      </c>
      <c r="AD73" s="597" t="s">
        <v>1034</v>
      </c>
      <c r="AE73" s="615" t="s">
        <v>968</v>
      </c>
      <c r="AF73" s="539" t="s">
        <v>638</v>
      </c>
      <c r="AG73" s="563" t="s">
        <v>817</v>
      </c>
      <c r="AH73" s="576"/>
      <c r="AI73" s="581"/>
    </row>
    <row r="74" spans="21:35" ht="30.6" customHeight="1" x14ac:dyDescent="0.3">
      <c r="V74" s="582"/>
      <c r="W74" s="532" t="s">
        <v>817</v>
      </c>
      <c r="X74" s="711" t="s">
        <v>968</v>
      </c>
      <c r="Y74" s="574"/>
      <c r="Z74" s="535" t="s">
        <v>619</v>
      </c>
      <c r="AA74" s="563"/>
      <c r="AB74" s="556"/>
      <c r="AC74" s="532"/>
      <c r="AD74" s="563" t="s">
        <v>817</v>
      </c>
      <c r="AE74" s="580"/>
      <c r="AF74" s="532" t="s">
        <v>626</v>
      </c>
      <c r="AG74" s="600" t="s">
        <v>889</v>
      </c>
      <c r="AH74" s="576"/>
      <c r="AI74" s="581"/>
    </row>
    <row r="75" spans="21:35" ht="29.4" customHeight="1" x14ac:dyDescent="0.3">
      <c r="V75" s="582"/>
      <c r="W75" s="684" t="s">
        <v>626</v>
      </c>
      <c r="X75" s="535"/>
      <c r="Y75" s="574"/>
      <c r="Z75" s="710" t="s">
        <v>1052</v>
      </c>
      <c r="AA75" s="563"/>
      <c r="AB75" s="556"/>
      <c r="AD75" s="600" t="s">
        <v>889</v>
      </c>
      <c r="AE75" s="580"/>
      <c r="AF75" s="532" t="s">
        <v>627</v>
      </c>
      <c r="AG75" s="532" t="s">
        <v>824</v>
      </c>
      <c r="AH75" s="576"/>
      <c r="AI75" s="581"/>
    </row>
    <row r="76" spans="21:35" ht="28.8" customHeight="1" x14ac:dyDescent="0.3">
      <c r="V76" s="582"/>
      <c r="W76" s="684" t="s">
        <v>627</v>
      </c>
      <c r="X76" s="535"/>
      <c r="Y76" s="562"/>
      <c r="Z76" s="600" t="s">
        <v>889</v>
      </c>
      <c r="AA76" s="532"/>
      <c r="AB76" s="535"/>
      <c r="AC76" s="534" t="s">
        <v>588</v>
      </c>
      <c r="AD76" s="532" t="s">
        <v>824</v>
      </c>
      <c r="AE76" s="535"/>
      <c r="AF76" s="535" t="s">
        <v>619</v>
      </c>
      <c r="AG76" s="535"/>
      <c r="AH76" s="576"/>
      <c r="AI76" s="647"/>
    </row>
    <row r="77" spans="21:35" ht="27" customHeight="1" x14ac:dyDescent="0.3">
      <c r="V77" s="707"/>
      <c r="W77" s="684" t="s">
        <v>1063</v>
      </c>
      <c r="X77" s="586"/>
      <c r="Y77" s="589"/>
      <c r="Z77" s="532" t="s">
        <v>824</v>
      </c>
      <c r="AA77" s="588"/>
      <c r="AB77" s="587"/>
      <c r="AD77" s="589"/>
      <c r="AE77" s="587"/>
      <c r="AF77" s="535"/>
      <c r="AG77" s="587"/>
      <c r="AH77" s="591"/>
      <c r="AI77" s="708"/>
    </row>
    <row r="78" spans="21:35" ht="19.95" customHeight="1" thickBot="1" x14ac:dyDescent="0.35">
      <c r="V78" s="584"/>
      <c r="W78" s="585"/>
      <c r="X78" s="586"/>
      <c r="Y78" s="586"/>
      <c r="Z78" s="532" t="s">
        <v>817</v>
      </c>
      <c r="AA78" s="587"/>
      <c r="AB78" s="588"/>
      <c r="AC78" s="589"/>
      <c r="AD78" s="589"/>
      <c r="AE78" s="590"/>
      <c r="AF78" s="705" t="s">
        <v>1052</v>
      </c>
      <c r="AG78" s="589"/>
      <c r="AH78" s="591"/>
      <c r="AI78" s="662"/>
    </row>
    <row r="79" spans="21:35" ht="12" customHeight="1" x14ac:dyDescent="0.3">
      <c r="V79" s="663" t="s">
        <v>549</v>
      </c>
      <c r="W79" s="664" t="s">
        <v>550</v>
      </c>
      <c r="X79" s="664" t="s">
        <v>551</v>
      </c>
      <c r="Y79" s="664" t="s">
        <v>552</v>
      </c>
      <c r="Z79" s="664" t="s">
        <v>553</v>
      </c>
      <c r="AA79" s="664" t="s">
        <v>554</v>
      </c>
      <c r="AB79" s="664" t="s">
        <v>555</v>
      </c>
      <c r="AC79" s="664" t="s">
        <v>549</v>
      </c>
      <c r="AD79" s="664" t="s">
        <v>550</v>
      </c>
      <c r="AE79" s="664" t="s">
        <v>551</v>
      </c>
      <c r="AF79" s="664" t="s">
        <v>552</v>
      </c>
      <c r="AG79" s="664" t="s">
        <v>553</v>
      </c>
      <c r="AH79" s="664" t="s">
        <v>554</v>
      </c>
      <c r="AI79" s="665" t="s">
        <v>555</v>
      </c>
    </row>
    <row r="80" spans="21:35" ht="12" customHeight="1" thickBot="1" x14ac:dyDescent="0.35">
      <c r="V80" s="669">
        <v>45593</v>
      </c>
      <c r="W80" s="670">
        <v>45594</v>
      </c>
      <c r="X80" s="670">
        <v>45595</v>
      </c>
      <c r="Y80" s="670">
        <v>45596</v>
      </c>
      <c r="Z80" s="670">
        <v>45597</v>
      </c>
      <c r="AA80" s="670">
        <v>45598</v>
      </c>
      <c r="AB80" s="670">
        <v>45599</v>
      </c>
      <c r="AC80" s="670">
        <v>45600</v>
      </c>
      <c r="AD80" s="670">
        <v>45601</v>
      </c>
      <c r="AE80" s="670">
        <v>45602</v>
      </c>
      <c r="AF80" s="670">
        <v>45603</v>
      </c>
      <c r="AG80" s="670">
        <v>45604</v>
      </c>
      <c r="AH80" s="670">
        <v>45605</v>
      </c>
      <c r="AI80" s="671">
        <v>45606</v>
      </c>
    </row>
    <row r="81" spans="22:35" ht="19.95" customHeight="1" x14ac:dyDescent="0.3">
      <c r="V81" s="672" t="s">
        <v>635</v>
      </c>
      <c r="W81" s="628" t="s">
        <v>929</v>
      </c>
      <c r="X81" s="673" t="s">
        <v>588</v>
      </c>
      <c r="Y81" s="628" t="s">
        <v>929</v>
      </c>
      <c r="Z81" s="673" t="s">
        <v>588</v>
      </c>
      <c r="AA81" s="628" t="s">
        <v>929</v>
      </c>
      <c r="AB81" s="673" t="s">
        <v>588</v>
      </c>
      <c r="AC81" s="674" t="s">
        <v>623</v>
      </c>
      <c r="AD81" s="628" t="s">
        <v>929</v>
      </c>
      <c r="AE81" s="592" t="s">
        <v>635</v>
      </c>
      <c r="AF81" s="628" t="s">
        <v>929</v>
      </c>
      <c r="AG81" s="675" t="s">
        <v>939</v>
      </c>
      <c r="AH81" s="628" t="s">
        <v>929</v>
      </c>
      <c r="AI81" s="676" t="s">
        <v>939</v>
      </c>
    </row>
    <row r="82" spans="22:35" ht="19.95" customHeight="1" x14ac:dyDescent="0.3">
      <c r="V82" s="544" t="s">
        <v>588</v>
      </c>
      <c r="W82" s="542" t="s">
        <v>930</v>
      </c>
      <c r="X82" s="557" t="s">
        <v>646</v>
      </c>
      <c r="Y82" s="542" t="s">
        <v>267</v>
      </c>
      <c r="Z82" s="541" t="s">
        <v>623</v>
      </c>
      <c r="AA82" s="542" t="s">
        <v>930</v>
      </c>
      <c r="AB82" s="618" t="s">
        <v>935</v>
      </c>
      <c r="AC82" s="535" t="s">
        <v>267</v>
      </c>
      <c r="AD82" s="542" t="s">
        <v>930</v>
      </c>
      <c r="AE82" s="618" t="s">
        <v>935</v>
      </c>
      <c r="AF82" s="542" t="s">
        <v>930</v>
      </c>
      <c r="AG82" s="539" t="s">
        <v>938</v>
      </c>
      <c r="AH82" s="542" t="s">
        <v>930</v>
      </c>
      <c r="AI82" s="543" t="s">
        <v>938</v>
      </c>
    </row>
    <row r="83" spans="22:35" ht="19.95" customHeight="1" x14ac:dyDescent="0.3">
      <c r="V83" s="660" t="s">
        <v>935</v>
      </c>
      <c r="W83" s="599" t="s">
        <v>949</v>
      </c>
      <c r="X83" s="557" t="s">
        <v>1018</v>
      </c>
      <c r="Y83" s="530" t="s">
        <v>635</v>
      </c>
      <c r="Z83" s="599" t="s">
        <v>949</v>
      </c>
      <c r="AA83" s="563" t="s">
        <v>817</v>
      </c>
      <c r="AB83" s="530" t="s">
        <v>635</v>
      </c>
      <c r="AC83" s="599" t="s">
        <v>949</v>
      </c>
      <c r="AD83" s="534" t="s">
        <v>588</v>
      </c>
      <c r="AE83" s="615" t="s">
        <v>968</v>
      </c>
      <c r="AF83" s="599" t="s">
        <v>949</v>
      </c>
      <c r="AG83" s="563" t="s">
        <v>817</v>
      </c>
      <c r="AH83" s="530" t="s">
        <v>635</v>
      </c>
      <c r="AI83" s="607" t="s">
        <v>949</v>
      </c>
    </row>
    <row r="84" spans="22:35" ht="19.95" customHeight="1" x14ac:dyDescent="0.3">
      <c r="V84" s="611" t="s">
        <v>623</v>
      </c>
      <c r="W84" s="532"/>
      <c r="X84" s="563" t="s">
        <v>817</v>
      </c>
      <c r="Y84" s="618" t="s">
        <v>935</v>
      </c>
      <c r="Z84" s="546" t="s">
        <v>641</v>
      </c>
      <c r="AA84" s="561" t="s">
        <v>922</v>
      </c>
      <c r="AB84" s="546" t="s">
        <v>641</v>
      </c>
      <c r="AC84" s="539" t="s">
        <v>939</v>
      </c>
      <c r="AD84" s="563" t="s">
        <v>817</v>
      </c>
      <c r="AE84" s="539" t="s">
        <v>939</v>
      </c>
      <c r="AF84" s="534" t="s">
        <v>588</v>
      </c>
      <c r="AG84" s="627" t="s">
        <v>615</v>
      </c>
      <c r="AH84" s="534" t="s">
        <v>588</v>
      </c>
      <c r="AI84" s="601" t="s">
        <v>968</v>
      </c>
    </row>
    <row r="85" spans="22:35" ht="19.95" customHeight="1" x14ac:dyDescent="0.3">
      <c r="V85" s="553" t="s">
        <v>641</v>
      </c>
      <c r="W85" s="615" t="s">
        <v>968</v>
      </c>
      <c r="X85" s="561" t="s">
        <v>922</v>
      </c>
      <c r="Y85" s="539" t="s">
        <v>939</v>
      </c>
      <c r="Z85" s="548" t="s">
        <v>642</v>
      </c>
      <c r="AA85" s="615" t="s">
        <v>968</v>
      </c>
      <c r="AB85" s="548" t="s">
        <v>642</v>
      </c>
      <c r="AC85" s="539" t="s">
        <v>938</v>
      </c>
      <c r="AD85" s="561" t="s">
        <v>922</v>
      </c>
      <c r="AE85" s="539" t="s">
        <v>938</v>
      </c>
      <c r="AF85" s="546" t="s">
        <v>641</v>
      </c>
      <c r="AG85" s="627" t="s">
        <v>616</v>
      </c>
      <c r="AH85" s="618" t="s">
        <v>935</v>
      </c>
      <c r="AI85" s="581" t="s">
        <v>267</v>
      </c>
    </row>
    <row r="86" spans="22:35" ht="19.95" customHeight="1" x14ac:dyDescent="0.3">
      <c r="V86" s="613" t="s">
        <v>642</v>
      </c>
      <c r="W86" s="539" t="s">
        <v>939</v>
      </c>
      <c r="X86" s="561" t="s">
        <v>1002</v>
      </c>
      <c r="Y86" s="539" t="s">
        <v>938</v>
      </c>
      <c r="Z86" s="597"/>
      <c r="AA86" s="539" t="s">
        <v>939</v>
      </c>
      <c r="AB86" s="535" t="s">
        <v>619</v>
      </c>
      <c r="AC86" s="556" t="s">
        <v>712</v>
      </c>
      <c r="AD86" s="561" t="s">
        <v>1002</v>
      </c>
      <c r="AE86" s="535" t="s">
        <v>267</v>
      </c>
      <c r="AF86" s="548" t="s">
        <v>642</v>
      </c>
      <c r="AG86" s="627" t="s">
        <v>617</v>
      </c>
      <c r="AH86" s="546" t="s">
        <v>641</v>
      </c>
      <c r="AI86" s="607" t="s">
        <v>638</v>
      </c>
    </row>
    <row r="87" spans="22:35" ht="19.95" customHeight="1" x14ac:dyDescent="0.3">
      <c r="V87" s="565" t="s">
        <v>712</v>
      </c>
      <c r="W87" s="539" t="s">
        <v>938</v>
      </c>
      <c r="X87" s="541" t="s">
        <v>623</v>
      </c>
      <c r="Y87" s="535" t="s">
        <v>267</v>
      </c>
      <c r="Z87" s="556" t="s">
        <v>712</v>
      </c>
      <c r="AA87" s="539" t="s">
        <v>938</v>
      </c>
      <c r="AB87" s="548"/>
      <c r="AC87" s="530" t="s">
        <v>724</v>
      </c>
      <c r="AD87" s="545" t="s">
        <v>631</v>
      </c>
      <c r="AE87" s="541" t="s">
        <v>623</v>
      </c>
      <c r="AF87" s="599" t="s">
        <v>638</v>
      </c>
      <c r="AG87" s="561" t="s">
        <v>922</v>
      </c>
      <c r="AH87" s="548" t="s">
        <v>642</v>
      </c>
      <c r="AI87" s="543"/>
    </row>
    <row r="88" spans="22:35" ht="19.95" customHeight="1" x14ac:dyDescent="0.3">
      <c r="V88" s="538" t="s">
        <v>724</v>
      </c>
      <c r="W88" s="535" t="s">
        <v>267</v>
      </c>
      <c r="X88" s="546" t="s">
        <v>641</v>
      </c>
      <c r="Y88" s="539" t="s">
        <v>638</v>
      </c>
      <c r="Z88" s="530" t="s">
        <v>724</v>
      </c>
      <c r="AA88" s="535" t="s">
        <v>267</v>
      </c>
      <c r="AB88" s="562"/>
      <c r="AC88" s="554" t="s">
        <v>606</v>
      </c>
      <c r="AD88" s="535" t="s">
        <v>619</v>
      </c>
      <c r="AE88" s="556" t="s">
        <v>712</v>
      </c>
      <c r="AF88" s="535" t="s">
        <v>619</v>
      </c>
      <c r="AH88" s="542" t="s">
        <v>948</v>
      </c>
      <c r="AI88" s="607"/>
    </row>
    <row r="89" spans="22:35" ht="19.95" customHeight="1" x14ac:dyDescent="0.3">
      <c r="V89" s="606" t="s">
        <v>606</v>
      </c>
      <c r="W89" s="658" t="s">
        <v>638</v>
      </c>
      <c r="X89" s="548" t="s">
        <v>642</v>
      </c>
      <c r="Z89" s="554" t="s">
        <v>606</v>
      </c>
      <c r="AA89" s="602" t="s">
        <v>943</v>
      </c>
      <c r="AB89" s="562"/>
      <c r="AC89" s="542" t="s">
        <v>948</v>
      </c>
      <c r="AD89" s="546" t="s">
        <v>641</v>
      </c>
      <c r="AE89" s="530" t="s">
        <v>724</v>
      </c>
      <c r="AF89" s="562"/>
      <c r="AG89" s="541" t="s">
        <v>623</v>
      </c>
      <c r="AH89" s="535" t="s">
        <v>619</v>
      </c>
      <c r="AI89" s="609"/>
    </row>
    <row r="90" spans="22:35" ht="19.95" customHeight="1" x14ac:dyDescent="0.3">
      <c r="V90" s="535" t="s">
        <v>619</v>
      </c>
      <c r="W90" s="597" t="s">
        <v>942</v>
      </c>
      <c r="X90" s="602" t="s">
        <v>943</v>
      </c>
      <c r="Y90" s="610"/>
      <c r="Z90" s="535" t="s">
        <v>619</v>
      </c>
      <c r="AA90" s="539" t="s">
        <v>638</v>
      </c>
      <c r="AB90" s="562"/>
      <c r="AC90" s="599" t="s">
        <v>638</v>
      </c>
      <c r="AD90" s="548" t="s">
        <v>642</v>
      </c>
      <c r="AE90" s="554" t="s">
        <v>606</v>
      </c>
      <c r="AF90" s="562"/>
      <c r="AG90" s="602" t="s">
        <v>943</v>
      </c>
      <c r="AH90" s="562"/>
      <c r="AI90" s="537"/>
    </row>
    <row r="91" spans="22:35" ht="19.95" customHeight="1" x14ac:dyDescent="0.3">
      <c r="V91" s="652" t="s">
        <v>817</v>
      </c>
      <c r="W91" s="597" t="s">
        <v>1034</v>
      </c>
      <c r="X91" s="556" t="s">
        <v>712</v>
      </c>
      <c r="Y91" s="533"/>
      <c r="Z91" s="546"/>
      <c r="AA91" s="593" t="s">
        <v>894</v>
      </c>
      <c r="AB91" s="532"/>
      <c r="AC91" s="535"/>
      <c r="AD91" s="602" t="s">
        <v>943</v>
      </c>
      <c r="AE91" s="556"/>
      <c r="AF91" s="562"/>
      <c r="AG91" s="597" t="s">
        <v>942</v>
      </c>
      <c r="AH91" s="562"/>
      <c r="AI91" s="555"/>
    </row>
    <row r="92" spans="22:35" ht="19.95" customHeight="1" x14ac:dyDescent="0.3">
      <c r="V92" s="659"/>
      <c r="W92" s="541"/>
      <c r="X92" s="530" t="s">
        <v>724</v>
      </c>
      <c r="Y92" s="599"/>
      <c r="Z92" s="548"/>
      <c r="AA92" s="542" t="s">
        <v>948</v>
      </c>
      <c r="AB92" s="532"/>
      <c r="AC92" s="556"/>
      <c r="AD92" s="562"/>
      <c r="AE92" s="530"/>
      <c r="AF92" s="562"/>
      <c r="AG92" s="556" t="s">
        <v>712</v>
      </c>
      <c r="AH92" s="562"/>
      <c r="AI92" s="555"/>
    </row>
    <row r="93" spans="22:35" ht="19.95" customHeight="1" x14ac:dyDescent="0.3">
      <c r="V93" s="553"/>
      <c r="W93" s="576"/>
      <c r="X93" s="554" t="s">
        <v>606</v>
      </c>
      <c r="Y93" s="612"/>
      <c r="Z93" s="562"/>
      <c r="AA93" s="618"/>
      <c r="AB93" s="562"/>
      <c r="AC93" s="530"/>
      <c r="AD93" s="593" t="s">
        <v>894</v>
      </c>
      <c r="AE93" s="554"/>
      <c r="AF93" s="562"/>
      <c r="AG93" s="530" t="s">
        <v>724</v>
      </c>
      <c r="AH93" s="610"/>
      <c r="AI93" s="559"/>
    </row>
    <row r="94" spans="22:35" ht="19.95" customHeight="1" x14ac:dyDescent="0.3">
      <c r="V94" s="613"/>
      <c r="W94" s="614"/>
      <c r="X94" s="593" t="s">
        <v>894</v>
      </c>
      <c r="Y94" s="612"/>
      <c r="Z94" s="562"/>
      <c r="AA94" s="532"/>
      <c r="AB94" s="610"/>
      <c r="AC94" s="554"/>
      <c r="AD94" s="542"/>
      <c r="AE94" s="615"/>
      <c r="AF94" s="562"/>
      <c r="AG94" s="554" t="s">
        <v>606</v>
      </c>
      <c r="AH94" s="562"/>
      <c r="AI94" s="572"/>
    </row>
    <row r="95" spans="22:35" ht="19.95" customHeight="1" thickBot="1" x14ac:dyDescent="0.35">
      <c r="V95" s="677"/>
      <c r="W95" s="678"/>
      <c r="X95" s="535" t="s">
        <v>619</v>
      </c>
      <c r="Y95" s="678"/>
      <c r="Z95" s="678"/>
      <c r="AA95" s="678"/>
      <c r="AB95" s="678"/>
      <c r="AC95" s="678"/>
      <c r="AD95" s="678"/>
      <c r="AE95" s="678"/>
      <c r="AF95" s="678"/>
      <c r="AG95" s="661" t="s">
        <v>894</v>
      </c>
      <c r="AH95" s="678"/>
      <c r="AI95" s="679"/>
    </row>
    <row r="96" spans="22:35" ht="19.95" customHeight="1" x14ac:dyDescent="0.3">
      <c r="V96" s="629"/>
      <c r="W96" s="629"/>
      <c r="X96" s="629"/>
      <c r="Y96" s="629"/>
      <c r="Z96" s="629"/>
      <c r="AA96" s="629"/>
      <c r="AB96" s="629"/>
      <c r="AC96" s="629"/>
      <c r="AD96" s="629"/>
      <c r="AE96" s="629"/>
      <c r="AF96" s="629"/>
      <c r="AG96" s="629"/>
      <c r="AH96" s="629"/>
      <c r="AI96" s="629"/>
    </row>
    <row r="97" spans="22:35" ht="19.95" customHeight="1" x14ac:dyDescent="0.3">
      <c r="V97" s="630"/>
      <c r="W97" s="624"/>
      <c r="X97" s="631"/>
      <c r="Y97" s="624"/>
      <c r="Z97" s="632"/>
      <c r="AA97" s="624"/>
      <c r="AB97" s="630"/>
      <c r="AC97" s="579"/>
      <c r="AD97" s="624"/>
      <c r="AE97" s="630"/>
      <c r="AF97" s="624"/>
      <c r="AG97" s="633"/>
      <c r="AH97" s="624"/>
      <c r="AI97" s="631"/>
    </row>
    <row r="98" spans="22:35" ht="19.95" customHeight="1" x14ac:dyDescent="0.3">
      <c r="V98" s="633"/>
      <c r="W98" s="624"/>
      <c r="X98" s="634"/>
      <c r="Y98" s="624"/>
      <c r="Z98" s="635"/>
      <c r="AA98" s="624"/>
      <c r="AB98" s="619"/>
      <c r="AC98" s="623"/>
      <c r="AD98" s="624"/>
      <c r="AE98" s="620"/>
      <c r="AF98" s="624"/>
      <c r="AG98" s="636"/>
      <c r="AH98" s="624"/>
      <c r="AI98" s="635"/>
    </row>
    <row r="99" spans="22:35" ht="19.95" customHeight="1" x14ac:dyDescent="0.3">
      <c r="V99" s="622"/>
      <c r="W99" s="620"/>
      <c r="X99" s="622"/>
      <c r="Y99" s="621"/>
      <c r="Z99" s="623"/>
      <c r="AA99" s="634"/>
      <c r="AB99" s="622"/>
      <c r="AC99" s="637"/>
      <c r="AD99" s="638"/>
      <c r="AE99" s="621"/>
      <c r="AF99" s="635"/>
      <c r="AG99" s="625"/>
      <c r="AH99" s="623"/>
      <c r="AI99" s="623"/>
    </row>
    <row r="100" spans="22:35" ht="19.95" customHeight="1" x14ac:dyDescent="0.3">
      <c r="V100" s="619"/>
      <c r="W100" s="624"/>
      <c r="X100" s="639"/>
      <c r="Y100" s="621"/>
      <c r="Z100" s="622"/>
      <c r="AA100" s="620"/>
      <c r="AB100" s="621"/>
      <c r="AC100" s="625"/>
      <c r="AD100" s="623"/>
      <c r="AE100" s="621"/>
      <c r="AF100" s="623"/>
      <c r="AG100" s="639"/>
      <c r="AH100" s="636"/>
      <c r="AI100" s="634"/>
    </row>
    <row r="101" spans="22:35" ht="19.95" customHeight="1" x14ac:dyDescent="0.3">
      <c r="V101" s="623"/>
      <c r="W101" s="625"/>
      <c r="X101" s="638"/>
      <c r="Y101" s="623"/>
      <c r="Z101" s="634"/>
      <c r="AA101" s="624"/>
      <c r="AB101" s="623"/>
      <c r="AC101" s="625"/>
      <c r="AD101" s="624"/>
      <c r="AE101" s="623"/>
      <c r="AF101" s="623"/>
      <c r="AG101" s="625"/>
      <c r="AH101" s="624"/>
      <c r="AI101" s="622"/>
    </row>
    <row r="102" spans="22:35" ht="19.95" customHeight="1" x14ac:dyDescent="0.3">
      <c r="V102" s="636"/>
      <c r="W102" s="624"/>
      <c r="X102" s="632"/>
      <c r="Y102" s="623"/>
      <c r="Z102" s="640"/>
      <c r="AA102" s="625"/>
      <c r="AB102" s="626"/>
      <c r="AC102" s="632"/>
      <c r="AD102" s="624"/>
      <c r="AE102" s="623"/>
      <c r="AF102" s="634"/>
      <c r="AG102" s="632"/>
      <c r="AH102" s="637"/>
      <c r="AI102" s="620"/>
    </row>
    <row r="103" spans="22:35" ht="19.95" customHeight="1" x14ac:dyDescent="0.3">
      <c r="V103" s="621"/>
      <c r="W103" s="625"/>
      <c r="X103" s="634"/>
      <c r="Y103" s="636"/>
      <c r="Z103" s="638"/>
      <c r="AA103" s="639"/>
      <c r="AB103" s="641"/>
      <c r="AC103" s="634"/>
      <c r="AD103" s="636"/>
      <c r="AE103" s="636"/>
      <c r="AF103" s="624"/>
      <c r="AG103" s="634"/>
      <c r="AH103" s="638"/>
      <c r="AI103" s="625"/>
    </row>
    <row r="104" spans="22:35" ht="19.95" customHeight="1" x14ac:dyDescent="0.3">
      <c r="V104" s="640"/>
      <c r="W104" s="624"/>
      <c r="X104" s="640"/>
      <c r="Y104" s="625"/>
      <c r="Z104" s="636"/>
      <c r="AA104" s="624"/>
      <c r="AB104" s="638"/>
      <c r="AC104" s="640"/>
      <c r="AD104" s="622"/>
      <c r="AE104" s="625"/>
      <c r="AF104" s="579"/>
      <c r="AG104" s="640"/>
      <c r="AH104" s="624"/>
      <c r="AI104" s="625"/>
    </row>
    <row r="105" spans="22:35" ht="19.95" customHeight="1" x14ac:dyDescent="0.3">
      <c r="V105" s="619"/>
      <c r="W105" s="579"/>
      <c r="X105" s="636"/>
      <c r="Y105" s="624"/>
      <c r="Z105" s="626"/>
      <c r="AA105" s="625"/>
      <c r="AB105" s="623"/>
      <c r="AC105" s="636"/>
      <c r="AD105" s="626"/>
      <c r="AE105" s="625"/>
      <c r="AF105" s="638"/>
      <c r="AG105" s="637"/>
      <c r="AH105" s="626"/>
      <c r="AI105" s="642"/>
    </row>
    <row r="106" spans="22:35" ht="19.95" customHeight="1" x14ac:dyDescent="0.3">
      <c r="V106" s="632"/>
      <c r="W106" s="579"/>
      <c r="X106" s="626"/>
      <c r="Y106" s="625"/>
      <c r="Z106" s="641"/>
      <c r="AA106" s="624"/>
      <c r="AB106" s="633"/>
      <c r="AC106" s="579"/>
      <c r="AD106" s="641"/>
      <c r="AE106" s="632"/>
      <c r="AF106" s="624"/>
      <c r="AG106" s="636"/>
      <c r="AH106" s="641"/>
      <c r="AI106" s="623"/>
    </row>
    <row r="107" spans="22:35" ht="19.95" customHeight="1" x14ac:dyDescent="0.3">
      <c r="V107" s="636"/>
      <c r="W107" s="643"/>
      <c r="X107" s="641"/>
      <c r="Y107" s="624"/>
      <c r="Z107" s="644"/>
      <c r="AA107" s="623"/>
      <c r="AB107" s="642"/>
      <c r="AC107" s="579"/>
      <c r="AD107" s="622"/>
      <c r="AE107" s="634"/>
      <c r="AF107" s="626"/>
      <c r="AG107" s="635"/>
      <c r="AH107" s="644"/>
      <c r="AI107" s="637"/>
    </row>
    <row r="108" spans="22:35" ht="19.95" customHeight="1" x14ac:dyDescent="0.3">
      <c r="V108" s="634"/>
      <c r="W108" s="635"/>
      <c r="X108" s="623"/>
      <c r="Y108" s="623"/>
      <c r="Z108" s="644"/>
      <c r="AA108" s="623"/>
      <c r="AB108" s="579"/>
      <c r="AC108" s="579"/>
      <c r="AD108" s="622"/>
      <c r="AE108" s="640"/>
      <c r="AF108" s="641"/>
      <c r="AG108" s="623"/>
      <c r="AH108" s="644"/>
      <c r="AI108" s="643"/>
    </row>
    <row r="109" spans="22:35" ht="19.95" customHeight="1" x14ac:dyDescent="0.3">
      <c r="V109" s="637"/>
      <c r="W109" s="623"/>
      <c r="X109" s="623"/>
      <c r="Y109" s="637"/>
      <c r="Z109" s="579"/>
      <c r="AA109" s="637"/>
      <c r="AB109" s="579"/>
      <c r="AC109" s="579"/>
      <c r="AD109" s="622"/>
      <c r="AE109" s="636"/>
      <c r="AF109" s="622"/>
      <c r="AG109" s="638"/>
      <c r="AH109" s="622"/>
      <c r="AI109" s="643"/>
    </row>
    <row r="110" spans="22:35" ht="19.95" customHeight="1" x14ac:dyDescent="0.3">
      <c r="V110" s="626"/>
      <c r="W110" s="643"/>
      <c r="X110" s="643"/>
      <c r="Y110" s="623"/>
      <c r="Z110" s="643"/>
      <c r="AA110" s="623"/>
      <c r="AB110" s="643"/>
      <c r="AC110" s="632"/>
      <c r="AD110" s="639"/>
      <c r="AE110" s="619"/>
      <c r="AF110" s="623"/>
      <c r="AG110" s="643"/>
      <c r="AH110" s="624"/>
      <c r="AI110" s="643"/>
    </row>
    <row r="111" spans="22:35" ht="19.95" customHeight="1" x14ac:dyDescent="0.3">
      <c r="V111" s="641"/>
      <c r="W111" s="643"/>
      <c r="X111" s="643"/>
      <c r="Y111" s="579"/>
      <c r="Z111" s="643"/>
      <c r="AA111" s="638"/>
      <c r="AB111" s="643"/>
      <c r="AC111" s="640"/>
      <c r="AD111" s="579"/>
      <c r="AE111" s="623"/>
      <c r="AF111" s="640"/>
      <c r="AG111" s="643"/>
      <c r="AH111" s="619"/>
      <c r="AI111" s="643"/>
    </row>
    <row r="112" spans="22:35" ht="19.95" customHeight="1" x14ac:dyDescent="0.3">
      <c r="V112" s="623"/>
      <c r="W112" s="643"/>
      <c r="X112" s="643"/>
      <c r="Y112" s="635"/>
      <c r="Z112" s="643"/>
      <c r="AA112" s="643"/>
      <c r="AB112" s="643"/>
      <c r="AC112" s="643"/>
      <c r="AD112" s="579"/>
      <c r="AE112" s="637"/>
      <c r="AF112" s="643"/>
      <c r="AG112" s="643"/>
      <c r="AH112" s="623"/>
      <c r="AI112" s="643"/>
    </row>
    <row r="113" spans="22:35" ht="19.95" customHeight="1" x14ac:dyDescent="0.3">
      <c r="V113" s="643"/>
      <c r="W113" s="643"/>
      <c r="X113" s="643"/>
      <c r="Y113" s="623"/>
      <c r="Z113" s="643"/>
      <c r="AA113" s="643"/>
      <c r="AB113" s="643"/>
      <c r="AC113" s="643"/>
      <c r="AD113" s="643"/>
      <c r="AE113" s="635"/>
      <c r="AF113" s="643"/>
      <c r="AG113" s="643"/>
      <c r="AH113" s="640"/>
      <c r="AI113" s="643"/>
    </row>
    <row r="114" spans="22:35" ht="19.95" customHeight="1" x14ac:dyDescent="0.3">
      <c r="V114" s="622"/>
      <c r="W114" s="579"/>
      <c r="X114" s="579"/>
      <c r="Y114" s="579"/>
      <c r="Z114" s="579"/>
      <c r="AA114" s="579"/>
      <c r="AB114" s="579"/>
      <c r="AC114" s="579"/>
      <c r="AD114" s="579"/>
      <c r="AE114" s="623"/>
      <c r="AF114" s="579"/>
      <c r="AG114" s="579"/>
      <c r="AH114" s="579"/>
      <c r="AI114" s="579"/>
    </row>
    <row r="115" spans="22:35" ht="19.95" customHeight="1" x14ac:dyDescent="0.3"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621"/>
      <c r="AF115" s="579"/>
      <c r="AG115" s="579"/>
      <c r="AH115" s="579"/>
      <c r="AI115" s="579"/>
    </row>
    <row r="116" spans="22:35" ht="19.95" customHeight="1" x14ac:dyDescent="0.3"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  <c r="AF116" s="579"/>
      <c r="AG116" s="579"/>
      <c r="AH116" s="579"/>
      <c r="AI116" s="579"/>
    </row>
    <row r="117" spans="22:35" ht="19.95" customHeight="1" x14ac:dyDescent="0.3"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  <c r="AF117" s="579"/>
      <c r="AG117" s="579"/>
      <c r="AH117" s="579"/>
      <c r="AI117" s="579"/>
    </row>
    <row r="118" spans="22:35" ht="30" customHeight="1" x14ac:dyDescent="0.3"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  <c r="AF118" s="579"/>
      <c r="AG118" s="579"/>
      <c r="AH118" s="579"/>
      <c r="AI118" s="579"/>
    </row>
    <row r="119" spans="22:35" ht="30" customHeight="1" x14ac:dyDescent="0.3"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  <c r="AF119" s="579"/>
      <c r="AG119" s="579"/>
      <c r="AH119" s="579"/>
      <c r="AI119" s="579"/>
    </row>
    <row r="120" spans="22:35" ht="30" customHeight="1" x14ac:dyDescent="0.3"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  <c r="AF120" s="579"/>
      <c r="AG120" s="579"/>
      <c r="AH120" s="579"/>
      <c r="AI120" s="579"/>
    </row>
    <row r="121" spans="22:35" ht="30" customHeight="1" x14ac:dyDescent="0.3"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  <c r="AF121" s="579"/>
      <c r="AG121" s="579"/>
      <c r="AH121" s="579"/>
      <c r="AI121" s="579"/>
    </row>
    <row r="122" spans="22:35" x14ac:dyDescent="0.3"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  <c r="AF122" s="579"/>
      <c r="AG122" s="579"/>
      <c r="AH122" s="579"/>
      <c r="AI122" s="579"/>
    </row>
    <row r="123" spans="22:35" x14ac:dyDescent="0.3"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  <c r="AF123" s="579"/>
      <c r="AG123" s="579"/>
      <c r="AH123" s="579"/>
      <c r="AI123" s="579"/>
    </row>
    <row r="124" spans="22:35" x14ac:dyDescent="0.3"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  <c r="AF124" s="579"/>
      <c r="AG124" s="579"/>
      <c r="AH124" s="579"/>
      <c r="AI124" s="579"/>
    </row>
    <row r="125" spans="22:35" x14ac:dyDescent="0.3"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  <c r="AF125" s="579"/>
      <c r="AG125" s="579"/>
      <c r="AH125" s="579"/>
      <c r="AI125" s="579"/>
    </row>
  </sheetData>
  <autoFilter ref="AI22:AI29">
    <sortState ref="AI23:AI29">
      <sortCondition ref="AI23:AI29"/>
    </sortState>
  </autoFilter>
  <sortState ref="AE42:AE57">
    <sortCondition ref="AE42:AE57"/>
  </sortState>
  <mergeCells count="6">
    <mergeCell ref="G3:T3"/>
    <mergeCell ref="G1:P1"/>
    <mergeCell ref="Q1:T1"/>
    <mergeCell ref="V1:AE1"/>
    <mergeCell ref="AF1:AI1"/>
    <mergeCell ref="V2:AI2"/>
  </mergeCells>
  <printOptions horizontalCentered="1"/>
  <pageMargins left="0.19685039370078741" right="0.15748031496062992" top="0.97" bottom="0.11811023622047245" header="0.31496062992125984" footer="0.15748031496062992"/>
  <pageSetup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652"/>
  <sheetViews>
    <sheetView zoomScale="85" zoomScaleNormal="85" workbookViewId="0">
      <pane ySplit="1" topLeftCell="A635" activePane="bottomLeft" state="frozen"/>
      <selection pane="bottomLeft" activeCell="A639" sqref="A639:XFD652"/>
    </sheetView>
  </sheetViews>
  <sheetFormatPr baseColWidth="10" defaultRowHeight="24.9" customHeight="1" x14ac:dyDescent="0.25"/>
  <cols>
    <col min="1" max="1" width="8.109375" style="494" customWidth="1"/>
    <col min="2" max="2" width="54.5546875" style="512" bestFit="1" customWidth="1"/>
    <col min="3" max="3" width="38.44140625" style="513" bestFit="1" customWidth="1"/>
    <col min="4" max="4" width="31.33203125" style="513" customWidth="1"/>
    <col min="5" max="5" width="11.6640625" style="514" customWidth="1"/>
    <col min="6" max="6" width="49.88671875" style="513" customWidth="1"/>
    <col min="7" max="7" width="11.5546875" style="488"/>
    <col min="8" max="8" width="36.5546875" style="488" customWidth="1"/>
    <col min="9" max="16384" width="11.5546875" style="488"/>
  </cols>
  <sheetData>
    <row r="1" spans="1:6" ht="24.75" customHeight="1" x14ac:dyDescent="0.25">
      <c r="A1" s="487" t="s">
        <v>30</v>
      </c>
      <c r="B1" s="497" t="s">
        <v>14</v>
      </c>
      <c r="C1" s="497" t="s">
        <v>730</v>
      </c>
      <c r="D1" s="497" t="s">
        <v>599</v>
      </c>
      <c r="E1" s="497" t="s">
        <v>604</v>
      </c>
      <c r="F1" s="497" t="s">
        <v>829</v>
      </c>
    </row>
    <row r="2" spans="1:6" ht="24.9" hidden="1" customHeight="1" x14ac:dyDescent="0.25">
      <c r="A2" s="489">
        <v>45536</v>
      </c>
      <c r="B2" s="498" t="s">
        <v>648</v>
      </c>
      <c r="C2" s="499" t="s">
        <v>499</v>
      </c>
      <c r="D2" s="499" t="s">
        <v>540</v>
      </c>
      <c r="E2" s="500" t="s">
        <v>654</v>
      </c>
      <c r="F2" s="499"/>
    </row>
    <row r="3" spans="1:6" ht="24.9" hidden="1" customHeight="1" x14ac:dyDescent="0.25">
      <c r="A3" s="489">
        <v>45536</v>
      </c>
      <c r="B3" s="498" t="s">
        <v>618</v>
      </c>
      <c r="C3" s="499" t="s">
        <v>499</v>
      </c>
      <c r="D3" s="499" t="s">
        <v>540</v>
      </c>
      <c r="E3" s="500" t="s">
        <v>654</v>
      </c>
      <c r="F3" s="499"/>
    </row>
    <row r="4" spans="1:6" ht="24.9" hidden="1" customHeight="1" x14ac:dyDescent="0.25">
      <c r="A4" s="489">
        <v>45536</v>
      </c>
      <c r="B4" s="498" t="s">
        <v>628</v>
      </c>
      <c r="C4" s="499" t="s">
        <v>499</v>
      </c>
      <c r="D4" s="499" t="s">
        <v>540</v>
      </c>
      <c r="E4" s="500" t="s">
        <v>654</v>
      </c>
      <c r="F4" s="499"/>
    </row>
    <row r="5" spans="1:6" ht="24.9" hidden="1" customHeight="1" x14ac:dyDescent="0.25">
      <c r="A5" s="489">
        <v>45536</v>
      </c>
      <c r="B5" s="498" t="s">
        <v>629</v>
      </c>
      <c r="C5" s="499" t="s">
        <v>499</v>
      </c>
      <c r="D5" s="499" t="s">
        <v>540</v>
      </c>
      <c r="E5" s="500" t="s">
        <v>654</v>
      </c>
      <c r="F5" s="499"/>
    </row>
    <row r="6" spans="1:6" ht="24.9" hidden="1" customHeight="1" x14ac:dyDescent="0.25">
      <c r="A6" s="489">
        <v>45536</v>
      </c>
      <c r="B6" s="498" t="s">
        <v>817</v>
      </c>
      <c r="C6" s="499" t="s">
        <v>390</v>
      </c>
      <c r="D6" s="499" t="s">
        <v>540</v>
      </c>
      <c r="E6" s="500" t="s">
        <v>682</v>
      </c>
      <c r="F6" s="499"/>
    </row>
    <row r="7" spans="1:6" ht="24.9" hidden="1" customHeight="1" x14ac:dyDescent="0.25">
      <c r="A7" s="489">
        <v>45536</v>
      </c>
      <c r="B7" s="498" t="s">
        <v>824</v>
      </c>
      <c r="C7" s="499" t="s">
        <v>390</v>
      </c>
      <c r="D7" s="499" t="s">
        <v>540</v>
      </c>
      <c r="E7" s="500" t="s">
        <v>682</v>
      </c>
      <c r="F7" s="499"/>
    </row>
    <row r="8" spans="1:6" ht="24.9" hidden="1" customHeight="1" x14ac:dyDescent="0.25">
      <c r="A8" s="489">
        <v>45536</v>
      </c>
      <c r="B8" s="498" t="s">
        <v>623</v>
      </c>
      <c r="C8" s="499" t="s">
        <v>390</v>
      </c>
      <c r="D8" s="499" t="s">
        <v>540</v>
      </c>
      <c r="E8" s="500" t="s">
        <v>682</v>
      </c>
      <c r="F8" s="499"/>
    </row>
    <row r="9" spans="1:6" ht="24.9" hidden="1" customHeight="1" x14ac:dyDescent="0.25">
      <c r="A9" s="489">
        <v>45536</v>
      </c>
      <c r="B9" s="498" t="s">
        <v>813</v>
      </c>
      <c r="C9" s="499" t="s">
        <v>390</v>
      </c>
      <c r="D9" s="499" t="s">
        <v>540</v>
      </c>
      <c r="E9" s="500" t="s">
        <v>682</v>
      </c>
      <c r="F9" s="499"/>
    </row>
    <row r="10" spans="1:6" ht="24.9" hidden="1" customHeight="1" x14ac:dyDescent="0.25">
      <c r="A10" s="489">
        <v>45536</v>
      </c>
      <c r="B10" s="498" t="s">
        <v>619</v>
      </c>
      <c r="C10" s="499"/>
      <c r="D10" s="499" t="s">
        <v>540</v>
      </c>
      <c r="E10" s="500" t="s">
        <v>668</v>
      </c>
      <c r="F10" s="499"/>
    </row>
    <row r="11" spans="1:6" ht="24.9" hidden="1" customHeight="1" x14ac:dyDescent="0.25">
      <c r="A11" s="489">
        <v>45537</v>
      </c>
      <c r="B11" s="498" t="s">
        <v>644</v>
      </c>
      <c r="C11" s="499" t="s">
        <v>499</v>
      </c>
      <c r="D11" s="499" t="s">
        <v>540</v>
      </c>
      <c r="E11" s="500" t="s">
        <v>682</v>
      </c>
      <c r="F11" s="499"/>
    </row>
    <row r="12" spans="1:6" ht="24.9" hidden="1" customHeight="1" x14ac:dyDescent="0.25">
      <c r="A12" s="489">
        <v>45537</v>
      </c>
      <c r="B12" s="498" t="s">
        <v>641</v>
      </c>
      <c r="C12" s="499" t="s">
        <v>499</v>
      </c>
      <c r="D12" s="499" t="s">
        <v>540</v>
      </c>
      <c r="E12" s="500" t="s">
        <v>682</v>
      </c>
      <c r="F12" s="499"/>
    </row>
    <row r="13" spans="1:6" ht="24.9" hidden="1" customHeight="1" x14ac:dyDescent="0.25">
      <c r="A13" s="489">
        <v>45537</v>
      </c>
      <c r="B13" s="498" t="s">
        <v>642</v>
      </c>
      <c r="C13" s="499" t="s">
        <v>499</v>
      </c>
      <c r="D13" s="499" t="s">
        <v>540</v>
      </c>
      <c r="E13" s="500" t="s">
        <v>682</v>
      </c>
      <c r="F13" s="499"/>
    </row>
    <row r="14" spans="1:6" ht="24.9" hidden="1" customHeight="1" x14ac:dyDescent="0.25">
      <c r="A14" s="489">
        <v>45537</v>
      </c>
      <c r="B14" s="498" t="s">
        <v>724</v>
      </c>
      <c r="C14" s="499" t="s">
        <v>826</v>
      </c>
      <c r="D14" s="499" t="s">
        <v>540</v>
      </c>
      <c r="E14" s="500"/>
      <c r="F14" s="499"/>
    </row>
    <row r="15" spans="1:6" ht="24.9" hidden="1" customHeight="1" x14ac:dyDescent="0.25">
      <c r="A15" s="489">
        <v>45537</v>
      </c>
      <c r="B15" s="498" t="s">
        <v>712</v>
      </c>
      <c r="C15" s="499" t="s">
        <v>826</v>
      </c>
      <c r="D15" s="499" t="s">
        <v>540</v>
      </c>
      <c r="E15" s="500"/>
      <c r="F15" s="499"/>
    </row>
    <row r="16" spans="1:6" ht="24.9" hidden="1" customHeight="1" x14ac:dyDescent="0.25">
      <c r="A16" s="489">
        <v>45537</v>
      </c>
      <c r="B16" s="498" t="s">
        <v>606</v>
      </c>
      <c r="C16" s="499" t="s">
        <v>826</v>
      </c>
      <c r="D16" s="499" t="s">
        <v>540</v>
      </c>
      <c r="E16" s="500"/>
      <c r="F16" s="499"/>
    </row>
    <row r="17" spans="1:8" ht="24.9" hidden="1" customHeight="1" x14ac:dyDescent="0.25">
      <c r="A17" s="489">
        <v>45537</v>
      </c>
      <c r="B17" s="498" t="s">
        <v>813</v>
      </c>
      <c r="C17" s="499" t="s">
        <v>828</v>
      </c>
      <c r="D17" s="499" t="s">
        <v>827</v>
      </c>
      <c r="E17" s="500" t="s">
        <v>682</v>
      </c>
      <c r="F17" s="499"/>
    </row>
    <row r="18" spans="1:8" ht="24.9" hidden="1" customHeight="1" x14ac:dyDescent="0.25">
      <c r="A18" s="489">
        <v>45537</v>
      </c>
      <c r="B18" s="498" t="s">
        <v>620</v>
      </c>
      <c r="C18" s="499" t="s">
        <v>390</v>
      </c>
      <c r="D18" s="499" t="s">
        <v>540</v>
      </c>
      <c r="E18" s="500" t="s">
        <v>608</v>
      </c>
      <c r="F18" s="499" t="s">
        <v>830</v>
      </c>
    </row>
    <row r="19" spans="1:8" ht="24.9" hidden="1" customHeight="1" x14ac:dyDescent="0.25">
      <c r="A19" s="489">
        <v>45537</v>
      </c>
      <c r="B19" s="498" t="s">
        <v>588</v>
      </c>
      <c r="C19" s="499" t="s">
        <v>390</v>
      </c>
      <c r="D19" s="499" t="s">
        <v>540</v>
      </c>
      <c r="E19" s="500" t="s">
        <v>654</v>
      </c>
      <c r="F19" s="499"/>
    </row>
    <row r="20" spans="1:8" ht="24.9" hidden="1" customHeight="1" x14ac:dyDescent="0.25">
      <c r="A20" s="489">
        <v>45537</v>
      </c>
      <c r="B20" s="498" t="s">
        <v>635</v>
      </c>
      <c r="C20" s="499" t="s">
        <v>390</v>
      </c>
      <c r="D20" s="499" t="s">
        <v>540</v>
      </c>
      <c r="E20" s="500" t="s">
        <v>654</v>
      </c>
      <c r="F20" s="499"/>
    </row>
    <row r="21" spans="1:8" ht="24.9" hidden="1" customHeight="1" x14ac:dyDescent="0.25">
      <c r="A21" s="489">
        <v>45537</v>
      </c>
      <c r="B21" s="498" t="s">
        <v>625</v>
      </c>
      <c r="C21" s="499" t="s">
        <v>390</v>
      </c>
      <c r="D21" s="499" t="s">
        <v>540</v>
      </c>
      <c r="E21" s="500" t="s">
        <v>654</v>
      </c>
      <c r="F21" s="499"/>
    </row>
    <row r="22" spans="1:8" ht="24.9" hidden="1" customHeight="1" x14ac:dyDescent="0.25">
      <c r="A22" s="489">
        <v>45537</v>
      </c>
      <c r="B22" s="498" t="s">
        <v>817</v>
      </c>
      <c r="C22" s="499" t="s">
        <v>390</v>
      </c>
      <c r="D22" s="499" t="s">
        <v>540</v>
      </c>
      <c r="E22" s="500" t="s">
        <v>654</v>
      </c>
      <c r="F22" s="499"/>
    </row>
    <row r="23" spans="1:8" ht="24.9" hidden="1" customHeight="1" x14ac:dyDescent="0.25">
      <c r="A23" s="489">
        <v>45537</v>
      </c>
      <c r="B23" s="498" t="s">
        <v>824</v>
      </c>
      <c r="C23" s="499" t="s">
        <v>390</v>
      </c>
      <c r="D23" s="499" t="s">
        <v>540</v>
      </c>
      <c r="E23" s="500" t="s">
        <v>654</v>
      </c>
      <c r="F23" s="499"/>
    </row>
    <row r="24" spans="1:8" ht="24.9" hidden="1" customHeight="1" x14ac:dyDescent="0.25">
      <c r="A24" s="489">
        <v>45538</v>
      </c>
      <c r="B24" s="498" t="s">
        <v>621</v>
      </c>
      <c r="C24" s="499" t="s">
        <v>499</v>
      </c>
      <c r="D24" s="499" t="s">
        <v>540</v>
      </c>
      <c r="E24" s="500" t="s">
        <v>608</v>
      </c>
      <c r="F24" s="499"/>
      <c r="G24" s="493"/>
      <c r="H24" s="493"/>
    </row>
    <row r="25" spans="1:8" ht="24.9" hidden="1" customHeight="1" x14ac:dyDescent="0.25">
      <c r="A25" s="489">
        <v>45538</v>
      </c>
      <c r="B25" s="498" t="s">
        <v>622</v>
      </c>
      <c r="C25" s="499" t="s">
        <v>499</v>
      </c>
      <c r="D25" s="499" t="s">
        <v>540</v>
      </c>
      <c r="E25" s="500" t="s">
        <v>608</v>
      </c>
      <c r="F25" s="499"/>
    </row>
    <row r="26" spans="1:8" ht="24.9" hidden="1" customHeight="1" x14ac:dyDescent="0.25">
      <c r="A26" s="489">
        <v>45538</v>
      </c>
      <c r="B26" s="498" t="s">
        <v>626</v>
      </c>
      <c r="C26" s="499" t="s">
        <v>499</v>
      </c>
      <c r="D26" s="499" t="s">
        <v>540</v>
      </c>
      <c r="E26" s="500" t="s">
        <v>608</v>
      </c>
      <c r="F26" s="499"/>
    </row>
    <row r="27" spans="1:8" ht="24.9" hidden="1" customHeight="1" x14ac:dyDescent="0.25">
      <c r="A27" s="489">
        <v>45538</v>
      </c>
      <c r="B27" s="498" t="s">
        <v>627</v>
      </c>
      <c r="C27" s="499" t="s">
        <v>499</v>
      </c>
      <c r="D27" s="499" t="s">
        <v>540</v>
      </c>
      <c r="E27" s="500" t="s">
        <v>608</v>
      </c>
      <c r="F27" s="499"/>
    </row>
    <row r="28" spans="1:8" ht="24.9" hidden="1" customHeight="1" x14ac:dyDescent="0.25">
      <c r="A28" s="489">
        <v>45538</v>
      </c>
      <c r="B28" s="498" t="s">
        <v>623</v>
      </c>
      <c r="C28" s="499" t="s">
        <v>499</v>
      </c>
      <c r="D28" s="499" t="s">
        <v>540</v>
      </c>
      <c r="E28" s="500" t="s">
        <v>608</v>
      </c>
      <c r="F28" s="499"/>
    </row>
    <row r="29" spans="1:8" ht="24.9" hidden="1" customHeight="1" x14ac:dyDescent="0.25">
      <c r="A29" s="489">
        <v>45538</v>
      </c>
      <c r="B29" s="498" t="s">
        <v>725</v>
      </c>
      <c r="C29" s="499" t="s">
        <v>499</v>
      </c>
      <c r="D29" s="499" t="s">
        <v>540</v>
      </c>
      <c r="E29" s="500" t="s">
        <v>608</v>
      </c>
      <c r="F29" s="499"/>
    </row>
    <row r="30" spans="1:8" ht="24.9" hidden="1" customHeight="1" x14ac:dyDescent="0.25">
      <c r="A30" s="489">
        <v>45538</v>
      </c>
      <c r="B30" s="498" t="s">
        <v>619</v>
      </c>
      <c r="C30" s="499" t="s">
        <v>499</v>
      </c>
      <c r="D30" s="499" t="s">
        <v>540</v>
      </c>
      <c r="E30" s="500" t="s">
        <v>608</v>
      </c>
      <c r="F30" s="499"/>
    </row>
    <row r="31" spans="1:8" ht="24.9" hidden="1" customHeight="1" x14ac:dyDescent="0.25">
      <c r="A31" s="489">
        <v>45538</v>
      </c>
      <c r="B31" s="498" t="s">
        <v>630</v>
      </c>
      <c r="C31" s="499" t="s">
        <v>832</v>
      </c>
      <c r="D31" s="499" t="s">
        <v>807</v>
      </c>
      <c r="E31" s="500" t="s">
        <v>833</v>
      </c>
      <c r="F31" s="499" t="s">
        <v>831</v>
      </c>
    </row>
    <row r="32" spans="1:8" ht="24.9" hidden="1" customHeight="1" x14ac:dyDescent="0.25">
      <c r="A32" s="489">
        <v>45538</v>
      </c>
      <c r="B32" s="498" t="s">
        <v>817</v>
      </c>
      <c r="C32" s="499" t="s">
        <v>390</v>
      </c>
      <c r="D32" s="499" t="s">
        <v>540</v>
      </c>
      <c r="E32" s="500" t="s">
        <v>654</v>
      </c>
      <c r="F32" s="499"/>
    </row>
    <row r="33" spans="1:8" ht="24.9" hidden="1" customHeight="1" x14ac:dyDescent="0.25">
      <c r="A33" s="489">
        <v>45538</v>
      </c>
      <c r="B33" s="498" t="s">
        <v>824</v>
      </c>
      <c r="C33" s="499" t="s">
        <v>390</v>
      </c>
      <c r="D33" s="499" t="s">
        <v>540</v>
      </c>
      <c r="E33" s="500" t="s">
        <v>654</v>
      </c>
      <c r="F33" s="499"/>
    </row>
    <row r="34" spans="1:8" ht="24.9" hidden="1" customHeight="1" x14ac:dyDescent="0.25">
      <c r="A34" s="489">
        <v>45538</v>
      </c>
      <c r="B34" s="498" t="s">
        <v>614</v>
      </c>
      <c r="C34" s="499" t="s">
        <v>390</v>
      </c>
      <c r="D34" s="499" t="s">
        <v>540</v>
      </c>
      <c r="E34" s="500" t="s">
        <v>654</v>
      </c>
      <c r="F34" s="499"/>
    </row>
    <row r="35" spans="1:8" ht="24.9" hidden="1" customHeight="1" x14ac:dyDescent="0.25">
      <c r="A35" s="489">
        <v>45538</v>
      </c>
      <c r="B35" s="498" t="s">
        <v>628</v>
      </c>
      <c r="C35" s="499" t="s">
        <v>390</v>
      </c>
      <c r="D35" s="499" t="s">
        <v>540</v>
      </c>
      <c r="E35" s="500" t="s">
        <v>654</v>
      </c>
      <c r="F35" s="499"/>
    </row>
    <row r="36" spans="1:8" ht="24.9" hidden="1" customHeight="1" x14ac:dyDescent="0.25">
      <c r="A36" s="489">
        <v>45538</v>
      </c>
      <c r="B36" s="498" t="s">
        <v>629</v>
      </c>
      <c r="C36" s="499" t="s">
        <v>390</v>
      </c>
      <c r="D36" s="499" t="s">
        <v>540</v>
      </c>
      <c r="E36" s="500" t="s">
        <v>654</v>
      </c>
      <c r="F36" s="499"/>
    </row>
    <row r="37" spans="1:8" s="490" customFormat="1" ht="35.25" hidden="1" customHeight="1" x14ac:dyDescent="0.25">
      <c r="A37" s="523">
        <v>45538</v>
      </c>
      <c r="B37" s="501" t="s">
        <v>834</v>
      </c>
      <c r="C37" s="501" t="s">
        <v>390</v>
      </c>
      <c r="D37" s="502" t="s">
        <v>835</v>
      </c>
      <c r="E37" s="685" t="s">
        <v>654</v>
      </c>
      <c r="F37" s="501" t="s">
        <v>836</v>
      </c>
      <c r="G37" s="488"/>
      <c r="H37" s="488"/>
    </row>
    <row r="38" spans="1:8" ht="24.9" hidden="1" customHeight="1" x14ac:dyDescent="0.25">
      <c r="A38" s="489">
        <v>45539</v>
      </c>
      <c r="B38" s="498" t="s">
        <v>641</v>
      </c>
      <c r="C38" s="503" t="s">
        <v>499</v>
      </c>
      <c r="D38" s="499" t="s">
        <v>540</v>
      </c>
      <c r="E38" s="500" t="s">
        <v>654</v>
      </c>
      <c r="F38" s="499"/>
    </row>
    <row r="39" spans="1:8" ht="24.9" hidden="1" customHeight="1" x14ac:dyDescent="0.25">
      <c r="A39" s="489">
        <v>45539</v>
      </c>
      <c r="B39" s="498" t="s">
        <v>642</v>
      </c>
      <c r="C39" s="503" t="s">
        <v>499</v>
      </c>
      <c r="D39" s="499" t="s">
        <v>540</v>
      </c>
      <c r="E39" s="500" t="s">
        <v>654</v>
      </c>
      <c r="F39" s="499"/>
    </row>
    <row r="40" spans="1:8" ht="24.9" hidden="1" customHeight="1" x14ac:dyDescent="0.25">
      <c r="A40" s="489">
        <v>45539</v>
      </c>
      <c r="B40" s="498" t="s">
        <v>618</v>
      </c>
      <c r="C40" s="503" t="s">
        <v>499</v>
      </c>
      <c r="D40" s="499" t="s">
        <v>540</v>
      </c>
      <c r="E40" s="500" t="s">
        <v>654</v>
      </c>
      <c r="F40" s="499"/>
    </row>
    <row r="41" spans="1:8" ht="24.9" hidden="1" customHeight="1" x14ac:dyDescent="0.25">
      <c r="A41" s="489">
        <v>45539</v>
      </c>
      <c r="B41" s="498" t="s">
        <v>648</v>
      </c>
      <c r="C41" s="503" t="s">
        <v>499</v>
      </c>
      <c r="D41" s="499" t="s">
        <v>540</v>
      </c>
      <c r="E41" s="500" t="s">
        <v>654</v>
      </c>
      <c r="F41" s="499"/>
    </row>
    <row r="42" spans="1:8" ht="24.9" hidden="1" customHeight="1" x14ac:dyDescent="0.25">
      <c r="A42" s="489">
        <v>45539</v>
      </c>
      <c r="B42" s="498" t="s">
        <v>712</v>
      </c>
      <c r="C42" s="499" t="s">
        <v>826</v>
      </c>
      <c r="D42" s="499" t="s">
        <v>540</v>
      </c>
      <c r="E42" s="500" t="s">
        <v>839</v>
      </c>
      <c r="F42" s="499"/>
    </row>
    <row r="43" spans="1:8" ht="24.9" hidden="1" customHeight="1" x14ac:dyDescent="0.25">
      <c r="A43" s="489">
        <v>45539</v>
      </c>
      <c r="B43" s="498" t="s">
        <v>724</v>
      </c>
      <c r="C43" s="499" t="s">
        <v>826</v>
      </c>
      <c r="D43" s="499" t="s">
        <v>540</v>
      </c>
      <c r="E43" s="500" t="s">
        <v>839</v>
      </c>
      <c r="F43" s="499"/>
    </row>
    <row r="44" spans="1:8" ht="24.9" hidden="1" customHeight="1" x14ac:dyDescent="0.25">
      <c r="A44" s="489">
        <v>45539</v>
      </c>
      <c r="B44" s="498" t="s">
        <v>606</v>
      </c>
      <c r="C44" s="499" t="s">
        <v>826</v>
      </c>
      <c r="D44" s="499" t="s">
        <v>540</v>
      </c>
      <c r="E44" s="500" t="s">
        <v>839</v>
      </c>
      <c r="F44" s="499"/>
    </row>
    <row r="45" spans="1:8" s="492" customFormat="1" ht="30" hidden="1" customHeight="1" x14ac:dyDescent="0.25">
      <c r="A45" s="491">
        <v>45539</v>
      </c>
      <c r="B45" s="498" t="s">
        <v>642</v>
      </c>
      <c r="C45" s="503" t="s">
        <v>795</v>
      </c>
      <c r="D45" s="503" t="s">
        <v>838</v>
      </c>
      <c r="E45" s="500"/>
      <c r="F45" s="509" t="s">
        <v>841</v>
      </c>
      <c r="G45" s="488"/>
      <c r="H45" s="488"/>
    </row>
    <row r="46" spans="1:8" ht="24.9" hidden="1" customHeight="1" x14ac:dyDescent="0.25">
      <c r="A46" s="489">
        <v>45539</v>
      </c>
      <c r="B46" s="498" t="s">
        <v>624</v>
      </c>
      <c r="C46" s="499" t="s">
        <v>390</v>
      </c>
      <c r="D46" s="499" t="s">
        <v>540</v>
      </c>
      <c r="E46" s="500" t="s">
        <v>608</v>
      </c>
      <c r="F46" s="499" t="s">
        <v>840</v>
      </c>
    </row>
    <row r="47" spans="1:8" ht="24.9" hidden="1" customHeight="1" x14ac:dyDescent="0.25">
      <c r="A47" s="489">
        <v>45539</v>
      </c>
      <c r="B47" s="498" t="s">
        <v>824</v>
      </c>
      <c r="C47" s="499" t="s">
        <v>390</v>
      </c>
      <c r="D47" s="499" t="s">
        <v>540</v>
      </c>
      <c r="E47" s="500" t="s">
        <v>608</v>
      </c>
      <c r="F47" s="499" t="s">
        <v>840</v>
      </c>
    </row>
    <row r="48" spans="1:8" ht="24.9" hidden="1" customHeight="1" x14ac:dyDescent="0.25">
      <c r="A48" s="489">
        <v>45539</v>
      </c>
      <c r="B48" s="498" t="s">
        <v>620</v>
      </c>
      <c r="C48" s="499" t="s">
        <v>390</v>
      </c>
      <c r="D48" s="499" t="s">
        <v>540</v>
      </c>
      <c r="E48" s="500" t="s">
        <v>608</v>
      </c>
      <c r="F48" s="499"/>
    </row>
    <row r="49" spans="1:8" ht="24.9" hidden="1" customHeight="1" x14ac:dyDescent="0.25">
      <c r="A49" s="489">
        <v>45539</v>
      </c>
      <c r="B49" s="498" t="s">
        <v>588</v>
      </c>
      <c r="C49" s="499" t="s">
        <v>390</v>
      </c>
      <c r="D49" s="499" t="s">
        <v>540</v>
      </c>
      <c r="E49" s="500" t="s">
        <v>608</v>
      </c>
      <c r="F49" s="499"/>
    </row>
    <row r="50" spans="1:8" ht="24.9" hidden="1" customHeight="1" x14ac:dyDescent="0.25">
      <c r="A50" s="489">
        <v>45540</v>
      </c>
      <c r="B50" s="498" t="s">
        <v>628</v>
      </c>
      <c r="C50" s="499" t="s">
        <v>499</v>
      </c>
      <c r="D50" s="499" t="s">
        <v>540</v>
      </c>
      <c r="E50" s="500" t="s">
        <v>654</v>
      </c>
      <c r="F50" s="499"/>
    </row>
    <row r="51" spans="1:8" ht="24.9" hidden="1" customHeight="1" x14ac:dyDescent="0.25">
      <c r="A51" s="489">
        <v>45540</v>
      </c>
      <c r="B51" s="498" t="s">
        <v>629</v>
      </c>
      <c r="C51" s="499" t="s">
        <v>499</v>
      </c>
      <c r="D51" s="499" t="s">
        <v>540</v>
      </c>
      <c r="E51" s="500" t="s">
        <v>654</v>
      </c>
      <c r="F51" s="499"/>
    </row>
    <row r="52" spans="1:8" ht="24.9" hidden="1" customHeight="1" x14ac:dyDescent="0.25">
      <c r="A52" s="489">
        <v>45540</v>
      </c>
      <c r="B52" s="498" t="s">
        <v>614</v>
      </c>
      <c r="C52" s="499" t="s">
        <v>499</v>
      </c>
      <c r="D52" s="499" t="s">
        <v>540</v>
      </c>
      <c r="E52" s="500" t="s">
        <v>654</v>
      </c>
      <c r="F52" s="499"/>
    </row>
    <row r="53" spans="1:8" ht="24.9" hidden="1" customHeight="1" x14ac:dyDescent="0.25">
      <c r="A53" s="489">
        <v>45540</v>
      </c>
      <c r="B53" s="498" t="s">
        <v>635</v>
      </c>
      <c r="C53" s="499" t="s">
        <v>499</v>
      </c>
      <c r="D53" s="499" t="s">
        <v>540</v>
      </c>
      <c r="E53" s="500" t="s">
        <v>654</v>
      </c>
      <c r="F53" s="499"/>
    </row>
    <row r="54" spans="1:8" ht="24.9" hidden="1" customHeight="1" x14ac:dyDescent="0.25">
      <c r="A54" s="489">
        <v>45540</v>
      </c>
      <c r="B54" s="498" t="s">
        <v>622</v>
      </c>
      <c r="C54" s="499" t="s">
        <v>582</v>
      </c>
      <c r="D54" s="499" t="s">
        <v>540</v>
      </c>
      <c r="E54" s="500" t="s">
        <v>608</v>
      </c>
      <c r="F54" s="499"/>
    </row>
    <row r="55" spans="1:8" ht="24.9" hidden="1" customHeight="1" x14ac:dyDescent="0.25">
      <c r="A55" s="489">
        <v>45540</v>
      </c>
      <c r="B55" s="498" t="s">
        <v>621</v>
      </c>
      <c r="C55" s="499" t="s">
        <v>582</v>
      </c>
      <c r="D55" s="499" t="s">
        <v>540</v>
      </c>
      <c r="E55" s="500" t="s">
        <v>608</v>
      </c>
      <c r="F55" s="499"/>
    </row>
    <row r="56" spans="1:8" ht="24.9" hidden="1" customHeight="1" x14ac:dyDescent="0.25">
      <c r="A56" s="489">
        <v>45540</v>
      </c>
      <c r="B56" s="498" t="s">
        <v>623</v>
      </c>
      <c r="C56" s="499" t="s">
        <v>582</v>
      </c>
      <c r="D56" s="499" t="s">
        <v>540</v>
      </c>
      <c r="E56" s="500" t="s">
        <v>608</v>
      </c>
      <c r="F56" s="499"/>
    </row>
    <row r="57" spans="1:8" ht="24.9" hidden="1" customHeight="1" x14ac:dyDescent="0.25">
      <c r="A57" s="489">
        <v>45540</v>
      </c>
      <c r="B57" s="498" t="s">
        <v>644</v>
      </c>
      <c r="C57" s="499" t="s">
        <v>582</v>
      </c>
      <c r="D57" s="499" t="s">
        <v>540</v>
      </c>
      <c r="E57" s="500" t="s">
        <v>608</v>
      </c>
      <c r="F57" s="499"/>
    </row>
    <row r="58" spans="1:8" ht="24.9" hidden="1" customHeight="1" x14ac:dyDescent="0.25">
      <c r="A58" s="489">
        <v>45540</v>
      </c>
      <c r="B58" s="498" t="s">
        <v>619</v>
      </c>
      <c r="C58" s="499" t="s">
        <v>582</v>
      </c>
      <c r="D58" s="499" t="s">
        <v>540</v>
      </c>
      <c r="E58" s="500" t="s">
        <v>608</v>
      </c>
      <c r="F58" s="499"/>
    </row>
    <row r="59" spans="1:8" s="492" customFormat="1" ht="30" hidden="1" customHeight="1" x14ac:dyDescent="0.25">
      <c r="A59" s="491">
        <v>45540</v>
      </c>
      <c r="B59" s="504" t="s">
        <v>846</v>
      </c>
      <c r="C59" s="499" t="s">
        <v>390</v>
      </c>
      <c r="D59" s="503" t="s">
        <v>847</v>
      </c>
      <c r="E59" s="500" t="s">
        <v>668</v>
      </c>
      <c r="F59" s="509"/>
      <c r="G59" s="488"/>
      <c r="H59" s="488"/>
    </row>
    <row r="60" spans="1:8" ht="30" hidden="1" customHeight="1" x14ac:dyDescent="0.25">
      <c r="A60" s="491">
        <v>45541</v>
      </c>
      <c r="B60" s="504" t="s">
        <v>712</v>
      </c>
      <c r="C60" s="503" t="s">
        <v>845</v>
      </c>
      <c r="D60" s="503" t="s">
        <v>540</v>
      </c>
      <c r="E60" s="500" t="s">
        <v>664</v>
      </c>
      <c r="F60" s="499"/>
    </row>
    <row r="61" spans="1:8" ht="30" hidden="1" customHeight="1" x14ac:dyDescent="0.25">
      <c r="A61" s="489">
        <v>45541</v>
      </c>
      <c r="B61" s="504" t="s">
        <v>606</v>
      </c>
      <c r="C61" s="503" t="s">
        <v>845</v>
      </c>
      <c r="D61" s="503" t="s">
        <v>540</v>
      </c>
      <c r="E61" s="500" t="s">
        <v>664</v>
      </c>
      <c r="F61" s="499"/>
    </row>
    <row r="62" spans="1:8" ht="24.9" hidden="1" customHeight="1" x14ac:dyDescent="0.25">
      <c r="A62" s="489">
        <v>45541</v>
      </c>
      <c r="B62" s="504" t="s">
        <v>724</v>
      </c>
      <c r="C62" s="503" t="s">
        <v>845</v>
      </c>
      <c r="D62" s="503" t="s">
        <v>540</v>
      </c>
      <c r="E62" s="500" t="s">
        <v>664</v>
      </c>
      <c r="F62" s="499"/>
    </row>
    <row r="63" spans="1:8" ht="24.9" hidden="1" customHeight="1" x14ac:dyDescent="0.25">
      <c r="A63" s="491">
        <v>45541</v>
      </c>
      <c r="B63" s="498" t="s">
        <v>642</v>
      </c>
      <c r="C63" s="503" t="s">
        <v>582</v>
      </c>
      <c r="D63" s="503" t="s">
        <v>838</v>
      </c>
      <c r="E63" s="500" t="s">
        <v>668</v>
      </c>
      <c r="F63" s="509" t="s">
        <v>844</v>
      </c>
    </row>
    <row r="64" spans="1:8" ht="24.9" hidden="1" customHeight="1" x14ac:dyDescent="0.25">
      <c r="A64" s="491">
        <v>45541</v>
      </c>
      <c r="B64" s="504" t="s">
        <v>842</v>
      </c>
      <c r="C64" s="503" t="s">
        <v>582</v>
      </c>
      <c r="D64" s="503" t="s">
        <v>838</v>
      </c>
      <c r="E64" s="500" t="s">
        <v>668</v>
      </c>
      <c r="F64" s="509" t="s">
        <v>844</v>
      </c>
    </row>
    <row r="65" spans="1:8" ht="24.9" hidden="1" customHeight="1" x14ac:dyDescent="0.25">
      <c r="A65" s="491">
        <v>45541</v>
      </c>
      <c r="B65" s="504" t="s">
        <v>843</v>
      </c>
      <c r="C65" s="503" t="s">
        <v>582</v>
      </c>
      <c r="D65" s="503" t="s">
        <v>838</v>
      </c>
      <c r="E65" s="500" t="s">
        <v>668</v>
      </c>
      <c r="F65" s="509" t="s">
        <v>844</v>
      </c>
    </row>
    <row r="66" spans="1:8" ht="24.9" hidden="1" customHeight="1" x14ac:dyDescent="0.25">
      <c r="A66" s="489">
        <v>45541</v>
      </c>
      <c r="B66" s="504" t="s">
        <v>620</v>
      </c>
      <c r="C66" s="503" t="s">
        <v>582</v>
      </c>
      <c r="D66" s="503" t="s">
        <v>540</v>
      </c>
      <c r="E66" s="500" t="s">
        <v>608</v>
      </c>
      <c r="F66" s="499"/>
    </row>
    <row r="67" spans="1:8" ht="24.9" hidden="1" customHeight="1" x14ac:dyDescent="0.25">
      <c r="A67" s="489">
        <v>45541</v>
      </c>
      <c r="B67" s="504" t="s">
        <v>588</v>
      </c>
      <c r="C67" s="503" t="s">
        <v>582</v>
      </c>
      <c r="D67" s="503" t="s">
        <v>540</v>
      </c>
      <c r="E67" s="500" t="s">
        <v>608</v>
      </c>
      <c r="F67" s="499"/>
    </row>
    <row r="68" spans="1:8" ht="24.9" hidden="1" customHeight="1" x14ac:dyDescent="0.25">
      <c r="A68" s="489">
        <v>45541</v>
      </c>
      <c r="B68" s="504" t="s">
        <v>853</v>
      </c>
      <c r="C68" s="503" t="s">
        <v>390</v>
      </c>
      <c r="D68" s="503" t="s">
        <v>854</v>
      </c>
      <c r="E68" s="500" t="s">
        <v>654</v>
      </c>
      <c r="F68" s="499"/>
    </row>
    <row r="69" spans="1:8" ht="24.9" hidden="1" customHeight="1" x14ac:dyDescent="0.25">
      <c r="A69" s="489">
        <v>45541</v>
      </c>
      <c r="B69" s="504" t="s">
        <v>626</v>
      </c>
      <c r="C69" s="503" t="s">
        <v>390</v>
      </c>
      <c r="D69" s="503" t="s">
        <v>540</v>
      </c>
      <c r="E69" s="500" t="s">
        <v>654</v>
      </c>
      <c r="F69" s="499"/>
    </row>
    <row r="70" spans="1:8" ht="24.9" hidden="1" customHeight="1" x14ac:dyDescent="0.25">
      <c r="A70" s="489">
        <v>45541</v>
      </c>
      <c r="B70" s="504" t="s">
        <v>631</v>
      </c>
      <c r="C70" s="503" t="s">
        <v>390</v>
      </c>
      <c r="D70" s="503" t="s">
        <v>540</v>
      </c>
      <c r="E70" s="500" t="s">
        <v>654</v>
      </c>
      <c r="F70" s="499"/>
    </row>
    <row r="71" spans="1:8" ht="24.9" hidden="1" customHeight="1" x14ac:dyDescent="0.25">
      <c r="A71" s="489">
        <v>45541</v>
      </c>
      <c r="B71" s="504" t="s">
        <v>630</v>
      </c>
      <c r="C71" s="503" t="s">
        <v>390</v>
      </c>
      <c r="D71" s="503" t="s">
        <v>540</v>
      </c>
      <c r="E71" s="500" t="s">
        <v>654</v>
      </c>
      <c r="F71" s="499"/>
    </row>
    <row r="72" spans="1:8" ht="24.9" hidden="1" customHeight="1" x14ac:dyDescent="0.25">
      <c r="A72" s="489">
        <v>45541</v>
      </c>
      <c r="B72" s="504" t="s">
        <v>641</v>
      </c>
      <c r="C72" s="503" t="s">
        <v>390</v>
      </c>
      <c r="D72" s="503" t="s">
        <v>540</v>
      </c>
      <c r="E72" s="500" t="s">
        <v>654</v>
      </c>
      <c r="F72" s="499"/>
    </row>
    <row r="73" spans="1:8" ht="24.9" hidden="1" customHeight="1" x14ac:dyDescent="0.25">
      <c r="A73" s="489">
        <v>45541</v>
      </c>
      <c r="B73" s="504" t="s">
        <v>642</v>
      </c>
      <c r="C73" s="503" t="s">
        <v>390</v>
      </c>
      <c r="D73" s="503" t="s">
        <v>540</v>
      </c>
      <c r="E73" s="500" t="s">
        <v>654</v>
      </c>
      <c r="F73" s="499"/>
    </row>
    <row r="74" spans="1:8" ht="24.9" hidden="1" customHeight="1" x14ac:dyDescent="0.25">
      <c r="A74" s="489">
        <v>45541</v>
      </c>
      <c r="B74" s="504" t="s">
        <v>725</v>
      </c>
      <c r="C74" s="503" t="s">
        <v>390</v>
      </c>
      <c r="D74" s="503" t="s">
        <v>540</v>
      </c>
      <c r="E74" s="500" t="s">
        <v>654</v>
      </c>
      <c r="F74" s="499"/>
    </row>
    <row r="75" spans="1:8" s="493" customFormat="1" ht="24.9" hidden="1" customHeight="1" x14ac:dyDescent="0.25">
      <c r="A75" s="489">
        <v>45542</v>
      </c>
      <c r="B75" s="504" t="s">
        <v>618</v>
      </c>
      <c r="C75" s="499" t="s">
        <v>499</v>
      </c>
      <c r="D75" s="499" t="s">
        <v>540</v>
      </c>
      <c r="E75" s="500" t="s">
        <v>654</v>
      </c>
      <c r="F75" s="499" t="s">
        <v>858</v>
      </c>
      <c r="G75" s="488"/>
      <c r="H75" s="488"/>
    </row>
    <row r="76" spans="1:8" s="492" customFormat="1" ht="30" hidden="1" customHeight="1" x14ac:dyDescent="0.25">
      <c r="A76" s="489">
        <v>45542</v>
      </c>
      <c r="B76" s="504" t="s">
        <v>622</v>
      </c>
      <c r="C76" s="499" t="s">
        <v>536</v>
      </c>
      <c r="D76" s="499" t="s">
        <v>540</v>
      </c>
      <c r="E76" s="500" t="s">
        <v>682</v>
      </c>
      <c r="F76" s="499"/>
      <c r="G76" s="488"/>
      <c r="H76" s="488"/>
    </row>
    <row r="77" spans="1:8" ht="30" hidden="1" customHeight="1" x14ac:dyDescent="0.25">
      <c r="A77" s="489">
        <v>45542</v>
      </c>
      <c r="B77" s="504" t="s">
        <v>621</v>
      </c>
      <c r="C77" s="499" t="s">
        <v>536</v>
      </c>
      <c r="D77" s="499" t="s">
        <v>540</v>
      </c>
      <c r="E77" s="500" t="s">
        <v>682</v>
      </c>
      <c r="F77" s="499"/>
    </row>
    <row r="78" spans="1:8" ht="30" hidden="1" customHeight="1" x14ac:dyDescent="0.25">
      <c r="A78" s="489">
        <v>45542</v>
      </c>
      <c r="B78" s="504" t="s">
        <v>623</v>
      </c>
      <c r="C78" s="499" t="s">
        <v>536</v>
      </c>
      <c r="D78" s="499" t="s">
        <v>540</v>
      </c>
      <c r="E78" s="500" t="s">
        <v>682</v>
      </c>
      <c r="F78" s="500"/>
    </row>
    <row r="79" spans="1:8" ht="30" hidden="1" customHeight="1" x14ac:dyDescent="0.25">
      <c r="A79" s="489">
        <v>45542</v>
      </c>
      <c r="B79" s="504" t="s">
        <v>619</v>
      </c>
      <c r="C79" s="499" t="s">
        <v>536</v>
      </c>
      <c r="D79" s="499" t="s">
        <v>540</v>
      </c>
      <c r="E79" s="500" t="s">
        <v>682</v>
      </c>
      <c r="F79" s="499"/>
      <c r="G79" s="493"/>
      <c r="H79" s="493"/>
    </row>
    <row r="80" spans="1:8" s="493" customFormat="1" ht="34.5" hidden="1" customHeight="1" x14ac:dyDescent="0.3">
      <c r="A80" s="489">
        <v>45542</v>
      </c>
      <c r="B80" s="504" t="s">
        <v>628</v>
      </c>
      <c r="C80" s="499" t="s">
        <v>845</v>
      </c>
      <c r="D80" s="499" t="s">
        <v>540</v>
      </c>
      <c r="E80" s="500" t="s">
        <v>664</v>
      </c>
      <c r="F80" s="499"/>
    </row>
    <row r="81" spans="1:8" s="493" customFormat="1" ht="24.9" hidden="1" customHeight="1" x14ac:dyDescent="0.3">
      <c r="A81" s="489">
        <v>45542</v>
      </c>
      <c r="B81" s="504" t="s">
        <v>629</v>
      </c>
      <c r="C81" s="499" t="s">
        <v>845</v>
      </c>
      <c r="D81" s="499" t="s">
        <v>540</v>
      </c>
      <c r="E81" s="500" t="s">
        <v>664</v>
      </c>
      <c r="F81" s="499"/>
    </row>
    <row r="82" spans="1:8" s="493" customFormat="1" ht="24.9" hidden="1" customHeight="1" x14ac:dyDescent="0.3">
      <c r="A82" s="489">
        <v>45542</v>
      </c>
      <c r="B82" s="504" t="s">
        <v>851</v>
      </c>
      <c r="C82" s="503" t="s">
        <v>582</v>
      </c>
      <c r="D82" s="503" t="s">
        <v>540</v>
      </c>
      <c r="E82" s="500" t="s">
        <v>608</v>
      </c>
      <c r="F82" s="509" t="s">
        <v>852</v>
      </c>
    </row>
    <row r="83" spans="1:8" s="493" customFormat="1" ht="24.9" hidden="1" customHeight="1" x14ac:dyDescent="0.25">
      <c r="A83" s="489">
        <v>45542</v>
      </c>
      <c r="B83" s="504" t="s">
        <v>725</v>
      </c>
      <c r="C83" s="503" t="s">
        <v>390</v>
      </c>
      <c r="D83" s="503" t="s">
        <v>807</v>
      </c>
      <c r="E83" s="500" t="s">
        <v>668</v>
      </c>
      <c r="F83" s="509" t="s">
        <v>848</v>
      </c>
      <c r="G83" s="488"/>
      <c r="H83" s="488"/>
    </row>
    <row r="84" spans="1:8" s="493" customFormat="1" ht="24.9" hidden="1" customHeight="1" x14ac:dyDescent="0.25">
      <c r="A84" s="489">
        <v>45542</v>
      </c>
      <c r="B84" s="504" t="s">
        <v>614</v>
      </c>
      <c r="C84" s="499" t="s">
        <v>390</v>
      </c>
      <c r="D84" s="499" t="s">
        <v>540</v>
      </c>
      <c r="E84" s="500" t="s">
        <v>654</v>
      </c>
      <c r="F84" s="515"/>
      <c r="G84" s="488"/>
      <c r="H84" s="488"/>
    </row>
    <row r="85" spans="1:8" s="493" customFormat="1" ht="24.9" hidden="1" customHeight="1" x14ac:dyDescent="0.25">
      <c r="A85" s="489">
        <v>45542</v>
      </c>
      <c r="B85" s="504" t="s">
        <v>624</v>
      </c>
      <c r="C85" s="499" t="s">
        <v>390</v>
      </c>
      <c r="D85" s="499" t="s">
        <v>540</v>
      </c>
      <c r="E85" s="500" t="s">
        <v>654</v>
      </c>
      <c r="F85" s="499"/>
      <c r="G85" s="488"/>
      <c r="H85" s="488"/>
    </row>
    <row r="86" spans="1:8" s="493" customFormat="1" ht="24.9" hidden="1" customHeight="1" x14ac:dyDescent="0.25">
      <c r="A86" s="489">
        <v>45542</v>
      </c>
      <c r="B86" s="504" t="s">
        <v>646</v>
      </c>
      <c r="C86" s="499" t="s">
        <v>390</v>
      </c>
      <c r="D86" s="499" t="s">
        <v>540</v>
      </c>
      <c r="E86" s="500" t="s">
        <v>654</v>
      </c>
      <c r="F86" s="499"/>
      <c r="G86" s="488"/>
      <c r="H86" s="488"/>
    </row>
    <row r="87" spans="1:8" s="493" customFormat="1" ht="24.9" hidden="1" customHeight="1" x14ac:dyDescent="0.25">
      <c r="A87" s="489">
        <v>45542</v>
      </c>
      <c r="B87" s="504" t="s">
        <v>645</v>
      </c>
      <c r="C87" s="499" t="s">
        <v>390</v>
      </c>
      <c r="D87" s="499" t="s">
        <v>540</v>
      </c>
      <c r="E87" s="500" t="s">
        <v>654</v>
      </c>
      <c r="F87" s="499"/>
      <c r="G87" s="488"/>
      <c r="H87" s="488"/>
    </row>
    <row r="88" spans="1:8" s="493" customFormat="1" ht="24.9" hidden="1" customHeight="1" x14ac:dyDescent="0.25">
      <c r="A88" s="489">
        <v>45543</v>
      </c>
      <c r="B88" s="504" t="s">
        <v>618</v>
      </c>
      <c r="C88" s="499" t="s">
        <v>499</v>
      </c>
      <c r="D88" s="499" t="s">
        <v>540</v>
      </c>
      <c r="E88" s="500" t="s">
        <v>654</v>
      </c>
      <c r="F88" s="499"/>
      <c r="G88" s="488"/>
      <c r="H88" s="488"/>
    </row>
    <row r="89" spans="1:8" s="493" customFormat="1" ht="24.9" hidden="1" customHeight="1" x14ac:dyDescent="0.25">
      <c r="A89" s="489">
        <v>45543</v>
      </c>
      <c r="B89" s="504" t="s">
        <v>635</v>
      </c>
      <c r="C89" s="499" t="s">
        <v>536</v>
      </c>
      <c r="D89" s="499" t="s">
        <v>540</v>
      </c>
      <c r="E89" s="500" t="s">
        <v>682</v>
      </c>
      <c r="F89" s="499"/>
      <c r="G89" s="488"/>
      <c r="H89" s="488"/>
    </row>
    <row r="90" spans="1:8" s="493" customFormat="1" ht="24.9" hidden="1" customHeight="1" x14ac:dyDescent="0.25">
      <c r="A90" s="489">
        <v>45543</v>
      </c>
      <c r="B90" s="504" t="s">
        <v>588</v>
      </c>
      <c r="C90" s="499" t="s">
        <v>536</v>
      </c>
      <c r="D90" s="499" t="s">
        <v>540</v>
      </c>
      <c r="E90" s="500" t="s">
        <v>682</v>
      </c>
      <c r="F90" s="499"/>
      <c r="G90" s="488"/>
      <c r="H90" s="488"/>
    </row>
    <row r="91" spans="1:8" ht="24.9" hidden="1" customHeight="1" x14ac:dyDescent="0.25">
      <c r="A91" s="489">
        <v>45543</v>
      </c>
      <c r="B91" s="504" t="s">
        <v>641</v>
      </c>
      <c r="C91" s="499" t="s">
        <v>536</v>
      </c>
      <c r="D91" s="499" t="s">
        <v>540</v>
      </c>
      <c r="E91" s="500" t="s">
        <v>682</v>
      </c>
      <c r="F91" s="499"/>
    </row>
    <row r="92" spans="1:8" ht="24.9" hidden="1" customHeight="1" x14ac:dyDescent="0.25">
      <c r="A92" s="489">
        <v>45543</v>
      </c>
      <c r="B92" s="504" t="s">
        <v>642</v>
      </c>
      <c r="C92" s="499" t="s">
        <v>536</v>
      </c>
      <c r="D92" s="499" t="s">
        <v>540</v>
      </c>
      <c r="E92" s="500" t="s">
        <v>682</v>
      </c>
      <c r="F92" s="499"/>
    </row>
    <row r="93" spans="1:8" ht="24.9" hidden="1" customHeight="1" x14ac:dyDescent="0.25">
      <c r="A93" s="489">
        <v>45543</v>
      </c>
      <c r="B93" s="504" t="s">
        <v>860</v>
      </c>
      <c r="C93" s="499" t="s">
        <v>536</v>
      </c>
      <c r="D93" s="499" t="s">
        <v>751</v>
      </c>
      <c r="E93" s="500" t="s">
        <v>682</v>
      </c>
      <c r="F93" s="515" t="s">
        <v>862</v>
      </c>
    </row>
    <row r="94" spans="1:8" ht="24.9" hidden="1" customHeight="1" x14ac:dyDescent="0.25">
      <c r="A94" s="489">
        <v>45543</v>
      </c>
      <c r="B94" s="504" t="s">
        <v>644</v>
      </c>
      <c r="C94" s="499" t="s">
        <v>536</v>
      </c>
      <c r="D94" s="499" t="s">
        <v>540</v>
      </c>
      <c r="E94" s="500" t="s">
        <v>682</v>
      </c>
      <c r="F94" s="499"/>
    </row>
    <row r="95" spans="1:8" ht="32.25" hidden="1" customHeight="1" x14ac:dyDescent="0.25">
      <c r="A95" s="489">
        <v>45543</v>
      </c>
      <c r="B95" s="504" t="s">
        <v>634</v>
      </c>
      <c r="C95" s="499" t="s">
        <v>582</v>
      </c>
      <c r="D95" s="499" t="s">
        <v>540</v>
      </c>
      <c r="E95" s="500" t="s">
        <v>861</v>
      </c>
      <c r="F95" s="499"/>
    </row>
    <row r="96" spans="1:8" ht="24.9" hidden="1" customHeight="1" x14ac:dyDescent="0.25">
      <c r="A96" s="489">
        <v>45543</v>
      </c>
      <c r="B96" s="504" t="s">
        <v>859</v>
      </c>
      <c r="C96" s="503" t="s">
        <v>828</v>
      </c>
      <c r="D96" s="503" t="s">
        <v>856</v>
      </c>
      <c r="E96" s="500" t="s">
        <v>668</v>
      </c>
      <c r="F96" s="515" t="s">
        <v>857</v>
      </c>
    </row>
    <row r="97" spans="1:6" ht="24.9" hidden="1" customHeight="1" x14ac:dyDescent="0.25">
      <c r="A97" s="489">
        <v>45543</v>
      </c>
      <c r="B97" s="504" t="s">
        <v>615</v>
      </c>
      <c r="C97" s="499" t="s">
        <v>390</v>
      </c>
      <c r="D97" s="499" t="s">
        <v>540</v>
      </c>
      <c r="E97" s="500" t="s">
        <v>654</v>
      </c>
      <c r="F97" s="499"/>
    </row>
    <row r="98" spans="1:6" ht="24.9" hidden="1" customHeight="1" x14ac:dyDescent="0.25">
      <c r="A98" s="489">
        <v>45543</v>
      </c>
      <c r="B98" s="504" t="s">
        <v>616</v>
      </c>
      <c r="C98" s="499" t="s">
        <v>390</v>
      </c>
      <c r="D98" s="499" t="s">
        <v>540</v>
      </c>
      <c r="E98" s="500" t="s">
        <v>654</v>
      </c>
      <c r="F98" s="499"/>
    </row>
    <row r="99" spans="1:6" ht="24.9" hidden="1" customHeight="1" x14ac:dyDescent="0.25">
      <c r="A99" s="489">
        <v>45543</v>
      </c>
      <c r="B99" s="504" t="s">
        <v>617</v>
      </c>
      <c r="C99" s="499" t="s">
        <v>390</v>
      </c>
      <c r="D99" s="499" t="s">
        <v>540</v>
      </c>
      <c r="E99" s="500" t="s">
        <v>654</v>
      </c>
      <c r="F99" s="499"/>
    </row>
    <row r="100" spans="1:6" ht="24.9" hidden="1" customHeight="1" x14ac:dyDescent="0.25">
      <c r="A100" s="489">
        <v>45544</v>
      </c>
      <c r="B100" s="505" t="s">
        <v>622</v>
      </c>
      <c r="C100" s="503" t="s">
        <v>536</v>
      </c>
      <c r="D100" s="499" t="s">
        <v>540</v>
      </c>
      <c r="E100" s="500" t="s">
        <v>682</v>
      </c>
      <c r="F100" s="499"/>
    </row>
    <row r="101" spans="1:6" ht="24.9" hidden="1" customHeight="1" x14ac:dyDescent="0.25">
      <c r="A101" s="489">
        <v>45544</v>
      </c>
      <c r="B101" s="505" t="s">
        <v>630</v>
      </c>
      <c r="C101" s="503" t="s">
        <v>873</v>
      </c>
      <c r="D101" s="499" t="s">
        <v>540</v>
      </c>
      <c r="E101" s="500" t="s">
        <v>682</v>
      </c>
      <c r="F101" s="499"/>
    </row>
    <row r="102" spans="1:6" ht="24.9" hidden="1" customHeight="1" x14ac:dyDescent="0.25">
      <c r="A102" s="489">
        <v>45544</v>
      </c>
      <c r="B102" s="505" t="s">
        <v>725</v>
      </c>
      <c r="C102" s="503" t="s">
        <v>873</v>
      </c>
      <c r="D102" s="499" t="s">
        <v>540</v>
      </c>
      <c r="E102" s="500" t="s">
        <v>682</v>
      </c>
      <c r="F102" s="499"/>
    </row>
    <row r="103" spans="1:6" ht="24.9" hidden="1" customHeight="1" x14ac:dyDescent="0.25">
      <c r="A103" s="489">
        <v>45544</v>
      </c>
      <c r="B103" s="505" t="s">
        <v>621</v>
      </c>
      <c r="C103" s="503" t="s">
        <v>536</v>
      </c>
      <c r="D103" s="499" t="s">
        <v>540</v>
      </c>
      <c r="E103" s="500" t="s">
        <v>682</v>
      </c>
      <c r="F103" s="499"/>
    </row>
    <row r="104" spans="1:6" ht="24.9" hidden="1" customHeight="1" x14ac:dyDescent="0.25">
      <c r="A104" s="489">
        <v>45544</v>
      </c>
      <c r="B104" s="505" t="s">
        <v>623</v>
      </c>
      <c r="C104" s="503" t="s">
        <v>536</v>
      </c>
      <c r="D104" s="499" t="s">
        <v>540</v>
      </c>
      <c r="E104" s="500" t="s">
        <v>682</v>
      </c>
      <c r="F104" s="499"/>
    </row>
    <row r="105" spans="1:6" ht="24.9" hidden="1" customHeight="1" x14ac:dyDescent="0.25">
      <c r="A105" s="489">
        <v>45544</v>
      </c>
      <c r="B105" s="505" t="s">
        <v>865</v>
      </c>
      <c r="C105" s="503" t="s">
        <v>536</v>
      </c>
      <c r="D105" s="499" t="s">
        <v>868</v>
      </c>
      <c r="E105" s="500" t="s">
        <v>682</v>
      </c>
      <c r="F105" s="499" t="s">
        <v>870</v>
      </c>
    </row>
    <row r="106" spans="1:6" ht="24.9" hidden="1" customHeight="1" x14ac:dyDescent="0.25">
      <c r="A106" s="489">
        <v>45544</v>
      </c>
      <c r="B106" s="505" t="s">
        <v>876</v>
      </c>
      <c r="C106" s="503" t="s">
        <v>536</v>
      </c>
      <c r="D106" s="499" t="s">
        <v>871</v>
      </c>
      <c r="E106" s="500" t="s">
        <v>875</v>
      </c>
      <c r="F106" s="499"/>
    </row>
    <row r="107" spans="1:6" ht="24.9" hidden="1" customHeight="1" x14ac:dyDescent="0.25">
      <c r="A107" s="489">
        <v>45544</v>
      </c>
      <c r="B107" s="505" t="s">
        <v>619</v>
      </c>
      <c r="C107" s="499" t="s">
        <v>536</v>
      </c>
      <c r="D107" s="499" t="s">
        <v>540</v>
      </c>
      <c r="E107" s="500" t="s">
        <v>682</v>
      </c>
      <c r="F107" s="499"/>
    </row>
    <row r="108" spans="1:6" ht="24.9" hidden="1" customHeight="1" x14ac:dyDescent="0.25">
      <c r="A108" s="489">
        <v>45544</v>
      </c>
      <c r="B108" s="505" t="s">
        <v>866</v>
      </c>
      <c r="C108" s="503" t="s">
        <v>845</v>
      </c>
      <c r="D108" s="499" t="s">
        <v>540</v>
      </c>
      <c r="E108" s="500" t="s">
        <v>664</v>
      </c>
      <c r="F108" s="499"/>
    </row>
    <row r="109" spans="1:6" ht="24.9" hidden="1" customHeight="1" x14ac:dyDescent="0.25">
      <c r="A109" s="489">
        <v>45544</v>
      </c>
      <c r="B109" s="505" t="s">
        <v>872</v>
      </c>
      <c r="C109" s="503" t="s">
        <v>845</v>
      </c>
      <c r="D109" s="499" t="s">
        <v>540</v>
      </c>
      <c r="E109" s="500" t="s">
        <v>664</v>
      </c>
      <c r="F109" s="499"/>
    </row>
    <row r="110" spans="1:6" ht="24.9" hidden="1" customHeight="1" x14ac:dyDescent="0.25">
      <c r="A110" s="489">
        <v>45544</v>
      </c>
      <c r="B110" s="505" t="s">
        <v>867</v>
      </c>
      <c r="C110" s="503" t="s">
        <v>845</v>
      </c>
      <c r="D110" s="499" t="s">
        <v>540</v>
      </c>
      <c r="E110" s="500" t="s">
        <v>664</v>
      </c>
      <c r="F110" s="499"/>
    </row>
    <row r="111" spans="1:6" ht="24.9" hidden="1" customHeight="1" x14ac:dyDescent="0.25">
      <c r="A111" s="489">
        <v>45544</v>
      </c>
      <c r="B111" s="498" t="s">
        <v>642</v>
      </c>
      <c r="C111" s="503" t="s">
        <v>795</v>
      </c>
      <c r="D111" s="503" t="s">
        <v>838</v>
      </c>
      <c r="E111" s="500" t="s">
        <v>668</v>
      </c>
      <c r="F111" s="509" t="s">
        <v>850</v>
      </c>
    </row>
    <row r="112" spans="1:6" ht="24.9" hidden="1" customHeight="1" x14ac:dyDescent="0.25">
      <c r="A112" s="489">
        <v>45544</v>
      </c>
      <c r="B112" s="504" t="s">
        <v>842</v>
      </c>
      <c r="C112" s="503" t="s">
        <v>795</v>
      </c>
      <c r="D112" s="503" t="s">
        <v>838</v>
      </c>
      <c r="E112" s="500" t="s">
        <v>668</v>
      </c>
      <c r="F112" s="509"/>
    </row>
    <row r="113" spans="1:6" ht="24.9" hidden="1" customHeight="1" x14ac:dyDescent="0.25">
      <c r="A113" s="489">
        <v>45544</v>
      </c>
      <c r="B113" s="504" t="s">
        <v>843</v>
      </c>
      <c r="C113" s="503" t="s">
        <v>795</v>
      </c>
      <c r="D113" s="503" t="s">
        <v>838</v>
      </c>
      <c r="E113" s="500" t="s">
        <v>668</v>
      </c>
      <c r="F113" s="509"/>
    </row>
    <row r="114" spans="1:6" ht="24.9" hidden="1" customHeight="1" x14ac:dyDescent="0.25">
      <c r="A114" s="489">
        <v>45544</v>
      </c>
      <c r="B114" s="505" t="s">
        <v>634</v>
      </c>
      <c r="C114" s="503" t="s">
        <v>869</v>
      </c>
      <c r="D114" s="499" t="s">
        <v>540</v>
      </c>
      <c r="E114" s="500" t="s">
        <v>874</v>
      </c>
      <c r="F114" s="499"/>
    </row>
    <row r="115" spans="1:6" ht="24.9" hidden="1" customHeight="1" x14ac:dyDescent="0.25">
      <c r="A115" s="489">
        <v>45544</v>
      </c>
      <c r="B115" s="505" t="s">
        <v>628</v>
      </c>
      <c r="C115" s="503" t="s">
        <v>390</v>
      </c>
      <c r="D115" s="499" t="s">
        <v>540</v>
      </c>
      <c r="E115" s="500" t="s">
        <v>677</v>
      </c>
      <c r="F115" s="499"/>
    </row>
    <row r="116" spans="1:6" ht="24.9" hidden="1" customHeight="1" x14ac:dyDescent="0.25">
      <c r="A116" s="489">
        <v>45544</v>
      </c>
      <c r="B116" s="505" t="s">
        <v>629</v>
      </c>
      <c r="C116" s="503" t="s">
        <v>390</v>
      </c>
      <c r="D116" s="499" t="s">
        <v>540</v>
      </c>
      <c r="E116" s="500" t="s">
        <v>677</v>
      </c>
      <c r="F116" s="499"/>
    </row>
    <row r="117" spans="1:6" ht="24.9" hidden="1" customHeight="1" x14ac:dyDescent="0.25">
      <c r="A117" s="489">
        <v>45544</v>
      </c>
      <c r="B117" s="505" t="s">
        <v>620</v>
      </c>
      <c r="C117" s="503" t="s">
        <v>390</v>
      </c>
      <c r="D117" s="499" t="s">
        <v>540</v>
      </c>
      <c r="E117" s="500" t="s">
        <v>677</v>
      </c>
      <c r="F117" s="499"/>
    </row>
    <row r="118" spans="1:6" ht="24.9" hidden="1" customHeight="1" x14ac:dyDescent="0.25">
      <c r="A118" s="489">
        <v>45544</v>
      </c>
      <c r="B118" s="505" t="s">
        <v>626</v>
      </c>
      <c r="C118" s="503" t="s">
        <v>390</v>
      </c>
      <c r="D118" s="499" t="s">
        <v>540</v>
      </c>
      <c r="E118" s="500" t="s">
        <v>677</v>
      </c>
      <c r="F118" s="499"/>
    </row>
    <row r="119" spans="1:6" ht="24.9" hidden="1" customHeight="1" x14ac:dyDescent="0.25">
      <c r="A119" s="489">
        <v>45544</v>
      </c>
      <c r="B119" s="505" t="s">
        <v>627</v>
      </c>
      <c r="C119" s="503" t="s">
        <v>390</v>
      </c>
      <c r="D119" s="499" t="s">
        <v>540</v>
      </c>
      <c r="E119" s="500" t="s">
        <v>677</v>
      </c>
      <c r="F119" s="499"/>
    </row>
    <row r="120" spans="1:6" ht="24.9" hidden="1" customHeight="1" x14ac:dyDescent="0.25">
      <c r="A120" s="489">
        <v>45544</v>
      </c>
      <c r="B120" s="505" t="s">
        <v>895</v>
      </c>
      <c r="C120" s="499" t="s">
        <v>390</v>
      </c>
      <c r="D120" s="499" t="s">
        <v>864</v>
      </c>
      <c r="E120" s="500" t="s">
        <v>677</v>
      </c>
      <c r="F120" s="499"/>
    </row>
    <row r="121" spans="1:6" ht="24.9" hidden="1" customHeight="1" x14ac:dyDescent="0.25">
      <c r="A121" s="489">
        <v>45544</v>
      </c>
      <c r="B121" s="504" t="s">
        <v>640</v>
      </c>
      <c r="C121" s="499"/>
      <c r="D121" s="499"/>
      <c r="E121" s="500"/>
      <c r="F121" s="499"/>
    </row>
    <row r="122" spans="1:6" ht="24.9" hidden="1" customHeight="1" x14ac:dyDescent="0.25">
      <c r="A122" s="489">
        <v>45544</v>
      </c>
      <c r="B122" s="504" t="s">
        <v>648</v>
      </c>
      <c r="C122" s="499"/>
      <c r="D122" s="499" t="s">
        <v>855</v>
      </c>
      <c r="E122" s="500"/>
      <c r="F122" s="499" t="s">
        <v>863</v>
      </c>
    </row>
    <row r="123" spans="1:6" ht="24.9" hidden="1" customHeight="1" x14ac:dyDescent="0.25">
      <c r="A123" s="489">
        <v>45544</v>
      </c>
      <c r="B123" s="505" t="s">
        <v>895</v>
      </c>
      <c r="C123" s="499"/>
      <c r="D123" s="503" t="s">
        <v>540</v>
      </c>
      <c r="E123" s="500" t="s">
        <v>668</v>
      </c>
      <c r="F123" s="499" t="s">
        <v>849</v>
      </c>
    </row>
    <row r="124" spans="1:6" ht="24.9" hidden="1" customHeight="1" x14ac:dyDescent="0.25">
      <c r="A124" s="489">
        <v>45544</v>
      </c>
      <c r="B124" s="504" t="s">
        <v>712</v>
      </c>
      <c r="C124" s="499"/>
      <c r="D124" s="499"/>
      <c r="E124" s="500"/>
      <c r="F124" s="499" t="s">
        <v>863</v>
      </c>
    </row>
    <row r="125" spans="1:6" ht="24.9" hidden="1" customHeight="1" x14ac:dyDescent="0.25">
      <c r="A125" s="489">
        <v>45545</v>
      </c>
      <c r="B125" s="505" t="s">
        <v>624</v>
      </c>
      <c r="C125" s="499" t="s">
        <v>536</v>
      </c>
      <c r="D125" s="499" t="s">
        <v>540</v>
      </c>
      <c r="E125" s="500" t="s">
        <v>682</v>
      </c>
      <c r="F125" s="499"/>
    </row>
    <row r="126" spans="1:6" ht="24.9" hidden="1" customHeight="1" x14ac:dyDescent="0.25">
      <c r="A126" s="489">
        <v>45545</v>
      </c>
      <c r="B126" s="505" t="s">
        <v>614</v>
      </c>
      <c r="C126" s="499" t="s">
        <v>536</v>
      </c>
      <c r="D126" s="499" t="s">
        <v>540</v>
      </c>
      <c r="E126" s="500" t="s">
        <v>682</v>
      </c>
      <c r="F126" s="499" t="s">
        <v>881</v>
      </c>
    </row>
    <row r="127" spans="1:6" ht="24.9" hidden="1" customHeight="1" x14ac:dyDescent="0.25">
      <c r="A127" s="489">
        <v>45545</v>
      </c>
      <c r="B127" s="505" t="s">
        <v>588</v>
      </c>
      <c r="C127" s="499" t="s">
        <v>536</v>
      </c>
      <c r="D127" s="499" t="s">
        <v>540</v>
      </c>
      <c r="E127" s="500" t="s">
        <v>682</v>
      </c>
      <c r="F127" s="499"/>
    </row>
    <row r="128" spans="1:6" ht="24.9" hidden="1" customHeight="1" x14ac:dyDescent="0.25">
      <c r="A128" s="489">
        <v>45545</v>
      </c>
      <c r="B128" s="506" t="s">
        <v>641</v>
      </c>
      <c r="C128" s="499" t="s">
        <v>879</v>
      </c>
      <c r="D128" s="499" t="s">
        <v>540</v>
      </c>
      <c r="E128" s="500" t="s">
        <v>677</v>
      </c>
      <c r="F128" s="499"/>
    </row>
    <row r="129" spans="1:6" ht="24.9" hidden="1" customHeight="1" x14ac:dyDescent="0.25">
      <c r="A129" s="489">
        <v>45545</v>
      </c>
      <c r="B129" s="505" t="s">
        <v>642</v>
      </c>
      <c r="C129" s="499" t="s">
        <v>879</v>
      </c>
      <c r="D129" s="499" t="s">
        <v>540</v>
      </c>
      <c r="E129" s="500" t="s">
        <v>677</v>
      </c>
      <c r="F129" s="499"/>
    </row>
    <row r="130" spans="1:6" ht="24.9" hidden="1" customHeight="1" x14ac:dyDescent="0.25">
      <c r="A130" s="489">
        <v>45545</v>
      </c>
      <c r="B130" s="507" t="s">
        <v>878</v>
      </c>
      <c r="C130" s="499" t="s">
        <v>879</v>
      </c>
      <c r="D130" s="499" t="s">
        <v>540</v>
      </c>
      <c r="E130" s="500" t="s">
        <v>677</v>
      </c>
      <c r="F130" s="499"/>
    </row>
    <row r="131" spans="1:6" ht="24.9" hidden="1" customHeight="1" x14ac:dyDescent="0.25">
      <c r="A131" s="489">
        <v>45545</v>
      </c>
      <c r="B131" s="506" t="s">
        <v>989</v>
      </c>
      <c r="C131" s="499" t="s">
        <v>879</v>
      </c>
      <c r="D131" s="499" t="s">
        <v>856</v>
      </c>
      <c r="E131" s="500" t="s">
        <v>875</v>
      </c>
      <c r="F131" s="499" t="s">
        <v>990</v>
      </c>
    </row>
    <row r="132" spans="1:6" ht="24.75" hidden="1" customHeight="1" x14ac:dyDescent="0.25">
      <c r="A132" s="489">
        <v>45545</v>
      </c>
      <c r="B132" s="508" t="s">
        <v>880</v>
      </c>
      <c r="C132" s="499" t="s">
        <v>879</v>
      </c>
      <c r="D132" s="499" t="s">
        <v>856</v>
      </c>
      <c r="E132" s="500" t="s">
        <v>875</v>
      </c>
      <c r="F132" s="499" t="s">
        <v>882</v>
      </c>
    </row>
    <row r="133" spans="1:6" ht="24.9" hidden="1" customHeight="1" x14ac:dyDescent="0.25">
      <c r="A133" s="489">
        <v>45546</v>
      </c>
      <c r="B133" s="508" t="s">
        <v>622</v>
      </c>
      <c r="C133" s="499" t="s">
        <v>536</v>
      </c>
      <c r="D133" s="498" t="s">
        <v>540</v>
      </c>
      <c r="E133" s="500" t="s">
        <v>682</v>
      </c>
      <c r="F133" s="499"/>
    </row>
    <row r="134" spans="1:6" ht="24.9" hidden="1" customHeight="1" x14ac:dyDescent="0.25">
      <c r="A134" s="489">
        <v>45546</v>
      </c>
      <c r="B134" s="509" t="s">
        <v>618</v>
      </c>
      <c r="C134" s="499" t="s">
        <v>786</v>
      </c>
      <c r="D134" s="499" t="s">
        <v>540</v>
      </c>
      <c r="E134" s="500" t="s">
        <v>654</v>
      </c>
      <c r="F134" s="499"/>
    </row>
    <row r="135" spans="1:6" ht="24.9" hidden="1" customHeight="1" x14ac:dyDescent="0.25">
      <c r="A135" s="489">
        <v>45546</v>
      </c>
      <c r="B135" s="508" t="s">
        <v>621</v>
      </c>
      <c r="C135" s="499" t="s">
        <v>536</v>
      </c>
      <c r="D135" s="499" t="s">
        <v>540</v>
      </c>
      <c r="E135" s="500" t="s">
        <v>682</v>
      </c>
      <c r="F135" s="499"/>
    </row>
    <row r="136" spans="1:6" ht="24.9" hidden="1" customHeight="1" x14ac:dyDescent="0.25">
      <c r="A136" s="489">
        <v>45546</v>
      </c>
      <c r="B136" s="508" t="s">
        <v>644</v>
      </c>
      <c r="C136" s="499" t="s">
        <v>536</v>
      </c>
      <c r="D136" s="499" t="s">
        <v>540</v>
      </c>
      <c r="E136" s="500" t="s">
        <v>682</v>
      </c>
      <c r="F136" s="499"/>
    </row>
    <row r="137" spans="1:6" ht="24.9" hidden="1" customHeight="1" x14ac:dyDescent="0.25">
      <c r="A137" s="489">
        <v>45546</v>
      </c>
      <c r="B137" s="508" t="s">
        <v>623</v>
      </c>
      <c r="C137" s="499" t="s">
        <v>536</v>
      </c>
      <c r="D137" s="499" t="s">
        <v>540</v>
      </c>
      <c r="E137" s="500" t="s">
        <v>682</v>
      </c>
      <c r="F137" s="499"/>
    </row>
    <row r="138" spans="1:6" ht="24.9" hidden="1" customHeight="1" x14ac:dyDescent="0.25">
      <c r="A138" s="489">
        <v>45546</v>
      </c>
      <c r="B138" s="508" t="s">
        <v>883</v>
      </c>
      <c r="C138" s="499" t="s">
        <v>582</v>
      </c>
      <c r="D138" s="499" t="s">
        <v>540</v>
      </c>
      <c r="E138" s="500" t="s">
        <v>608</v>
      </c>
      <c r="F138" s="499" t="s">
        <v>885</v>
      </c>
    </row>
    <row r="139" spans="1:6" ht="24.9" hidden="1" customHeight="1" x14ac:dyDescent="0.25">
      <c r="A139" s="489">
        <v>45546</v>
      </c>
      <c r="B139" s="508" t="s">
        <v>884</v>
      </c>
      <c r="C139" s="499" t="s">
        <v>582</v>
      </c>
      <c r="D139" s="499" t="s">
        <v>540</v>
      </c>
      <c r="E139" s="500" t="s">
        <v>608</v>
      </c>
      <c r="F139" s="499"/>
    </row>
    <row r="140" spans="1:6" ht="24.9" hidden="1" customHeight="1" x14ac:dyDescent="0.25">
      <c r="A140" s="489">
        <v>45546</v>
      </c>
      <c r="B140" s="508" t="s">
        <v>628</v>
      </c>
      <c r="C140" s="499" t="s">
        <v>390</v>
      </c>
      <c r="D140" s="499" t="s">
        <v>540</v>
      </c>
      <c r="E140" s="500" t="s">
        <v>654</v>
      </c>
      <c r="F140" s="499"/>
    </row>
    <row r="141" spans="1:6" ht="24.9" hidden="1" customHeight="1" x14ac:dyDescent="0.25">
      <c r="A141" s="489">
        <v>45546</v>
      </c>
      <c r="B141" s="508" t="s">
        <v>629</v>
      </c>
      <c r="C141" s="499" t="s">
        <v>390</v>
      </c>
      <c r="D141" s="499" t="s">
        <v>540</v>
      </c>
      <c r="E141" s="500" t="s">
        <v>654</v>
      </c>
      <c r="F141" s="499"/>
    </row>
    <row r="142" spans="1:6" ht="24.9" hidden="1" customHeight="1" x14ac:dyDescent="0.25">
      <c r="A142" s="489">
        <v>45546</v>
      </c>
      <c r="B142" s="508" t="s">
        <v>619</v>
      </c>
      <c r="C142" s="499" t="s">
        <v>390</v>
      </c>
      <c r="D142" s="499" t="s">
        <v>540</v>
      </c>
      <c r="E142" s="500" t="s">
        <v>654</v>
      </c>
      <c r="F142" s="499"/>
    </row>
    <row r="143" spans="1:6" ht="24.9" hidden="1" customHeight="1" x14ac:dyDescent="0.25">
      <c r="A143" s="489">
        <v>45546</v>
      </c>
      <c r="B143" s="508" t="s">
        <v>635</v>
      </c>
      <c r="C143" s="499" t="s">
        <v>390</v>
      </c>
      <c r="D143" s="499" t="s">
        <v>540</v>
      </c>
      <c r="E143" s="500" t="s">
        <v>664</v>
      </c>
      <c r="F143" s="499" t="s">
        <v>886</v>
      </c>
    </row>
    <row r="144" spans="1:6" ht="24.9" hidden="1" customHeight="1" x14ac:dyDescent="0.25">
      <c r="A144" s="489">
        <v>45547</v>
      </c>
      <c r="B144" s="505" t="s">
        <v>614</v>
      </c>
      <c r="C144" s="499" t="s">
        <v>888</v>
      </c>
      <c r="D144" s="499"/>
      <c r="E144" s="500" t="s">
        <v>682</v>
      </c>
      <c r="F144" s="499" t="s">
        <v>892</v>
      </c>
    </row>
    <row r="145" spans="1:6" ht="24.9" hidden="1" customHeight="1" x14ac:dyDescent="0.25">
      <c r="A145" s="489">
        <v>45547</v>
      </c>
      <c r="B145" s="505" t="s">
        <v>588</v>
      </c>
      <c r="C145" s="499" t="s">
        <v>888</v>
      </c>
      <c r="D145" s="499"/>
      <c r="E145" s="500" t="s">
        <v>682</v>
      </c>
      <c r="F145" s="499"/>
    </row>
    <row r="146" spans="1:6" ht="24.9" hidden="1" customHeight="1" x14ac:dyDescent="0.25">
      <c r="A146" s="489">
        <v>45547</v>
      </c>
      <c r="B146" s="507" t="s">
        <v>648</v>
      </c>
      <c r="C146" s="499" t="s">
        <v>582</v>
      </c>
      <c r="D146" s="499" t="s">
        <v>887</v>
      </c>
      <c r="E146" s="500" t="s">
        <v>875</v>
      </c>
      <c r="F146" s="499"/>
    </row>
    <row r="147" spans="1:6" ht="24.9" hidden="1" customHeight="1" x14ac:dyDescent="0.25">
      <c r="A147" s="489">
        <v>45547</v>
      </c>
      <c r="B147" s="507" t="s">
        <v>890</v>
      </c>
      <c r="C147" s="499" t="s">
        <v>582</v>
      </c>
      <c r="D147" s="499" t="s">
        <v>887</v>
      </c>
      <c r="E147" s="500" t="s">
        <v>875</v>
      </c>
      <c r="F147" s="499" t="s">
        <v>891</v>
      </c>
    </row>
    <row r="148" spans="1:6" ht="24.9" hidden="1" customHeight="1" x14ac:dyDescent="0.25">
      <c r="A148" s="489">
        <v>45547</v>
      </c>
      <c r="B148" s="505" t="s">
        <v>626</v>
      </c>
      <c r="C148" s="499" t="s">
        <v>390</v>
      </c>
      <c r="D148" s="499"/>
      <c r="E148" s="500" t="s">
        <v>654</v>
      </c>
      <c r="F148" s="499"/>
    </row>
    <row r="149" spans="1:6" ht="24.9" hidden="1" customHeight="1" x14ac:dyDescent="0.25">
      <c r="A149" s="489">
        <v>45547</v>
      </c>
      <c r="B149" s="505" t="s">
        <v>630</v>
      </c>
      <c r="C149" s="499" t="s">
        <v>390</v>
      </c>
      <c r="D149" s="499"/>
      <c r="E149" s="500" t="s">
        <v>654</v>
      </c>
      <c r="F149" s="499"/>
    </row>
    <row r="150" spans="1:6" ht="24.9" hidden="1" customHeight="1" x14ac:dyDescent="0.25">
      <c r="A150" s="489">
        <v>45547</v>
      </c>
      <c r="B150" s="506" t="s">
        <v>641</v>
      </c>
      <c r="C150" s="499" t="s">
        <v>390</v>
      </c>
      <c r="D150" s="499"/>
      <c r="E150" s="500" t="s">
        <v>654</v>
      </c>
      <c r="F150" s="499"/>
    </row>
    <row r="151" spans="1:6" ht="24.9" hidden="1" customHeight="1" x14ac:dyDescent="0.25">
      <c r="A151" s="489">
        <v>45547</v>
      </c>
      <c r="B151" s="505" t="s">
        <v>642</v>
      </c>
      <c r="C151" s="499" t="s">
        <v>390</v>
      </c>
      <c r="D151" s="499"/>
      <c r="E151" s="500" t="s">
        <v>654</v>
      </c>
      <c r="F151" s="499"/>
    </row>
    <row r="152" spans="1:6" ht="24.9" hidden="1" customHeight="1" x14ac:dyDescent="0.25">
      <c r="A152" s="489">
        <v>45547</v>
      </c>
      <c r="B152" s="505" t="s">
        <v>725</v>
      </c>
      <c r="C152" s="499" t="s">
        <v>390</v>
      </c>
      <c r="D152" s="499"/>
      <c r="E152" s="500" t="s">
        <v>654</v>
      </c>
      <c r="F152" s="499"/>
    </row>
    <row r="153" spans="1:6" ht="24.9" hidden="1" customHeight="1" x14ac:dyDescent="0.25">
      <c r="A153" s="489">
        <v>45548</v>
      </c>
      <c r="B153" s="505" t="s">
        <v>622</v>
      </c>
      <c r="C153" s="499" t="s">
        <v>582</v>
      </c>
      <c r="D153" s="498" t="s">
        <v>671</v>
      </c>
      <c r="E153" s="500" t="s">
        <v>874</v>
      </c>
      <c r="F153" s="499"/>
    </row>
    <row r="154" spans="1:6" ht="24.9" hidden="1" customHeight="1" x14ac:dyDescent="0.25">
      <c r="A154" s="489">
        <v>45548</v>
      </c>
      <c r="B154" s="505" t="s">
        <v>628</v>
      </c>
      <c r="C154" s="499" t="s">
        <v>536</v>
      </c>
      <c r="D154" s="499" t="s">
        <v>671</v>
      </c>
      <c r="E154" s="500" t="s">
        <v>654</v>
      </c>
      <c r="F154" s="499"/>
    </row>
    <row r="155" spans="1:6" ht="24.9" hidden="1" customHeight="1" x14ac:dyDescent="0.25">
      <c r="A155" s="489">
        <v>45548</v>
      </c>
      <c r="B155" s="505" t="s">
        <v>629</v>
      </c>
      <c r="C155" s="499" t="s">
        <v>536</v>
      </c>
      <c r="D155" s="499" t="s">
        <v>671</v>
      </c>
      <c r="E155" s="500" t="s">
        <v>654</v>
      </c>
      <c r="F155" s="499"/>
    </row>
    <row r="156" spans="1:6" ht="24.9" hidden="1" customHeight="1" x14ac:dyDescent="0.25">
      <c r="A156" s="489">
        <v>45548</v>
      </c>
      <c r="B156" s="505" t="s">
        <v>624</v>
      </c>
      <c r="C156" s="499" t="s">
        <v>536</v>
      </c>
      <c r="D156" s="499" t="s">
        <v>671</v>
      </c>
      <c r="E156" s="500" t="s">
        <v>654</v>
      </c>
      <c r="F156" s="499"/>
    </row>
    <row r="157" spans="1:6" ht="24.9" hidden="1" customHeight="1" x14ac:dyDescent="0.25">
      <c r="A157" s="489">
        <v>45548</v>
      </c>
      <c r="B157" s="505" t="s">
        <v>900</v>
      </c>
      <c r="C157" s="499" t="s">
        <v>536</v>
      </c>
      <c r="D157" s="499" t="s">
        <v>671</v>
      </c>
      <c r="E157" s="500" t="s">
        <v>654</v>
      </c>
      <c r="F157" s="499"/>
    </row>
    <row r="158" spans="1:6" ht="24.9" hidden="1" customHeight="1" x14ac:dyDescent="0.25">
      <c r="A158" s="489">
        <v>45548</v>
      </c>
      <c r="B158" s="505" t="s">
        <v>620</v>
      </c>
      <c r="C158" s="499" t="s">
        <v>536</v>
      </c>
      <c r="D158" s="499" t="s">
        <v>671</v>
      </c>
      <c r="E158" s="500" t="s">
        <v>654</v>
      </c>
      <c r="F158" s="499" t="s">
        <v>892</v>
      </c>
    </row>
    <row r="159" spans="1:6" ht="24.9" hidden="1" customHeight="1" x14ac:dyDescent="0.25">
      <c r="A159" s="489">
        <v>45548</v>
      </c>
      <c r="B159" s="506" t="s">
        <v>889</v>
      </c>
      <c r="C159" s="499" t="s">
        <v>536</v>
      </c>
      <c r="D159" s="499" t="s">
        <v>671</v>
      </c>
      <c r="E159" s="500" t="s">
        <v>874</v>
      </c>
      <c r="F159" s="499"/>
    </row>
    <row r="160" spans="1:6" ht="24.9" hidden="1" customHeight="1" x14ac:dyDescent="0.25">
      <c r="A160" s="489">
        <v>45548</v>
      </c>
      <c r="B160" s="507" t="s">
        <v>606</v>
      </c>
      <c r="C160" s="499" t="s">
        <v>826</v>
      </c>
      <c r="D160" s="499" t="s">
        <v>671</v>
      </c>
      <c r="E160" s="500" t="s">
        <v>650</v>
      </c>
      <c r="F160" s="499"/>
    </row>
    <row r="161" spans="1:6" ht="24.9" hidden="1" customHeight="1" x14ac:dyDescent="0.25">
      <c r="A161" s="489">
        <v>45548</v>
      </c>
      <c r="B161" s="505" t="s">
        <v>724</v>
      </c>
      <c r="C161" s="499" t="s">
        <v>896</v>
      </c>
      <c r="D161" s="499" t="s">
        <v>671</v>
      </c>
      <c r="E161" s="500" t="s">
        <v>650</v>
      </c>
      <c r="F161" s="499"/>
    </row>
    <row r="162" spans="1:6" ht="24.9" hidden="1" customHeight="1" x14ac:dyDescent="0.25">
      <c r="A162" s="489">
        <v>45548</v>
      </c>
      <c r="B162" s="507" t="s">
        <v>712</v>
      </c>
      <c r="C162" s="499" t="s">
        <v>897</v>
      </c>
      <c r="D162" s="499" t="s">
        <v>671</v>
      </c>
      <c r="E162" s="500" t="s">
        <v>650</v>
      </c>
      <c r="F162" s="499"/>
    </row>
    <row r="163" spans="1:6" ht="24.9" hidden="1" customHeight="1" x14ac:dyDescent="0.25">
      <c r="A163" s="489">
        <v>45548</v>
      </c>
      <c r="B163" s="505" t="s">
        <v>621</v>
      </c>
      <c r="C163" s="499" t="s">
        <v>582</v>
      </c>
      <c r="D163" s="499" t="s">
        <v>671</v>
      </c>
      <c r="E163" s="500" t="s">
        <v>874</v>
      </c>
      <c r="F163" s="499"/>
    </row>
    <row r="164" spans="1:6" ht="24.9" hidden="1" customHeight="1" x14ac:dyDescent="0.25">
      <c r="A164" s="489">
        <v>45548</v>
      </c>
      <c r="B164" s="505" t="s">
        <v>623</v>
      </c>
      <c r="C164" s="499" t="s">
        <v>582</v>
      </c>
      <c r="D164" s="499" t="s">
        <v>671</v>
      </c>
      <c r="E164" s="500" t="s">
        <v>874</v>
      </c>
      <c r="F164" s="499"/>
    </row>
    <row r="165" spans="1:6" ht="24.9" hidden="1" customHeight="1" x14ac:dyDescent="0.25">
      <c r="A165" s="489">
        <v>45548</v>
      </c>
      <c r="B165" s="505" t="s">
        <v>619</v>
      </c>
      <c r="C165" s="499" t="s">
        <v>582</v>
      </c>
      <c r="D165" s="499" t="s">
        <v>671</v>
      </c>
      <c r="E165" s="500" t="s">
        <v>874</v>
      </c>
      <c r="F165" s="499"/>
    </row>
    <row r="166" spans="1:6" ht="24.9" hidden="1" customHeight="1" x14ac:dyDescent="0.25">
      <c r="A166" s="489">
        <v>45548</v>
      </c>
      <c r="B166" s="506" t="s">
        <v>898</v>
      </c>
      <c r="C166" s="503" t="s">
        <v>390</v>
      </c>
      <c r="D166" s="499" t="s">
        <v>899</v>
      </c>
      <c r="E166" s="500" t="s">
        <v>668</v>
      </c>
      <c r="F166" s="499"/>
    </row>
    <row r="167" spans="1:6" ht="24.9" hidden="1" customHeight="1" x14ac:dyDescent="0.25">
      <c r="A167" s="489">
        <v>45549</v>
      </c>
      <c r="B167" s="505" t="s">
        <v>614</v>
      </c>
      <c r="C167" s="499" t="s">
        <v>536</v>
      </c>
      <c r="D167" s="499" t="s">
        <v>540</v>
      </c>
      <c r="E167" s="500" t="s">
        <v>682</v>
      </c>
      <c r="F167" s="499" t="s">
        <v>892</v>
      </c>
    </row>
    <row r="168" spans="1:6" ht="24.9" hidden="1" customHeight="1" x14ac:dyDescent="0.25">
      <c r="A168" s="489">
        <v>45549</v>
      </c>
      <c r="B168" s="505" t="s">
        <v>635</v>
      </c>
      <c r="C168" s="499" t="s">
        <v>536</v>
      </c>
      <c r="D168" s="499" t="s">
        <v>540</v>
      </c>
      <c r="E168" s="500" t="s">
        <v>682</v>
      </c>
      <c r="F168" s="499"/>
    </row>
    <row r="169" spans="1:6" ht="24.9" hidden="1" customHeight="1" x14ac:dyDescent="0.25">
      <c r="A169" s="489">
        <v>45549</v>
      </c>
      <c r="B169" s="505" t="s">
        <v>588</v>
      </c>
      <c r="C169" s="499" t="s">
        <v>536</v>
      </c>
      <c r="D169" s="499" t="s">
        <v>540</v>
      </c>
      <c r="E169" s="500" t="s">
        <v>682</v>
      </c>
      <c r="F169" s="499"/>
    </row>
    <row r="170" spans="1:6" ht="24.9" hidden="1" customHeight="1" x14ac:dyDescent="0.25">
      <c r="A170" s="489">
        <v>45549</v>
      </c>
      <c r="B170" s="506" t="s">
        <v>641</v>
      </c>
      <c r="C170" s="499" t="s">
        <v>901</v>
      </c>
      <c r="D170" s="499" t="s">
        <v>540</v>
      </c>
      <c r="E170" s="500" t="s">
        <v>608</v>
      </c>
      <c r="F170" s="499"/>
    </row>
    <row r="171" spans="1:6" ht="24.9" hidden="1" customHeight="1" x14ac:dyDescent="0.25">
      <c r="A171" s="489">
        <v>45549</v>
      </c>
      <c r="B171" s="505" t="s">
        <v>642</v>
      </c>
      <c r="C171" s="499" t="s">
        <v>901</v>
      </c>
      <c r="D171" s="499" t="s">
        <v>540</v>
      </c>
      <c r="E171" s="500" t="s">
        <v>608</v>
      </c>
      <c r="F171" s="499"/>
    </row>
    <row r="172" spans="1:6" ht="24.9" hidden="1" customHeight="1" x14ac:dyDescent="0.25">
      <c r="A172" s="489">
        <v>45549</v>
      </c>
      <c r="B172" s="506" t="s">
        <v>618</v>
      </c>
      <c r="C172" s="499" t="s">
        <v>826</v>
      </c>
      <c r="D172" s="499" t="s">
        <v>540</v>
      </c>
      <c r="E172" s="500" t="s">
        <v>654</v>
      </c>
      <c r="F172" s="499"/>
    </row>
    <row r="173" spans="1:6" ht="24.9" hidden="1" customHeight="1" x14ac:dyDescent="0.25">
      <c r="A173" s="489">
        <v>45550</v>
      </c>
      <c r="B173" s="506" t="s">
        <v>481</v>
      </c>
      <c r="C173" s="499" t="s">
        <v>906</v>
      </c>
      <c r="D173" s="499" t="s">
        <v>907</v>
      </c>
      <c r="E173" s="500" t="s">
        <v>668</v>
      </c>
      <c r="F173" s="499" t="s">
        <v>912</v>
      </c>
    </row>
    <row r="174" spans="1:6" ht="24.9" hidden="1" customHeight="1" x14ac:dyDescent="0.25">
      <c r="A174" s="489">
        <v>45550</v>
      </c>
      <c r="B174" s="505" t="s">
        <v>619</v>
      </c>
      <c r="C174" s="499" t="s">
        <v>905</v>
      </c>
      <c r="D174" s="499" t="s">
        <v>540</v>
      </c>
      <c r="E174" s="500" t="s">
        <v>654</v>
      </c>
      <c r="F174" s="499"/>
    </row>
    <row r="175" spans="1:6" ht="24.9" hidden="1" customHeight="1" x14ac:dyDescent="0.25">
      <c r="A175" s="489">
        <v>45550</v>
      </c>
      <c r="B175" s="505" t="s">
        <v>904</v>
      </c>
      <c r="C175" s="499" t="s">
        <v>905</v>
      </c>
      <c r="D175" s="499" t="s">
        <v>908</v>
      </c>
      <c r="E175" s="500" t="s">
        <v>910</v>
      </c>
      <c r="F175" s="499" t="s">
        <v>909</v>
      </c>
    </row>
    <row r="176" spans="1:6" ht="24.9" hidden="1" customHeight="1" x14ac:dyDescent="0.25">
      <c r="A176" s="489">
        <v>45550</v>
      </c>
      <c r="B176" s="505" t="s">
        <v>628</v>
      </c>
      <c r="C176" s="499" t="s">
        <v>536</v>
      </c>
      <c r="D176" s="499" t="s">
        <v>540</v>
      </c>
      <c r="E176" s="500" t="s">
        <v>654</v>
      </c>
      <c r="F176" s="499"/>
    </row>
    <row r="177" spans="1:6" ht="24.9" hidden="1" customHeight="1" x14ac:dyDescent="0.25">
      <c r="A177" s="489">
        <v>45550</v>
      </c>
      <c r="B177" s="505" t="s">
        <v>629</v>
      </c>
      <c r="C177" s="499" t="s">
        <v>536</v>
      </c>
      <c r="D177" s="499" t="s">
        <v>540</v>
      </c>
      <c r="E177" s="500" t="s">
        <v>654</v>
      </c>
      <c r="F177" s="499"/>
    </row>
    <row r="178" spans="1:6" ht="24.9" hidden="1" customHeight="1" x14ac:dyDescent="0.25">
      <c r="A178" s="489">
        <v>45550</v>
      </c>
      <c r="B178" s="505" t="s">
        <v>626</v>
      </c>
      <c r="C178" s="499" t="s">
        <v>536</v>
      </c>
      <c r="D178" s="499" t="s">
        <v>540</v>
      </c>
      <c r="E178" s="500" t="s">
        <v>682</v>
      </c>
      <c r="F178" s="499"/>
    </row>
    <row r="179" spans="1:6" ht="24.9" hidden="1" customHeight="1" x14ac:dyDescent="0.25">
      <c r="A179" s="489">
        <v>45550</v>
      </c>
      <c r="B179" s="505" t="s">
        <v>627</v>
      </c>
      <c r="C179" s="499" t="s">
        <v>536</v>
      </c>
      <c r="D179" s="499" t="s">
        <v>540</v>
      </c>
      <c r="E179" s="500" t="s">
        <v>682</v>
      </c>
      <c r="F179" s="499"/>
    </row>
    <row r="180" spans="1:6" ht="24.9" hidden="1" customHeight="1" x14ac:dyDescent="0.25">
      <c r="A180" s="489">
        <v>45550</v>
      </c>
      <c r="B180" s="505" t="s">
        <v>725</v>
      </c>
      <c r="C180" s="499" t="s">
        <v>536</v>
      </c>
      <c r="D180" s="499" t="s">
        <v>540</v>
      </c>
      <c r="E180" s="500" t="s">
        <v>682</v>
      </c>
      <c r="F180" s="499"/>
    </row>
    <row r="181" spans="1:6" ht="24.9" hidden="1" customHeight="1" x14ac:dyDescent="0.25">
      <c r="A181" s="489">
        <v>45550</v>
      </c>
      <c r="B181" s="506" t="s">
        <v>894</v>
      </c>
      <c r="C181" s="499" t="s">
        <v>536</v>
      </c>
      <c r="D181" s="499" t="s">
        <v>540</v>
      </c>
      <c r="E181" s="500" t="s">
        <v>682</v>
      </c>
      <c r="F181" s="499"/>
    </row>
    <row r="182" spans="1:6" ht="24.9" hidden="1" customHeight="1" x14ac:dyDescent="0.25">
      <c r="A182" s="489">
        <v>45550</v>
      </c>
      <c r="B182" s="506" t="s">
        <v>902</v>
      </c>
      <c r="C182" s="499" t="s">
        <v>536</v>
      </c>
      <c r="D182" s="499" t="s">
        <v>911</v>
      </c>
      <c r="E182" s="500" t="s">
        <v>682</v>
      </c>
      <c r="F182" s="499" t="s">
        <v>913</v>
      </c>
    </row>
    <row r="183" spans="1:6" ht="24.9" hidden="1" customHeight="1" x14ac:dyDescent="0.25">
      <c r="A183" s="489">
        <v>45551</v>
      </c>
      <c r="B183" s="507" t="s">
        <v>621</v>
      </c>
      <c r="C183" s="499" t="s">
        <v>915</v>
      </c>
      <c r="D183" s="499" t="s">
        <v>540</v>
      </c>
      <c r="E183" s="500" t="s">
        <v>874</v>
      </c>
      <c r="F183" s="499"/>
    </row>
    <row r="184" spans="1:6" ht="24.9" hidden="1" customHeight="1" x14ac:dyDescent="0.25">
      <c r="A184" s="489">
        <v>45551</v>
      </c>
      <c r="B184" s="505" t="s">
        <v>623</v>
      </c>
      <c r="C184" s="499" t="s">
        <v>915</v>
      </c>
      <c r="D184" s="499" t="s">
        <v>540</v>
      </c>
      <c r="E184" s="500" t="s">
        <v>874</v>
      </c>
      <c r="F184" s="499"/>
    </row>
    <row r="185" spans="1:6" ht="24.9" hidden="1" customHeight="1" x14ac:dyDescent="0.25">
      <c r="A185" s="489">
        <v>45551</v>
      </c>
      <c r="B185" s="506" t="s">
        <v>641</v>
      </c>
      <c r="C185" s="499" t="s">
        <v>915</v>
      </c>
      <c r="D185" s="499" t="s">
        <v>540</v>
      </c>
      <c r="E185" s="500" t="s">
        <v>874</v>
      </c>
      <c r="F185" s="499"/>
    </row>
    <row r="186" spans="1:6" ht="24.9" hidden="1" customHeight="1" x14ac:dyDescent="0.25">
      <c r="A186" s="489">
        <v>45551</v>
      </c>
      <c r="B186" s="505" t="s">
        <v>642</v>
      </c>
      <c r="C186" s="499" t="s">
        <v>915</v>
      </c>
      <c r="D186" s="499" t="s">
        <v>540</v>
      </c>
      <c r="E186" s="500" t="s">
        <v>874</v>
      </c>
      <c r="F186" s="499"/>
    </row>
    <row r="187" spans="1:6" ht="24.9" hidden="1" customHeight="1" x14ac:dyDescent="0.25">
      <c r="A187" s="489">
        <v>45551</v>
      </c>
      <c r="B187" s="507" t="s">
        <v>622</v>
      </c>
      <c r="C187" s="499" t="s">
        <v>915</v>
      </c>
      <c r="D187" s="498" t="s">
        <v>540</v>
      </c>
      <c r="E187" s="500" t="s">
        <v>874</v>
      </c>
      <c r="F187" s="499"/>
    </row>
    <row r="188" spans="1:6" ht="24.9" hidden="1" customHeight="1" x14ac:dyDescent="0.25">
      <c r="A188" s="489">
        <v>45551</v>
      </c>
      <c r="B188" s="505" t="s">
        <v>624</v>
      </c>
      <c r="C188" s="499" t="s">
        <v>888</v>
      </c>
      <c r="D188" s="499" t="s">
        <v>540</v>
      </c>
      <c r="E188" s="500" t="s">
        <v>682</v>
      </c>
      <c r="F188" s="499"/>
    </row>
    <row r="189" spans="1:6" ht="24.9" hidden="1" customHeight="1" x14ac:dyDescent="0.25">
      <c r="A189" s="489">
        <v>45551</v>
      </c>
      <c r="B189" s="505" t="s">
        <v>889</v>
      </c>
      <c r="C189" s="499" t="s">
        <v>888</v>
      </c>
      <c r="D189" s="499" t="s">
        <v>540</v>
      </c>
      <c r="E189" s="500" t="s">
        <v>682</v>
      </c>
      <c r="F189" s="499"/>
    </row>
    <row r="190" spans="1:6" ht="24.9" hidden="1" customHeight="1" x14ac:dyDescent="0.25">
      <c r="A190" s="489">
        <v>45551</v>
      </c>
      <c r="B190" s="505" t="s">
        <v>646</v>
      </c>
      <c r="C190" s="499" t="s">
        <v>888</v>
      </c>
      <c r="D190" s="499" t="s">
        <v>540</v>
      </c>
      <c r="E190" s="500" t="s">
        <v>682</v>
      </c>
      <c r="F190" s="499"/>
    </row>
    <row r="191" spans="1:6" ht="24.9" hidden="1" customHeight="1" x14ac:dyDescent="0.25">
      <c r="A191" s="489">
        <v>45551</v>
      </c>
      <c r="B191" s="505" t="s">
        <v>645</v>
      </c>
      <c r="C191" s="499" t="s">
        <v>888</v>
      </c>
      <c r="D191" s="499" t="s">
        <v>540</v>
      </c>
      <c r="E191" s="500" t="s">
        <v>682</v>
      </c>
      <c r="F191" s="499"/>
    </row>
    <row r="192" spans="1:6" ht="24.9" hidden="1" customHeight="1" x14ac:dyDescent="0.25">
      <c r="A192" s="489">
        <v>45551</v>
      </c>
      <c r="B192" s="505" t="s">
        <v>588</v>
      </c>
      <c r="C192" s="499" t="s">
        <v>888</v>
      </c>
      <c r="D192" s="499" t="s">
        <v>540</v>
      </c>
      <c r="E192" s="500" t="s">
        <v>682</v>
      </c>
      <c r="F192" s="499"/>
    </row>
    <row r="193" spans="1:6" ht="24.9" hidden="1" customHeight="1" x14ac:dyDescent="0.25">
      <c r="A193" s="489">
        <v>45551</v>
      </c>
      <c r="B193" s="506" t="s">
        <v>817</v>
      </c>
      <c r="C193" s="499" t="s">
        <v>888</v>
      </c>
      <c r="D193" s="499" t="s">
        <v>540</v>
      </c>
      <c r="E193" s="500" t="s">
        <v>682</v>
      </c>
      <c r="F193" s="499"/>
    </row>
    <row r="194" spans="1:6" ht="24.9" hidden="1" customHeight="1" x14ac:dyDescent="0.25">
      <c r="A194" s="489">
        <v>45551</v>
      </c>
      <c r="B194" s="505" t="s">
        <v>824</v>
      </c>
      <c r="C194" s="499" t="s">
        <v>888</v>
      </c>
      <c r="D194" s="499" t="s">
        <v>540</v>
      </c>
      <c r="E194" s="500" t="s">
        <v>682</v>
      </c>
      <c r="F194" s="499"/>
    </row>
    <row r="195" spans="1:6" ht="24.9" hidden="1" customHeight="1" x14ac:dyDescent="0.25">
      <c r="A195" s="489">
        <v>45551</v>
      </c>
      <c r="B195" s="505" t="s">
        <v>895</v>
      </c>
      <c r="C195" s="499" t="s">
        <v>888</v>
      </c>
      <c r="D195" s="499" t="s">
        <v>540</v>
      </c>
      <c r="E195" s="500" t="s">
        <v>682</v>
      </c>
      <c r="F195" s="499"/>
    </row>
    <row r="196" spans="1:6" ht="24.9" hidden="1" customHeight="1" x14ac:dyDescent="0.25">
      <c r="A196" s="489">
        <v>45551</v>
      </c>
      <c r="B196" s="505" t="s">
        <v>630</v>
      </c>
      <c r="C196" s="499" t="s">
        <v>888</v>
      </c>
      <c r="D196" s="499" t="s">
        <v>540</v>
      </c>
      <c r="E196" s="500" t="s">
        <v>682</v>
      </c>
      <c r="F196" s="499"/>
    </row>
    <row r="197" spans="1:6" ht="24.9" hidden="1" customHeight="1" x14ac:dyDescent="0.25">
      <c r="A197" s="489">
        <v>45551</v>
      </c>
      <c r="B197" s="507" t="s">
        <v>914</v>
      </c>
      <c r="C197" s="499" t="s">
        <v>888</v>
      </c>
      <c r="D197" s="499" t="s">
        <v>916</v>
      </c>
      <c r="E197" s="500" t="s">
        <v>668</v>
      </c>
      <c r="F197" s="515" t="s">
        <v>917</v>
      </c>
    </row>
    <row r="198" spans="1:6" ht="24.9" hidden="1" customHeight="1" x14ac:dyDescent="0.25">
      <c r="A198" s="489">
        <v>45551</v>
      </c>
      <c r="B198" s="505" t="s">
        <v>724</v>
      </c>
      <c r="C198" s="499" t="s">
        <v>826</v>
      </c>
      <c r="D198" s="499" t="s">
        <v>540</v>
      </c>
      <c r="E198" s="500" t="s">
        <v>650</v>
      </c>
      <c r="F198" s="499"/>
    </row>
    <row r="199" spans="1:6" ht="24.9" hidden="1" customHeight="1" x14ac:dyDescent="0.25">
      <c r="A199" s="489">
        <v>45551</v>
      </c>
      <c r="B199" s="506" t="s">
        <v>606</v>
      </c>
      <c r="C199" s="499" t="s">
        <v>826</v>
      </c>
      <c r="D199" s="499" t="s">
        <v>540</v>
      </c>
      <c r="E199" s="500" t="s">
        <v>650</v>
      </c>
      <c r="F199" s="499"/>
    </row>
    <row r="200" spans="1:6" ht="20.25" hidden="1" customHeight="1" x14ac:dyDescent="0.25">
      <c r="A200" s="489">
        <v>45551</v>
      </c>
      <c r="B200" s="506" t="s">
        <v>712</v>
      </c>
      <c r="C200" s="499" t="s">
        <v>826</v>
      </c>
      <c r="D200" s="499" t="s">
        <v>540</v>
      </c>
      <c r="E200" s="500" t="s">
        <v>650</v>
      </c>
      <c r="F200" s="499"/>
    </row>
    <row r="201" spans="1:6" ht="24.9" hidden="1" customHeight="1" x14ac:dyDescent="0.25">
      <c r="A201" s="489">
        <v>45552</v>
      </c>
      <c r="B201" s="506" t="s">
        <v>635</v>
      </c>
      <c r="C201" s="503" t="s">
        <v>536</v>
      </c>
      <c r="D201" s="499" t="s">
        <v>540</v>
      </c>
      <c r="E201" s="500" t="s">
        <v>682</v>
      </c>
      <c r="F201" s="499"/>
    </row>
    <row r="202" spans="1:6" ht="24.9" hidden="1" customHeight="1" x14ac:dyDescent="0.25">
      <c r="A202" s="489">
        <v>45552</v>
      </c>
      <c r="B202" s="506" t="s">
        <v>619</v>
      </c>
      <c r="C202" s="503" t="s">
        <v>536</v>
      </c>
      <c r="D202" s="499" t="s">
        <v>540</v>
      </c>
      <c r="E202" s="500" t="s">
        <v>654</v>
      </c>
      <c r="F202" s="499"/>
    </row>
    <row r="203" spans="1:6" ht="24.9" hidden="1" customHeight="1" x14ac:dyDescent="0.25">
      <c r="A203" s="489">
        <v>45552</v>
      </c>
      <c r="B203" s="506" t="s">
        <v>628</v>
      </c>
      <c r="C203" s="503" t="s">
        <v>536</v>
      </c>
      <c r="D203" s="499" t="s">
        <v>540</v>
      </c>
      <c r="E203" s="500" t="s">
        <v>654</v>
      </c>
      <c r="F203" s="499"/>
    </row>
    <row r="204" spans="1:6" ht="24.9" hidden="1" customHeight="1" x14ac:dyDescent="0.25">
      <c r="A204" s="489">
        <v>45552</v>
      </c>
      <c r="B204" s="506" t="s">
        <v>629</v>
      </c>
      <c r="C204" s="503" t="s">
        <v>536</v>
      </c>
      <c r="D204" s="499" t="s">
        <v>540</v>
      </c>
      <c r="E204" s="500" t="s">
        <v>654</v>
      </c>
      <c r="F204" s="499"/>
    </row>
    <row r="205" spans="1:6" ht="24.9" hidden="1" customHeight="1" x14ac:dyDescent="0.25">
      <c r="A205" s="489">
        <v>45552</v>
      </c>
      <c r="B205" s="506" t="s">
        <v>918</v>
      </c>
      <c r="C205" s="499" t="s">
        <v>888</v>
      </c>
      <c r="D205" s="503" t="s">
        <v>920</v>
      </c>
      <c r="E205" s="500" t="s">
        <v>668</v>
      </c>
      <c r="F205" s="499"/>
    </row>
    <row r="206" spans="1:6" ht="24.9" hidden="1" customHeight="1" x14ac:dyDescent="0.25">
      <c r="A206" s="489">
        <v>45552</v>
      </c>
      <c r="B206" s="506" t="s">
        <v>919</v>
      </c>
      <c r="C206" s="499" t="s">
        <v>888</v>
      </c>
      <c r="D206" s="499" t="s">
        <v>856</v>
      </c>
      <c r="E206" s="500" t="s">
        <v>668</v>
      </c>
      <c r="F206" s="499"/>
    </row>
    <row r="207" spans="1:6" ht="24.9" hidden="1" customHeight="1" x14ac:dyDescent="0.25">
      <c r="A207" s="489">
        <v>45552</v>
      </c>
      <c r="B207" s="506" t="s">
        <v>618</v>
      </c>
      <c r="C207" s="503" t="s">
        <v>716</v>
      </c>
      <c r="D207" s="503" t="s">
        <v>540</v>
      </c>
      <c r="E207" s="500" t="s">
        <v>654</v>
      </c>
      <c r="F207" s="499"/>
    </row>
    <row r="208" spans="1:6" ht="24.9" hidden="1" customHeight="1" x14ac:dyDescent="0.25">
      <c r="A208" s="489">
        <v>45552</v>
      </c>
      <c r="B208" s="506" t="s">
        <v>620</v>
      </c>
      <c r="C208" s="503" t="s">
        <v>582</v>
      </c>
      <c r="D208" s="503" t="s">
        <v>540</v>
      </c>
      <c r="E208" s="500" t="s">
        <v>682</v>
      </c>
      <c r="F208" s="499"/>
    </row>
    <row r="209" spans="1:6" ht="24.9" hidden="1" customHeight="1" x14ac:dyDescent="0.25">
      <c r="A209" s="489">
        <v>45552</v>
      </c>
      <c r="B209" s="506" t="s">
        <v>614</v>
      </c>
      <c r="C209" s="503" t="s">
        <v>582</v>
      </c>
      <c r="D209" s="503" t="s">
        <v>540</v>
      </c>
      <c r="E209" s="500" t="s">
        <v>682</v>
      </c>
      <c r="F209" s="499"/>
    </row>
    <row r="210" spans="1:6" ht="24.9" hidden="1" customHeight="1" x14ac:dyDescent="0.25">
      <c r="A210" s="489">
        <v>45553</v>
      </c>
      <c r="B210" s="506" t="s">
        <v>622</v>
      </c>
      <c r="C210" s="506" t="s">
        <v>536</v>
      </c>
      <c r="D210" s="506" t="s">
        <v>540</v>
      </c>
      <c r="E210" s="510" t="s">
        <v>682</v>
      </c>
      <c r="F210" s="506"/>
    </row>
    <row r="211" spans="1:6" ht="30" hidden="1" customHeight="1" x14ac:dyDescent="0.25">
      <c r="A211" s="489">
        <v>45553</v>
      </c>
      <c r="B211" s="506" t="s">
        <v>623</v>
      </c>
      <c r="C211" s="506" t="s">
        <v>536</v>
      </c>
      <c r="D211" s="506" t="s">
        <v>540</v>
      </c>
      <c r="E211" s="510" t="s">
        <v>682</v>
      </c>
      <c r="F211" s="506"/>
    </row>
    <row r="212" spans="1:6" ht="30" hidden="1" customHeight="1" x14ac:dyDescent="0.25">
      <c r="A212" s="489">
        <v>45553</v>
      </c>
      <c r="B212" s="506" t="s">
        <v>644</v>
      </c>
      <c r="C212" s="506" t="s">
        <v>536</v>
      </c>
      <c r="D212" s="506" t="s">
        <v>540</v>
      </c>
      <c r="E212" s="510" t="s">
        <v>682</v>
      </c>
      <c r="F212" s="506"/>
    </row>
    <row r="213" spans="1:6" ht="30" hidden="1" customHeight="1" x14ac:dyDescent="0.25">
      <c r="A213" s="489">
        <v>45553</v>
      </c>
      <c r="B213" s="506" t="s">
        <v>641</v>
      </c>
      <c r="C213" s="506" t="s">
        <v>536</v>
      </c>
      <c r="D213" s="506" t="s">
        <v>540</v>
      </c>
      <c r="E213" s="510" t="s">
        <v>682</v>
      </c>
      <c r="F213" s="506"/>
    </row>
    <row r="214" spans="1:6" ht="24.9" hidden="1" customHeight="1" x14ac:dyDescent="0.25">
      <c r="A214" s="489">
        <v>45553</v>
      </c>
      <c r="B214" s="506" t="s">
        <v>642</v>
      </c>
      <c r="C214" s="506" t="s">
        <v>536</v>
      </c>
      <c r="D214" s="506" t="s">
        <v>540</v>
      </c>
      <c r="E214" s="510" t="s">
        <v>682</v>
      </c>
      <c r="F214" s="506"/>
    </row>
    <row r="215" spans="1:6" ht="24.9" hidden="1" customHeight="1" x14ac:dyDescent="0.25">
      <c r="A215" s="489">
        <v>45553</v>
      </c>
      <c r="B215" s="506" t="s">
        <v>626</v>
      </c>
      <c r="C215" s="506" t="s">
        <v>536</v>
      </c>
      <c r="D215" s="506" t="s">
        <v>540</v>
      </c>
      <c r="E215" s="510" t="s">
        <v>682</v>
      </c>
      <c r="F215" s="506" t="s">
        <v>940</v>
      </c>
    </row>
    <row r="216" spans="1:6" ht="24.9" hidden="1" customHeight="1" x14ac:dyDescent="0.25">
      <c r="A216" s="489">
        <v>45553</v>
      </c>
      <c r="B216" s="506" t="s">
        <v>621</v>
      </c>
      <c r="C216" s="506" t="s">
        <v>536</v>
      </c>
      <c r="D216" s="506" t="s">
        <v>540</v>
      </c>
      <c r="E216" s="510" t="s">
        <v>682</v>
      </c>
      <c r="F216" s="506"/>
    </row>
    <row r="217" spans="1:6" ht="24.9" hidden="1" customHeight="1" x14ac:dyDescent="0.25">
      <c r="A217" s="489">
        <v>45553</v>
      </c>
      <c r="B217" s="506" t="s">
        <v>922</v>
      </c>
      <c r="C217" s="506" t="s">
        <v>536</v>
      </c>
      <c r="D217" s="506" t="s">
        <v>540</v>
      </c>
      <c r="E217" s="510" t="s">
        <v>682</v>
      </c>
      <c r="F217" s="506" t="s">
        <v>923</v>
      </c>
    </row>
    <row r="218" spans="1:6" ht="24.9" hidden="1" customHeight="1" x14ac:dyDescent="0.25">
      <c r="A218" s="489">
        <v>45553</v>
      </c>
      <c r="B218" s="506" t="s">
        <v>894</v>
      </c>
      <c r="C218" s="506" t="s">
        <v>536</v>
      </c>
      <c r="D218" s="506" t="s">
        <v>540</v>
      </c>
      <c r="E218" s="510" t="s">
        <v>682</v>
      </c>
      <c r="F218" s="506"/>
    </row>
    <row r="219" spans="1:6" ht="24.9" hidden="1" customHeight="1" x14ac:dyDescent="0.25">
      <c r="A219" s="489">
        <v>45553</v>
      </c>
      <c r="B219" s="506" t="s">
        <v>606</v>
      </c>
      <c r="C219" s="506" t="s">
        <v>716</v>
      </c>
      <c r="D219" s="506" t="s">
        <v>540</v>
      </c>
      <c r="E219" s="510" t="s">
        <v>664</v>
      </c>
      <c r="F219" s="506"/>
    </row>
    <row r="220" spans="1:6" ht="24.9" hidden="1" customHeight="1" x14ac:dyDescent="0.25">
      <c r="A220" s="489">
        <v>45553</v>
      </c>
      <c r="B220" s="506" t="s">
        <v>724</v>
      </c>
      <c r="C220" s="506" t="s">
        <v>716</v>
      </c>
      <c r="D220" s="506" t="s">
        <v>540</v>
      </c>
      <c r="E220" s="510" t="s">
        <v>664</v>
      </c>
      <c r="F220" s="506"/>
    </row>
    <row r="221" spans="1:6" ht="24.9" hidden="1" customHeight="1" x14ac:dyDescent="0.25">
      <c r="A221" s="489">
        <v>45553</v>
      </c>
      <c r="B221" s="506" t="s">
        <v>712</v>
      </c>
      <c r="C221" s="506" t="s">
        <v>716</v>
      </c>
      <c r="D221" s="506" t="s">
        <v>540</v>
      </c>
      <c r="E221" s="510" t="s">
        <v>664</v>
      </c>
      <c r="F221" s="506"/>
    </row>
    <row r="222" spans="1:6" ht="24.9" hidden="1" customHeight="1" x14ac:dyDescent="0.25">
      <c r="A222" s="489">
        <v>45553</v>
      </c>
      <c r="B222" s="506" t="s">
        <v>893</v>
      </c>
      <c r="C222" s="506" t="s">
        <v>582</v>
      </c>
      <c r="D222" s="506" t="s">
        <v>540</v>
      </c>
      <c r="E222" s="510" t="s">
        <v>608</v>
      </c>
      <c r="F222" s="506"/>
    </row>
    <row r="223" spans="1:6" ht="24.9" hidden="1" customHeight="1" x14ac:dyDescent="0.25">
      <c r="A223" s="489">
        <v>45554</v>
      </c>
      <c r="B223" s="506" t="s">
        <v>626</v>
      </c>
      <c r="C223" s="503" t="s">
        <v>536</v>
      </c>
      <c r="D223" s="506" t="s">
        <v>540</v>
      </c>
      <c r="E223" s="500" t="s">
        <v>926</v>
      </c>
      <c r="F223" s="506" t="s">
        <v>953</v>
      </c>
    </row>
    <row r="224" spans="1:6" ht="24.9" hidden="1" customHeight="1" x14ac:dyDescent="0.25">
      <c r="A224" s="489">
        <v>45554</v>
      </c>
      <c r="B224" s="506" t="s">
        <v>619</v>
      </c>
      <c r="C224" s="503" t="s">
        <v>536</v>
      </c>
      <c r="D224" s="506" t="s">
        <v>540</v>
      </c>
      <c r="E224" s="500" t="s">
        <v>926</v>
      </c>
      <c r="F224" s="499" t="s">
        <v>925</v>
      </c>
    </row>
    <row r="225" spans="1:8" ht="34.5" hidden="1" customHeight="1" x14ac:dyDescent="0.25">
      <c r="A225" s="489">
        <v>45554</v>
      </c>
      <c r="B225" s="506" t="s">
        <v>628</v>
      </c>
      <c r="C225" s="503" t="s">
        <v>536</v>
      </c>
      <c r="D225" s="506" t="s">
        <v>540</v>
      </c>
      <c r="E225" s="500" t="s">
        <v>926</v>
      </c>
      <c r="F225" s="499" t="s">
        <v>925</v>
      </c>
    </row>
    <row r="226" spans="1:8" ht="24.9" hidden="1" customHeight="1" x14ac:dyDescent="0.25">
      <c r="A226" s="489">
        <v>45554</v>
      </c>
      <c r="B226" s="506" t="s">
        <v>629</v>
      </c>
      <c r="C226" s="503" t="s">
        <v>536</v>
      </c>
      <c r="D226" s="506" t="s">
        <v>540</v>
      </c>
      <c r="E226" s="500" t="s">
        <v>926</v>
      </c>
      <c r="F226" s="499" t="s">
        <v>925</v>
      </c>
    </row>
    <row r="227" spans="1:8" ht="30" hidden="1" customHeight="1" x14ac:dyDescent="0.25">
      <c r="A227" s="489">
        <v>45554</v>
      </c>
      <c r="B227" s="506" t="s">
        <v>614</v>
      </c>
      <c r="C227" s="503" t="s">
        <v>536</v>
      </c>
      <c r="D227" s="506" t="s">
        <v>540</v>
      </c>
      <c r="E227" s="500" t="s">
        <v>682</v>
      </c>
      <c r="F227" s="499" t="s">
        <v>881</v>
      </c>
      <c r="G227" s="493"/>
      <c r="H227" s="493"/>
    </row>
    <row r="228" spans="1:8" ht="30" hidden="1" customHeight="1" x14ac:dyDescent="0.25">
      <c r="A228" s="489">
        <v>45554</v>
      </c>
      <c r="B228" s="506" t="s">
        <v>817</v>
      </c>
      <c r="C228" s="503" t="s">
        <v>536</v>
      </c>
      <c r="D228" s="506" t="s">
        <v>540</v>
      </c>
      <c r="E228" s="510" t="s">
        <v>608</v>
      </c>
      <c r="F228" s="506"/>
      <c r="G228" s="493"/>
      <c r="H228" s="493"/>
    </row>
    <row r="229" spans="1:8" ht="30" hidden="1" customHeight="1" x14ac:dyDescent="0.25">
      <c r="A229" s="489">
        <v>45554</v>
      </c>
      <c r="B229" s="506" t="s">
        <v>824</v>
      </c>
      <c r="C229" s="503" t="s">
        <v>536</v>
      </c>
      <c r="D229" s="506" t="s">
        <v>540</v>
      </c>
      <c r="E229" s="510" t="s">
        <v>608</v>
      </c>
      <c r="F229" s="506"/>
    </row>
    <row r="230" spans="1:8" ht="30" hidden="1" customHeight="1" x14ac:dyDescent="0.25">
      <c r="A230" s="489">
        <v>45554</v>
      </c>
      <c r="B230" s="506" t="s">
        <v>889</v>
      </c>
      <c r="C230" s="503" t="s">
        <v>536</v>
      </c>
      <c r="D230" s="506" t="s">
        <v>540</v>
      </c>
      <c r="E230" s="500" t="s">
        <v>608</v>
      </c>
      <c r="F230" s="499"/>
    </row>
    <row r="231" spans="1:8" ht="30" hidden="1" customHeight="1" x14ac:dyDescent="0.25">
      <c r="A231" s="489">
        <v>45554</v>
      </c>
      <c r="B231" s="506" t="s">
        <v>588</v>
      </c>
      <c r="C231" s="506" t="s">
        <v>582</v>
      </c>
      <c r="D231" s="506" t="s">
        <v>540</v>
      </c>
      <c r="E231" s="510" t="s">
        <v>608</v>
      </c>
      <c r="F231" s="506" t="s">
        <v>928</v>
      </c>
    </row>
    <row r="232" spans="1:8" ht="30" hidden="1" customHeight="1" x14ac:dyDescent="0.25">
      <c r="A232" s="489">
        <v>45554</v>
      </c>
      <c r="B232" s="506" t="s">
        <v>620</v>
      </c>
      <c r="C232" s="503" t="s">
        <v>582</v>
      </c>
      <c r="D232" s="506" t="s">
        <v>540</v>
      </c>
      <c r="E232" s="500" t="s">
        <v>608</v>
      </c>
      <c r="F232" s="499"/>
    </row>
    <row r="233" spans="1:8" ht="24.9" hidden="1" customHeight="1" x14ac:dyDescent="0.25">
      <c r="A233" s="491">
        <v>45555</v>
      </c>
      <c r="B233" s="506" t="s">
        <v>941</v>
      </c>
      <c r="C233" s="506" t="s">
        <v>499</v>
      </c>
      <c r="D233" s="503" t="s">
        <v>920</v>
      </c>
      <c r="E233" s="511" t="s">
        <v>668</v>
      </c>
      <c r="F233" s="503" t="s">
        <v>952</v>
      </c>
    </row>
    <row r="234" spans="1:8" ht="24.9" hidden="1" customHeight="1" x14ac:dyDescent="0.25">
      <c r="A234" s="491">
        <v>45555</v>
      </c>
      <c r="B234" s="506" t="s">
        <v>618</v>
      </c>
      <c r="C234" s="506" t="s">
        <v>499</v>
      </c>
      <c r="D234" s="503" t="s">
        <v>540</v>
      </c>
      <c r="E234" s="511" t="s">
        <v>668</v>
      </c>
      <c r="F234" s="506"/>
    </row>
    <row r="235" spans="1:8" ht="24.9" hidden="1" customHeight="1" x14ac:dyDescent="0.25">
      <c r="A235" s="491">
        <v>45555</v>
      </c>
      <c r="B235" s="506" t="s">
        <v>621</v>
      </c>
      <c r="C235" s="506" t="s">
        <v>499</v>
      </c>
      <c r="D235" s="503" t="s">
        <v>920</v>
      </c>
      <c r="E235" s="511" t="s">
        <v>668</v>
      </c>
      <c r="F235" s="506" t="s">
        <v>954</v>
      </c>
      <c r="G235" s="492"/>
      <c r="H235" s="492"/>
    </row>
    <row r="236" spans="1:8" ht="24.9" hidden="1" customHeight="1" x14ac:dyDescent="0.25">
      <c r="A236" s="491">
        <v>45555</v>
      </c>
      <c r="B236" s="506" t="s">
        <v>622</v>
      </c>
      <c r="C236" s="506" t="s">
        <v>499</v>
      </c>
      <c r="D236" s="504" t="s">
        <v>920</v>
      </c>
      <c r="E236" s="511" t="s">
        <v>668</v>
      </c>
      <c r="F236" s="506" t="s">
        <v>955</v>
      </c>
      <c r="G236" s="492"/>
      <c r="H236" s="492"/>
    </row>
    <row r="237" spans="1:8" ht="24.9" hidden="1" customHeight="1" x14ac:dyDescent="0.25">
      <c r="A237" s="491">
        <v>45555</v>
      </c>
      <c r="B237" s="506" t="s">
        <v>622</v>
      </c>
      <c r="C237" s="506" t="s">
        <v>536</v>
      </c>
      <c r="D237" s="504" t="s">
        <v>540</v>
      </c>
      <c r="E237" s="510" t="s">
        <v>654</v>
      </c>
      <c r="F237" s="506"/>
    </row>
    <row r="238" spans="1:8" ht="24.9" hidden="1" customHeight="1" x14ac:dyDescent="0.25">
      <c r="A238" s="491">
        <v>45555</v>
      </c>
      <c r="B238" s="506" t="s">
        <v>621</v>
      </c>
      <c r="C238" s="506" t="s">
        <v>536</v>
      </c>
      <c r="D238" s="503" t="s">
        <v>540</v>
      </c>
      <c r="E238" s="510" t="s">
        <v>654</v>
      </c>
      <c r="F238" s="506"/>
    </row>
    <row r="239" spans="1:8" ht="24.9" hidden="1" customHeight="1" x14ac:dyDescent="0.25">
      <c r="A239" s="491">
        <v>45555</v>
      </c>
      <c r="B239" s="506" t="s">
        <v>623</v>
      </c>
      <c r="C239" s="506" t="s">
        <v>536</v>
      </c>
      <c r="D239" s="503" t="s">
        <v>540</v>
      </c>
      <c r="E239" s="510" t="s">
        <v>654</v>
      </c>
      <c r="F239" s="506"/>
    </row>
    <row r="240" spans="1:8" ht="24.9" hidden="1" customHeight="1" x14ac:dyDescent="0.25">
      <c r="A240" s="491">
        <v>45555</v>
      </c>
      <c r="B240" s="506" t="s">
        <v>641</v>
      </c>
      <c r="C240" s="506" t="s">
        <v>536</v>
      </c>
      <c r="D240" s="503" t="s">
        <v>540</v>
      </c>
      <c r="E240" s="510" t="s">
        <v>654</v>
      </c>
      <c r="F240" s="506"/>
    </row>
    <row r="241" spans="1:8" ht="24.9" hidden="1" customHeight="1" x14ac:dyDescent="0.25">
      <c r="A241" s="491">
        <v>45555</v>
      </c>
      <c r="B241" s="506" t="s">
        <v>642</v>
      </c>
      <c r="C241" s="506" t="s">
        <v>536</v>
      </c>
      <c r="D241" s="503" t="s">
        <v>540</v>
      </c>
      <c r="E241" s="510" t="s">
        <v>654</v>
      </c>
      <c r="F241" s="506" t="s">
        <v>958</v>
      </c>
    </row>
    <row r="242" spans="1:8" ht="24.9" hidden="1" customHeight="1" x14ac:dyDescent="0.25">
      <c r="A242" s="491">
        <v>45555</v>
      </c>
      <c r="B242" s="506" t="s">
        <v>712</v>
      </c>
      <c r="C242" s="506" t="s">
        <v>826</v>
      </c>
      <c r="D242" s="503" t="s">
        <v>540</v>
      </c>
      <c r="E242" s="510" t="s">
        <v>664</v>
      </c>
      <c r="F242" s="506"/>
    </row>
    <row r="243" spans="1:8" ht="24.9" hidden="1" customHeight="1" x14ac:dyDescent="0.25">
      <c r="A243" s="491">
        <v>45555</v>
      </c>
      <c r="B243" s="506" t="s">
        <v>724</v>
      </c>
      <c r="C243" s="506" t="s">
        <v>826</v>
      </c>
      <c r="D243" s="503" t="s">
        <v>540</v>
      </c>
      <c r="E243" s="510" t="s">
        <v>664</v>
      </c>
      <c r="F243" s="506"/>
    </row>
    <row r="244" spans="1:8" ht="24.9" hidden="1" customHeight="1" x14ac:dyDescent="0.25">
      <c r="A244" s="491">
        <v>45555</v>
      </c>
      <c r="B244" s="506" t="s">
        <v>606</v>
      </c>
      <c r="C244" s="506" t="s">
        <v>826</v>
      </c>
      <c r="D244" s="503" t="s">
        <v>540</v>
      </c>
      <c r="E244" s="510" t="s">
        <v>664</v>
      </c>
      <c r="F244" s="506"/>
      <c r="G244" s="492"/>
      <c r="H244" s="492"/>
    </row>
    <row r="245" spans="1:8" ht="24.9" hidden="1" customHeight="1" x14ac:dyDescent="0.25">
      <c r="A245" s="491">
        <v>45555</v>
      </c>
      <c r="B245" s="506" t="s">
        <v>588</v>
      </c>
      <c r="C245" s="506" t="s">
        <v>582</v>
      </c>
      <c r="D245" s="503" t="s">
        <v>540</v>
      </c>
      <c r="E245" s="510" t="s">
        <v>682</v>
      </c>
      <c r="F245" s="506"/>
    </row>
    <row r="246" spans="1:8" ht="24.9" hidden="1" customHeight="1" x14ac:dyDescent="0.25">
      <c r="A246" s="491">
        <v>45555</v>
      </c>
      <c r="B246" s="506" t="s">
        <v>935</v>
      </c>
      <c r="C246" s="506" t="s">
        <v>582</v>
      </c>
      <c r="D246" s="503" t="s">
        <v>540</v>
      </c>
      <c r="E246" s="510" t="s">
        <v>682</v>
      </c>
      <c r="F246" s="506"/>
    </row>
    <row r="247" spans="1:8" ht="24.9" hidden="1" customHeight="1" x14ac:dyDescent="0.25">
      <c r="A247" s="491">
        <v>45555</v>
      </c>
      <c r="B247" s="506" t="s">
        <v>937</v>
      </c>
      <c r="C247" s="506" t="s">
        <v>582</v>
      </c>
      <c r="D247" s="503" t="s">
        <v>540</v>
      </c>
      <c r="E247" s="510" t="s">
        <v>682</v>
      </c>
      <c r="F247" s="506"/>
    </row>
    <row r="248" spans="1:8" ht="24.9" hidden="1" customHeight="1" x14ac:dyDescent="0.25">
      <c r="A248" s="491">
        <v>45556</v>
      </c>
      <c r="B248" s="506" t="s">
        <v>941</v>
      </c>
      <c r="C248" s="506" t="s">
        <v>499</v>
      </c>
      <c r="D248" s="503" t="s">
        <v>920</v>
      </c>
      <c r="E248" s="511" t="s">
        <v>668</v>
      </c>
      <c r="F248" s="503" t="s">
        <v>952</v>
      </c>
    </row>
    <row r="249" spans="1:8" ht="24.9" hidden="1" customHeight="1" x14ac:dyDescent="0.25">
      <c r="A249" s="491">
        <v>45556</v>
      </c>
      <c r="B249" s="506" t="s">
        <v>621</v>
      </c>
      <c r="C249" s="506" t="s">
        <v>499</v>
      </c>
      <c r="D249" s="503" t="s">
        <v>920</v>
      </c>
      <c r="E249" s="511" t="s">
        <v>668</v>
      </c>
      <c r="F249" s="506" t="s">
        <v>950</v>
      </c>
    </row>
    <row r="250" spans="1:8" ht="24.9" hidden="1" customHeight="1" x14ac:dyDescent="0.25">
      <c r="A250" s="491">
        <v>45556</v>
      </c>
      <c r="B250" s="506" t="s">
        <v>956</v>
      </c>
      <c r="C250" s="506" t="s">
        <v>499</v>
      </c>
      <c r="D250" s="503" t="s">
        <v>856</v>
      </c>
      <c r="E250" s="511" t="s">
        <v>668</v>
      </c>
      <c r="F250" s="506" t="s">
        <v>957</v>
      </c>
    </row>
    <row r="251" spans="1:8" ht="24.9" hidden="1" customHeight="1" x14ac:dyDescent="0.25">
      <c r="A251" s="491">
        <v>45556</v>
      </c>
      <c r="B251" s="506" t="s">
        <v>622</v>
      </c>
      <c r="C251" s="506" t="s">
        <v>499</v>
      </c>
      <c r="D251" s="504" t="s">
        <v>920</v>
      </c>
      <c r="E251" s="511" t="s">
        <v>668</v>
      </c>
      <c r="F251" s="506" t="s">
        <v>951</v>
      </c>
    </row>
    <row r="252" spans="1:8" ht="24.9" hidden="1" customHeight="1" x14ac:dyDescent="0.25">
      <c r="A252" s="491">
        <v>45556</v>
      </c>
      <c r="B252" s="506" t="s">
        <v>930</v>
      </c>
      <c r="C252" s="506" t="s">
        <v>582</v>
      </c>
      <c r="D252" s="503" t="s">
        <v>540</v>
      </c>
      <c r="E252" s="510" t="s">
        <v>682</v>
      </c>
      <c r="F252" s="506" t="s">
        <v>959</v>
      </c>
    </row>
    <row r="253" spans="1:8" ht="24.9" hidden="1" customHeight="1" x14ac:dyDescent="0.25">
      <c r="A253" s="491">
        <v>45556</v>
      </c>
      <c r="B253" s="506" t="s">
        <v>929</v>
      </c>
      <c r="C253" s="506" t="s">
        <v>582</v>
      </c>
      <c r="D253" s="503" t="s">
        <v>540</v>
      </c>
      <c r="E253" s="510" t="s">
        <v>682</v>
      </c>
      <c r="F253" s="506"/>
    </row>
    <row r="254" spans="1:8" ht="24.9" hidden="1" customHeight="1" x14ac:dyDescent="0.25">
      <c r="A254" s="491">
        <v>45556</v>
      </c>
      <c r="B254" s="506" t="s">
        <v>936</v>
      </c>
      <c r="C254" s="506" t="s">
        <v>960</v>
      </c>
      <c r="D254" s="503" t="s">
        <v>540</v>
      </c>
      <c r="E254" s="510" t="s">
        <v>682</v>
      </c>
      <c r="F254" s="506"/>
    </row>
    <row r="255" spans="1:8" ht="24.9" hidden="1" customHeight="1" x14ac:dyDescent="0.25">
      <c r="A255" s="491">
        <v>45556</v>
      </c>
      <c r="B255" s="506" t="s">
        <v>644</v>
      </c>
      <c r="C255" s="506" t="s">
        <v>960</v>
      </c>
      <c r="D255" s="503" t="s">
        <v>540</v>
      </c>
      <c r="E255" s="510" t="s">
        <v>682</v>
      </c>
      <c r="F255" s="506"/>
    </row>
    <row r="256" spans="1:8" ht="24.9" hidden="1" customHeight="1" x14ac:dyDescent="0.25">
      <c r="A256" s="491">
        <v>45556</v>
      </c>
      <c r="B256" s="506" t="s">
        <v>938</v>
      </c>
      <c r="C256" s="506" t="s">
        <v>390</v>
      </c>
      <c r="D256" s="503" t="s">
        <v>540</v>
      </c>
      <c r="E256" s="510" t="s">
        <v>654</v>
      </c>
      <c r="F256" s="506"/>
    </row>
    <row r="257" spans="1:6" ht="24.9" hidden="1" customHeight="1" x14ac:dyDescent="0.25">
      <c r="A257" s="491">
        <v>45556</v>
      </c>
      <c r="B257" s="506" t="s">
        <v>939</v>
      </c>
      <c r="C257" s="506" t="s">
        <v>390</v>
      </c>
      <c r="D257" s="503" t="s">
        <v>540</v>
      </c>
      <c r="E257" s="510" t="s">
        <v>654</v>
      </c>
      <c r="F257" s="506"/>
    </row>
    <row r="258" spans="1:6" ht="24.9" hidden="1" customHeight="1" x14ac:dyDescent="0.25">
      <c r="A258" s="491">
        <v>45556</v>
      </c>
      <c r="B258" s="506" t="s">
        <v>631</v>
      </c>
      <c r="C258" s="506" t="s">
        <v>390</v>
      </c>
      <c r="D258" s="503" t="s">
        <v>540</v>
      </c>
      <c r="E258" s="510" t="s">
        <v>654</v>
      </c>
      <c r="F258" s="506" t="s">
        <v>961</v>
      </c>
    </row>
    <row r="259" spans="1:6" ht="24.9" hidden="1" customHeight="1" x14ac:dyDescent="0.25">
      <c r="A259" s="491">
        <v>45556</v>
      </c>
      <c r="B259" s="506" t="s">
        <v>894</v>
      </c>
      <c r="C259" s="506" t="s">
        <v>390</v>
      </c>
      <c r="D259" s="503" t="s">
        <v>540</v>
      </c>
      <c r="E259" s="510" t="s">
        <v>654</v>
      </c>
      <c r="F259" s="506"/>
    </row>
    <row r="260" spans="1:6" ht="24.9" hidden="1" customHeight="1" x14ac:dyDescent="0.25">
      <c r="A260" s="491">
        <v>45556</v>
      </c>
      <c r="B260" s="506" t="s">
        <v>924</v>
      </c>
      <c r="C260" s="506" t="s">
        <v>390</v>
      </c>
      <c r="D260" s="503" t="s">
        <v>540</v>
      </c>
      <c r="E260" s="510" t="s">
        <v>654</v>
      </c>
      <c r="F260" s="506"/>
    </row>
    <row r="261" spans="1:6" ht="24.9" hidden="1" customHeight="1" x14ac:dyDescent="0.25">
      <c r="A261" s="491">
        <v>45556</v>
      </c>
      <c r="B261" s="506" t="s">
        <v>922</v>
      </c>
      <c r="C261" s="506" t="s">
        <v>390</v>
      </c>
      <c r="D261" s="503" t="s">
        <v>540</v>
      </c>
      <c r="E261" s="510" t="s">
        <v>654</v>
      </c>
      <c r="F261" s="506"/>
    </row>
    <row r="262" spans="1:6" ht="24.9" hidden="1" customHeight="1" x14ac:dyDescent="0.25">
      <c r="A262" s="491">
        <v>45556</v>
      </c>
      <c r="B262" s="506" t="s">
        <v>626</v>
      </c>
      <c r="C262" s="506" t="s">
        <v>390</v>
      </c>
      <c r="D262" s="503" t="s">
        <v>540</v>
      </c>
      <c r="E262" s="510" t="s">
        <v>654</v>
      </c>
      <c r="F262" s="506"/>
    </row>
    <row r="263" spans="1:6" ht="24.9" hidden="1" customHeight="1" x14ac:dyDescent="0.25">
      <c r="A263" s="491">
        <v>45556</v>
      </c>
      <c r="B263" s="506" t="s">
        <v>627</v>
      </c>
      <c r="C263" s="506" t="s">
        <v>390</v>
      </c>
      <c r="D263" s="503" t="s">
        <v>540</v>
      </c>
      <c r="E263" s="510" t="s">
        <v>654</v>
      </c>
      <c r="F263" s="506"/>
    </row>
    <row r="264" spans="1:6" ht="24.9" hidden="1" customHeight="1" x14ac:dyDescent="0.25">
      <c r="A264" s="489">
        <v>45557</v>
      </c>
      <c r="B264" s="498" t="s">
        <v>5</v>
      </c>
      <c r="C264" s="499" t="s">
        <v>499</v>
      </c>
      <c r="D264" s="499" t="s">
        <v>920</v>
      </c>
      <c r="E264" s="510" t="s">
        <v>668</v>
      </c>
      <c r="F264" s="499"/>
    </row>
    <row r="265" spans="1:6" ht="24.9" hidden="1" customHeight="1" x14ac:dyDescent="0.25">
      <c r="A265" s="489">
        <v>45557</v>
      </c>
      <c r="B265" s="498" t="s">
        <v>443</v>
      </c>
      <c r="C265" s="499" t="s">
        <v>499</v>
      </c>
      <c r="D265" s="499" t="s">
        <v>920</v>
      </c>
      <c r="E265" s="510" t="s">
        <v>668</v>
      </c>
      <c r="F265" s="499"/>
    </row>
    <row r="266" spans="1:6" ht="24.9" hidden="1" customHeight="1" x14ac:dyDescent="0.25">
      <c r="A266" s="489">
        <v>45557</v>
      </c>
      <c r="B266" s="498" t="s">
        <v>962</v>
      </c>
      <c r="C266" s="499" t="s">
        <v>499</v>
      </c>
      <c r="D266" s="499" t="s">
        <v>856</v>
      </c>
      <c r="E266" s="510" t="s">
        <v>668</v>
      </c>
      <c r="F266" s="499"/>
    </row>
    <row r="267" spans="1:6" ht="24.9" hidden="1" customHeight="1" x14ac:dyDescent="0.25">
      <c r="A267" s="489">
        <v>45557</v>
      </c>
      <c r="B267" s="506" t="s">
        <v>939</v>
      </c>
      <c r="C267" s="499" t="s">
        <v>499</v>
      </c>
      <c r="D267" s="499" t="s">
        <v>920</v>
      </c>
      <c r="E267" s="510" t="s">
        <v>668</v>
      </c>
      <c r="F267" s="499"/>
    </row>
    <row r="268" spans="1:6" ht="24.9" hidden="1" customHeight="1" x14ac:dyDescent="0.25">
      <c r="A268" s="489">
        <v>45557</v>
      </c>
      <c r="B268" s="506" t="s">
        <v>938</v>
      </c>
      <c r="C268" s="499" t="s">
        <v>499</v>
      </c>
      <c r="D268" s="499" t="s">
        <v>920</v>
      </c>
      <c r="E268" s="510" t="s">
        <v>668</v>
      </c>
      <c r="F268" s="499"/>
    </row>
    <row r="269" spans="1:6" ht="24.9" hidden="1" customHeight="1" x14ac:dyDescent="0.25">
      <c r="A269" s="489">
        <v>45557</v>
      </c>
      <c r="B269" s="498" t="s">
        <v>851</v>
      </c>
      <c r="C269" s="499" t="s">
        <v>582</v>
      </c>
      <c r="D269" s="499" t="s">
        <v>540</v>
      </c>
      <c r="E269" s="510" t="s">
        <v>698</v>
      </c>
      <c r="F269" s="499" t="s">
        <v>963</v>
      </c>
    </row>
    <row r="270" spans="1:6" ht="24.9" hidden="1" customHeight="1" x14ac:dyDescent="0.25">
      <c r="A270" s="489">
        <v>45557</v>
      </c>
      <c r="B270" s="498" t="s">
        <v>817</v>
      </c>
      <c r="C270" s="499" t="s">
        <v>582</v>
      </c>
      <c r="D270" s="499" t="s">
        <v>540</v>
      </c>
      <c r="E270" s="510" t="s">
        <v>654</v>
      </c>
      <c r="F270" s="499"/>
    </row>
    <row r="271" spans="1:6" ht="24.9" hidden="1" customHeight="1" x14ac:dyDescent="0.25">
      <c r="A271" s="489">
        <v>45557</v>
      </c>
      <c r="B271" s="498" t="s">
        <v>824</v>
      </c>
      <c r="C271" s="499" t="s">
        <v>582</v>
      </c>
      <c r="D271" s="499" t="s">
        <v>540</v>
      </c>
      <c r="E271" s="510" t="s">
        <v>654</v>
      </c>
      <c r="F271" s="499"/>
    </row>
    <row r="272" spans="1:6" ht="24.9" hidden="1" customHeight="1" x14ac:dyDescent="0.25">
      <c r="A272" s="489">
        <v>45557</v>
      </c>
      <c r="B272" s="498" t="s">
        <v>889</v>
      </c>
      <c r="C272" s="499" t="s">
        <v>582</v>
      </c>
      <c r="D272" s="499" t="s">
        <v>540</v>
      </c>
      <c r="E272" s="510" t="s">
        <v>654</v>
      </c>
      <c r="F272" s="499"/>
    </row>
    <row r="273" spans="1:6" ht="24.9" hidden="1" customHeight="1" x14ac:dyDescent="0.25">
      <c r="A273" s="489">
        <v>45557</v>
      </c>
      <c r="B273" s="498" t="s">
        <v>588</v>
      </c>
      <c r="C273" s="499" t="s">
        <v>582</v>
      </c>
      <c r="D273" s="499" t="s">
        <v>540</v>
      </c>
      <c r="E273" s="510" t="s">
        <v>664</v>
      </c>
      <c r="F273" s="499"/>
    </row>
    <row r="274" spans="1:6" ht="24.9" hidden="1" customHeight="1" x14ac:dyDescent="0.25">
      <c r="A274" s="491">
        <v>45557</v>
      </c>
      <c r="B274" s="506" t="s">
        <v>631</v>
      </c>
      <c r="C274" s="506" t="s">
        <v>390</v>
      </c>
      <c r="D274" s="503" t="s">
        <v>540</v>
      </c>
      <c r="E274" s="510" t="s">
        <v>654</v>
      </c>
      <c r="F274" s="506"/>
    </row>
    <row r="275" spans="1:6" ht="24.9" hidden="1" customHeight="1" x14ac:dyDescent="0.25">
      <c r="A275" s="489">
        <v>45557</v>
      </c>
      <c r="B275" s="498" t="s">
        <v>641</v>
      </c>
      <c r="C275" s="506" t="s">
        <v>390</v>
      </c>
      <c r="D275" s="499" t="s">
        <v>540</v>
      </c>
      <c r="E275" s="510" t="s">
        <v>654</v>
      </c>
      <c r="F275" s="499"/>
    </row>
    <row r="276" spans="1:6" ht="24.9" hidden="1" customHeight="1" x14ac:dyDescent="0.25">
      <c r="A276" s="489">
        <v>45557</v>
      </c>
      <c r="B276" s="498" t="s">
        <v>642</v>
      </c>
      <c r="C276" s="506" t="s">
        <v>390</v>
      </c>
      <c r="D276" s="499" t="s">
        <v>540</v>
      </c>
      <c r="E276" s="510" t="s">
        <v>654</v>
      </c>
      <c r="F276" s="499"/>
    </row>
    <row r="277" spans="1:6" ht="24.9" hidden="1" customHeight="1" x14ac:dyDescent="0.25">
      <c r="A277" s="489">
        <v>45558</v>
      </c>
      <c r="B277" s="498" t="s">
        <v>938</v>
      </c>
      <c r="C277" s="499" t="s">
        <v>499</v>
      </c>
      <c r="D277" s="499" t="s">
        <v>540</v>
      </c>
      <c r="E277" s="500" t="s">
        <v>654</v>
      </c>
      <c r="F277" s="499"/>
    </row>
    <row r="278" spans="1:6" ht="24.9" hidden="1" customHeight="1" x14ac:dyDescent="0.25">
      <c r="A278" s="489">
        <v>45558</v>
      </c>
      <c r="B278" s="498" t="s">
        <v>939</v>
      </c>
      <c r="C278" s="499" t="s">
        <v>499</v>
      </c>
      <c r="D278" s="499" t="s">
        <v>540</v>
      </c>
      <c r="E278" s="500" t="s">
        <v>654</v>
      </c>
      <c r="F278" s="499"/>
    </row>
    <row r="279" spans="1:6" ht="24.9" hidden="1" customHeight="1" x14ac:dyDescent="0.25">
      <c r="A279" s="489">
        <v>45558</v>
      </c>
      <c r="B279" s="498" t="s">
        <v>618</v>
      </c>
      <c r="C279" s="499" t="s">
        <v>499</v>
      </c>
      <c r="D279" s="499" t="s">
        <v>540</v>
      </c>
      <c r="E279" s="500" t="s">
        <v>654</v>
      </c>
      <c r="F279" s="499" t="s">
        <v>964</v>
      </c>
    </row>
    <row r="280" spans="1:6" ht="24.9" hidden="1" customHeight="1" x14ac:dyDescent="0.25">
      <c r="A280" s="489">
        <v>45558</v>
      </c>
      <c r="B280" s="498" t="s">
        <v>936</v>
      </c>
      <c r="C280" s="499" t="s">
        <v>499</v>
      </c>
      <c r="D280" s="499" t="s">
        <v>540</v>
      </c>
      <c r="E280" s="500" t="s">
        <v>654</v>
      </c>
      <c r="F280" s="499"/>
    </row>
    <row r="281" spans="1:6" ht="24.9" hidden="1" customHeight="1" x14ac:dyDescent="0.25">
      <c r="A281" s="489">
        <v>45558</v>
      </c>
      <c r="B281" s="498" t="s">
        <v>615</v>
      </c>
      <c r="C281" s="499" t="s">
        <v>499</v>
      </c>
      <c r="D281" s="499" t="s">
        <v>540</v>
      </c>
      <c r="E281" s="500" t="s">
        <v>654</v>
      </c>
      <c r="F281" s="499"/>
    </row>
    <row r="282" spans="1:6" ht="24.9" hidden="1" customHeight="1" x14ac:dyDescent="0.25">
      <c r="A282" s="489">
        <v>45558</v>
      </c>
      <c r="B282" s="498" t="s">
        <v>616</v>
      </c>
      <c r="C282" s="499" t="s">
        <v>499</v>
      </c>
      <c r="D282" s="499" t="s">
        <v>540</v>
      </c>
      <c r="E282" s="500" t="s">
        <v>654</v>
      </c>
      <c r="F282" s="499"/>
    </row>
    <row r="283" spans="1:6" ht="24.9" hidden="1" customHeight="1" x14ac:dyDescent="0.25">
      <c r="A283" s="489">
        <v>45558</v>
      </c>
      <c r="B283" s="498" t="s">
        <v>617</v>
      </c>
      <c r="C283" s="499" t="s">
        <v>499</v>
      </c>
      <c r="D283" s="499" t="s">
        <v>540</v>
      </c>
      <c r="E283" s="500" t="s">
        <v>654</v>
      </c>
      <c r="F283" s="499"/>
    </row>
    <row r="284" spans="1:6" ht="24.9" hidden="1" customHeight="1" x14ac:dyDescent="0.25">
      <c r="A284" s="489">
        <v>45558</v>
      </c>
      <c r="B284" s="498" t="s">
        <v>622</v>
      </c>
      <c r="C284" s="499" t="s">
        <v>390</v>
      </c>
      <c r="D284" s="498" t="s">
        <v>540</v>
      </c>
      <c r="E284" s="500" t="s">
        <v>682</v>
      </c>
      <c r="F284" s="499"/>
    </row>
    <row r="285" spans="1:6" ht="24.9" hidden="1" customHeight="1" x14ac:dyDescent="0.25">
      <c r="A285" s="489">
        <v>45558</v>
      </c>
      <c r="B285" s="498" t="s">
        <v>712</v>
      </c>
      <c r="C285" s="499" t="s">
        <v>716</v>
      </c>
      <c r="D285" s="499" t="s">
        <v>540</v>
      </c>
      <c r="E285" s="500" t="s">
        <v>664</v>
      </c>
      <c r="F285" s="499"/>
    </row>
    <row r="286" spans="1:6" ht="24.9" hidden="1" customHeight="1" x14ac:dyDescent="0.25">
      <c r="A286" s="489">
        <v>45558</v>
      </c>
      <c r="B286" s="498" t="s">
        <v>724</v>
      </c>
      <c r="C286" s="499" t="s">
        <v>716</v>
      </c>
      <c r="D286" s="499" t="s">
        <v>540</v>
      </c>
      <c r="E286" s="500" t="s">
        <v>664</v>
      </c>
      <c r="F286" s="499"/>
    </row>
    <row r="287" spans="1:6" ht="24.9" hidden="1" customHeight="1" x14ac:dyDescent="0.25">
      <c r="A287" s="489">
        <v>45558</v>
      </c>
      <c r="B287" s="498" t="s">
        <v>606</v>
      </c>
      <c r="C287" s="499" t="s">
        <v>716</v>
      </c>
      <c r="D287" s="499" t="s">
        <v>540</v>
      </c>
      <c r="E287" s="500" t="s">
        <v>664</v>
      </c>
      <c r="F287" s="499"/>
    </row>
    <row r="288" spans="1:6" ht="24.9" hidden="1" customHeight="1" x14ac:dyDescent="0.25">
      <c r="A288" s="489">
        <v>45558</v>
      </c>
      <c r="B288" s="498" t="s">
        <v>937</v>
      </c>
      <c r="C288" s="499" t="s">
        <v>390</v>
      </c>
      <c r="D288" s="499" t="s">
        <v>540</v>
      </c>
      <c r="E288" s="500" t="s">
        <v>682</v>
      </c>
      <c r="F288" s="499" t="s">
        <v>965</v>
      </c>
    </row>
    <row r="289" spans="1:8" ht="24.9" hidden="1" customHeight="1" x14ac:dyDescent="0.25">
      <c r="A289" s="489">
        <v>45558</v>
      </c>
      <c r="B289" s="498" t="s">
        <v>935</v>
      </c>
      <c r="C289" s="499" t="s">
        <v>390</v>
      </c>
      <c r="D289" s="499" t="s">
        <v>540</v>
      </c>
      <c r="E289" s="500" t="s">
        <v>682</v>
      </c>
      <c r="F289" s="499"/>
    </row>
    <row r="290" spans="1:8" ht="24.9" hidden="1" customHeight="1" x14ac:dyDescent="0.25">
      <c r="A290" s="489">
        <v>45558</v>
      </c>
      <c r="B290" s="498" t="s">
        <v>942</v>
      </c>
      <c r="C290" s="499" t="s">
        <v>390</v>
      </c>
      <c r="D290" s="499" t="s">
        <v>540</v>
      </c>
      <c r="E290" s="500" t="s">
        <v>682</v>
      </c>
      <c r="F290" s="499"/>
    </row>
    <row r="291" spans="1:8" ht="24.9" hidden="1" customHeight="1" x14ac:dyDescent="0.25">
      <c r="A291" s="489">
        <v>45558</v>
      </c>
      <c r="B291" s="498" t="s">
        <v>623</v>
      </c>
      <c r="C291" s="499" t="s">
        <v>390</v>
      </c>
      <c r="D291" s="499" t="s">
        <v>540</v>
      </c>
      <c r="E291" s="500" t="s">
        <v>682</v>
      </c>
      <c r="F291" s="499"/>
    </row>
    <row r="292" spans="1:8" ht="24.9" hidden="1" customHeight="1" x14ac:dyDescent="0.25">
      <c r="A292" s="489">
        <v>45559</v>
      </c>
      <c r="B292" s="498" t="s">
        <v>644</v>
      </c>
      <c r="C292" s="499" t="s">
        <v>499</v>
      </c>
      <c r="D292" s="499" t="s">
        <v>540</v>
      </c>
      <c r="E292" s="500" t="s">
        <v>682</v>
      </c>
      <c r="F292" s="499"/>
    </row>
    <row r="293" spans="1:8" ht="24.9" hidden="1" customHeight="1" x14ac:dyDescent="0.25">
      <c r="A293" s="489">
        <v>45559</v>
      </c>
      <c r="B293" s="508" t="s">
        <v>922</v>
      </c>
      <c r="C293" s="499" t="s">
        <v>499</v>
      </c>
      <c r="D293" s="499" t="s">
        <v>540</v>
      </c>
      <c r="E293" s="500" t="s">
        <v>682</v>
      </c>
      <c r="F293" s="499"/>
    </row>
    <row r="294" spans="1:8" ht="24.9" hidden="1" customHeight="1" x14ac:dyDescent="0.25">
      <c r="A294" s="489">
        <v>45559</v>
      </c>
      <c r="B294" s="498" t="s">
        <v>626</v>
      </c>
      <c r="C294" s="499" t="s">
        <v>499</v>
      </c>
      <c r="D294" s="499" t="s">
        <v>540</v>
      </c>
      <c r="E294" s="500" t="s">
        <v>682</v>
      </c>
      <c r="F294" s="499"/>
    </row>
    <row r="295" spans="1:8" ht="24.9" hidden="1" customHeight="1" x14ac:dyDescent="0.25">
      <c r="A295" s="489">
        <v>45559</v>
      </c>
      <c r="B295" s="498" t="s">
        <v>641</v>
      </c>
      <c r="C295" s="499" t="s">
        <v>499</v>
      </c>
      <c r="D295" s="499" t="s">
        <v>540</v>
      </c>
      <c r="E295" s="500" t="s">
        <v>682</v>
      </c>
      <c r="F295" s="499"/>
    </row>
    <row r="296" spans="1:8" ht="24.9" hidden="1" customHeight="1" x14ac:dyDescent="0.25">
      <c r="A296" s="489">
        <v>45559</v>
      </c>
      <c r="B296" s="498" t="s">
        <v>642</v>
      </c>
      <c r="C296" s="499" t="s">
        <v>499</v>
      </c>
      <c r="D296" s="499" t="s">
        <v>540</v>
      </c>
      <c r="E296" s="500" t="s">
        <v>682</v>
      </c>
      <c r="F296" s="499"/>
    </row>
    <row r="297" spans="1:8" ht="24.9" hidden="1" customHeight="1" x14ac:dyDescent="0.25">
      <c r="A297" s="489">
        <v>45559</v>
      </c>
      <c r="B297" s="498" t="s">
        <v>630</v>
      </c>
      <c r="C297" s="499" t="s">
        <v>499</v>
      </c>
      <c r="D297" s="499" t="s">
        <v>540</v>
      </c>
      <c r="E297" s="500" t="s">
        <v>682</v>
      </c>
      <c r="F297" s="499"/>
    </row>
    <row r="298" spans="1:8" ht="24.9" hidden="1" customHeight="1" x14ac:dyDescent="0.25">
      <c r="A298" s="489">
        <v>45559</v>
      </c>
      <c r="B298" s="498" t="s">
        <v>966</v>
      </c>
      <c r="C298" s="499" t="s">
        <v>744</v>
      </c>
      <c r="D298" s="499" t="s">
        <v>920</v>
      </c>
      <c r="E298" s="500" t="s">
        <v>668</v>
      </c>
      <c r="F298" s="499"/>
    </row>
    <row r="299" spans="1:8" ht="24.9" hidden="1" customHeight="1" x14ac:dyDescent="0.25">
      <c r="A299" s="489">
        <v>45559</v>
      </c>
      <c r="B299" s="498" t="s">
        <v>588</v>
      </c>
      <c r="C299" s="499" t="s">
        <v>431</v>
      </c>
      <c r="D299" s="499" t="s">
        <v>540</v>
      </c>
      <c r="E299" s="500" t="s">
        <v>664</v>
      </c>
      <c r="F299" s="499"/>
    </row>
    <row r="300" spans="1:8" ht="24.9" hidden="1" customHeight="1" x14ac:dyDescent="0.25">
      <c r="A300" s="489">
        <v>45559</v>
      </c>
      <c r="B300" s="498" t="s">
        <v>966</v>
      </c>
      <c r="C300" s="499" t="s">
        <v>799</v>
      </c>
      <c r="D300" s="499" t="s">
        <v>540</v>
      </c>
      <c r="E300" s="500" t="s">
        <v>608</v>
      </c>
      <c r="F300" s="499"/>
    </row>
    <row r="301" spans="1:8" ht="24.9" hidden="1" customHeight="1" x14ac:dyDescent="0.25">
      <c r="A301" s="489">
        <v>45559</v>
      </c>
      <c r="B301" s="498" t="s">
        <v>995</v>
      </c>
      <c r="C301" s="499" t="s">
        <v>799</v>
      </c>
      <c r="D301" s="499" t="s">
        <v>743</v>
      </c>
      <c r="E301" s="500" t="s">
        <v>668</v>
      </c>
      <c r="F301" s="499"/>
      <c r="G301" s="490"/>
      <c r="H301" s="490"/>
    </row>
    <row r="302" spans="1:8" ht="24.9" hidden="1" customHeight="1" x14ac:dyDescent="0.25">
      <c r="A302" s="489">
        <v>45559</v>
      </c>
      <c r="B302" s="498" t="s">
        <v>893</v>
      </c>
      <c r="C302" s="499" t="s">
        <v>390</v>
      </c>
      <c r="D302" s="499" t="s">
        <v>540</v>
      </c>
      <c r="E302" s="500" t="s">
        <v>654</v>
      </c>
      <c r="F302" s="499"/>
    </row>
    <row r="303" spans="1:8" ht="24.9" hidden="1" customHeight="1" x14ac:dyDescent="0.25">
      <c r="A303" s="489">
        <v>45559</v>
      </c>
      <c r="B303" s="498" t="s">
        <v>929</v>
      </c>
      <c r="C303" s="499" t="s">
        <v>390</v>
      </c>
      <c r="D303" s="499" t="s">
        <v>540</v>
      </c>
      <c r="E303" s="500" t="s">
        <v>654</v>
      </c>
      <c r="F303" s="499"/>
    </row>
    <row r="304" spans="1:8" ht="24.9" hidden="1" customHeight="1" x14ac:dyDescent="0.25">
      <c r="A304" s="489">
        <v>45559</v>
      </c>
      <c r="B304" s="498" t="s">
        <v>930</v>
      </c>
      <c r="C304" s="499" t="s">
        <v>390</v>
      </c>
      <c r="D304" s="499" t="s">
        <v>540</v>
      </c>
      <c r="E304" s="500" t="s">
        <v>654</v>
      </c>
      <c r="F304" s="499"/>
    </row>
    <row r="305" spans="1:8" ht="24.9" hidden="1" customHeight="1" x14ac:dyDescent="0.25">
      <c r="A305" s="489">
        <v>45560</v>
      </c>
      <c r="B305" s="498" t="s">
        <v>938</v>
      </c>
      <c r="C305" s="499" t="s">
        <v>499</v>
      </c>
      <c r="D305" s="499" t="s">
        <v>540</v>
      </c>
      <c r="E305" s="500" t="s">
        <v>677</v>
      </c>
      <c r="F305" s="499" t="s">
        <v>970</v>
      </c>
    </row>
    <row r="306" spans="1:8" ht="24.9" hidden="1" customHeight="1" x14ac:dyDescent="0.25">
      <c r="A306" s="489">
        <v>45560</v>
      </c>
      <c r="B306" s="498" t="s">
        <v>939</v>
      </c>
      <c r="C306" s="499" t="s">
        <v>499</v>
      </c>
      <c r="D306" s="499" t="s">
        <v>540</v>
      </c>
      <c r="E306" s="500" t="s">
        <v>677</v>
      </c>
      <c r="F306" s="499" t="s">
        <v>970</v>
      </c>
    </row>
    <row r="307" spans="1:8" ht="24.9" hidden="1" customHeight="1" x14ac:dyDescent="0.25">
      <c r="A307" s="489">
        <v>45560</v>
      </c>
      <c r="B307" s="498" t="s">
        <v>936</v>
      </c>
      <c r="C307" s="499" t="s">
        <v>499</v>
      </c>
      <c r="D307" s="499" t="s">
        <v>540</v>
      </c>
      <c r="E307" s="500" t="s">
        <v>608</v>
      </c>
      <c r="F307" s="499"/>
    </row>
    <row r="308" spans="1:8" ht="24.9" hidden="1" customHeight="1" x14ac:dyDescent="0.25">
      <c r="A308" s="489">
        <v>45560</v>
      </c>
      <c r="B308" s="498" t="s">
        <v>623</v>
      </c>
      <c r="C308" s="499" t="s">
        <v>499</v>
      </c>
      <c r="D308" s="499" t="s">
        <v>540</v>
      </c>
      <c r="E308" s="500" t="s">
        <v>608</v>
      </c>
      <c r="F308" s="499"/>
    </row>
    <row r="309" spans="1:8" ht="24.9" hidden="1" customHeight="1" x14ac:dyDescent="0.25">
      <c r="A309" s="489">
        <v>45560</v>
      </c>
      <c r="B309" s="498" t="s">
        <v>968</v>
      </c>
      <c r="C309" s="499" t="s">
        <v>499</v>
      </c>
      <c r="D309" s="499" t="s">
        <v>540</v>
      </c>
      <c r="E309" s="500" t="s">
        <v>608</v>
      </c>
      <c r="F309" s="499"/>
    </row>
    <row r="310" spans="1:8" ht="24.9" hidden="1" customHeight="1" x14ac:dyDescent="0.25">
      <c r="A310" s="489">
        <v>45560</v>
      </c>
      <c r="B310" s="498" t="s">
        <v>622</v>
      </c>
      <c r="C310" s="499" t="s">
        <v>499</v>
      </c>
      <c r="D310" s="498" t="s">
        <v>540</v>
      </c>
      <c r="E310" s="500" t="s">
        <v>608</v>
      </c>
      <c r="F310" s="499"/>
    </row>
    <row r="311" spans="1:8" ht="24.9" hidden="1" customHeight="1" x14ac:dyDescent="0.25">
      <c r="A311" s="489">
        <v>45560</v>
      </c>
      <c r="B311" s="498" t="s">
        <v>712</v>
      </c>
      <c r="C311" s="499" t="s">
        <v>716</v>
      </c>
      <c r="D311" s="499" t="s">
        <v>540</v>
      </c>
      <c r="E311" s="500" t="s">
        <v>664</v>
      </c>
      <c r="F311" s="499"/>
    </row>
    <row r="312" spans="1:8" ht="24.9" hidden="1" customHeight="1" x14ac:dyDescent="0.25">
      <c r="A312" s="489">
        <v>45560</v>
      </c>
      <c r="B312" s="498" t="s">
        <v>724</v>
      </c>
      <c r="C312" s="499" t="s">
        <v>716</v>
      </c>
      <c r="D312" s="499" t="s">
        <v>540</v>
      </c>
      <c r="E312" s="500" t="s">
        <v>664</v>
      </c>
      <c r="F312" s="499"/>
    </row>
    <row r="313" spans="1:8" ht="24.9" hidden="1" customHeight="1" x14ac:dyDescent="0.25">
      <c r="A313" s="489">
        <v>45560</v>
      </c>
      <c r="B313" s="498" t="s">
        <v>606</v>
      </c>
      <c r="C313" s="499" t="s">
        <v>716</v>
      </c>
      <c r="D313" s="499" t="s">
        <v>540</v>
      </c>
      <c r="E313" s="500" t="s">
        <v>664</v>
      </c>
      <c r="F313" s="499"/>
    </row>
    <row r="314" spans="1:8" ht="24.9" hidden="1" customHeight="1" x14ac:dyDescent="0.25">
      <c r="A314" s="489">
        <v>45560</v>
      </c>
      <c r="B314" s="498" t="s">
        <v>817</v>
      </c>
      <c r="C314" s="499" t="s">
        <v>390</v>
      </c>
      <c r="D314" s="499" t="s">
        <v>540</v>
      </c>
      <c r="E314" s="500" t="s">
        <v>651</v>
      </c>
      <c r="F314" s="499"/>
      <c r="G314" s="493"/>
      <c r="H314" s="493"/>
    </row>
    <row r="315" spans="1:8" ht="24.9" hidden="1" customHeight="1" x14ac:dyDescent="0.25">
      <c r="A315" s="489">
        <v>45560</v>
      </c>
      <c r="B315" s="498" t="s">
        <v>646</v>
      </c>
      <c r="C315" s="499" t="s">
        <v>390</v>
      </c>
      <c r="D315" s="499" t="s">
        <v>540</v>
      </c>
      <c r="E315" s="500" t="s">
        <v>651</v>
      </c>
      <c r="F315" s="499"/>
      <c r="G315" s="493"/>
      <c r="H315" s="493"/>
    </row>
    <row r="316" spans="1:8" ht="24.9" hidden="1" customHeight="1" x14ac:dyDescent="0.25">
      <c r="A316" s="489">
        <v>45560</v>
      </c>
      <c r="B316" s="498" t="s">
        <v>645</v>
      </c>
      <c r="C316" s="499" t="s">
        <v>390</v>
      </c>
      <c r="D316" s="499" t="s">
        <v>540</v>
      </c>
      <c r="E316" s="500" t="s">
        <v>651</v>
      </c>
      <c r="F316" s="499"/>
      <c r="G316" s="493"/>
      <c r="H316" s="493"/>
    </row>
    <row r="317" spans="1:8" ht="24.9" hidden="1" customHeight="1" x14ac:dyDescent="0.25">
      <c r="A317" s="489">
        <v>45560</v>
      </c>
      <c r="B317" s="498" t="s">
        <v>889</v>
      </c>
      <c r="C317" s="499" t="s">
        <v>390</v>
      </c>
      <c r="D317" s="499" t="s">
        <v>540</v>
      </c>
      <c r="E317" s="500" t="s">
        <v>651</v>
      </c>
      <c r="F317" s="499"/>
      <c r="G317" s="493"/>
      <c r="H317" s="493"/>
    </row>
    <row r="318" spans="1:8" ht="24.9" hidden="1" customHeight="1" x14ac:dyDescent="0.25">
      <c r="A318" s="489">
        <v>45560</v>
      </c>
      <c r="B318" s="498" t="s">
        <v>969</v>
      </c>
      <c r="C318" s="499" t="s">
        <v>390</v>
      </c>
      <c r="D318" s="499" t="s">
        <v>540</v>
      </c>
      <c r="E318" s="500" t="s">
        <v>682</v>
      </c>
      <c r="F318" s="499"/>
      <c r="G318" s="493"/>
      <c r="H318" s="493"/>
    </row>
    <row r="319" spans="1:8" ht="24.9" hidden="1" customHeight="1" x14ac:dyDescent="0.25">
      <c r="A319" s="489">
        <v>45560</v>
      </c>
      <c r="B319" s="498" t="s">
        <v>824</v>
      </c>
      <c r="C319" s="499" t="s">
        <v>390</v>
      </c>
      <c r="D319" s="499" t="s">
        <v>540</v>
      </c>
      <c r="E319" s="500" t="s">
        <v>651</v>
      </c>
      <c r="F319" s="499"/>
    </row>
    <row r="320" spans="1:8" ht="24.9" hidden="1" customHeight="1" x14ac:dyDescent="0.25">
      <c r="A320" s="489">
        <v>45561</v>
      </c>
      <c r="B320" s="498" t="s">
        <v>618</v>
      </c>
      <c r="C320" s="499" t="s">
        <v>499</v>
      </c>
      <c r="D320" s="489" t="s">
        <v>540</v>
      </c>
      <c r="E320" s="500" t="s">
        <v>668</v>
      </c>
      <c r="F320" s="499"/>
    </row>
    <row r="321" spans="1:8" ht="24.9" hidden="1" customHeight="1" x14ac:dyDescent="0.25">
      <c r="A321" s="489">
        <v>45561</v>
      </c>
      <c r="B321" s="498" t="s">
        <v>641</v>
      </c>
      <c r="C321" s="499" t="s">
        <v>499</v>
      </c>
      <c r="D321" s="489" t="s">
        <v>540</v>
      </c>
      <c r="E321" s="500" t="s">
        <v>668</v>
      </c>
      <c r="F321" s="499"/>
    </row>
    <row r="322" spans="1:8" ht="24.9" hidden="1" customHeight="1" x14ac:dyDescent="0.25">
      <c r="A322" s="489">
        <v>45561</v>
      </c>
      <c r="B322" s="498" t="s">
        <v>972</v>
      </c>
      <c r="C322" s="499" t="s">
        <v>499</v>
      </c>
      <c r="D322" s="489" t="s">
        <v>540</v>
      </c>
      <c r="E322" s="500" t="s">
        <v>668</v>
      </c>
      <c r="F322" s="499"/>
      <c r="H322" s="488" t="s">
        <v>877</v>
      </c>
    </row>
    <row r="323" spans="1:8" ht="24.9" hidden="1" customHeight="1" x14ac:dyDescent="0.25">
      <c r="A323" s="489">
        <v>45561</v>
      </c>
      <c r="B323" s="498" t="s">
        <v>588</v>
      </c>
      <c r="C323" s="499" t="s">
        <v>536</v>
      </c>
      <c r="D323" s="489" t="s">
        <v>540</v>
      </c>
      <c r="E323" s="500" t="s">
        <v>682</v>
      </c>
      <c r="F323" s="499"/>
    </row>
    <row r="324" spans="1:8" ht="24.9" hidden="1" customHeight="1" x14ac:dyDescent="0.25">
      <c r="A324" s="489">
        <v>45561</v>
      </c>
      <c r="B324" s="498" t="s">
        <v>935</v>
      </c>
      <c r="C324" s="499" t="s">
        <v>536</v>
      </c>
      <c r="D324" s="489" t="s">
        <v>540</v>
      </c>
      <c r="E324" s="500" t="s">
        <v>682</v>
      </c>
      <c r="F324" s="499"/>
    </row>
    <row r="325" spans="1:8" ht="24.9" hidden="1" customHeight="1" x14ac:dyDescent="0.25">
      <c r="A325" s="489">
        <v>45561</v>
      </c>
      <c r="B325" s="498" t="s">
        <v>937</v>
      </c>
      <c r="C325" s="499" t="s">
        <v>536</v>
      </c>
      <c r="D325" s="489" t="s">
        <v>540</v>
      </c>
      <c r="E325" s="500" t="s">
        <v>682</v>
      </c>
      <c r="F325" s="499"/>
    </row>
    <row r="326" spans="1:8" ht="24.9" hidden="1" customHeight="1" x14ac:dyDescent="0.25">
      <c r="A326" s="489">
        <v>45561</v>
      </c>
      <c r="B326" s="498" t="s">
        <v>930</v>
      </c>
      <c r="C326" s="499" t="s">
        <v>536</v>
      </c>
      <c r="D326" s="489" t="s">
        <v>540</v>
      </c>
      <c r="E326" s="500" t="s">
        <v>682</v>
      </c>
      <c r="F326" s="499"/>
    </row>
    <row r="327" spans="1:8" ht="24.9" hidden="1" customHeight="1" x14ac:dyDescent="0.25">
      <c r="A327" s="489">
        <v>45561</v>
      </c>
      <c r="B327" s="498" t="s">
        <v>929</v>
      </c>
      <c r="C327" s="499" t="s">
        <v>536</v>
      </c>
      <c r="D327" s="489" t="s">
        <v>540</v>
      </c>
      <c r="E327" s="500" t="s">
        <v>682</v>
      </c>
      <c r="F327" s="499"/>
    </row>
    <row r="328" spans="1:8" ht="24.9" hidden="1" customHeight="1" x14ac:dyDescent="0.25">
      <c r="A328" s="489">
        <v>45561</v>
      </c>
      <c r="B328" s="498" t="s">
        <v>640</v>
      </c>
      <c r="C328" s="499" t="s">
        <v>390</v>
      </c>
      <c r="D328" s="499" t="s">
        <v>971</v>
      </c>
      <c r="E328" s="500" t="s">
        <v>668</v>
      </c>
      <c r="F328" s="499"/>
    </row>
    <row r="329" spans="1:8" ht="24.9" hidden="1" customHeight="1" x14ac:dyDescent="0.25">
      <c r="A329" s="489">
        <v>45562</v>
      </c>
      <c r="B329" s="516" t="s">
        <v>623</v>
      </c>
      <c r="C329" s="516" t="s">
        <v>499</v>
      </c>
      <c r="D329" s="489" t="s">
        <v>540</v>
      </c>
      <c r="E329" s="489" t="s">
        <v>682</v>
      </c>
      <c r="F329" s="489"/>
    </row>
    <row r="330" spans="1:8" ht="24.9" hidden="1" customHeight="1" x14ac:dyDescent="0.25">
      <c r="A330" s="489">
        <v>45562</v>
      </c>
      <c r="B330" s="516" t="s">
        <v>644</v>
      </c>
      <c r="C330" s="516" t="s">
        <v>499</v>
      </c>
      <c r="D330" s="489" t="s">
        <v>540</v>
      </c>
      <c r="E330" s="489" t="s">
        <v>608</v>
      </c>
      <c r="F330" s="489"/>
    </row>
    <row r="331" spans="1:8" ht="24.9" hidden="1" customHeight="1" x14ac:dyDescent="0.25">
      <c r="A331" s="489">
        <v>45562</v>
      </c>
      <c r="B331" s="516" t="s">
        <v>936</v>
      </c>
      <c r="C331" s="516" t="s">
        <v>499</v>
      </c>
      <c r="D331" s="489" t="s">
        <v>540</v>
      </c>
      <c r="E331" s="489" t="s">
        <v>608</v>
      </c>
      <c r="F331" s="489"/>
    </row>
    <row r="332" spans="1:8" ht="36.6" hidden="1" customHeight="1" x14ac:dyDescent="0.25">
      <c r="A332" s="489">
        <v>45562</v>
      </c>
      <c r="B332" s="519" t="s">
        <v>712</v>
      </c>
      <c r="C332" s="516" t="s">
        <v>716</v>
      </c>
      <c r="D332" s="489" t="s">
        <v>540</v>
      </c>
      <c r="E332" s="489" t="s">
        <v>664</v>
      </c>
      <c r="F332" s="489"/>
    </row>
    <row r="333" spans="1:8" ht="36.6" hidden="1" customHeight="1" x14ac:dyDescent="0.25">
      <c r="A333" s="489">
        <v>45562</v>
      </c>
      <c r="B333" s="518" t="s">
        <v>724</v>
      </c>
      <c r="C333" s="516" t="s">
        <v>716</v>
      </c>
      <c r="D333" s="489" t="s">
        <v>540</v>
      </c>
      <c r="E333" s="489" t="s">
        <v>664</v>
      </c>
      <c r="F333" s="489"/>
    </row>
    <row r="334" spans="1:8" ht="24.9" hidden="1" customHeight="1" x14ac:dyDescent="0.25">
      <c r="A334" s="489">
        <v>45562</v>
      </c>
      <c r="B334" s="519" t="s">
        <v>606</v>
      </c>
      <c r="C334" s="516" t="s">
        <v>716</v>
      </c>
      <c r="D334" s="489" t="s">
        <v>540</v>
      </c>
      <c r="E334" s="489" t="s">
        <v>664</v>
      </c>
      <c r="F334" s="489"/>
    </row>
    <row r="335" spans="1:8" ht="24.9" hidden="1" customHeight="1" x14ac:dyDescent="0.25">
      <c r="A335" s="489">
        <v>45562</v>
      </c>
      <c r="B335" s="516" t="s">
        <v>622</v>
      </c>
      <c r="C335" s="516" t="s">
        <v>499</v>
      </c>
      <c r="D335" s="516" t="s">
        <v>540</v>
      </c>
      <c r="E335" s="489" t="s">
        <v>608</v>
      </c>
      <c r="F335" s="489"/>
    </row>
    <row r="336" spans="1:8" ht="24.9" hidden="1" customHeight="1" x14ac:dyDescent="0.25">
      <c r="A336" s="489">
        <v>45562</v>
      </c>
      <c r="B336" s="516" t="s">
        <v>894</v>
      </c>
      <c r="C336" s="516" t="s">
        <v>390</v>
      </c>
      <c r="D336" s="489" t="s">
        <v>540</v>
      </c>
      <c r="E336" s="489" t="s">
        <v>654</v>
      </c>
      <c r="F336" s="489"/>
    </row>
    <row r="337" spans="1:6" ht="24.9" hidden="1" customHeight="1" x14ac:dyDescent="0.25">
      <c r="A337" s="489">
        <v>45562</v>
      </c>
      <c r="B337" s="516" t="s">
        <v>939</v>
      </c>
      <c r="C337" s="516" t="s">
        <v>390</v>
      </c>
      <c r="D337" s="489" t="s">
        <v>540</v>
      </c>
      <c r="E337" s="489" t="s">
        <v>654</v>
      </c>
      <c r="F337" s="489"/>
    </row>
    <row r="338" spans="1:6" ht="24.9" hidden="1" customHeight="1" x14ac:dyDescent="0.25">
      <c r="A338" s="489">
        <v>45562</v>
      </c>
      <c r="B338" s="516" t="s">
        <v>938</v>
      </c>
      <c r="C338" s="516" t="s">
        <v>390</v>
      </c>
      <c r="D338" s="489" t="s">
        <v>540</v>
      </c>
      <c r="E338" s="489" t="s">
        <v>654</v>
      </c>
      <c r="F338" s="489"/>
    </row>
    <row r="339" spans="1:6" ht="24.9" hidden="1" customHeight="1" x14ac:dyDescent="0.25">
      <c r="A339" s="489">
        <v>45562</v>
      </c>
      <c r="B339" s="517" t="s">
        <v>924</v>
      </c>
      <c r="C339" s="516" t="s">
        <v>390</v>
      </c>
      <c r="D339" s="489" t="s">
        <v>540</v>
      </c>
      <c r="E339" s="489" t="s">
        <v>654</v>
      </c>
      <c r="F339" s="489"/>
    </row>
    <row r="340" spans="1:6" ht="24.9" hidden="1" customHeight="1" x14ac:dyDescent="0.25">
      <c r="A340" s="489">
        <v>45562</v>
      </c>
      <c r="B340" s="517" t="s">
        <v>922</v>
      </c>
      <c r="C340" s="516" t="s">
        <v>390</v>
      </c>
      <c r="D340" s="489" t="s">
        <v>540</v>
      </c>
      <c r="E340" s="489" t="s">
        <v>654</v>
      </c>
      <c r="F340" s="489"/>
    </row>
    <row r="341" spans="1:6" ht="24.9" hidden="1" customHeight="1" x14ac:dyDescent="0.25">
      <c r="A341" s="489">
        <v>45562</v>
      </c>
      <c r="B341" s="516" t="s">
        <v>626</v>
      </c>
      <c r="C341" s="516" t="s">
        <v>390</v>
      </c>
      <c r="D341" s="489" t="s">
        <v>540</v>
      </c>
      <c r="E341" s="489" t="s">
        <v>654</v>
      </c>
      <c r="F341" s="489" t="s">
        <v>973</v>
      </c>
    </row>
    <row r="342" spans="1:6" ht="24.9" hidden="1" customHeight="1" x14ac:dyDescent="0.25">
      <c r="A342" s="489">
        <v>45562</v>
      </c>
      <c r="B342" s="516" t="s">
        <v>627</v>
      </c>
      <c r="C342" s="516" t="s">
        <v>390</v>
      </c>
      <c r="D342" s="489" t="s">
        <v>540</v>
      </c>
      <c r="E342" s="489" t="s">
        <v>654</v>
      </c>
      <c r="F342" s="489" t="s">
        <v>973</v>
      </c>
    </row>
    <row r="343" spans="1:6" ht="24.9" hidden="1" customHeight="1" x14ac:dyDescent="0.25">
      <c r="A343" s="489">
        <v>45563</v>
      </c>
      <c r="B343" s="520" t="s">
        <v>824</v>
      </c>
      <c r="C343" s="521" t="s">
        <v>536</v>
      </c>
      <c r="D343" s="499" t="s">
        <v>540</v>
      </c>
      <c r="E343" s="500" t="s">
        <v>608</v>
      </c>
      <c r="F343" s="499"/>
    </row>
    <row r="344" spans="1:6" ht="24.9" hidden="1" customHeight="1" x14ac:dyDescent="0.25">
      <c r="A344" s="489">
        <v>45563</v>
      </c>
      <c r="B344" s="520" t="s">
        <v>889</v>
      </c>
      <c r="C344" s="521" t="s">
        <v>536</v>
      </c>
      <c r="D344" s="499" t="s">
        <v>540</v>
      </c>
      <c r="E344" s="500" t="s">
        <v>608</v>
      </c>
      <c r="F344" s="499"/>
    </row>
    <row r="345" spans="1:6" ht="24.9" hidden="1" customHeight="1" x14ac:dyDescent="0.25">
      <c r="A345" s="489">
        <v>45563</v>
      </c>
      <c r="B345" s="520" t="s">
        <v>817</v>
      </c>
      <c r="C345" s="521" t="s">
        <v>536</v>
      </c>
      <c r="D345" s="499" t="s">
        <v>540</v>
      </c>
      <c r="E345" s="500" t="s">
        <v>608</v>
      </c>
      <c r="F345" s="499"/>
    </row>
    <row r="346" spans="1:6" ht="24.9" hidden="1" customHeight="1" x14ac:dyDescent="0.25">
      <c r="A346" s="489">
        <v>45563</v>
      </c>
      <c r="B346" s="520" t="s">
        <v>641</v>
      </c>
      <c r="C346" s="499" t="s">
        <v>536</v>
      </c>
      <c r="D346" s="499" t="s">
        <v>540</v>
      </c>
      <c r="E346" s="500" t="s">
        <v>608</v>
      </c>
      <c r="F346" s="499"/>
    </row>
    <row r="347" spans="1:6" ht="24.9" hidden="1" customHeight="1" x14ac:dyDescent="0.25">
      <c r="A347" s="489">
        <v>45563</v>
      </c>
      <c r="B347" s="520" t="s">
        <v>642</v>
      </c>
      <c r="C347" s="499" t="s">
        <v>536</v>
      </c>
      <c r="D347" s="499" t="s">
        <v>540</v>
      </c>
      <c r="E347" s="500" t="s">
        <v>608</v>
      </c>
      <c r="F347" s="499"/>
    </row>
    <row r="348" spans="1:6" ht="24.9" hidden="1" customHeight="1" x14ac:dyDescent="0.25">
      <c r="A348" s="489">
        <v>45563</v>
      </c>
      <c r="B348" s="516" t="s">
        <v>626</v>
      </c>
      <c r="C348" s="499" t="s">
        <v>536</v>
      </c>
      <c r="D348" s="516" t="s">
        <v>540</v>
      </c>
      <c r="E348" s="500" t="s">
        <v>654</v>
      </c>
      <c r="F348" s="489"/>
    </row>
    <row r="349" spans="1:6" ht="24.9" hidden="1" customHeight="1" x14ac:dyDescent="0.25">
      <c r="A349" s="489">
        <v>45563</v>
      </c>
      <c r="B349" s="516" t="s">
        <v>627</v>
      </c>
      <c r="C349" s="499" t="s">
        <v>536</v>
      </c>
      <c r="D349" s="516" t="s">
        <v>540</v>
      </c>
      <c r="E349" s="500" t="s">
        <v>654</v>
      </c>
      <c r="F349" s="489"/>
    </row>
    <row r="350" spans="1:6" ht="24.9" hidden="1" customHeight="1" x14ac:dyDescent="0.25">
      <c r="A350" s="489">
        <v>45563</v>
      </c>
      <c r="B350" s="516" t="s">
        <v>936</v>
      </c>
      <c r="C350" s="499" t="s">
        <v>536</v>
      </c>
      <c r="D350" s="516" t="s">
        <v>540</v>
      </c>
      <c r="E350" s="500" t="s">
        <v>654</v>
      </c>
      <c r="F350" s="489"/>
    </row>
    <row r="351" spans="1:6" ht="24.9" hidden="1" customHeight="1" x14ac:dyDescent="0.25">
      <c r="A351" s="489">
        <v>45563</v>
      </c>
      <c r="B351" s="519" t="s">
        <v>588</v>
      </c>
      <c r="C351" s="499" t="s">
        <v>431</v>
      </c>
      <c r="D351" s="499" t="s">
        <v>540</v>
      </c>
      <c r="E351" s="500" t="s">
        <v>664</v>
      </c>
      <c r="F351" s="499"/>
    </row>
    <row r="352" spans="1:6" ht="24.9" hidden="1" customHeight="1" x14ac:dyDescent="0.25">
      <c r="A352" s="489">
        <v>45563</v>
      </c>
      <c r="B352" s="498" t="s">
        <v>622</v>
      </c>
      <c r="C352" s="499" t="s">
        <v>744</v>
      </c>
      <c r="D352" s="498" t="s">
        <v>974</v>
      </c>
      <c r="E352" s="500" t="s">
        <v>668</v>
      </c>
      <c r="F352" s="499"/>
    </row>
    <row r="353" spans="1:6" ht="24.9" hidden="1" customHeight="1" x14ac:dyDescent="0.25">
      <c r="A353" s="489">
        <v>45563</v>
      </c>
      <c r="B353" s="520" t="s">
        <v>930</v>
      </c>
      <c r="C353" s="521" t="s">
        <v>390</v>
      </c>
      <c r="D353" s="499" t="s">
        <v>540</v>
      </c>
      <c r="E353" s="500" t="s">
        <v>654</v>
      </c>
      <c r="F353" s="499"/>
    </row>
    <row r="354" spans="1:6" ht="24.9" hidden="1" customHeight="1" x14ac:dyDescent="0.25">
      <c r="A354" s="489">
        <v>45563</v>
      </c>
      <c r="B354" s="520" t="s">
        <v>929</v>
      </c>
      <c r="C354" s="521" t="s">
        <v>390</v>
      </c>
      <c r="D354" s="499" t="s">
        <v>540</v>
      </c>
      <c r="E354" s="500" t="s">
        <v>654</v>
      </c>
      <c r="F354" s="499"/>
    </row>
    <row r="355" spans="1:6" ht="24.9" hidden="1" customHeight="1" x14ac:dyDescent="0.25">
      <c r="A355" s="489">
        <v>45564</v>
      </c>
      <c r="B355" s="498" t="s">
        <v>618</v>
      </c>
      <c r="C355" s="499" t="s">
        <v>499</v>
      </c>
      <c r="D355" s="522" t="s">
        <v>540</v>
      </c>
      <c r="E355" s="500" t="s">
        <v>654</v>
      </c>
      <c r="F355" s="499"/>
    </row>
    <row r="356" spans="1:6" ht="24.9" hidden="1" customHeight="1" x14ac:dyDescent="0.25">
      <c r="A356" s="489">
        <v>45564</v>
      </c>
      <c r="B356" s="498" t="s">
        <v>935</v>
      </c>
      <c r="C356" s="499" t="s">
        <v>536</v>
      </c>
      <c r="D356" s="499" t="s">
        <v>540</v>
      </c>
      <c r="E356" s="500" t="s">
        <v>819</v>
      </c>
      <c r="F356" s="499"/>
    </row>
    <row r="357" spans="1:6" ht="24.9" hidden="1" customHeight="1" x14ac:dyDescent="0.25">
      <c r="A357" s="489">
        <v>45564</v>
      </c>
      <c r="B357" s="498" t="s">
        <v>937</v>
      </c>
      <c r="C357" s="499" t="s">
        <v>536</v>
      </c>
      <c r="D357" s="499" t="s">
        <v>540</v>
      </c>
      <c r="E357" s="500" t="s">
        <v>819</v>
      </c>
      <c r="F357" s="499"/>
    </row>
    <row r="358" spans="1:6" ht="24.9" hidden="1" customHeight="1" x14ac:dyDescent="0.25">
      <c r="A358" s="489">
        <v>45564</v>
      </c>
      <c r="B358" s="498" t="s">
        <v>622</v>
      </c>
      <c r="C358" s="499" t="s">
        <v>744</v>
      </c>
      <c r="D358" s="498" t="s">
        <v>920</v>
      </c>
      <c r="E358" s="500" t="s">
        <v>668</v>
      </c>
      <c r="F358" s="499"/>
    </row>
    <row r="359" spans="1:6" ht="24.9" hidden="1" customHeight="1" x14ac:dyDescent="0.25">
      <c r="A359" s="489">
        <v>45564</v>
      </c>
      <c r="B359" s="498" t="s">
        <v>968</v>
      </c>
      <c r="C359" s="499" t="s">
        <v>390</v>
      </c>
      <c r="D359" s="499" t="s">
        <v>540</v>
      </c>
      <c r="E359" s="500" t="s">
        <v>654</v>
      </c>
      <c r="F359" s="499"/>
    </row>
    <row r="360" spans="1:6" ht="24.9" hidden="1" customHeight="1" x14ac:dyDescent="0.25">
      <c r="A360" s="489">
        <v>45564</v>
      </c>
      <c r="B360" s="498" t="s">
        <v>939</v>
      </c>
      <c r="C360" s="499" t="s">
        <v>390</v>
      </c>
      <c r="D360" s="499" t="s">
        <v>540</v>
      </c>
      <c r="E360" s="500" t="s">
        <v>654</v>
      </c>
      <c r="F360" s="499"/>
    </row>
    <row r="361" spans="1:6" ht="24.9" hidden="1" customHeight="1" x14ac:dyDescent="0.25">
      <c r="A361" s="489">
        <v>45564</v>
      </c>
      <c r="B361" s="498" t="s">
        <v>938</v>
      </c>
      <c r="C361" s="499" t="s">
        <v>390</v>
      </c>
      <c r="D361" s="499" t="s">
        <v>540</v>
      </c>
      <c r="E361" s="500" t="s">
        <v>654</v>
      </c>
      <c r="F361" s="499"/>
    </row>
    <row r="362" spans="1:6" ht="24.9" hidden="1" customHeight="1" x14ac:dyDescent="0.25">
      <c r="A362" s="489">
        <v>45565</v>
      </c>
      <c r="B362" s="498" t="s">
        <v>942</v>
      </c>
      <c r="C362" s="499" t="s">
        <v>536</v>
      </c>
      <c r="D362" s="499" t="s">
        <v>540</v>
      </c>
      <c r="E362" s="500" t="s">
        <v>682</v>
      </c>
      <c r="F362" s="499"/>
    </row>
    <row r="363" spans="1:6" ht="24.9" hidden="1" customHeight="1" x14ac:dyDescent="0.25">
      <c r="A363" s="489">
        <v>45565</v>
      </c>
      <c r="B363" s="498" t="s">
        <v>946</v>
      </c>
      <c r="C363" s="499" t="s">
        <v>536</v>
      </c>
      <c r="D363" s="499" t="s">
        <v>540</v>
      </c>
      <c r="E363" s="500" t="s">
        <v>819</v>
      </c>
      <c r="F363" s="499"/>
    </row>
    <row r="364" spans="1:6" ht="24.9" hidden="1" customHeight="1" x14ac:dyDescent="0.25">
      <c r="A364" s="489">
        <v>45565</v>
      </c>
      <c r="B364" s="498" t="s">
        <v>889</v>
      </c>
      <c r="C364" s="499" t="s">
        <v>536</v>
      </c>
      <c r="D364" s="499" t="s">
        <v>540</v>
      </c>
      <c r="E364" s="500" t="s">
        <v>682</v>
      </c>
      <c r="F364" s="499"/>
    </row>
    <row r="365" spans="1:6" ht="24.9" hidden="1" customHeight="1" x14ac:dyDescent="0.25">
      <c r="A365" s="489">
        <v>45565</v>
      </c>
      <c r="B365" s="498" t="s">
        <v>943</v>
      </c>
      <c r="C365" s="499" t="s">
        <v>744</v>
      </c>
      <c r="D365" s="499" t="s">
        <v>540</v>
      </c>
      <c r="E365" s="500" t="s">
        <v>608</v>
      </c>
      <c r="F365" s="499" t="s">
        <v>975</v>
      </c>
    </row>
    <row r="366" spans="1:6" ht="24.9" hidden="1" customHeight="1" x14ac:dyDescent="0.25">
      <c r="A366" s="489">
        <v>45565</v>
      </c>
      <c r="B366" s="498" t="s">
        <v>947</v>
      </c>
      <c r="C366" s="499" t="s">
        <v>744</v>
      </c>
      <c r="D366" s="499" t="s">
        <v>540</v>
      </c>
      <c r="E366" s="500" t="s">
        <v>608</v>
      </c>
      <c r="F366" s="499"/>
    </row>
    <row r="367" spans="1:6" ht="24.9" hidden="1" customHeight="1" x14ac:dyDescent="0.25">
      <c r="A367" s="489">
        <v>45565</v>
      </c>
      <c r="B367" s="498" t="s">
        <v>642</v>
      </c>
      <c r="C367" s="499" t="s">
        <v>744</v>
      </c>
      <c r="D367" s="499" t="s">
        <v>540</v>
      </c>
      <c r="E367" s="500" t="s">
        <v>608</v>
      </c>
      <c r="F367" s="499"/>
    </row>
    <row r="368" spans="1:6" ht="24.9" hidden="1" customHeight="1" x14ac:dyDescent="0.25">
      <c r="A368" s="489">
        <v>45565</v>
      </c>
      <c r="B368" s="498" t="s">
        <v>945</v>
      </c>
      <c r="C368" s="499" t="s">
        <v>431</v>
      </c>
      <c r="D368" s="499" t="s">
        <v>540</v>
      </c>
      <c r="E368" s="500" t="s">
        <v>698</v>
      </c>
      <c r="F368" s="499"/>
    </row>
    <row r="369" spans="1:6" ht="24.9" hidden="1" customHeight="1" x14ac:dyDescent="0.25">
      <c r="A369" s="489">
        <v>45565</v>
      </c>
      <c r="B369" s="498" t="s">
        <v>712</v>
      </c>
      <c r="C369" s="499" t="s">
        <v>431</v>
      </c>
      <c r="D369" s="499" t="s">
        <v>540</v>
      </c>
      <c r="E369" s="500" t="s">
        <v>698</v>
      </c>
      <c r="F369" s="499"/>
    </row>
    <row r="370" spans="1:6" ht="24.9" hidden="1" customHeight="1" x14ac:dyDescent="0.25">
      <c r="A370" s="489">
        <v>45565</v>
      </c>
      <c r="B370" s="498" t="s">
        <v>724</v>
      </c>
      <c r="C370" s="499" t="s">
        <v>431</v>
      </c>
      <c r="D370" s="499" t="s">
        <v>540</v>
      </c>
      <c r="E370" s="500" t="s">
        <v>698</v>
      </c>
      <c r="F370" s="499"/>
    </row>
    <row r="371" spans="1:6" ht="24.9" hidden="1" customHeight="1" x14ac:dyDescent="0.25">
      <c r="A371" s="489">
        <v>45565</v>
      </c>
      <c r="B371" s="498" t="s">
        <v>894</v>
      </c>
      <c r="C371" s="499" t="s">
        <v>390</v>
      </c>
      <c r="D371" s="499" t="s">
        <v>540</v>
      </c>
      <c r="E371" s="500" t="s">
        <v>654</v>
      </c>
      <c r="F371" s="499"/>
    </row>
    <row r="372" spans="1:6" ht="24.9" hidden="1" customHeight="1" x14ac:dyDescent="0.25">
      <c r="A372" s="489">
        <v>45565</v>
      </c>
      <c r="B372" s="498" t="s">
        <v>936</v>
      </c>
      <c r="C372" s="499" t="s">
        <v>390</v>
      </c>
      <c r="D372" s="499" t="s">
        <v>540</v>
      </c>
      <c r="E372" s="500" t="s">
        <v>654</v>
      </c>
      <c r="F372" s="499"/>
    </row>
    <row r="373" spans="1:6" ht="24.9" hidden="1" customHeight="1" x14ac:dyDescent="0.25">
      <c r="A373" s="489">
        <v>45565</v>
      </c>
      <c r="B373" s="498" t="s">
        <v>944</v>
      </c>
      <c r="C373" s="499" t="s">
        <v>390</v>
      </c>
      <c r="D373" s="499" t="s">
        <v>540</v>
      </c>
      <c r="E373" s="500" t="s">
        <v>654</v>
      </c>
      <c r="F373" s="499"/>
    </row>
    <row r="374" spans="1:6" ht="24.9" hidden="1" customHeight="1" x14ac:dyDescent="0.25">
      <c r="A374" s="489">
        <v>45565</v>
      </c>
      <c r="B374" s="498" t="s">
        <v>919</v>
      </c>
      <c r="C374" s="499" t="s">
        <v>390</v>
      </c>
      <c r="D374" s="499" t="s">
        <v>540</v>
      </c>
      <c r="E374" s="500" t="s">
        <v>654</v>
      </c>
      <c r="F374" s="499"/>
    </row>
    <row r="375" spans="1:6" ht="24.9" hidden="1" customHeight="1" x14ac:dyDescent="0.25">
      <c r="A375" s="489">
        <v>45565</v>
      </c>
      <c r="B375" s="508" t="s">
        <v>922</v>
      </c>
      <c r="C375" s="499" t="s">
        <v>390</v>
      </c>
      <c r="D375" s="499" t="s">
        <v>540</v>
      </c>
      <c r="E375" s="500" t="s">
        <v>654</v>
      </c>
      <c r="F375" s="499"/>
    </row>
    <row r="376" spans="1:6" ht="24.9" hidden="1" customHeight="1" x14ac:dyDescent="0.25">
      <c r="A376" s="489">
        <v>45565</v>
      </c>
      <c r="B376" s="498" t="s">
        <v>641</v>
      </c>
      <c r="C376" s="499" t="s">
        <v>390</v>
      </c>
      <c r="D376" s="499" t="s">
        <v>540</v>
      </c>
      <c r="E376" s="500" t="s">
        <v>608</v>
      </c>
      <c r="F376" s="499"/>
    </row>
    <row r="377" spans="1:6" ht="24.9" hidden="1" customHeight="1" x14ac:dyDescent="0.25">
      <c r="A377" s="489">
        <v>45566</v>
      </c>
      <c r="B377" s="498" t="s">
        <v>929</v>
      </c>
      <c r="C377" s="499" t="s">
        <v>536</v>
      </c>
      <c r="D377" s="499" t="s">
        <v>540</v>
      </c>
      <c r="E377" s="500" t="s">
        <v>682</v>
      </c>
      <c r="F377" s="499"/>
    </row>
    <row r="378" spans="1:6" ht="24.9" hidden="1" customHeight="1" x14ac:dyDescent="0.25">
      <c r="A378" s="489">
        <v>45566</v>
      </c>
      <c r="B378" s="498" t="s">
        <v>948</v>
      </c>
      <c r="C378" s="499" t="s">
        <v>536</v>
      </c>
      <c r="D378" s="499" t="s">
        <v>540</v>
      </c>
      <c r="E378" s="500" t="s">
        <v>682</v>
      </c>
      <c r="F378" s="499"/>
    </row>
    <row r="379" spans="1:6" ht="24.9" hidden="1" customHeight="1" x14ac:dyDescent="0.25">
      <c r="A379" s="489">
        <v>45566</v>
      </c>
      <c r="B379" s="498" t="s">
        <v>943</v>
      </c>
      <c r="C379" s="499" t="s">
        <v>744</v>
      </c>
      <c r="D379" s="499" t="s">
        <v>977</v>
      </c>
      <c r="E379" s="500" t="s">
        <v>654</v>
      </c>
      <c r="F379" s="499"/>
    </row>
    <row r="380" spans="1:6" ht="24.9" hidden="1" customHeight="1" x14ac:dyDescent="0.25">
      <c r="A380" s="489">
        <v>45566</v>
      </c>
      <c r="B380" s="498" t="s">
        <v>930</v>
      </c>
      <c r="C380" s="499" t="s">
        <v>390</v>
      </c>
      <c r="D380" s="499" t="s">
        <v>540</v>
      </c>
      <c r="E380" s="500" t="s">
        <v>654</v>
      </c>
      <c r="F380" s="499"/>
    </row>
    <row r="381" spans="1:6" ht="24.9" hidden="1" customHeight="1" x14ac:dyDescent="0.25">
      <c r="A381" s="489">
        <v>45566</v>
      </c>
      <c r="B381" s="498" t="s">
        <v>817</v>
      </c>
      <c r="C381" s="498" t="s">
        <v>536</v>
      </c>
      <c r="D381" s="499" t="s">
        <v>540</v>
      </c>
      <c r="E381" s="500" t="s">
        <v>654</v>
      </c>
      <c r="F381" s="499"/>
    </row>
    <row r="382" spans="1:6" ht="24.9" hidden="1" customHeight="1" x14ac:dyDescent="0.25">
      <c r="A382" s="489">
        <v>45566</v>
      </c>
      <c r="B382" s="498" t="s">
        <v>824</v>
      </c>
      <c r="C382" s="498" t="s">
        <v>536</v>
      </c>
      <c r="D382" s="499" t="s">
        <v>540</v>
      </c>
      <c r="E382" s="500" t="s">
        <v>654</v>
      </c>
      <c r="F382" s="499" t="s">
        <v>988</v>
      </c>
    </row>
    <row r="383" spans="1:6" ht="24.9" hidden="1" customHeight="1" x14ac:dyDescent="0.25">
      <c r="A383" s="489">
        <v>45566</v>
      </c>
      <c r="B383" s="498" t="s">
        <v>968</v>
      </c>
      <c r="C383" s="498" t="s">
        <v>536</v>
      </c>
      <c r="D383" s="499" t="s">
        <v>540</v>
      </c>
      <c r="E383" s="500" t="s">
        <v>654</v>
      </c>
      <c r="F383" s="499"/>
    </row>
    <row r="384" spans="1:6" ht="24.9" hidden="1" customHeight="1" x14ac:dyDescent="0.25">
      <c r="A384" s="489">
        <v>45566</v>
      </c>
      <c r="B384" s="498" t="s">
        <v>939</v>
      </c>
      <c r="C384" s="498" t="s">
        <v>536</v>
      </c>
      <c r="D384" s="499" t="s">
        <v>540</v>
      </c>
      <c r="E384" s="500" t="s">
        <v>654</v>
      </c>
      <c r="F384" s="499"/>
    </row>
    <row r="385" spans="1:6" ht="24.9" hidden="1" customHeight="1" x14ac:dyDescent="0.25">
      <c r="A385" s="489">
        <v>45566</v>
      </c>
      <c r="B385" s="498" t="s">
        <v>938</v>
      </c>
      <c r="C385" s="498" t="s">
        <v>536</v>
      </c>
      <c r="D385" s="499" t="s">
        <v>540</v>
      </c>
      <c r="E385" s="500" t="s">
        <v>654</v>
      </c>
      <c r="F385" s="499"/>
    </row>
    <row r="386" spans="1:6" ht="24.9" hidden="1" customHeight="1" x14ac:dyDescent="0.25">
      <c r="A386" s="524">
        <v>45566</v>
      </c>
      <c r="B386" s="498" t="s">
        <v>630</v>
      </c>
      <c r="C386" s="498" t="s">
        <v>536</v>
      </c>
      <c r="D386" s="498" t="s">
        <v>540</v>
      </c>
      <c r="E386" s="500" t="s">
        <v>654</v>
      </c>
      <c r="F386" s="499"/>
    </row>
    <row r="387" spans="1:6" ht="24.9" hidden="1" customHeight="1" x14ac:dyDescent="0.25">
      <c r="A387" s="489">
        <v>45566</v>
      </c>
      <c r="B387" s="498" t="s">
        <v>614</v>
      </c>
      <c r="C387" s="499" t="s">
        <v>976</v>
      </c>
      <c r="D387" s="499" t="s">
        <v>920</v>
      </c>
      <c r="E387" s="500" t="s">
        <v>668</v>
      </c>
      <c r="F387" s="499"/>
    </row>
    <row r="388" spans="1:6" ht="24.9" hidden="1" customHeight="1" x14ac:dyDescent="0.25">
      <c r="A388" s="489">
        <v>45567</v>
      </c>
      <c r="B388" s="498" t="s">
        <v>949</v>
      </c>
      <c r="C388" s="499" t="s">
        <v>499</v>
      </c>
      <c r="D388" s="499" t="s">
        <v>540</v>
      </c>
      <c r="E388" s="500" t="s">
        <v>654</v>
      </c>
      <c r="F388" s="499" t="s">
        <v>985</v>
      </c>
    </row>
    <row r="389" spans="1:6" ht="24.9" hidden="1" customHeight="1" x14ac:dyDescent="0.25">
      <c r="A389" s="489">
        <v>45567</v>
      </c>
      <c r="B389" s="498" t="s">
        <v>935</v>
      </c>
      <c r="C389" s="499" t="s">
        <v>536</v>
      </c>
      <c r="D389" s="499" t="s">
        <v>540</v>
      </c>
      <c r="E389" s="500" t="s">
        <v>682</v>
      </c>
      <c r="F389" s="499"/>
    </row>
    <row r="390" spans="1:6" ht="24.9" hidden="1" customHeight="1" x14ac:dyDescent="0.25">
      <c r="A390" s="489">
        <v>45567</v>
      </c>
      <c r="B390" s="498" t="s">
        <v>937</v>
      </c>
      <c r="C390" s="499" t="s">
        <v>536</v>
      </c>
      <c r="D390" s="499" t="s">
        <v>540</v>
      </c>
      <c r="E390" s="500" t="s">
        <v>682</v>
      </c>
      <c r="F390" s="499" t="s">
        <v>981</v>
      </c>
    </row>
    <row r="391" spans="1:6" ht="24.9" hidden="1" customHeight="1" x14ac:dyDescent="0.25">
      <c r="A391" s="489">
        <v>45567</v>
      </c>
      <c r="B391" s="498" t="s">
        <v>946</v>
      </c>
      <c r="C391" s="499" t="s">
        <v>536</v>
      </c>
      <c r="D391" s="499" t="s">
        <v>540</v>
      </c>
      <c r="E391" s="500" t="s">
        <v>682</v>
      </c>
      <c r="F391" s="499"/>
    </row>
    <row r="392" spans="1:6" ht="24.9" hidden="1" customHeight="1" x14ac:dyDescent="0.25">
      <c r="A392" s="489">
        <v>45567</v>
      </c>
      <c r="B392" s="498" t="s">
        <v>712</v>
      </c>
      <c r="C392" s="499" t="s">
        <v>845</v>
      </c>
      <c r="D392" s="499" t="s">
        <v>540</v>
      </c>
      <c r="E392" s="500" t="s">
        <v>664</v>
      </c>
      <c r="F392" s="499"/>
    </row>
    <row r="393" spans="1:6" ht="24.9" hidden="1" customHeight="1" x14ac:dyDescent="0.25">
      <c r="A393" s="489">
        <v>45567</v>
      </c>
      <c r="B393" s="498" t="s">
        <v>724</v>
      </c>
      <c r="C393" s="499" t="s">
        <v>845</v>
      </c>
      <c r="D393" s="499" t="s">
        <v>540</v>
      </c>
      <c r="E393" s="500" t="s">
        <v>664</v>
      </c>
      <c r="F393" s="499"/>
    </row>
    <row r="394" spans="1:6" ht="24.9" hidden="1" customHeight="1" x14ac:dyDescent="0.25">
      <c r="A394" s="489">
        <v>45567</v>
      </c>
      <c r="B394" s="498" t="s">
        <v>606</v>
      </c>
      <c r="C394" s="499" t="s">
        <v>845</v>
      </c>
      <c r="D394" s="499" t="s">
        <v>540</v>
      </c>
      <c r="E394" s="500" t="s">
        <v>664</v>
      </c>
      <c r="F394" s="499"/>
    </row>
    <row r="395" spans="1:6" ht="24.9" hidden="1" customHeight="1" x14ac:dyDescent="0.25">
      <c r="A395" s="489">
        <v>45567</v>
      </c>
      <c r="B395" s="498" t="s">
        <v>623</v>
      </c>
      <c r="C395" s="499" t="s">
        <v>582</v>
      </c>
      <c r="D395" s="499" t="s">
        <v>540</v>
      </c>
      <c r="E395" s="500" t="s">
        <v>608</v>
      </c>
      <c r="F395" s="499"/>
    </row>
    <row r="396" spans="1:6" ht="24.9" hidden="1" customHeight="1" x14ac:dyDescent="0.25">
      <c r="A396" s="489">
        <v>45567</v>
      </c>
      <c r="B396" s="498" t="s">
        <v>641</v>
      </c>
      <c r="C396" s="499" t="s">
        <v>582</v>
      </c>
      <c r="D396" s="499" t="s">
        <v>540</v>
      </c>
      <c r="E396" s="500" t="s">
        <v>608</v>
      </c>
      <c r="F396" s="499"/>
    </row>
    <row r="397" spans="1:6" ht="24.9" hidden="1" customHeight="1" x14ac:dyDescent="0.25">
      <c r="A397" s="489">
        <v>45567</v>
      </c>
      <c r="B397" s="498" t="s">
        <v>642</v>
      </c>
      <c r="C397" s="499" t="s">
        <v>582</v>
      </c>
      <c r="D397" s="499" t="s">
        <v>540</v>
      </c>
      <c r="E397" s="500" t="s">
        <v>608</v>
      </c>
      <c r="F397" s="499"/>
    </row>
    <row r="398" spans="1:6" ht="24.9" hidden="1" customHeight="1" x14ac:dyDescent="0.25">
      <c r="A398" s="489">
        <v>45567</v>
      </c>
      <c r="B398" s="498" t="s">
        <v>936</v>
      </c>
      <c r="C398" s="499" t="s">
        <v>582</v>
      </c>
      <c r="D398" s="499" t="s">
        <v>540</v>
      </c>
      <c r="E398" s="500" t="s">
        <v>608</v>
      </c>
      <c r="F398" s="499"/>
    </row>
    <row r="399" spans="1:6" ht="24.9" hidden="1" customHeight="1" x14ac:dyDescent="0.25">
      <c r="A399" s="489">
        <v>45567</v>
      </c>
      <c r="B399" s="498" t="s">
        <v>980</v>
      </c>
      <c r="C399" s="499" t="s">
        <v>582</v>
      </c>
      <c r="D399" s="499" t="s">
        <v>751</v>
      </c>
      <c r="E399" s="500" t="s">
        <v>874</v>
      </c>
      <c r="F399" s="499"/>
    </row>
    <row r="400" spans="1:6" ht="24.9" hidden="1" customHeight="1" x14ac:dyDescent="0.25">
      <c r="A400" s="489">
        <v>45567</v>
      </c>
      <c r="B400" s="498" t="s">
        <v>648</v>
      </c>
      <c r="C400" s="499" t="s">
        <v>390</v>
      </c>
      <c r="D400" s="499" t="s">
        <v>920</v>
      </c>
      <c r="E400" s="500" t="s">
        <v>668</v>
      </c>
      <c r="F400" s="499"/>
    </row>
    <row r="401" spans="1:6" ht="24.9" hidden="1" customHeight="1" x14ac:dyDescent="0.25">
      <c r="A401" s="489">
        <v>45567</v>
      </c>
      <c r="B401" s="505" t="s">
        <v>895</v>
      </c>
      <c r="C401" s="499" t="s">
        <v>390</v>
      </c>
      <c r="D401" s="499" t="s">
        <v>978</v>
      </c>
      <c r="E401" s="500" t="s">
        <v>668</v>
      </c>
      <c r="F401" s="499" t="s">
        <v>982</v>
      </c>
    </row>
    <row r="402" spans="1:6" ht="24.9" hidden="1" customHeight="1" x14ac:dyDescent="0.25">
      <c r="A402" s="489">
        <v>45567</v>
      </c>
      <c r="B402" s="505" t="s">
        <v>983</v>
      </c>
      <c r="C402" s="499" t="s">
        <v>390</v>
      </c>
      <c r="D402" s="499" t="s">
        <v>856</v>
      </c>
      <c r="E402" s="500" t="s">
        <v>668</v>
      </c>
      <c r="F402" s="499" t="s">
        <v>984</v>
      </c>
    </row>
    <row r="403" spans="1:6" ht="24.9" hidden="1" customHeight="1" x14ac:dyDescent="0.25">
      <c r="A403" s="489">
        <v>45567</v>
      </c>
      <c r="B403" s="526" t="s">
        <v>986</v>
      </c>
      <c r="C403" s="499" t="s">
        <v>390</v>
      </c>
      <c r="D403" s="525" t="s">
        <v>856</v>
      </c>
      <c r="E403" s="500" t="s">
        <v>668</v>
      </c>
      <c r="F403" s="525" t="s">
        <v>987</v>
      </c>
    </row>
    <row r="404" spans="1:6" ht="24.9" hidden="1" customHeight="1" x14ac:dyDescent="0.25">
      <c r="A404" s="489">
        <v>45567</v>
      </c>
      <c r="B404" s="506" t="s">
        <v>824</v>
      </c>
      <c r="C404" s="499" t="s">
        <v>536</v>
      </c>
      <c r="D404" s="499"/>
      <c r="E404" s="500"/>
      <c r="F404" s="499"/>
    </row>
    <row r="405" spans="1:6" ht="24.9" hidden="1" customHeight="1" x14ac:dyDescent="0.25">
      <c r="A405" s="489">
        <v>45568</v>
      </c>
      <c r="B405" s="498" t="s">
        <v>968</v>
      </c>
      <c r="C405" s="499"/>
      <c r="D405" s="499" t="s">
        <v>978</v>
      </c>
      <c r="E405" s="500"/>
      <c r="F405" s="515" t="s">
        <v>979</v>
      </c>
    </row>
    <row r="406" spans="1:6" ht="24.9" hidden="1" customHeight="1" x14ac:dyDescent="0.25">
      <c r="A406" s="489">
        <v>45569</v>
      </c>
      <c r="B406" s="506" t="s">
        <v>712</v>
      </c>
      <c r="C406" s="499" t="s">
        <v>431</v>
      </c>
      <c r="D406" s="499"/>
      <c r="E406" s="500"/>
      <c r="F406" s="499"/>
    </row>
    <row r="407" spans="1:6" ht="24.9" hidden="1" customHeight="1" x14ac:dyDescent="0.25">
      <c r="A407" s="489">
        <v>45569</v>
      </c>
      <c r="B407" s="506" t="s">
        <v>606</v>
      </c>
      <c r="C407" s="499" t="s">
        <v>431</v>
      </c>
      <c r="D407" s="499"/>
      <c r="E407" s="500"/>
      <c r="F407" s="499"/>
    </row>
    <row r="408" spans="1:6" ht="24.9" hidden="1" customHeight="1" x14ac:dyDescent="0.25">
      <c r="A408" s="489">
        <v>45569</v>
      </c>
      <c r="B408" s="506" t="s">
        <v>724</v>
      </c>
      <c r="C408" s="499" t="s">
        <v>431</v>
      </c>
    </row>
    <row r="409" spans="1:6" ht="24.9" hidden="1" customHeight="1" x14ac:dyDescent="0.25">
      <c r="A409" s="489">
        <v>45569</v>
      </c>
      <c r="B409" s="506" t="s">
        <v>623</v>
      </c>
      <c r="C409" s="499" t="s">
        <v>536</v>
      </c>
      <c r="D409" s="499"/>
      <c r="E409" s="500"/>
      <c r="F409" s="499"/>
    </row>
    <row r="410" spans="1:6" ht="24.9" hidden="1" customHeight="1" x14ac:dyDescent="0.25">
      <c r="A410" s="489">
        <v>45569</v>
      </c>
      <c r="B410" s="506" t="s">
        <v>619</v>
      </c>
      <c r="C410" s="499" t="s">
        <v>536</v>
      </c>
      <c r="D410" s="499"/>
      <c r="E410" s="500"/>
      <c r="F410" s="499"/>
    </row>
    <row r="411" spans="1:6" ht="24.9" hidden="1" customHeight="1" x14ac:dyDescent="0.25">
      <c r="A411" s="489">
        <v>45569</v>
      </c>
      <c r="B411" s="506" t="s">
        <v>641</v>
      </c>
      <c r="C411" s="499" t="s">
        <v>536</v>
      </c>
      <c r="D411" s="499"/>
      <c r="E411" s="500"/>
      <c r="F411" s="499"/>
    </row>
    <row r="412" spans="1:6" ht="24.9" hidden="1" customHeight="1" x14ac:dyDescent="0.25">
      <c r="A412" s="489">
        <v>45569</v>
      </c>
      <c r="B412" s="506" t="s">
        <v>642</v>
      </c>
      <c r="C412" s="499" t="s">
        <v>536</v>
      </c>
      <c r="D412" s="499"/>
      <c r="E412" s="500"/>
      <c r="F412" s="499"/>
    </row>
    <row r="413" spans="1:6" ht="24.9" hidden="1" customHeight="1" x14ac:dyDescent="0.25">
      <c r="A413" s="489">
        <v>45569</v>
      </c>
      <c r="B413" s="506" t="s">
        <v>646</v>
      </c>
      <c r="C413" s="499" t="s">
        <v>582</v>
      </c>
      <c r="D413" s="499"/>
      <c r="E413" s="500"/>
      <c r="F413" s="499"/>
    </row>
    <row r="414" spans="1:6" ht="24.9" hidden="1" customHeight="1" x14ac:dyDescent="0.25">
      <c r="A414" s="489">
        <v>45569</v>
      </c>
      <c r="B414" s="506" t="s">
        <v>645</v>
      </c>
      <c r="C414" s="499" t="s">
        <v>582</v>
      </c>
      <c r="D414" s="499"/>
      <c r="E414" s="500"/>
      <c r="F414" s="499"/>
    </row>
    <row r="415" spans="1:6" ht="24.9" hidden="1" customHeight="1" x14ac:dyDescent="0.25">
      <c r="A415" s="489">
        <v>45569</v>
      </c>
      <c r="B415" s="506" t="s">
        <v>293</v>
      </c>
      <c r="C415" s="499" t="s">
        <v>390</v>
      </c>
      <c r="D415" s="499" t="s">
        <v>671</v>
      </c>
      <c r="E415" s="500"/>
      <c r="F415" s="499" t="s">
        <v>992</v>
      </c>
    </row>
    <row r="416" spans="1:6" ht="24.9" hidden="1" customHeight="1" x14ac:dyDescent="0.25">
      <c r="A416" s="489">
        <v>45569</v>
      </c>
      <c r="B416" s="506" t="s">
        <v>588</v>
      </c>
      <c r="C416" s="499" t="s">
        <v>582</v>
      </c>
      <c r="D416" s="499"/>
      <c r="E416" s="500"/>
      <c r="F416" s="499"/>
    </row>
    <row r="417" spans="1:6" ht="24.9" hidden="1" customHeight="1" x14ac:dyDescent="0.25">
      <c r="A417" s="489">
        <v>45569</v>
      </c>
      <c r="B417" s="506" t="s">
        <v>817</v>
      </c>
      <c r="C417" s="499" t="s">
        <v>582</v>
      </c>
      <c r="D417" s="499" t="s">
        <v>671</v>
      </c>
      <c r="E417" s="500"/>
      <c r="F417" s="499"/>
    </row>
    <row r="418" spans="1:6" ht="24.9" hidden="1" customHeight="1" x14ac:dyDescent="0.25">
      <c r="A418" s="489">
        <v>45569</v>
      </c>
      <c r="B418" s="506" t="s">
        <v>824</v>
      </c>
      <c r="C418" s="499" t="s">
        <v>582</v>
      </c>
      <c r="D418" s="499" t="s">
        <v>671</v>
      </c>
      <c r="E418" s="500"/>
      <c r="F418" s="499"/>
    </row>
    <row r="419" spans="1:6" ht="24.9" hidden="1" customHeight="1" x14ac:dyDescent="0.25">
      <c r="A419" s="489">
        <v>45569</v>
      </c>
      <c r="B419" s="506" t="s">
        <v>889</v>
      </c>
      <c r="C419" s="499" t="s">
        <v>582</v>
      </c>
      <c r="D419" s="499" t="s">
        <v>671</v>
      </c>
      <c r="E419" s="500"/>
      <c r="F419" s="499" t="s">
        <v>993</v>
      </c>
    </row>
    <row r="420" spans="1:6" ht="24.9" hidden="1" customHeight="1" x14ac:dyDescent="0.25">
      <c r="A420" s="489">
        <v>45570</v>
      </c>
      <c r="B420" s="506" t="s">
        <v>948</v>
      </c>
      <c r="C420" s="499" t="s">
        <v>582</v>
      </c>
      <c r="D420" s="499" t="s">
        <v>540</v>
      </c>
      <c r="E420" s="500" t="s">
        <v>682</v>
      </c>
      <c r="F420" s="499"/>
    </row>
    <row r="421" spans="1:6" ht="24.9" hidden="1" customHeight="1" x14ac:dyDescent="0.25">
      <c r="A421" s="489">
        <v>45570</v>
      </c>
      <c r="B421" s="506" t="s">
        <v>930</v>
      </c>
      <c r="C421" s="499" t="s">
        <v>582</v>
      </c>
      <c r="D421" s="499" t="s">
        <v>540</v>
      </c>
      <c r="E421" s="500" t="s">
        <v>682</v>
      </c>
      <c r="F421" s="499"/>
    </row>
    <row r="422" spans="1:6" ht="24.9" hidden="1" customHeight="1" x14ac:dyDescent="0.25">
      <c r="A422" s="489">
        <v>45570</v>
      </c>
      <c r="B422" s="506" t="s">
        <v>929</v>
      </c>
      <c r="C422" s="499" t="s">
        <v>582</v>
      </c>
      <c r="D422" s="499" t="s">
        <v>540</v>
      </c>
      <c r="E422" s="500" t="s">
        <v>682</v>
      </c>
      <c r="F422" s="499"/>
    </row>
    <row r="423" spans="1:6" ht="24.9" hidden="1" customHeight="1" x14ac:dyDescent="0.25">
      <c r="A423" s="489">
        <v>45570</v>
      </c>
      <c r="B423" s="527" t="s">
        <v>935</v>
      </c>
      <c r="C423" s="528"/>
      <c r="D423" s="499" t="s">
        <v>540</v>
      </c>
      <c r="E423" s="500"/>
      <c r="F423" s="499"/>
    </row>
    <row r="424" spans="1:6" ht="24.9" hidden="1" customHeight="1" x14ac:dyDescent="0.25">
      <c r="A424" s="489">
        <v>45570</v>
      </c>
      <c r="B424" s="527" t="s">
        <v>635</v>
      </c>
      <c r="C424" s="528"/>
      <c r="D424" s="499" t="s">
        <v>540</v>
      </c>
      <c r="E424" s="500"/>
      <c r="F424" s="499"/>
    </row>
    <row r="425" spans="1:6" ht="24.9" hidden="1" customHeight="1" x14ac:dyDescent="0.25">
      <c r="A425" s="489">
        <v>45570</v>
      </c>
      <c r="B425" s="506" t="s">
        <v>824</v>
      </c>
      <c r="C425" s="499" t="s">
        <v>536</v>
      </c>
      <c r="D425" s="499" t="s">
        <v>540</v>
      </c>
      <c r="E425" s="500" t="s">
        <v>654</v>
      </c>
      <c r="F425" s="499"/>
    </row>
    <row r="426" spans="1:6" ht="24.9" hidden="1" customHeight="1" x14ac:dyDescent="0.25">
      <c r="A426" s="489">
        <v>45570</v>
      </c>
      <c r="B426" s="506" t="s">
        <v>889</v>
      </c>
      <c r="C426" s="499" t="s">
        <v>536</v>
      </c>
      <c r="D426" s="499" t="s">
        <v>540</v>
      </c>
      <c r="E426" s="500" t="s">
        <v>654</v>
      </c>
      <c r="F426" s="499"/>
    </row>
    <row r="427" spans="1:6" ht="24.9" hidden="1" customHeight="1" x14ac:dyDescent="0.25">
      <c r="A427" s="489">
        <v>45570</v>
      </c>
      <c r="B427" s="506" t="s">
        <v>967</v>
      </c>
      <c r="C427" s="499" t="s">
        <v>536</v>
      </c>
      <c r="D427" s="499" t="s">
        <v>540</v>
      </c>
      <c r="E427" s="500" t="s">
        <v>654</v>
      </c>
      <c r="F427" s="499"/>
    </row>
    <row r="428" spans="1:6" ht="24.9" hidden="1" customHeight="1" x14ac:dyDescent="0.25">
      <c r="A428" s="489">
        <v>45570</v>
      </c>
      <c r="B428" s="506" t="s">
        <v>631</v>
      </c>
      <c r="C428" s="499" t="s">
        <v>536</v>
      </c>
      <c r="D428" s="499" t="s">
        <v>540</v>
      </c>
      <c r="E428" s="500" t="s">
        <v>654</v>
      </c>
      <c r="F428" s="499"/>
    </row>
    <row r="429" spans="1:6" ht="24.9" hidden="1" customHeight="1" x14ac:dyDescent="0.25">
      <c r="A429" s="489">
        <v>45570</v>
      </c>
      <c r="B429" s="506" t="s">
        <v>939</v>
      </c>
      <c r="C429" s="499" t="s">
        <v>536</v>
      </c>
      <c r="D429" s="499" t="s">
        <v>540</v>
      </c>
      <c r="E429" s="500" t="s">
        <v>654</v>
      </c>
      <c r="F429" s="499"/>
    </row>
    <row r="430" spans="1:6" ht="24.9" hidden="1" customHeight="1" x14ac:dyDescent="0.25">
      <c r="A430" s="489">
        <v>45570</v>
      </c>
      <c r="B430" s="506" t="s">
        <v>938</v>
      </c>
      <c r="C430" s="499" t="s">
        <v>536</v>
      </c>
      <c r="D430" s="499" t="s">
        <v>540</v>
      </c>
      <c r="E430" s="500" t="s">
        <v>654</v>
      </c>
      <c r="F430" s="499"/>
    </row>
    <row r="431" spans="1:6" ht="24.9" hidden="1" customHeight="1" x14ac:dyDescent="0.25">
      <c r="A431" s="489">
        <v>45570</v>
      </c>
      <c r="B431" s="506" t="s">
        <v>949</v>
      </c>
      <c r="C431" s="499" t="s">
        <v>826</v>
      </c>
      <c r="D431" s="499" t="s">
        <v>540</v>
      </c>
      <c r="E431" s="500" t="s">
        <v>654</v>
      </c>
      <c r="F431" s="499" t="s">
        <v>994</v>
      </c>
    </row>
    <row r="432" spans="1:6" ht="24.9" hidden="1" customHeight="1" x14ac:dyDescent="0.25">
      <c r="A432" s="489">
        <v>45570</v>
      </c>
      <c r="B432" s="506" t="s">
        <v>986</v>
      </c>
      <c r="C432" s="499" t="s">
        <v>536</v>
      </c>
      <c r="D432" s="499" t="s">
        <v>540</v>
      </c>
      <c r="E432" s="500" t="s">
        <v>654</v>
      </c>
      <c r="F432" s="499"/>
    </row>
    <row r="433" spans="1:6" ht="24.9" hidden="1" customHeight="1" x14ac:dyDescent="0.25">
      <c r="A433" s="489">
        <v>45570</v>
      </c>
      <c r="B433" s="506" t="s">
        <v>942</v>
      </c>
      <c r="C433" s="499" t="s">
        <v>582</v>
      </c>
      <c r="D433" s="499" t="s">
        <v>540</v>
      </c>
      <c r="E433" s="500" t="s">
        <v>682</v>
      </c>
      <c r="F433" s="499"/>
    </row>
    <row r="434" spans="1:6" ht="24.9" hidden="1" customHeight="1" x14ac:dyDescent="0.25">
      <c r="A434" s="489">
        <v>45570</v>
      </c>
      <c r="B434" s="506" t="s">
        <v>997</v>
      </c>
      <c r="C434" s="499" t="s">
        <v>582</v>
      </c>
      <c r="D434" s="499" t="s">
        <v>540</v>
      </c>
      <c r="E434" s="500" t="s">
        <v>682</v>
      </c>
      <c r="F434" s="499"/>
    </row>
    <row r="435" spans="1:6" ht="24.9" hidden="1" customHeight="1" x14ac:dyDescent="0.25">
      <c r="A435" s="489">
        <v>45590</v>
      </c>
      <c r="B435" s="486" t="s">
        <v>633</v>
      </c>
      <c r="C435" s="499" t="s">
        <v>795</v>
      </c>
      <c r="D435" s="499"/>
      <c r="E435" s="500"/>
      <c r="F435" s="499" t="s">
        <v>996</v>
      </c>
    </row>
    <row r="436" spans="1:6" ht="24.9" hidden="1" customHeight="1" x14ac:dyDescent="0.25">
      <c r="A436" s="489">
        <v>45571</v>
      </c>
      <c r="B436" s="506" t="s">
        <v>588</v>
      </c>
      <c r="C436" s="499" t="s">
        <v>582</v>
      </c>
      <c r="D436" s="499" t="s">
        <v>540</v>
      </c>
      <c r="E436" s="500" t="s">
        <v>682</v>
      </c>
      <c r="F436" s="499"/>
    </row>
    <row r="437" spans="1:6" ht="24.9" hidden="1" customHeight="1" x14ac:dyDescent="0.25">
      <c r="A437" s="489">
        <v>45571</v>
      </c>
      <c r="B437" s="506" t="s">
        <v>824</v>
      </c>
      <c r="C437" s="499" t="s">
        <v>582</v>
      </c>
      <c r="D437" s="499" t="s">
        <v>540</v>
      </c>
      <c r="E437" s="500" t="s">
        <v>682</v>
      </c>
      <c r="F437" s="499" t="s">
        <v>999</v>
      </c>
    </row>
    <row r="438" spans="1:6" ht="24.9" hidden="1" customHeight="1" x14ac:dyDescent="0.25">
      <c r="A438" s="489">
        <v>45571</v>
      </c>
      <c r="B438" s="506" t="s">
        <v>943</v>
      </c>
      <c r="C438" s="499" t="s">
        <v>536</v>
      </c>
      <c r="D438" s="499" t="s">
        <v>540</v>
      </c>
      <c r="E438" s="500" t="s">
        <v>682</v>
      </c>
      <c r="F438" s="499"/>
    </row>
    <row r="439" spans="1:6" ht="24.9" hidden="1" customHeight="1" x14ac:dyDescent="0.25">
      <c r="A439" s="489">
        <v>45571</v>
      </c>
      <c r="B439" s="506" t="s">
        <v>641</v>
      </c>
      <c r="C439" s="499" t="s">
        <v>582</v>
      </c>
      <c r="D439" s="499" t="s">
        <v>540</v>
      </c>
      <c r="E439" s="500" t="s">
        <v>682</v>
      </c>
      <c r="F439" s="499"/>
    </row>
    <row r="440" spans="1:6" ht="24.9" hidden="1" customHeight="1" x14ac:dyDescent="0.25">
      <c r="A440" s="489">
        <v>45571</v>
      </c>
      <c r="B440" s="506" t="s">
        <v>642</v>
      </c>
      <c r="C440" s="499" t="s">
        <v>582</v>
      </c>
      <c r="D440" s="499" t="s">
        <v>540</v>
      </c>
      <c r="E440" s="500" t="s">
        <v>682</v>
      </c>
      <c r="F440" s="499"/>
    </row>
    <row r="441" spans="1:6" ht="24.9" hidden="1" customHeight="1" x14ac:dyDescent="0.25">
      <c r="A441" s="489">
        <v>45571</v>
      </c>
      <c r="B441" s="506" t="s">
        <v>619</v>
      </c>
      <c r="C441" s="499" t="s">
        <v>536</v>
      </c>
      <c r="D441" s="499" t="s">
        <v>540</v>
      </c>
      <c r="E441" s="500" t="s">
        <v>654</v>
      </c>
      <c r="F441" s="499"/>
    </row>
    <row r="442" spans="1:6" ht="24.9" hidden="1" customHeight="1" x14ac:dyDescent="0.25">
      <c r="A442" s="489">
        <v>45571</v>
      </c>
      <c r="B442" s="506" t="s">
        <v>894</v>
      </c>
      <c r="C442" s="499" t="s">
        <v>536</v>
      </c>
      <c r="D442" s="499" t="s">
        <v>540</v>
      </c>
      <c r="E442" s="500" t="s">
        <v>654</v>
      </c>
      <c r="F442" s="499"/>
    </row>
    <row r="443" spans="1:6" ht="24.9" hidden="1" customHeight="1" x14ac:dyDescent="0.25">
      <c r="A443" s="489">
        <v>45571</v>
      </c>
      <c r="B443" s="506" t="s">
        <v>922</v>
      </c>
      <c r="C443" s="499" t="s">
        <v>536</v>
      </c>
      <c r="D443" s="499" t="s">
        <v>540</v>
      </c>
      <c r="E443" s="500" t="s">
        <v>654</v>
      </c>
      <c r="F443" s="499"/>
    </row>
    <row r="444" spans="1:6" ht="24.9" hidden="1" customHeight="1" x14ac:dyDescent="0.25">
      <c r="A444" s="489">
        <v>45571</v>
      </c>
      <c r="B444" s="506" t="s">
        <v>626</v>
      </c>
      <c r="C444" s="499" t="s">
        <v>536</v>
      </c>
      <c r="D444" s="499" t="s">
        <v>540</v>
      </c>
      <c r="E444" s="500" t="s">
        <v>654</v>
      </c>
      <c r="F444" s="499"/>
    </row>
    <row r="445" spans="1:6" ht="24.9" hidden="1" customHeight="1" x14ac:dyDescent="0.25">
      <c r="A445" s="489">
        <v>45571</v>
      </c>
      <c r="B445" s="506" t="s">
        <v>998</v>
      </c>
      <c r="C445" s="499" t="s">
        <v>536</v>
      </c>
      <c r="D445" s="499" t="s">
        <v>540</v>
      </c>
      <c r="E445" s="500" t="s">
        <v>654</v>
      </c>
      <c r="F445" s="499"/>
    </row>
    <row r="446" spans="1:6" ht="24.9" hidden="1" customHeight="1" x14ac:dyDescent="0.25">
      <c r="A446" s="529">
        <v>45572</v>
      </c>
      <c r="B446" s="506" t="s">
        <v>927</v>
      </c>
      <c r="C446" s="506" t="s">
        <v>582</v>
      </c>
      <c r="D446" s="506" t="s">
        <v>540</v>
      </c>
      <c r="E446" s="510" t="s">
        <v>682</v>
      </c>
      <c r="F446" s="506" t="s">
        <v>1016</v>
      </c>
    </row>
    <row r="447" spans="1:6" ht="24.9" hidden="1" customHeight="1" x14ac:dyDescent="0.25">
      <c r="A447" s="529">
        <v>45572</v>
      </c>
      <c r="B447" s="506" t="s">
        <v>625</v>
      </c>
      <c r="C447" s="506" t="s">
        <v>582</v>
      </c>
      <c r="D447" s="506" t="s">
        <v>540</v>
      </c>
      <c r="E447" s="510" t="s">
        <v>682</v>
      </c>
      <c r="F447" s="506"/>
    </row>
    <row r="448" spans="1:6" ht="24.9" hidden="1" customHeight="1" x14ac:dyDescent="0.25">
      <c r="A448" s="529">
        <v>45572</v>
      </c>
      <c r="B448" s="506" t="s">
        <v>817</v>
      </c>
      <c r="C448" s="506" t="s">
        <v>582</v>
      </c>
      <c r="D448" s="506" t="s">
        <v>540</v>
      </c>
      <c r="E448" s="510" t="s">
        <v>682</v>
      </c>
      <c r="F448" s="506"/>
    </row>
    <row r="449" spans="1:6" ht="24.9" hidden="1" customHeight="1" x14ac:dyDescent="0.25">
      <c r="A449" s="529">
        <v>45572</v>
      </c>
      <c r="B449" s="506" t="s">
        <v>889</v>
      </c>
      <c r="C449" s="506" t="s">
        <v>582</v>
      </c>
      <c r="D449" s="506" t="s">
        <v>540</v>
      </c>
      <c r="E449" s="510" t="s">
        <v>682</v>
      </c>
      <c r="F449" s="506"/>
    </row>
    <row r="450" spans="1:6" ht="24.9" hidden="1" customHeight="1" x14ac:dyDescent="0.25">
      <c r="A450" s="529">
        <v>45572</v>
      </c>
      <c r="B450" s="506" t="s">
        <v>1004</v>
      </c>
      <c r="C450" s="506" t="s">
        <v>582</v>
      </c>
      <c r="D450" s="506" t="s">
        <v>540</v>
      </c>
      <c r="E450" s="510" t="s">
        <v>682</v>
      </c>
      <c r="F450" s="506"/>
    </row>
    <row r="451" spans="1:6" ht="24.9" hidden="1" customHeight="1" x14ac:dyDescent="0.25">
      <c r="A451" s="529">
        <v>45572</v>
      </c>
      <c r="B451" s="506" t="s">
        <v>939</v>
      </c>
      <c r="C451" s="506" t="s">
        <v>536</v>
      </c>
      <c r="D451" s="506" t="s">
        <v>540</v>
      </c>
      <c r="E451" s="510" t="s">
        <v>654</v>
      </c>
      <c r="F451" s="506"/>
    </row>
    <row r="452" spans="1:6" ht="24.9" hidden="1" customHeight="1" x14ac:dyDescent="0.25">
      <c r="A452" s="529">
        <v>45572</v>
      </c>
      <c r="B452" s="506" t="s">
        <v>938</v>
      </c>
      <c r="C452" s="506" t="s">
        <v>536</v>
      </c>
      <c r="D452" s="506" t="s">
        <v>540</v>
      </c>
      <c r="E452" s="510" t="s">
        <v>654</v>
      </c>
      <c r="F452" s="506"/>
    </row>
    <row r="453" spans="1:6" ht="24.9" hidden="1" customHeight="1" x14ac:dyDescent="0.25">
      <c r="A453" s="529">
        <v>45572</v>
      </c>
      <c r="B453" s="506" t="s">
        <v>623</v>
      </c>
      <c r="C453" s="506" t="s">
        <v>536</v>
      </c>
      <c r="D453" s="506" t="s">
        <v>540</v>
      </c>
      <c r="E453" s="510" t="s">
        <v>654</v>
      </c>
      <c r="F453" s="506"/>
    </row>
    <row r="454" spans="1:6" ht="24.9" hidden="1" customHeight="1" x14ac:dyDescent="0.25">
      <c r="A454" s="529">
        <v>45572</v>
      </c>
      <c r="B454" s="506" t="s">
        <v>615</v>
      </c>
      <c r="C454" s="506" t="s">
        <v>536</v>
      </c>
      <c r="D454" s="506" t="s">
        <v>540</v>
      </c>
      <c r="E454" s="510" t="s">
        <v>654</v>
      </c>
      <c r="F454" s="499"/>
    </row>
    <row r="455" spans="1:6" ht="24.9" hidden="1" customHeight="1" x14ac:dyDescent="0.25">
      <c r="A455" s="529">
        <v>45572</v>
      </c>
      <c r="B455" s="506" t="s">
        <v>616</v>
      </c>
      <c r="C455" s="506" t="s">
        <v>536</v>
      </c>
      <c r="D455" s="506" t="s">
        <v>540</v>
      </c>
      <c r="E455" s="510" t="s">
        <v>654</v>
      </c>
      <c r="F455" s="499"/>
    </row>
    <row r="456" spans="1:6" ht="24.9" hidden="1" customHeight="1" x14ac:dyDescent="0.25">
      <c r="A456" s="529">
        <v>45572</v>
      </c>
      <c r="B456" s="506" t="s">
        <v>617</v>
      </c>
      <c r="C456" s="506" t="s">
        <v>536</v>
      </c>
      <c r="D456" s="506" t="s">
        <v>540</v>
      </c>
      <c r="E456" s="510" t="s">
        <v>654</v>
      </c>
      <c r="F456" s="499"/>
    </row>
    <row r="457" spans="1:6" ht="24.9" hidden="1" customHeight="1" x14ac:dyDescent="0.25">
      <c r="A457" s="529">
        <v>45572</v>
      </c>
      <c r="B457" s="506" t="s">
        <v>712</v>
      </c>
      <c r="C457" s="506" t="s">
        <v>826</v>
      </c>
      <c r="D457" s="506" t="s">
        <v>540</v>
      </c>
      <c r="E457" s="510" t="s">
        <v>653</v>
      </c>
      <c r="F457" s="506"/>
    </row>
    <row r="458" spans="1:6" ht="24.9" hidden="1" customHeight="1" x14ac:dyDescent="0.25">
      <c r="A458" s="529">
        <v>45572</v>
      </c>
      <c r="B458" s="506" t="s">
        <v>724</v>
      </c>
      <c r="C458" s="506" t="s">
        <v>826</v>
      </c>
      <c r="D458" s="506" t="s">
        <v>540</v>
      </c>
      <c r="E458" s="510" t="s">
        <v>653</v>
      </c>
      <c r="F458" s="506"/>
    </row>
    <row r="459" spans="1:6" ht="24.9" hidden="1" customHeight="1" x14ac:dyDescent="0.25">
      <c r="A459" s="529">
        <v>45572</v>
      </c>
      <c r="B459" s="506" t="s">
        <v>606</v>
      </c>
      <c r="C459" s="506" t="s">
        <v>826</v>
      </c>
      <c r="D459" s="506" t="s">
        <v>540</v>
      </c>
      <c r="E459" s="510" t="s">
        <v>653</v>
      </c>
      <c r="F459" s="506"/>
    </row>
    <row r="460" spans="1:6" ht="24.9" hidden="1" customHeight="1" x14ac:dyDescent="0.25">
      <c r="A460" s="683">
        <v>45573</v>
      </c>
      <c r="B460" s="684" t="s">
        <v>824</v>
      </c>
      <c r="C460" s="684"/>
      <c r="D460" s="684"/>
      <c r="E460" s="686"/>
      <c r="F460" s="684" t="s">
        <v>1010</v>
      </c>
    </row>
    <row r="461" spans="1:6" ht="24.9" hidden="1" customHeight="1" x14ac:dyDescent="0.25">
      <c r="A461" s="529">
        <v>45573</v>
      </c>
      <c r="B461" s="506" t="s">
        <v>927</v>
      </c>
      <c r="C461" s="506" t="s">
        <v>582</v>
      </c>
      <c r="D461" s="506" t="s">
        <v>540</v>
      </c>
      <c r="E461" s="510" t="s">
        <v>682</v>
      </c>
      <c r="F461" s="506" t="s">
        <v>1017</v>
      </c>
    </row>
    <row r="462" spans="1:6" ht="24.9" hidden="1" customHeight="1" x14ac:dyDescent="0.25">
      <c r="A462" s="529">
        <v>45573</v>
      </c>
      <c r="B462" s="506" t="s">
        <v>937</v>
      </c>
      <c r="C462" s="506" t="s">
        <v>582</v>
      </c>
      <c r="D462" s="506" t="s">
        <v>540</v>
      </c>
      <c r="E462" s="510" t="s">
        <v>682</v>
      </c>
      <c r="F462" s="506"/>
    </row>
    <row r="463" spans="1:6" ht="24.9" hidden="1" customHeight="1" x14ac:dyDescent="0.25">
      <c r="A463" s="529">
        <v>45573</v>
      </c>
      <c r="B463" s="506" t="s">
        <v>588</v>
      </c>
      <c r="C463" s="506" t="s">
        <v>582</v>
      </c>
      <c r="D463" s="506" t="s">
        <v>540</v>
      </c>
      <c r="E463" s="510" t="s">
        <v>682</v>
      </c>
      <c r="F463" s="506" t="s">
        <v>1019</v>
      </c>
    </row>
    <row r="464" spans="1:6" ht="24.9" hidden="1" customHeight="1" x14ac:dyDescent="0.25">
      <c r="A464" s="529">
        <v>45573</v>
      </c>
      <c r="B464" s="506" t="s">
        <v>929</v>
      </c>
      <c r="C464" s="506" t="s">
        <v>582</v>
      </c>
      <c r="D464" s="506" t="s">
        <v>1011</v>
      </c>
      <c r="E464" s="510" t="s">
        <v>682</v>
      </c>
      <c r="F464" s="506"/>
    </row>
    <row r="465" spans="1:6" ht="24.9" hidden="1" customHeight="1" x14ac:dyDescent="0.25">
      <c r="A465" s="529">
        <v>45573</v>
      </c>
      <c r="B465" s="506" t="s">
        <v>930</v>
      </c>
      <c r="C465" s="506" t="s">
        <v>582</v>
      </c>
      <c r="D465" s="506" t="s">
        <v>1011</v>
      </c>
      <c r="E465" s="510" t="s">
        <v>682</v>
      </c>
      <c r="F465" s="506"/>
    </row>
    <row r="466" spans="1:6" ht="24.9" hidden="1" customHeight="1" x14ac:dyDescent="0.25">
      <c r="A466" s="529">
        <v>45573</v>
      </c>
      <c r="B466" s="506" t="s">
        <v>619</v>
      </c>
      <c r="C466" s="506" t="s">
        <v>536</v>
      </c>
      <c r="D466" s="506" t="s">
        <v>1011</v>
      </c>
      <c r="E466" s="510" t="s">
        <v>654</v>
      </c>
      <c r="F466" s="506"/>
    </row>
    <row r="467" spans="1:6" ht="24.9" hidden="1" customHeight="1" x14ac:dyDescent="0.25">
      <c r="A467" s="529">
        <v>45573</v>
      </c>
      <c r="B467" s="506" t="s">
        <v>1015</v>
      </c>
      <c r="C467" s="506" t="s">
        <v>536</v>
      </c>
      <c r="D467" s="506" t="s">
        <v>1011</v>
      </c>
      <c r="E467" s="510" t="s">
        <v>654</v>
      </c>
      <c r="F467" s="506"/>
    </row>
    <row r="468" spans="1:6" ht="24.9" hidden="1" customHeight="1" x14ac:dyDescent="0.25">
      <c r="A468" s="529">
        <v>45573</v>
      </c>
      <c r="B468" s="506" t="s">
        <v>641</v>
      </c>
      <c r="C468" s="506" t="s">
        <v>536</v>
      </c>
      <c r="D468" s="506" t="s">
        <v>1011</v>
      </c>
      <c r="E468" s="510" t="s">
        <v>654</v>
      </c>
      <c r="F468" s="506"/>
    </row>
    <row r="469" spans="1:6" ht="24.9" hidden="1" customHeight="1" x14ac:dyDescent="0.25">
      <c r="A469" s="529">
        <v>45573</v>
      </c>
      <c r="B469" s="506" t="s">
        <v>642</v>
      </c>
      <c r="C469" s="506" t="s">
        <v>536</v>
      </c>
      <c r="D469" s="506" t="s">
        <v>1011</v>
      </c>
      <c r="E469" s="510" t="s">
        <v>654</v>
      </c>
      <c r="F469" s="506"/>
    </row>
    <row r="470" spans="1:6" ht="24.9" hidden="1" customHeight="1" x14ac:dyDescent="0.25">
      <c r="A470" s="529">
        <v>45573</v>
      </c>
      <c r="B470" s="506" t="s">
        <v>949</v>
      </c>
      <c r="C470" s="506" t="s">
        <v>716</v>
      </c>
      <c r="D470" s="506" t="s">
        <v>1011</v>
      </c>
      <c r="E470" s="510" t="s">
        <v>654</v>
      </c>
      <c r="F470" s="506" t="s">
        <v>1026</v>
      </c>
    </row>
    <row r="471" spans="1:6" ht="24.9" hidden="1" customHeight="1" x14ac:dyDescent="0.25">
      <c r="A471" s="529">
        <v>45573</v>
      </c>
      <c r="B471" s="506" t="s">
        <v>1014</v>
      </c>
      <c r="C471" s="506" t="s">
        <v>799</v>
      </c>
      <c r="D471" s="506" t="s">
        <v>856</v>
      </c>
      <c r="E471" s="510" t="s">
        <v>1013</v>
      </c>
      <c r="F471" s="506" t="s">
        <v>1012</v>
      </c>
    </row>
    <row r="472" spans="1:6" ht="24.9" hidden="1" customHeight="1" x14ac:dyDescent="0.25">
      <c r="A472" s="529">
        <v>45573</v>
      </c>
      <c r="B472" s="506" t="s">
        <v>640</v>
      </c>
      <c r="C472" s="506" t="s">
        <v>390</v>
      </c>
      <c r="D472" s="506" t="s">
        <v>1011</v>
      </c>
      <c r="E472" s="510" t="s">
        <v>1013</v>
      </c>
      <c r="F472" s="506"/>
    </row>
    <row r="473" spans="1:6" ht="24.9" hidden="1" customHeight="1" x14ac:dyDescent="0.25">
      <c r="A473" s="529">
        <v>45574</v>
      </c>
      <c r="B473" s="506" t="s">
        <v>894</v>
      </c>
      <c r="C473" s="499" t="s">
        <v>536</v>
      </c>
      <c r="D473" s="506" t="s">
        <v>1011</v>
      </c>
      <c r="E473" s="500" t="s">
        <v>654</v>
      </c>
      <c r="F473" s="499" t="s">
        <v>1024</v>
      </c>
    </row>
    <row r="474" spans="1:6" ht="24.9" hidden="1" customHeight="1" x14ac:dyDescent="0.25">
      <c r="A474" s="529">
        <v>45574</v>
      </c>
      <c r="B474" s="506" t="s">
        <v>943</v>
      </c>
      <c r="C474" s="499" t="s">
        <v>536</v>
      </c>
      <c r="D474" s="506" t="s">
        <v>1011</v>
      </c>
      <c r="E474" s="500" t="s">
        <v>654</v>
      </c>
      <c r="F474" s="499" t="s">
        <v>1025</v>
      </c>
    </row>
    <row r="475" spans="1:6" ht="24.9" hidden="1" customHeight="1" x14ac:dyDescent="0.25">
      <c r="A475" s="529">
        <v>45574</v>
      </c>
      <c r="B475" s="506" t="s">
        <v>968</v>
      </c>
      <c r="C475" s="499" t="s">
        <v>536</v>
      </c>
      <c r="D475" s="506" t="s">
        <v>1011</v>
      </c>
      <c r="E475" s="500" t="s">
        <v>654</v>
      </c>
      <c r="F475" s="499" t="s">
        <v>1024</v>
      </c>
    </row>
    <row r="476" spans="1:6" ht="24.9" hidden="1" customHeight="1" x14ac:dyDescent="0.25">
      <c r="A476" s="529">
        <v>45574</v>
      </c>
      <c r="B476" s="506" t="s">
        <v>922</v>
      </c>
      <c r="C476" s="499" t="s">
        <v>536</v>
      </c>
      <c r="D476" s="506" t="s">
        <v>1011</v>
      </c>
      <c r="E476" s="500" t="s">
        <v>654</v>
      </c>
      <c r="F476" s="499" t="s">
        <v>1024</v>
      </c>
    </row>
    <row r="477" spans="1:6" ht="24.9" hidden="1" customHeight="1" x14ac:dyDescent="0.25">
      <c r="A477" s="529">
        <v>45574</v>
      </c>
      <c r="B477" s="506" t="s">
        <v>626</v>
      </c>
      <c r="C477" s="499" t="s">
        <v>888</v>
      </c>
      <c r="D477" s="506" t="s">
        <v>1011</v>
      </c>
      <c r="E477" s="500" t="s">
        <v>654</v>
      </c>
      <c r="F477" s="499" t="s">
        <v>1024</v>
      </c>
    </row>
    <row r="478" spans="1:6" ht="24.9" hidden="1" customHeight="1" x14ac:dyDescent="0.25">
      <c r="A478" s="529">
        <v>45574</v>
      </c>
      <c r="B478" s="506" t="s">
        <v>627</v>
      </c>
      <c r="C478" s="499" t="s">
        <v>888</v>
      </c>
      <c r="D478" s="506" t="s">
        <v>1011</v>
      </c>
      <c r="E478" s="500" t="s">
        <v>654</v>
      </c>
      <c r="F478" s="499" t="s">
        <v>1024</v>
      </c>
    </row>
    <row r="479" spans="1:6" ht="24.9" hidden="1" customHeight="1" x14ac:dyDescent="0.25">
      <c r="A479" s="529">
        <v>45574</v>
      </c>
      <c r="B479" s="506" t="s">
        <v>939</v>
      </c>
      <c r="C479" s="499" t="s">
        <v>888</v>
      </c>
      <c r="D479" s="506" t="s">
        <v>1011</v>
      </c>
      <c r="E479" s="500" t="s">
        <v>654</v>
      </c>
      <c r="F479" s="499" t="s">
        <v>1024</v>
      </c>
    </row>
    <row r="480" spans="1:6" ht="24.9" hidden="1" customHeight="1" x14ac:dyDescent="0.25">
      <c r="A480" s="529">
        <v>45574</v>
      </c>
      <c r="B480" s="506" t="s">
        <v>938</v>
      </c>
      <c r="C480" s="499" t="s">
        <v>888</v>
      </c>
      <c r="D480" s="506" t="s">
        <v>1011</v>
      </c>
      <c r="E480" s="500" t="s">
        <v>654</v>
      </c>
      <c r="F480" s="499" t="s">
        <v>1024</v>
      </c>
    </row>
    <row r="481" spans="1:6" ht="24.9" hidden="1" customHeight="1" x14ac:dyDescent="0.25">
      <c r="A481" s="529">
        <v>45574</v>
      </c>
      <c r="B481" s="506" t="s">
        <v>623</v>
      </c>
      <c r="C481" s="499" t="s">
        <v>888</v>
      </c>
      <c r="D481" s="506" t="s">
        <v>1011</v>
      </c>
      <c r="E481" s="500" t="s">
        <v>654</v>
      </c>
      <c r="F481" s="499" t="s">
        <v>1024</v>
      </c>
    </row>
    <row r="482" spans="1:6" ht="24.9" hidden="1" customHeight="1" x14ac:dyDescent="0.25">
      <c r="A482" s="529">
        <v>45574</v>
      </c>
      <c r="B482" s="506" t="s">
        <v>712</v>
      </c>
      <c r="C482" s="499" t="s">
        <v>716</v>
      </c>
      <c r="D482" s="506" t="s">
        <v>1011</v>
      </c>
      <c r="E482" s="500" t="s">
        <v>664</v>
      </c>
      <c r="F482" s="499"/>
    </row>
    <row r="483" spans="1:6" ht="24.9" hidden="1" customHeight="1" x14ac:dyDescent="0.25">
      <c r="A483" s="529">
        <v>45574</v>
      </c>
      <c r="B483" s="506" t="s">
        <v>724</v>
      </c>
      <c r="C483" s="499" t="s">
        <v>716</v>
      </c>
      <c r="D483" s="506" t="s">
        <v>1011</v>
      </c>
      <c r="E483" s="500" t="s">
        <v>664</v>
      </c>
      <c r="F483" s="499" t="s">
        <v>1028</v>
      </c>
    </row>
    <row r="484" spans="1:6" ht="24.9" hidden="1" customHeight="1" x14ac:dyDescent="0.25">
      <c r="A484" s="529">
        <v>45574</v>
      </c>
      <c r="B484" s="506" t="s">
        <v>606</v>
      </c>
      <c r="C484" s="499" t="s">
        <v>716</v>
      </c>
      <c r="D484" s="506" t="s">
        <v>1011</v>
      </c>
      <c r="E484" s="500" t="s">
        <v>664</v>
      </c>
      <c r="F484" s="499"/>
    </row>
    <row r="485" spans="1:6" ht="24.9" hidden="1" customHeight="1" x14ac:dyDescent="0.25">
      <c r="A485" s="529">
        <v>45574</v>
      </c>
      <c r="B485" s="506" t="s">
        <v>889</v>
      </c>
      <c r="C485" s="499" t="s">
        <v>582</v>
      </c>
      <c r="D485" s="506" t="s">
        <v>1011</v>
      </c>
      <c r="E485" s="500" t="s">
        <v>682</v>
      </c>
      <c r="F485" s="499" t="s">
        <v>1023</v>
      </c>
    </row>
    <row r="486" spans="1:6" ht="24.9" hidden="1" customHeight="1" x14ac:dyDescent="0.25">
      <c r="A486" s="529">
        <v>45574</v>
      </c>
      <c r="B486" s="506" t="s">
        <v>638</v>
      </c>
      <c r="C486" s="499" t="s">
        <v>582</v>
      </c>
      <c r="D486" s="506" t="s">
        <v>1011</v>
      </c>
      <c r="E486" s="500" t="s">
        <v>682</v>
      </c>
      <c r="F486" s="499" t="s">
        <v>1024</v>
      </c>
    </row>
    <row r="487" spans="1:6" ht="24.9" hidden="1" customHeight="1" x14ac:dyDescent="0.25">
      <c r="A487" s="529">
        <v>45574</v>
      </c>
      <c r="B487" s="506" t="s">
        <v>1020</v>
      </c>
      <c r="C487" s="499" t="s">
        <v>582</v>
      </c>
      <c r="D487" s="499" t="s">
        <v>1021</v>
      </c>
      <c r="E487" s="500" t="s">
        <v>668</v>
      </c>
      <c r="F487" s="499" t="s">
        <v>1024</v>
      </c>
    </row>
    <row r="488" spans="1:6" ht="24.9" hidden="1" customHeight="1" x14ac:dyDescent="0.25">
      <c r="A488" s="529">
        <v>45574</v>
      </c>
      <c r="B488" s="506" t="s">
        <v>1022</v>
      </c>
      <c r="C488" s="499" t="s">
        <v>582</v>
      </c>
      <c r="D488" s="499" t="s">
        <v>1021</v>
      </c>
      <c r="E488" s="500" t="s">
        <v>668</v>
      </c>
      <c r="F488" s="499" t="s">
        <v>1027</v>
      </c>
    </row>
    <row r="489" spans="1:6" ht="24.9" hidden="1" customHeight="1" x14ac:dyDescent="0.25">
      <c r="A489" s="689">
        <v>45575</v>
      </c>
      <c r="B489" s="690" t="s">
        <v>1029</v>
      </c>
      <c r="C489" s="691" t="s">
        <v>582</v>
      </c>
      <c r="D489" s="691" t="s">
        <v>1011</v>
      </c>
      <c r="E489" s="692" t="s">
        <v>682</v>
      </c>
      <c r="F489" s="691" t="s">
        <v>1033</v>
      </c>
    </row>
    <row r="490" spans="1:6" ht="24.9" hidden="1" customHeight="1" x14ac:dyDescent="0.25">
      <c r="A490" s="689">
        <v>45575</v>
      </c>
      <c r="B490" s="690" t="s">
        <v>1029</v>
      </c>
      <c r="C490" s="691" t="s">
        <v>582</v>
      </c>
      <c r="D490" s="691" t="s">
        <v>1011</v>
      </c>
      <c r="E490" s="692" t="s">
        <v>682</v>
      </c>
      <c r="F490" s="691" t="s">
        <v>1033</v>
      </c>
    </row>
    <row r="491" spans="1:6" ht="24.9" hidden="1" customHeight="1" x14ac:dyDescent="0.25">
      <c r="A491" s="529">
        <v>45575</v>
      </c>
      <c r="B491" s="687" t="s">
        <v>943</v>
      </c>
      <c r="C491" s="499" t="s">
        <v>888</v>
      </c>
      <c r="D491" s="688" t="s">
        <v>1011</v>
      </c>
      <c r="E491" s="500" t="s">
        <v>654</v>
      </c>
      <c r="F491" s="499" t="s">
        <v>1036</v>
      </c>
    </row>
    <row r="492" spans="1:6" ht="24.9" hidden="1" customHeight="1" x14ac:dyDescent="0.25">
      <c r="A492" s="529">
        <v>45575</v>
      </c>
      <c r="B492" s="687" t="s">
        <v>817</v>
      </c>
      <c r="C492" s="499" t="s">
        <v>888</v>
      </c>
      <c r="D492" s="688" t="s">
        <v>1011</v>
      </c>
      <c r="E492" s="500" t="s">
        <v>654</v>
      </c>
      <c r="F492" s="499" t="s">
        <v>1032</v>
      </c>
    </row>
    <row r="493" spans="1:6" ht="24.9" hidden="1" customHeight="1" x14ac:dyDescent="0.25">
      <c r="A493" s="529">
        <v>45575</v>
      </c>
      <c r="B493" s="687" t="s">
        <v>824</v>
      </c>
      <c r="C493" s="499" t="s">
        <v>888</v>
      </c>
      <c r="D493" s="688" t="s">
        <v>1011</v>
      </c>
      <c r="E493" s="500" t="s">
        <v>654</v>
      </c>
      <c r="F493" s="499" t="s">
        <v>1032</v>
      </c>
    </row>
    <row r="494" spans="1:6" ht="24.9" hidden="1" customHeight="1" x14ac:dyDescent="0.25">
      <c r="A494" s="529">
        <v>45575</v>
      </c>
      <c r="B494" s="687" t="s">
        <v>937</v>
      </c>
      <c r="C494" s="499" t="s">
        <v>582</v>
      </c>
      <c r="D494" s="688" t="s">
        <v>1011</v>
      </c>
      <c r="E494" s="500" t="s">
        <v>682</v>
      </c>
      <c r="F494" s="499"/>
    </row>
    <row r="495" spans="1:6" ht="24.9" hidden="1" customHeight="1" x14ac:dyDescent="0.25">
      <c r="A495" s="529">
        <v>45575</v>
      </c>
      <c r="B495" s="687" t="s">
        <v>929</v>
      </c>
      <c r="C495" s="499" t="s">
        <v>582</v>
      </c>
      <c r="D495" s="688" t="s">
        <v>1011</v>
      </c>
      <c r="E495" s="500" t="s">
        <v>682</v>
      </c>
      <c r="F495" s="499"/>
    </row>
    <row r="496" spans="1:6" ht="24.9" hidden="1" customHeight="1" x14ac:dyDescent="0.25">
      <c r="A496" s="529">
        <v>45575</v>
      </c>
      <c r="B496" s="687" t="s">
        <v>588</v>
      </c>
      <c r="C496" s="499" t="s">
        <v>582</v>
      </c>
      <c r="D496" s="688" t="s">
        <v>1011</v>
      </c>
      <c r="E496" s="500" t="s">
        <v>682</v>
      </c>
      <c r="F496" s="499"/>
    </row>
    <row r="497" spans="1:6" ht="24.9" hidden="1" customHeight="1" x14ac:dyDescent="0.25">
      <c r="A497" s="529">
        <v>45575</v>
      </c>
      <c r="B497" s="687" t="s">
        <v>930</v>
      </c>
      <c r="C497" s="499" t="s">
        <v>582</v>
      </c>
      <c r="D497" s="688" t="s">
        <v>1011</v>
      </c>
      <c r="E497" s="500" t="s">
        <v>682</v>
      </c>
      <c r="F497" s="499"/>
    </row>
    <row r="498" spans="1:6" ht="24.9" hidden="1" customHeight="1" x14ac:dyDescent="0.25">
      <c r="A498" s="529">
        <v>45575</v>
      </c>
      <c r="B498" s="687" t="s">
        <v>641</v>
      </c>
      <c r="C498" s="499" t="s">
        <v>888</v>
      </c>
      <c r="D498" s="688" t="s">
        <v>1011</v>
      </c>
      <c r="E498" s="500" t="s">
        <v>654</v>
      </c>
      <c r="F498" s="499"/>
    </row>
    <row r="499" spans="1:6" ht="24.9" hidden="1" customHeight="1" x14ac:dyDescent="0.25">
      <c r="A499" s="529">
        <v>45575</v>
      </c>
      <c r="B499" s="687" t="s">
        <v>1035</v>
      </c>
      <c r="C499" s="499" t="s">
        <v>888</v>
      </c>
      <c r="D499" s="688" t="s">
        <v>1011</v>
      </c>
      <c r="E499" s="500" t="s">
        <v>654</v>
      </c>
      <c r="F499" s="499" t="s">
        <v>267</v>
      </c>
    </row>
    <row r="500" spans="1:6" ht="24.9" hidden="1" customHeight="1" x14ac:dyDescent="0.25">
      <c r="A500" s="529">
        <v>45575</v>
      </c>
      <c r="B500" s="687" t="s">
        <v>619</v>
      </c>
      <c r="C500" s="499" t="s">
        <v>888</v>
      </c>
      <c r="D500" s="688" t="s">
        <v>1011</v>
      </c>
      <c r="E500" s="500" t="s">
        <v>654</v>
      </c>
      <c r="F500" s="499"/>
    </row>
    <row r="501" spans="1:6" ht="24.9" hidden="1" customHeight="1" x14ac:dyDescent="0.25">
      <c r="A501" s="529">
        <v>45575</v>
      </c>
      <c r="B501" s="687" t="s">
        <v>1030</v>
      </c>
      <c r="C501" s="499" t="s">
        <v>745</v>
      </c>
      <c r="D501" s="688" t="s">
        <v>1031</v>
      </c>
      <c r="E501" s="500" t="s">
        <v>668</v>
      </c>
      <c r="F501" s="499"/>
    </row>
    <row r="502" spans="1:6" ht="24.9" hidden="1" customHeight="1" x14ac:dyDescent="0.25">
      <c r="A502" s="529">
        <v>45575</v>
      </c>
      <c r="B502" s="687" t="s">
        <v>1037</v>
      </c>
      <c r="C502" s="499" t="s">
        <v>888</v>
      </c>
      <c r="D502" s="688" t="s">
        <v>1011</v>
      </c>
      <c r="E502" s="500" t="s">
        <v>654</v>
      </c>
      <c r="F502" s="499" t="s">
        <v>267</v>
      </c>
    </row>
    <row r="503" spans="1:6" ht="24.9" hidden="1" customHeight="1" x14ac:dyDescent="0.25">
      <c r="A503" s="696">
        <v>45576</v>
      </c>
      <c r="B503" s="698" t="s">
        <v>943</v>
      </c>
      <c r="C503" s="697" t="s">
        <v>888</v>
      </c>
      <c r="D503" s="697" t="s">
        <v>1011</v>
      </c>
      <c r="E503" s="700" t="s">
        <v>1039</v>
      </c>
      <c r="F503" s="697" t="s">
        <v>1040</v>
      </c>
    </row>
    <row r="504" spans="1:6" ht="24.9" hidden="1" customHeight="1" x14ac:dyDescent="0.25">
      <c r="A504" s="529">
        <v>45576</v>
      </c>
      <c r="B504" s="687" t="s">
        <v>939</v>
      </c>
      <c r="C504" s="499" t="s">
        <v>499</v>
      </c>
      <c r="D504" s="688" t="s">
        <v>1011</v>
      </c>
      <c r="E504" s="500" t="s">
        <v>654</v>
      </c>
      <c r="F504" s="499"/>
    </row>
    <row r="505" spans="1:6" ht="24.9" hidden="1" customHeight="1" x14ac:dyDescent="0.25">
      <c r="A505" s="529">
        <v>45576</v>
      </c>
      <c r="B505" s="687" t="s">
        <v>949</v>
      </c>
      <c r="C505" s="499" t="s">
        <v>499</v>
      </c>
      <c r="D505" s="688" t="s">
        <v>1011</v>
      </c>
      <c r="E505" s="500" t="s">
        <v>654</v>
      </c>
      <c r="F505" s="499"/>
    </row>
    <row r="506" spans="1:6" ht="24.9" hidden="1" customHeight="1" x14ac:dyDescent="0.25">
      <c r="A506" s="529">
        <v>45576</v>
      </c>
      <c r="B506" s="687" t="s">
        <v>938</v>
      </c>
      <c r="C506" s="499" t="s">
        <v>499</v>
      </c>
      <c r="D506" s="688" t="s">
        <v>1011</v>
      </c>
      <c r="E506" s="500" t="s">
        <v>654</v>
      </c>
      <c r="F506" s="499"/>
    </row>
    <row r="507" spans="1:6" ht="24.9" hidden="1" customHeight="1" x14ac:dyDescent="0.25">
      <c r="A507" s="529">
        <v>45576</v>
      </c>
      <c r="B507" s="687" t="s">
        <v>712</v>
      </c>
      <c r="C507" s="499" t="s">
        <v>716</v>
      </c>
      <c r="D507" s="688" t="s">
        <v>1011</v>
      </c>
      <c r="E507" s="500" t="s">
        <v>874</v>
      </c>
      <c r="F507" s="499"/>
    </row>
    <row r="508" spans="1:6" ht="24.9" hidden="1" customHeight="1" x14ac:dyDescent="0.25">
      <c r="A508" s="529">
        <v>45576</v>
      </c>
      <c r="B508" s="687" t="s">
        <v>724</v>
      </c>
      <c r="C508" s="499" t="s">
        <v>716</v>
      </c>
      <c r="D508" s="688" t="s">
        <v>1011</v>
      </c>
      <c r="E508" s="500" t="s">
        <v>874</v>
      </c>
      <c r="F508" s="499"/>
    </row>
    <row r="509" spans="1:6" ht="24.9" hidden="1" customHeight="1" x14ac:dyDescent="0.25">
      <c r="A509" s="529">
        <v>45576</v>
      </c>
      <c r="B509" s="687" t="s">
        <v>606</v>
      </c>
      <c r="C509" s="499" t="s">
        <v>716</v>
      </c>
      <c r="D509" s="688" t="s">
        <v>1011</v>
      </c>
      <c r="E509" s="500" t="s">
        <v>874</v>
      </c>
      <c r="F509" s="499"/>
    </row>
    <row r="510" spans="1:6" ht="24.9" hidden="1" customHeight="1" x14ac:dyDescent="0.25">
      <c r="A510" s="529">
        <v>45576</v>
      </c>
      <c r="B510" s="687" t="s">
        <v>889</v>
      </c>
      <c r="C510" s="499" t="s">
        <v>582</v>
      </c>
      <c r="D510" s="688" t="s">
        <v>1011</v>
      </c>
      <c r="E510" s="500" t="s">
        <v>682</v>
      </c>
      <c r="F510" s="499"/>
    </row>
    <row r="511" spans="1:6" ht="24.9" hidden="1" customHeight="1" x14ac:dyDescent="0.25">
      <c r="A511" s="529">
        <v>45576</v>
      </c>
      <c r="B511" s="687" t="s">
        <v>623</v>
      </c>
      <c r="C511" s="499" t="s">
        <v>499</v>
      </c>
      <c r="D511" s="688" t="s">
        <v>1011</v>
      </c>
      <c r="E511" s="500" t="s">
        <v>654</v>
      </c>
      <c r="F511" s="499"/>
    </row>
    <row r="512" spans="1:6" ht="24.9" hidden="1" customHeight="1" x14ac:dyDescent="0.25">
      <c r="A512" s="529">
        <v>45576</v>
      </c>
      <c r="B512" s="687" t="s">
        <v>935</v>
      </c>
      <c r="C512" s="499" t="s">
        <v>582</v>
      </c>
      <c r="D512" s="688" t="s">
        <v>1011</v>
      </c>
      <c r="E512" s="500" t="s">
        <v>682</v>
      </c>
      <c r="F512" s="499"/>
    </row>
    <row r="513" spans="1:6" ht="24.9" hidden="1" customHeight="1" x14ac:dyDescent="0.25">
      <c r="A513" s="529">
        <v>45576</v>
      </c>
      <c r="B513" s="687" t="s">
        <v>986</v>
      </c>
      <c r="C513" s="499" t="s">
        <v>888</v>
      </c>
      <c r="D513" s="688" t="s">
        <v>1011</v>
      </c>
      <c r="E513" s="500" t="s">
        <v>1039</v>
      </c>
      <c r="F513" s="499"/>
    </row>
    <row r="514" spans="1:6" ht="24.9" hidden="1" customHeight="1" x14ac:dyDescent="0.25">
      <c r="A514" s="529">
        <v>45576</v>
      </c>
      <c r="B514" s="687" t="s">
        <v>817</v>
      </c>
      <c r="C514" s="499" t="s">
        <v>582</v>
      </c>
      <c r="D514" s="688" t="s">
        <v>1011</v>
      </c>
      <c r="E514" s="500" t="s">
        <v>682</v>
      </c>
      <c r="F514" s="499"/>
    </row>
    <row r="515" spans="1:6" ht="24.9" hidden="1" customHeight="1" x14ac:dyDescent="0.25">
      <c r="A515" s="529">
        <v>45576</v>
      </c>
      <c r="B515" s="687" t="s">
        <v>824</v>
      </c>
      <c r="C515" s="499" t="s">
        <v>582</v>
      </c>
      <c r="D515" s="688" t="s">
        <v>1011</v>
      </c>
      <c r="E515" s="500" t="s">
        <v>682</v>
      </c>
      <c r="F515" s="499"/>
    </row>
    <row r="516" spans="1:6" ht="24.9" hidden="1" customHeight="1" x14ac:dyDescent="0.25">
      <c r="A516" s="529">
        <v>45576</v>
      </c>
      <c r="B516" s="687" t="s">
        <v>1038</v>
      </c>
      <c r="C516" s="499" t="s">
        <v>582</v>
      </c>
      <c r="D516" s="688" t="s">
        <v>1011</v>
      </c>
      <c r="E516" s="500" t="s">
        <v>682</v>
      </c>
      <c r="F516" s="499"/>
    </row>
    <row r="517" spans="1:6" ht="24.9" hidden="1" customHeight="1" x14ac:dyDescent="0.25">
      <c r="A517" s="529">
        <v>45577</v>
      </c>
      <c r="B517" s="687" t="s">
        <v>894</v>
      </c>
      <c r="C517" s="499" t="s">
        <v>499</v>
      </c>
      <c r="D517" s="688" t="s">
        <v>1011</v>
      </c>
      <c r="E517" s="500" t="s">
        <v>1039</v>
      </c>
      <c r="F517" s="499"/>
    </row>
    <row r="518" spans="1:6" ht="24.9" hidden="1" customHeight="1" x14ac:dyDescent="0.25">
      <c r="A518" s="529">
        <v>45577</v>
      </c>
      <c r="B518" s="687" t="s">
        <v>922</v>
      </c>
      <c r="C518" s="499" t="s">
        <v>499</v>
      </c>
      <c r="D518" s="688" t="s">
        <v>1011</v>
      </c>
      <c r="E518" s="500" t="s">
        <v>1039</v>
      </c>
      <c r="F518" s="499"/>
    </row>
    <row r="519" spans="1:6" ht="24.9" hidden="1" customHeight="1" x14ac:dyDescent="0.25">
      <c r="A519" s="529">
        <v>45577</v>
      </c>
      <c r="B519" s="687" t="s">
        <v>626</v>
      </c>
      <c r="C519" s="499" t="s">
        <v>499</v>
      </c>
      <c r="D519" s="688" t="s">
        <v>1011</v>
      </c>
      <c r="E519" s="500" t="s">
        <v>1039</v>
      </c>
      <c r="F519" s="499"/>
    </row>
    <row r="520" spans="1:6" ht="24.9" hidden="1" customHeight="1" x14ac:dyDescent="0.25">
      <c r="A520" s="529">
        <v>45577</v>
      </c>
      <c r="B520" s="687" t="s">
        <v>929</v>
      </c>
      <c r="C520" s="499" t="s">
        <v>390</v>
      </c>
      <c r="D520" s="688" t="s">
        <v>1011</v>
      </c>
      <c r="E520" s="500" t="s">
        <v>654</v>
      </c>
      <c r="F520" s="499"/>
    </row>
    <row r="521" spans="1:6" ht="24.9" hidden="1" customHeight="1" x14ac:dyDescent="0.25">
      <c r="A521" s="683">
        <v>45577</v>
      </c>
      <c r="B521" s="684" t="s">
        <v>889</v>
      </c>
      <c r="C521" s="521" t="s">
        <v>582</v>
      </c>
      <c r="D521" s="521" t="s">
        <v>1011</v>
      </c>
      <c r="E521" s="685" t="s">
        <v>682</v>
      </c>
      <c r="F521" s="521" t="s">
        <v>1054</v>
      </c>
    </row>
    <row r="522" spans="1:6" ht="24.9" hidden="1" customHeight="1" x14ac:dyDescent="0.25">
      <c r="A522" s="529">
        <v>45577</v>
      </c>
      <c r="B522" s="687" t="s">
        <v>930</v>
      </c>
      <c r="C522" s="499" t="s">
        <v>390</v>
      </c>
      <c r="D522" s="688" t="s">
        <v>1011</v>
      </c>
      <c r="E522" s="500" t="s">
        <v>654</v>
      </c>
      <c r="F522" s="499"/>
    </row>
    <row r="523" spans="1:6" ht="24.9" hidden="1" customHeight="1" x14ac:dyDescent="0.25">
      <c r="A523" s="529">
        <v>45577</v>
      </c>
      <c r="B523" s="687" t="s">
        <v>641</v>
      </c>
      <c r="C523" s="499" t="s">
        <v>499</v>
      </c>
      <c r="D523" s="688" t="s">
        <v>1011</v>
      </c>
      <c r="E523" s="500" t="s">
        <v>1039</v>
      </c>
      <c r="F523" s="499"/>
    </row>
    <row r="524" spans="1:6" ht="24.9" hidden="1" customHeight="1" x14ac:dyDescent="0.25">
      <c r="A524" s="529">
        <v>45577</v>
      </c>
      <c r="B524" s="687" t="s">
        <v>642</v>
      </c>
      <c r="C524" s="499" t="s">
        <v>499</v>
      </c>
      <c r="D524" s="688" t="s">
        <v>1011</v>
      </c>
      <c r="E524" s="500" t="s">
        <v>1039</v>
      </c>
      <c r="F524" s="499"/>
    </row>
    <row r="525" spans="1:6" ht="24.9" hidden="1" customHeight="1" x14ac:dyDescent="0.25">
      <c r="A525" s="529">
        <v>45577</v>
      </c>
      <c r="B525" s="687" t="s">
        <v>646</v>
      </c>
      <c r="C525" s="688" t="s">
        <v>582</v>
      </c>
      <c r="D525" s="688" t="s">
        <v>1011</v>
      </c>
      <c r="E525" s="500" t="s">
        <v>682</v>
      </c>
      <c r="F525" s="836" t="s">
        <v>1053</v>
      </c>
    </row>
    <row r="526" spans="1:6" ht="24.9" hidden="1" customHeight="1" x14ac:dyDescent="0.25">
      <c r="A526" s="529">
        <v>45577</v>
      </c>
      <c r="B526" s="687" t="s">
        <v>1018</v>
      </c>
      <c r="C526" s="688" t="s">
        <v>582</v>
      </c>
      <c r="D526" s="688" t="s">
        <v>1011</v>
      </c>
      <c r="E526" s="500" t="s">
        <v>682</v>
      </c>
      <c r="F526" s="837"/>
    </row>
    <row r="527" spans="1:6" ht="24.9" hidden="1" customHeight="1" x14ac:dyDescent="0.25">
      <c r="A527" s="529">
        <v>45577</v>
      </c>
      <c r="B527" s="687" t="s">
        <v>619</v>
      </c>
      <c r="C527" s="499" t="s">
        <v>499</v>
      </c>
      <c r="D527" s="688" t="s">
        <v>1011</v>
      </c>
      <c r="E527" s="500" t="s">
        <v>1039</v>
      </c>
      <c r="F527" s="499"/>
    </row>
    <row r="528" spans="1:6" ht="24.9" hidden="1" customHeight="1" x14ac:dyDescent="0.25">
      <c r="A528" s="529">
        <v>45577</v>
      </c>
      <c r="B528" s="687" t="s">
        <v>948</v>
      </c>
      <c r="C528" s="499" t="s">
        <v>390</v>
      </c>
      <c r="D528" s="688" t="s">
        <v>1011</v>
      </c>
      <c r="E528" s="500" t="s">
        <v>654</v>
      </c>
      <c r="F528" s="499"/>
    </row>
    <row r="529" spans="1:6" ht="24.9" hidden="1" customHeight="1" x14ac:dyDescent="0.25">
      <c r="A529" s="529">
        <v>45577</v>
      </c>
      <c r="B529" s="687" t="s">
        <v>824</v>
      </c>
      <c r="C529" s="688" t="s">
        <v>582</v>
      </c>
      <c r="D529" s="688" t="s">
        <v>1011</v>
      </c>
      <c r="E529" s="500" t="s">
        <v>682</v>
      </c>
      <c r="F529" s="499"/>
    </row>
    <row r="530" spans="1:6" ht="24.9" hidden="1" customHeight="1" x14ac:dyDescent="0.25">
      <c r="A530" s="529">
        <v>45577</v>
      </c>
      <c r="B530" s="687" t="s">
        <v>638</v>
      </c>
      <c r="C530" s="499" t="s">
        <v>390</v>
      </c>
      <c r="D530" s="688" t="s">
        <v>1011</v>
      </c>
      <c r="E530" s="500" t="s">
        <v>654</v>
      </c>
      <c r="F530" s="499"/>
    </row>
    <row r="531" spans="1:6" ht="24.9" hidden="1" customHeight="1" x14ac:dyDescent="0.25">
      <c r="A531" s="529">
        <v>45578</v>
      </c>
      <c r="B531" s="687" t="s">
        <v>937</v>
      </c>
      <c r="C531" s="499" t="s">
        <v>1044</v>
      </c>
      <c r="D531" s="688" t="s">
        <v>1011</v>
      </c>
      <c r="E531" s="500" t="s">
        <v>682</v>
      </c>
      <c r="F531" s="499"/>
    </row>
    <row r="532" spans="1:6" ht="24.9" hidden="1" customHeight="1" x14ac:dyDescent="0.25">
      <c r="A532" s="696">
        <v>45578</v>
      </c>
      <c r="B532" s="698" t="s">
        <v>968</v>
      </c>
      <c r="C532" s="697" t="s">
        <v>390</v>
      </c>
      <c r="D532" s="697" t="s">
        <v>1011</v>
      </c>
      <c r="E532" s="700" t="s">
        <v>654</v>
      </c>
      <c r="F532" s="697" t="s">
        <v>1048</v>
      </c>
    </row>
    <row r="533" spans="1:6" ht="24.9" hidden="1" customHeight="1" x14ac:dyDescent="0.25">
      <c r="A533" s="529">
        <v>45578</v>
      </c>
      <c r="B533" s="687" t="s">
        <v>939</v>
      </c>
      <c r="C533" s="499" t="s">
        <v>390</v>
      </c>
      <c r="D533" s="688" t="s">
        <v>1011</v>
      </c>
      <c r="E533" s="500" t="s">
        <v>654</v>
      </c>
      <c r="F533" s="499"/>
    </row>
    <row r="534" spans="1:6" ht="24.9" hidden="1" customHeight="1" x14ac:dyDescent="0.25">
      <c r="A534" s="529">
        <v>45578</v>
      </c>
      <c r="B534" s="687" t="s">
        <v>938</v>
      </c>
      <c r="C534" s="499" t="s">
        <v>390</v>
      </c>
      <c r="D534" s="688" t="s">
        <v>1011</v>
      </c>
      <c r="E534" s="500" t="s">
        <v>654</v>
      </c>
      <c r="F534" s="499"/>
    </row>
    <row r="535" spans="1:6" ht="24.9" hidden="1" customHeight="1" x14ac:dyDescent="0.25">
      <c r="A535" s="696">
        <v>45578</v>
      </c>
      <c r="B535" s="698" t="s">
        <v>633</v>
      </c>
      <c r="C535" s="697"/>
      <c r="D535" s="697" t="s">
        <v>1011</v>
      </c>
      <c r="E535" s="695"/>
      <c r="F535" s="697" t="s">
        <v>1043</v>
      </c>
    </row>
    <row r="536" spans="1:6" ht="24.9" hidden="1" customHeight="1" x14ac:dyDescent="0.25">
      <c r="A536" s="529">
        <v>45578</v>
      </c>
      <c r="B536" s="687" t="s">
        <v>986</v>
      </c>
      <c r="C536" s="499" t="s">
        <v>390</v>
      </c>
      <c r="D536" s="688" t="s">
        <v>1011</v>
      </c>
      <c r="E536" s="500" t="s">
        <v>654</v>
      </c>
      <c r="F536" s="499"/>
    </row>
    <row r="537" spans="1:6" ht="24.9" hidden="1" customHeight="1" x14ac:dyDescent="0.25">
      <c r="A537" s="529">
        <v>45578</v>
      </c>
      <c r="B537" s="687" t="s">
        <v>935</v>
      </c>
      <c r="C537" s="499" t="s">
        <v>1044</v>
      </c>
      <c r="D537" s="688" t="s">
        <v>1011</v>
      </c>
      <c r="E537" s="500" t="s">
        <v>682</v>
      </c>
      <c r="F537" s="499"/>
    </row>
    <row r="538" spans="1:6" ht="24.9" hidden="1" customHeight="1" x14ac:dyDescent="0.25">
      <c r="A538" s="529">
        <v>45578</v>
      </c>
      <c r="B538" s="687" t="s">
        <v>1041</v>
      </c>
      <c r="C538" s="499" t="s">
        <v>1044</v>
      </c>
      <c r="D538" s="688" t="s">
        <v>1011</v>
      </c>
      <c r="E538" s="500" t="s">
        <v>682</v>
      </c>
      <c r="F538" s="499"/>
    </row>
    <row r="539" spans="1:6" ht="24.9" hidden="1" customHeight="1" x14ac:dyDescent="0.25">
      <c r="A539" s="529">
        <v>45578</v>
      </c>
      <c r="B539" s="687" t="s">
        <v>1042</v>
      </c>
      <c r="C539" s="499" t="s">
        <v>1044</v>
      </c>
      <c r="D539" s="688" t="s">
        <v>1011</v>
      </c>
      <c r="E539" s="500" t="s">
        <v>682</v>
      </c>
      <c r="F539" s="499"/>
    </row>
    <row r="540" spans="1:6" ht="24.9" hidden="1" customHeight="1" x14ac:dyDescent="0.25">
      <c r="A540" s="529">
        <v>45579</v>
      </c>
      <c r="B540" s="687" t="s">
        <v>623</v>
      </c>
      <c r="C540" s="499" t="s">
        <v>390</v>
      </c>
      <c r="D540" s="688" t="s">
        <v>1011</v>
      </c>
      <c r="E540" s="500" t="s">
        <v>1039</v>
      </c>
      <c r="F540" s="499"/>
    </row>
    <row r="541" spans="1:6" ht="24.9" hidden="1" customHeight="1" x14ac:dyDescent="0.25">
      <c r="A541" s="529">
        <v>45579</v>
      </c>
      <c r="B541" s="687" t="s">
        <v>641</v>
      </c>
      <c r="C541" s="499" t="s">
        <v>390</v>
      </c>
      <c r="D541" s="688" t="s">
        <v>1011</v>
      </c>
      <c r="E541" s="500" t="s">
        <v>1039</v>
      </c>
      <c r="F541" s="499"/>
    </row>
    <row r="542" spans="1:6" ht="24.9" hidden="1" customHeight="1" x14ac:dyDescent="0.25">
      <c r="A542" s="529">
        <v>45579</v>
      </c>
      <c r="B542" s="687" t="s">
        <v>642</v>
      </c>
      <c r="C542" s="499" t="s">
        <v>390</v>
      </c>
      <c r="D542" s="688" t="s">
        <v>1011</v>
      </c>
      <c r="E542" s="500" t="s">
        <v>1039</v>
      </c>
      <c r="F542" s="499"/>
    </row>
    <row r="543" spans="1:6" ht="24.9" hidden="1" customHeight="1" x14ac:dyDescent="0.25">
      <c r="A543" s="529">
        <v>45579</v>
      </c>
      <c r="B543" s="687" t="s">
        <v>712</v>
      </c>
      <c r="C543" s="499" t="s">
        <v>716</v>
      </c>
      <c r="D543" s="688" t="s">
        <v>1011</v>
      </c>
      <c r="E543" s="500" t="s">
        <v>874</v>
      </c>
      <c r="F543" s="499"/>
    </row>
    <row r="544" spans="1:6" ht="24.9" hidden="1" customHeight="1" x14ac:dyDescent="0.25">
      <c r="A544" s="529">
        <v>45579</v>
      </c>
      <c r="B544" s="687" t="s">
        <v>724</v>
      </c>
      <c r="C544" s="499" t="s">
        <v>716</v>
      </c>
      <c r="D544" s="688" t="s">
        <v>1011</v>
      </c>
      <c r="E544" s="500" t="s">
        <v>874</v>
      </c>
      <c r="F544" s="499"/>
    </row>
    <row r="545" spans="1:6" ht="24.9" hidden="1" customHeight="1" x14ac:dyDescent="0.25">
      <c r="A545" s="529">
        <v>45579</v>
      </c>
      <c r="B545" s="687" t="s">
        <v>606</v>
      </c>
      <c r="C545" s="499" t="s">
        <v>716</v>
      </c>
      <c r="D545" s="688" t="s">
        <v>1011</v>
      </c>
      <c r="E545" s="500" t="s">
        <v>874</v>
      </c>
      <c r="F545" s="499"/>
    </row>
    <row r="546" spans="1:6" ht="24.9" hidden="1" customHeight="1" x14ac:dyDescent="0.25">
      <c r="A546" s="529">
        <v>45579</v>
      </c>
      <c r="B546" s="687" t="s">
        <v>949</v>
      </c>
      <c r="C546" s="499" t="s">
        <v>499</v>
      </c>
      <c r="D546" s="688" t="s">
        <v>1011</v>
      </c>
      <c r="E546" s="500" t="s">
        <v>654</v>
      </c>
      <c r="F546" s="499" t="s">
        <v>1047</v>
      </c>
    </row>
    <row r="547" spans="1:6" ht="24.9" hidden="1" customHeight="1" x14ac:dyDescent="0.25">
      <c r="A547" s="709">
        <v>45579</v>
      </c>
      <c r="B547" s="701" t="s">
        <v>619</v>
      </c>
      <c r="C547" s="702" t="s">
        <v>499</v>
      </c>
      <c r="D547" s="702" t="s">
        <v>1011</v>
      </c>
      <c r="E547" s="703" t="s">
        <v>654</v>
      </c>
      <c r="F547" s="702" t="s">
        <v>1055</v>
      </c>
    </row>
    <row r="548" spans="1:6" ht="24.9" hidden="1" customHeight="1" x14ac:dyDescent="0.25">
      <c r="A548" s="709">
        <v>45579</v>
      </c>
      <c r="B548" s="701" t="s">
        <v>968</v>
      </c>
      <c r="C548" s="702" t="s">
        <v>499</v>
      </c>
      <c r="D548" s="702" t="s">
        <v>1011</v>
      </c>
      <c r="E548" s="703" t="s">
        <v>654</v>
      </c>
      <c r="F548" s="702" t="s">
        <v>1055</v>
      </c>
    </row>
    <row r="549" spans="1:6" ht="24.9" hidden="1" customHeight="1" x14ac:dyDescent="0.25">
      <c r="A549" s="709">
        <v>45579</v>
      </c>
      <c r="B549" s="701" t="s">
        <v>1049</v>
      </c>
      <c r="C549" s="702" t="s">
        <v>390</v>
      </c>
      <c r="D549" s="702" t="s">
        <v>1011</v>
      </c>
      <c r="E549" s="703" t="s">
        <v>1039</v>
      </c>
      <c r="F549" s="702" t="s">
        <v>1055</v>
      </c>
    </row>
    <row r="550" spans="1:6" ht="24.9" hidden="1" customHeight="1" x14ac:dyDescent="0.25">
      <c r="A550" s="529">
        <v>45580</v>
      </c>
      <c r="B550" s="687" t="s">
        <v>817</v>
      </c>
      <c r="C550" s="499" t="s">
        <v>499</v>
      </c>
      <c r="D550" s="688" t="s">
        <v>1011</v>
      </c>
      <c r="E550" s="500" t="s">
        <v>874</v>
      </c>
      <c r="F550" s="499"/>
    </row>
    <row r="551" spans="1:6" ht="24.9" hidden="1" customHeight="1" x14ac:dyDescent="0.25">
      <c r="A551" s="529">
        <v>45580</v>
      </c>
      <c r="B551" s="687" t="s">
        <v>939</v>
      </c>
      <c r="C551" s="499" t="s">
        <v>499</v>
      </c>
      <c r="D551" s="688" t="s">
        <v>1011</v>
      </c>
      <c r="E551" s="500" t="s">
        <v>874</v>
      </c>
      <c r="F551" s="499"/>
    </row>
    <row r="552" spans="1:6" ht="24.9" hidden="1" customHeight="1" x14ac:dyDescent="0.25">
      <c r="A552" s="529">
        <v>45580</v>
      </c>
      <c r="B552" s="687" t="s">
        <v>938</v>
      </c>
      <c r="C552" s="499" t="s">
        <v>499</v>
      </c>
      <c r="D552" s="688" t="s">
        <v>1011</v>
      </c>
      <c r="E552" s="500" t="s">
        <v>874</v>
      </c>
      <c r="F552" s="499"/>
    </row>
    <row r="553" spans="1:6" ht="24.9" hidden="1" customHeight="1" x14ac:dyDescent="0.25">
      <c r="A553" s="529">
        <v>45580</v>
      </c>
      <c r="B553" s="687" t="s">
        <v>922</v>
      </c>
      <c r="C553" s="499" t="s">
        <v>499</v>
      </c>
      <c r="D553" s="688" t="s">
        <v>1011</v>
      </c>
      <c r="E553" s="500" t="s">
        <v>874</v>
      </c>
      <c r="F553" s="499"/>
    </row>
    <row r="554" spans="1:6" ht="24.9" hidden="1" customHeight="1" x14ac:dyDescent="0.25">
      <c r="A554" s="683">
        <v>45580</v>
      </c>
      <c r="B554" s="684" t="s">
        <v>943</v>
      </c>
      <c r="C554" s="521"/>
      <c r="D554" s="521" t="s">
        <v>267</v>
      </c>
      <c r="E554" s="706"/>
      <c r="F554" s="521" t="s">
        <v>1032</v>
      </c>
    </row>
    <row r="555" spans="1:6" ht="24.9" hidden="1" customHeight="1" x14ac:dyDescent="0.25">
      <c r="A555" s="529">
        <v>45580</v>
      </c>
      <c r="B555" s="687" t="s">
        <v>894</v>
      </c>
      <c r="C555" s="499" t="s">
        <v>499</v>
      </c>
      <c r="D555" s="688" t="s">
        <v>1011</v>
      </c>
      <c r="E555" s="500" t="s">
        <v>874</v>
      </c>
      <c r="F555" s="499"/>
    </row>
    <row r="556" spans="1:6" ht="24.9" hidden="1" customHeight="1" x14ac:dyDescent="0.25">
      <c r="A556" s="529">
        <v>45580</v>
      </c>
      <c r="B556" s="687" t="s">
        <v>929</v>
      </c>
      <c r="C556" s="499" t="s">
        <v>390</v>
      </c>
      <c r="D556" s="688" t="s">
        <v>1011</v>
      </c>
      <c r="E556" s="500" t="s">
        <v>654</v>
      </c>
      <c r="F556" s="499"/>
    </row>
    <row r="557" spans="1:6" ht="24.9" hidden="1" customHeight="1" x14ac:dyDescent="0.25">
      <c r="A557" s="529">
        <v>45580</v>
      </c>
      <c r="B557" s="687" t="s">
        <v>930</v>
      </c>
      <c r="C557" s="499" t="s">
        <v>390</v>
      </c>
      <c r="D557" s="688" t="s">
        <v>1011</v>
      </c>
      <c r="E557" s="500" t="s">
        <v>654</v>
      </c>
      <c r="F557" s="499"/>
    </row>
    <row r="558" spans="1:6" ht="24.9" hidden="1" customHeight="1" x14ac:dyDescent="0.25">
      <c r="A558" s="529">
        <v>45580</v>
      </c>
      <c r="B558" s="687" t="s">
        <v>638</v>
      </c>
      <c r="C558" s="499" t="s">
        <v>390</v>
      </c>
      <c r="D558" s="688" t="s">
        <v>1011</v>
      </c>
      <c r="E558" s="500" t="s">
        <v>654</v>
      </c>
      <c r="F558" s="499"/>
    </row>
    <row r="559" spans="1:6" ht="24.9" hidden="1" customHeight="1" x14ac:dyDescent="0.25">
      <c r="A559" s="529">
        <v>45580</v>
      </c>
      <c r="B559" s="687" t="s">
        <v>889</v>
      </c>
      <c r="C559" s="499" t="s">
        <v>499</v>
      </c>
      <c r="D559" s="688" t="s">
        <v>1011</v>
      </c>
      <c r="E559" s="500" t="s">
        <v>874</v>
      </c>
      <c r="F559" s="834" t="s">
        <v>1056</v>
      </c>
    </row>
    <row r="560" spans="1:6" ht="24.9" hidden="1" customHeight="1" x14ac:dyDescent="0.25">
      <c r="A560" s="529">
        <v>45580</v>
      </c>
      <c r="B560" s="687" t="s">
        <v>824</v>
      </c>
      <c r="C560" s="499" t="s">
        <v>499</v>
      </c>
      <c r="D560" s="688" t="s">
        <v>1011</v>
      </c>
      <c r="E560" s="500" t="s">
        <v>874</v>
      </c>
      <c r="F560" s="835"/>
    </row>
    <row r="561" spans="1:6" ht="24.9" hidden="1" customHeight="1" x14ac:dyDescent="0.25">
      <c r="A561" s="529">
        <v>45580</v>
      </c>
      <c r="B561" s="687" t="s">
        <v>817</v>
      </c>
      <c r="C561" s="499" t="s">
        <v>499</v>
      </c>
      <c r="D561" s="688" t="s">
        <v>1011</v>
      </c>
      <c r="E561" s="500" t="s">
        <v>874</v>
      </c>
      <c r="F561" s="499"/>
    </row>
    <row r="562" spans="1:6" ht="24.9" hidden="1" customHeight="1" x14ac:dyDescent="0.25">
      <c r="A562" s="683">
        <v>45580</v>
      </c>
      <c r="B562" s="684" t="s">
        <v>626</v>
      </c>
      <c r="C562" s="521" t="s">
        <v>499</v>
      </c>
      <c r="D562" s="521" t="s">
        <v>1011</v>
      </c>
      <c r="E562" s="685" t="s">
        <v>874</v>
      </c>
      <c r="F562" s="521" t="s">
        <v>1062</v>
      </c>
    </row>
    <row r="563" spans="1:6" ht="24.9" hidden="1" customHeight="1" x14ac:dyDescent="0.25">
      <c r="A563" s="683">
        <v>45580</v>
      </c>
      <c r="B563" s="684" t="s">
        <v>627</v>
      </c>
      <c r="C563" s="521" t="s">
        <v>499</v>
      </c>
      <c r="D563" s="521" t="s">
        <v>1011</v>
      </c>
      <c r="E563" s="685" t="s">
        <v>874</v>
      </c>
      <c r="F563" s="521" t="s">
        <v>1062</v>
      </c>
    </row>
    <row r="564" spans="1:6" ht="24.9" hidden="1" customHeight="1" x14ac:dyDescent="0.25">
      <c r="A564" s="683">
        <v>45580</v>
      </c>
      <c r="B564" s="684" t="s">
        <v>1063</v>
      </c>
      <c r="C564" s="521" t="s">
        <v>499</v>
      </c>
      <c r="D564" s="521" t="s">
        <v>1011</v>
      </c>
      <c r="E564" s="685" t="s">
        <v>874</v>
      </c>
      <c r="F564" s="521" t="s">
        <v>1062</v>
      </c>
    </row>
    <row r="565" spans="1:6" ht="24.9" hidden="1" customHeight="1" x14ac:dyDescent="0.25">
      <c r="A565" s="529">
        <v>45581</v>
      </c>
      <c r="B565" s="687" t="s">
        <v>635</v>
      </c>
      <c r="C565" s="499" t="s">
        <v>390</v>
      </c>
      <c r="D565" s="688" t="s">
        <v>1011</v>
      </c>
      <c r="E565" s="500" t="s">
        <v>654</v>
      </c>
      <c r="F565" s="499"/>
    </row>
    <row r="566" spans="1:6" ht="24.9" hidden="1" customHeight="1" x14ac:dyDescent="0.25">
      <c r="A566" s="529">
        <v>45581</v>
      </c>
      <c r="B566" s="687" t="s">
        <v>588</v>
      </c>
      <c r="C566" s="499" t="s">
        <v>390</v>
      </c>
      <c r="D566" s="688" t="s">
        <v>1011</v>
      </c>
      <c r="E566" s="500" t="s">
        <v>654</v>
      </c>
      <c r="F566" s="499"/>
    </row>
    <row r="567" spans="1:6" ht="24.9" hidden="1" customHeight="1" x14ac:dyDescent="0.25">
      <c r="A567" s="529">
        <v>45581</v>
      </c>
      <c r="B567" s="687" t="s">
        <v>935</v>
      </c>
      <c r="C567" s="499" t="s">
        <v>390</v>
      </c>
      <c r="D567" s="688" t="s">
        <v>1011</v>
      </c>
      <c r="E567" s="500" t="s">
        <v>654</v>
      </c>
      <c r="F567" s="499"/>
    </row>
    <row r="568" spans="1:6" ht="24.9" hidden="1" customHeight="1" x14ac:dyDescent="0.25">
      <c r="A568" s="529">
        <v>45581</v>
      </c>
      <c r="B568" s="687" t="s">
        <v>623</v>
      </c>
      <c r="C568" s="499" t="s">
        <v>499</v>
      </c>
      <c r="D568" s="688" t="s">
        <v>1011</v>
      </c>
      <c r="E568" s="500" t="s">
        <v>874</v>
      </c>
      <c r="F568" s="499"/>
    </row>
    <row r="569" spans="1:6" ht="24.9" hidden="1" customHeight="1" x14ac:dyDescent="0.25">
      <c r="A569" s="529">
        <v>45581</v>
      </c>
      <c r="B569" s="687" t="s">
        <v>641</v>
      </c>
      <c r="C569" s="499" t="s">
        <v>499</v>
      </c>
      <c r="D569" s="688" t="s">
        <v>1011</v>
      </c>
      <c r="E569" s="500" t="s">
        <v>874</v>
      </c>
      <c r="F569" s="499"/>
    </row>
    <row r="570" spans="1:6" ht="24.9" hidden="1" customHeight="1" x14ac:dyDescent="0.25">
      <c r="A570" s="529">
        <v>45581</v>
      </c>
      <c r="B570" s="687" t="s">
        <v>642</v>
      </c>
      <c r="C570" s="499" t="s">
        <v>499</v>
      </c>
      <c r="D570" s="688" t="s">
        <v>1011</v>
      </c>
      <c r="E570" s="500" t="s">
        <v>874</v>
      </c>
      <c r="F570" s="499"/>
    </row>
    <row r="571" spans="1:6" ht="24.9" hidden="1" customHeight="1" x14ac:dyDescent="0.25">
      <c r="A571" s="529">
        <v>45581</v>
      </c>
      <c r="B571" s="687" t="s">
        <v>712</v>
      </c>
      <c r="C571" s="499" t="s">
        <v>716</v>
      </c>
      <c r="D571" s="688" t="s">
        <v>1011</v>
      </c>
      <c r="E571" s="500" t="s">
        <v>1039</v>
      </c>
      <c r="F571" s="499"/>
    </row>
    <row r="572" spans="1:6" ht="24.9" hidden="1" customHeight="1" x14ac:dyDescent="0.25">
      <c r="A572" s="529">
        <v>45581</v>
      </c>
      <c r="B572" s="687" t="s">
        <v>724</v>
      </c>
      <c r="C572" s="499" t="s">
        <v>716</v>
      </c>
      <c r="D572" s="688" t="s">
        <v>1011</v>
      </c>
      <c r="E572" s="500" t="s">
        <v>1039</v>
      </c>
      <c r="F572" s="499"/>
    </row>
    <row r="573" spans="1:6" ht="24.9" hidden="1" customHeight="1" x14ac:dyDescent="0.25">
      <c r="A573" s="529">
        <v>45581</v>
      </c>
      <c r="B573" s="687" t="s">
        <v>606</v>
      </c>
      <c r="C573" s="499" t="s">
        <v>716</v>
      </c>
      <c r="D573" s="688" t="s">
        <v>1011</v>
      </c>
      <c r="E573" s="500" t="s">
        <v>1039</v>
      </c>
      <c r="F573" s="499"/>
    </row>
    <row r="574" spans="1:6" ht="24.9" hidden="1" customHeight="1" x14ac:dyDescent="0.25">
      <c r="A574" s="529">
        <v>45581</v>
      </c>
      <c r="B574" s="687" t="s">
        <v>942</v>
      </c>
      <c r="C574" s="499" t="s">
        <v>390</v>
      </c>
      <c r="D574" s="688" t="s">
        <v>1011</v>
      </c>
      <c r="E574" s="500" t="s">
        <v>654</v>
      </c>
      <c r="F574" s="499"/>
    </row>
    <row r="575" spans="1:6" ht="24.9" hidden="1" customHeight="1" x14ac:dyDescent="0.25">
      <c r="A575" s="529">
        <v>45581</v>
      </c>
      <c r="B575" s="687" t="s">
        <v>1034</v>
      </c>
      <c r="C575" s="499" t="s">
        <v>390</v>
      </c>
      <c r="D575" s="688" t="s">
        <v>1011</v>
      </c>
      <c r="E575" s="500" t="s">
        <v>654</v>
      </c>
      <c r="F575" s="499"/>
    </row>
    <row r="576" spans="1:6" ht="24.9" hidden="1" customHeight="1" x14ac:dyDescent="0.25">
      <c r="A576" s="529">
        <v>45581</v>
      </c>
      <c r="B576" s="687" t="s">
        <v>1057</v>
      </c>
      <c r="C576" s="499" t="s">
        <v>390</v>
      </c>
      <c r="D576" s="688" t="s">
        <v>1011</v>
      </c>
      <c r="E576" s="500" t="s">
        <v>654</v>
      </c>
      <c r="F576" s="499" t="s">
        <v>1059</v>
      </c>
    </row>
    <row r="577" spans="1:6" ht="24.9" hidden="1" customHeight="1" x14ac:dyDescent="0.25">
      <c r="A577" s="529">
        <v>45581</v>
      </c>
      <c r="B577" s="687" t="s">
        <v>619</v>
      </c>
      <c r="C577" s="499" t="s">
        <v>499</v>
      </c>
      <c r="D577" s="688" t="s">
        <v>1011</v>
      </c>
      <c r="E577" s="500" t="s">
        <v>874</v>
      </c>
      <c r="F577" s="499"/>
    </row>
    <row r="578" spans="1:6" ht="24.9" hidden="1" customHeight="1" x14ac:dyDescent="0.25">
      <c r="A578" s="709">
        <v>45581</v>
      </c>
      <c r="B578" s="701" t="s">
        <v>968</v>
      </c>
      <c r="C578" s="701" t="s">
        <v>499</v>
      </c>
      <c r="D578" s="701" t="s">
        <v>1011</v>
      </c>
      <c r="E578" s="500" t="s">
        <v>874</v>
      </c>
      <c r="F578" s="702" t="s">
        <v>1055</v>
      </c>
    </row>
    <row r="579" spans="1:6" ht="24.9" hidden="1" customHeight="1" x14ac:dyDescent="0.25">
      <c r="A579" s="709">
        <v>45581</v>
      </c>
      <c r="B579" s="701" t="s">
        <v>986</v>
      </c>
      <c r="C579" s="701" t="s">
        <v>499</v>
      </c>
      <c r="D579" s="701" t="s">
        <v>1011</v>
      </c>
      <c r="E579" s="500" t="s">
        <v>874</v>
      </c>
      <c r="F579" s="702" t="s">
        <v>1055</v>
      </c>
    </row>
    <row r="580" spans="1:6" ht="24.9" hidden="1" customHeight="1" x14ac:dyDescent="0.25">
      <c r="A580" s="529">
        <v>45582</v>
      </c>
      <c r="B580" s="687" t="s">
        <v>929</v>
      </c>
      <c r="C580" s="499" t="s">
        <v>1064</v>
      </c>
      <c r="D580" s="688" t="s">
        <v>1011</v>
      </c>
      <c r="E580" s="500" t="s">
        <v>654</v>
      </c>
      <c r="F580" s="499"/>
    </row>
    <row r="581" spans="1:6" ht="24.9" hidden="1" customHeight="1" x14ac:dyDescent="0.25">
      <c r="A581" s="529">
        <v>45582</v>
      </c>
      <c r="B581" s="687" t="s">
        <v>949</v>
      </c>
      <c r="C581" s="499" t="s">
        <v>1064</v>
      </c>
      <c r="D581" s="688" t="s">
        <v>1011</v>
      </c>
      <c r="E581" s="500" t="s">
        <v>654</v>
      </c>
      <c r="F581" s="499"/>
    </row>
    <row r="582" spans="1:6" ht="24.9" hidden="1" customHeight="1" x14ac:dyDescent="0.25">
      <c r="A582" s="529">
        <v>45582</v>
      </c>
      <c r="B582" s="687" t="s">
        <v>986</v>
      </c>
      <c r="C582" s="499" t="s">
        <v>1064</v>
      </c>
      <c r="D582" s="688" t="s">
        <v>1011</v>
      </c>
      <c r="E582" s="500" t="s">
        <v>654</v>
      </c>
      <c r="F582" s="499"/>
    </row>
    <row r="583" spans="1:6" ht="24.9" hidden="1" customHeight="1" x14ac:dyDescent="0.25">
      <c r="A583" s="529">
        <v>45582</v>
      </c>
      <c r="B583" s="687" t="s">
        <v>939</v>
      </c>
      <c r="C583" s="499" t="s">
        <v>1064</v>
      </c>
      <c r="D583" s="688" t="s">
        <v>1011</v>
      </c>
      <c r="E583" s="500" t="s">
        <v>654</v>
      </c>
      <c r="F583" s="499"/>
    </row>
    <row r="584" spans="1:6" ht="24.9" hidden="1" customHeight="1" x14ac:dyDescent="0.25">
      <c r="A584" s="529">
        <v>45582</v>
      </c>
      <c r="B584" s="687" t="s">
        <v>938</v>
      </c>
      <c r="C584" s="499" t="s">
        <v>1064</v>
      </c>
      <c r="D584" s="688" t="s">
        <v>1011</v>
      </c>
      <c r="E584" s="500" t="s">
        <v>654</v>
      </c>
      <c r="F584" s="499"/>
    </row>
    <row r="585" spans="1:6" ht="24.9" hidden="1" customHeight="1" x14ac:dyDescent="0.25">
      <c r="A585" s="529">
        <v>45582</v>
      </c>
      <c r="B585" s="687" t="s">
        <v>638</v>
      </c>
      <c r="C585" s="499" t="s">
        <v>1064</v>
      </c>
      <c r="D585" s="688" t="s">
        <v>1011</v>
      </c>
      <c r="E585" s="500" t="s">
        <v>654</v>
      </c>
      <c r="F585" s="499"/>
    </row>
    <row r="586" spans="1:6" ht="24.9" hidden="1" customHeight="1" x14ac:dyDescent="0.25">
      <c r="A586" s="489">
        <v>45583</v>
      </c>
      <c r="B586" s="687" t="s">
        <v>712</v>
      </c>
      <c r="C586" s="499" t="s">
        <v>716</v>
      </c>
      <c r="D586" s="499" t="s">
        <v>540</v>
      </c>
      <c r="E586" s="500" t="s">
        <v>1066</v>
      </c>
      <c r="F586" s="499"/>
    </row>
    <row r="587" spans="1:6" ht="24.9" hidden="1" customHeight="1" x14ac:dyDescent="0.25">
      <c r="A587" s="489">
        <v>45583</v>
      </c>
      <c r="B587" s="687" t="s">
        <v>724</v>
      </c>
      <c r="C587" s="499" t="s">
        <v>716</v>
      </c>
      <c r="D587" s="499" t="s">
        <v>540</v>
      </c>
      <c r="E587" s="500" t="s">
        <v>1066</v>
      </c>
      <c r="F587" s="499"/>
    </row>
    <row r="588" spans="1:6" ht="24.9" hidden="1" customHeight="1" x14ac:dyDescent="0.25">
      <c r="A588" s="489">
        <v>45583</v>
      </c>
      <c r="B588" s="687" t="s">
        <v>606</v>
      </c>
      <c r="C588" s="499" t="s">
        <v>716</v>
      </c>
      <c r="D588" s="499" t="s">
        <v>540</v>
      </c>
      <c r="E588" s="500" t="s">
        <v>1066</v>
      </c>
      <c r="F588" s="499"/>
    </row>
    <row r="589" spans="1:6" ht="24.9" hidden="1" customHeight="1" x14ac:dyDescent="0.25">
      <c r="A589" s="489">
        <v>45583</v>
      </c>
      <c r="B589" s="687" t="s">
        <v>626</v>
      </c>
      <c r="C589" s="499" t="s">
        <v>1068</v>
      </c>
      <c r="D589" s="499" t="s">
        <v>1011</v>
      </c>
      <c r="E589" s="500" t="s">
        <v>654</v>
      </c>
      <c r="F589" s="499"/>
    </row>
    <row r="590" spans="1:6" ht="24.9" hidden="1" customHeight="1" x14ac:dyDescent="0.25">
      <c r="A590" s="489">
        <v>45583</v>
      </c>
      <c r="B590" s="687" t="s">
        <v>627</v>
      </c>
      <c r="C590" s="499" t="s">
        <v>1068</v>
      </c>
      <c r="D590" s="499" t="s">
        <v>1011</v>
      </c>
      <c r="E590" s="500" t="s">
        <v>654</v>
      </c>
      <c r="F590" s="499"/>
    </row>
    <row r="591" spans="1:6" ht="24.9" hidden="1" customHeight="1" x14ac:dyDescent="0.25">
      <c r="A591" s="489">
        <v>45583</v>
      </c>
      <c r="B591" s="687" t="s">
        <v>922</v>
      </c>
      <c r="C591" s="499" t="s">
        <v>1068</v>
      </c>
      <c r="D591" s="499" t="s">
        <v>540</v>
      </c>
      <c r="E591" s="500" t="s">
        <v>654</v>
      </c>
      <c r="F591" s="499"/>
    </row>
    <row r="592" spans="1:6" ht="24.9" hidden="1" customHeight="1" x14ac:dyDescent="0.25">
      <c r="A592" s="489">
        <v>45583</v>
      </c>
      <c r="B592" s="687" t="s">
        <v>1002</v>
      </c>
      <c r="C592" s="499" t="s">
        <v>1068</v>
      </c>
      <c r="D592" s="499" t="s">
        <v>540</v>
      </c>
      <c r="E592" s="500" t="s">
        <v>654</v>
      </c>
      <c r="F592" s="499"/>
    </row>
    <row r="593" spans="1:6" ht="24.9" hidden="1" customHeight="1" x14ac:dyDescent="0.25">
      <c r="A593" s="489">
        <v>45583</v>
      </c>
      <c r="B593" s="687" t="s">
        <v>623</v>
      </c>
      <c r="C593" s="499" t="s">
        <v>1068</v>
      </c>
      <c r="D593" s="499" t="s">
        <v>540</v>
      </c>
      <c r="E593" s="500" t="s">
        <v>654</v>
      </c>
      <c r="F593" s="499"/>
    </row>
    <row r="594" spans="1:6" ht="24.9" hidden="1" customHeight="1" x14ac:dyDescent="0.25">
      <c r="A594" s="489">
        <v>45583</v>
      </c>
      <c r="B594" s="687" t="s">
        <v>894</v>
      </c>
      <c r="C594" s="499" t="s">
        <v>1068</v>
      </c>
      <c r="D594" s="499" t="s">
        <v>540</v>
      </c>
      <c r="E594" s="500" t="s">
        <v>654</v>
      </c>
      <c r="F594" s="499"/>
    </row>
    <row r="595" spans="1:6" ht="24.9" hidden="1" customHeight="1" x14ac:dyDescent="0.25">
      <c r="A595" s="489">
        <v>45583</v>
      </c>
      <c r="B595" s="687" t="s">
        <v>619</v>
      </c>
      <c r="C595" s="499" t="s">
        <v>1068</v>
      </c>
      <c r="D595" s="499" t="s">
        <v>540</v>
      </c>
      <c r="E595" s="500" t="s">
        <v>654</v>
      </c>
      <c r="F595" s="499"/>
    </row>
    <row r="596" spans="1:6" ht="24.9" hidden="1" customHeight="1" x14ac:dyDescent="0.25">
      <c r="A596" s="489">
        <v>45583</v>
      </c>
      <c r="B596" s="687" t="s">
        <v>943</v>
      </c>
      <c r="C596" s="499" t="s">
        <v>1068</v>
      </c>
      <c r="D596" s="499" t="s">
        <v>540</v>
      </c>
      <c r="E596" s="500" t="s">
        <v>654</v>
      </c>
      <c r="F596" s="499"/>
    </row>
    <row r="597" spans="1:6" ht="24.9" hidden="1" customHeight="1" x14ac:dyDescent="0.25">
      <c r="A597" s="489">
        <v>45583</v>
      </c>
      <c r="B597" s="687" t="s">
        <v>641</v>
      </c>
      <c r="C597" s="499" t="s">
        <v>431</v>
      </c>
      <c r="D597" s="499" t="s">
        <v>540</v>
      </c>
      <c r="E597" s="500" t="s">
        <v>654</v>
      </c>
      <c r="F597" s="499"/>
    </row>
    <row r="598" spans="1:6" ht="24.9" hidden="1" customHeight="1" x14ac:dyDescent="0.25">
      <c r="A598" s="489">
        <v>45583</v>
      </c>
      <c r="B598" s="687" t="s">
        <v>642</v>
      </c>
      <c r="C598" s="499" t="s">
        <v>431</v>
      </c>
      <c r="D598" s="499" t="s">
        <v>540</v>
      </c>
      <c r="E598" s="500" t="s">
        <v>654</v>
      </c>
      <c r="F598" s="499"/>
    </row>
    <row r="599" spans="1:6" ht="24.9" hidden="1" customHeight="1" x14ac:dyDescent="0.25">
      <c r="A599" s="489">
        <v>45583</v>
      </c>
      <c r="B599" s="687" t="s">
        <v>817</v>
      </c>
      <c r="C599" s="499" t="s">
        <v>1068</v>
      </c>
      <c r="D599" s="499" t="s">
        <v>540</v>
      </c>
      <c r="E599" s="500" t="s">
        <v>698</v>
      </c>
      <c r="F599" s="499" t="s">
        <v>1073</v>
      </c>
    </row>
    <row r="600" spans="1:6" ht="24.9" hidden="1" customHeight="1" x14ac:dyDescent="0.25">
      <c r="A600" s="489">
        <v>45583</v>
      </c>
      <c r="B600" s="687" t="s">
        <v>889</v>
      </c>
      <c r="C600" s="499" t="s">
        <v>1068</v>
      </c>
      <c r="D600" s="499" t="s">
        <v>540</v>
      </c>
      <c r="E600" s="500" t="s">
        <v>698</v>
      </c>
      <c r="F600" s="499" t="s">
        <v>1073</v>
      </c>
    </row>
    <row r="601" spans="1:6" ht="24.9" hidden="1" customHeight="1" x14ac:dyDescent="0.25">
      <c r="A601" s="489">
        <v>45583</v>
      </c>
      <c r="B601" s="687" t="s">
        <v>824</v>
      </c>
      <c r="C601" s="499" t="s">
        <v>1068</v>
      </c>
      <c r="D601" s="499" t="s">
        <v>540</v>
      </c>
      <c r="E601" s="500" t="s">
        <v>698</v>
      </c>
      <c r="F601" s="499" t="s">
        <v>1073</v>
      </c>
    </row>
    <row r="602" spans="1:6" ht="24.9" hidden="1" customHeight="1" x14ac:dyDescent="0.25">
      <c r="A602" s="489">
        <v>45584</v>
      </c>
      <c r="B602" s="687" t="s">
        <v>635</v>
      </c>
      <c r="C602" s="499" t="s">
        <v>431</v>
      </c>
      <c r="D602" s="499" t="s">
        <v>540</v>
      </c>
      <c r="E602" s="500" t="s">
        <v>664</v>
      </c>
      <c r="F602" s="499"/>
    </row>
    <row r="603" spans="1:6" ht="24.9" hidden="1" customHeight="1" x14ac:dyDescent="0.25">
      <c r="A603" s="489">
        <v>45584</v>
      </c>
      <c r="B603" s="687" t="s">
        <v>935</v>
      </c>
      <c r="C603" s="499" t="s">
        <v>431</v>
      </c>
      <c r="D603" s="499" t="s">
        <v>540</v>
      </c>
      <c r="E603" s="500" t="s">
        <v>664</v>
      </c>
      <c r="F603" s="499"/>
    </row>
    <row r="604" spans="1:6" ht="24.9" hidden="1" customHeight="1" x14ac:dyDescent="0.25">
      <c r="A604" s="489">
        <v>45584</v>
      </c>
      <c r="B604" s="687" t="s">
        <v>588</v>
      </c>
      <c r="C604" s="499" t="s">
        <v>431</v>
      </c>
      <c r="D604" s="499" t="s">
        <v>540</v>
      </c>
      <c r="E604" s="500" t="s">
        <v>664</v>
      </c>
      <c r="F604" s="499"/>
    </row>
    <row r="605" spans="1:6" ht="24.9" hidden="1" customHeight="1" x14ac:dyDescent="0.25">
      <c r="A605" s="489">
        <v>45584</v>
      </c>
      <c r="B605" s="687" t="s">
        <v>930</v>
      </c>
      <c r="C605" s="499" t="s">
        <v>390</v>
      </c>
      <c r="D605" s="499" t="s">
        <v>540</v>
      </c>
      <c r="E605" s="500" t="s">
        <v>654</v>
      </c>
      <c r="F605" s="499"/>
    </row>
    <row r="606" spans="1:6" ht="24.9" hidden="1" customHeight="1" x14ac:dyDescent="0.25">
      <c r="A606" s="489">
        <v>45584</v>
      </c>
      <c r="B606" s="687" t="s">
        <v>638</v>
      </c>
      <c r="C606" s="499" t="s">
        <v>390</v>
      </c>
      <c r="D606" s="499" t="s">
        <v>540</v>
      </c>
      <c r="E606" s="500" t="s">
        <v>654</v>
      </c>
      <c r="F606" s="499"/>
    </row>
    <row r="607" spans="1:6" ht="24.9" hidden="1" customHeight="1" x14ac:dyDescent="0.25">
      <c r="A607" s="489">
        <v>45584</v>
      </c>
      <c r="B607" s="687" t="s">
        <v>929</v>
      </c>
      <c r="C607" s="499" t="s">
        <v>390</v>
      </c>
      <c r="D607" s="499" t="s">
        <v>540</v>
      </c>
      <c r="E607" s="500" t="s">
        <v>654</v>
      </c>
      <c r="F607" s="499"/>
    </row>
    <row r="608" spans="1:6" ht="24.9" hidden="1" customHeight="1" x14ac:dyDescent="0.25">
      <c r="A608" s="489">
        <v>45584</v>
      </c>
      <c r="B608" s="687" t="s">
        <v>948</v>
      </c>
      <c r="C608" s="499" t="s">
        <v>390</v>
      </c>
      <c r="D608" s="499" t="s">
        <v>540</v>
      </c>
      <c r="E608" s="500" t="s">
        <v>654</v>
      </c>
      <c r="F608" s="499"/>
    </row>
    <row r="609" spans="1:6" ht="24.9" hidden="1" customHeight="1" x14ac:dyDescent="0.25">
      <c r="A609" s="489">
        <v>45584</v>
      </c>
      <c r="B609" s="687" t="s">
        <v>939</v>
      </c>
      <c r="C609" s="499" t="s">
        <v>536</v>
      </c>
      <c r="D609" s="499" t="s">
        <v>540</v>
      </c>
      <c r="E609" s="500" t="s">
        <v>682</v>
      </c>
      <c r="F609" s="499"/>
    </row>
    <row r="610" spans="1:6" ht="24.9" hidden="1" customHeight="1" x14ac:dyDescent="0.25">
      <c r="A610" s="489">
        <v>45584</v>
      </c>
      <c r="B610" s="687" t="s">
        <v>938</v>
      </c>
      <c r="C610" s="499" t="s">
        <v>536</v>
      </c>
      <c r="D610" s="499" t="s">
        <v>540</v>
      </c>
      <c r="E610" s="500" t="s">
        <v>682</v>
      </c>
      <c r="F610" s="499"/>
    </row>
    <row r="611" spans="1:6" ht="24.9" hidden="1" customHeight="1" x14ac:dyDescent="0.25">
      <c r="A611" s="489">
        <v>45584</v>
      </c>
      <c r="B611" s="687" t="s">
        <v>968</v>
      </c>
      <c r="C611" s="499" t="s">
        <v>536</v>
      </c>
      <c r="D611" s="499" t="s">
        <v>540</v>
      </c>
      <c r="E611" s="500" t="s">
        <v>682</v>
      </c>
      <c r="F611" s="499"/>
    </row>
    <row r="612" spans="1:6" ht="24.9" hidden="1" customHeight="1" x14ac:dyDescent="0.25">
      <c r="A612" s="489">
        <v>45584</v>
      </c>
      <c r="B612" s="687" t="s">
        <v>1072</v>
      </c>
      <c r="C612" s="499" t="s">
        <v>536</v>
      </c>
      <c r="D612" s="499" t="s">
        <v>920</v>
      </c>
      <c r="E612" s="500" t="s">
        <v>668</v>
      </c>
      <c r="F612" s="499" t="s">
        <v>1069</v>
      </c>
    </row>
    <row r="613" spans="1:6" ht="24.9" hidden="1" customHeight="1" x14ac:dyDescent="0.25">
      <c r="A613" s="489">
        <v>45584</v>
      </c>
      <c r="B613" s="687" t="s">
        <v>1052</v>
      </c>
      <c r="C613" s="499" t="s">
        <v>716</v>
      </c>
      <c r="D613" s="499" t="s">
        <v>540</v>
      </c>
      <c r="E613" s="500" t="s">
        <v>698</v>
      </c>
      <c r="F613" s="499" t="s">
        <v>554</v>
      </c>
    </row>
    <row r="614" spans="1:6" ht="24.9" hidden="1" customHeight="1" x14ac:dyDescent="0.25">
      <c r="A614" s="489">
        <v>45585</v>
      </c>
      <c r="B614" s="687" t="s">
        <v>949</v>
      </c>
      <c r="C614" s="687" t="s">
        <v>499</v>
      </c>
      <c r="D614" s="687" t="s">
        <v>540</v>
      </c>
      <c r="E614" s="500" t="s">
        <v>664</v>
      </c>
      <c r="F614" s="687"/>
    </row>
    <row r="615" spans="1:6" ht="24.9" hidden="1" customHeight="1" x14ac:dyDescent="0.25">
      <c r="A615" s="489">
        <v>45585</v>
      </c>
      <c r="B615" s="687" t="s">
        <v>1070</v>
      </c>
      <c r="C615" s="499" t="s">
        <v>1080</v>
      </c>
      <c r="D615" s="499" t="s">
        <v>920</v>
      </c>
      <c r="E615" s="500" t="s">
        <v>668</v>
      </c>
      <c r="F615" s="499" t="s">
        <v>1071</v>
      </c>
    </row>
    <row r="616" spans="1:6" ht="24.9" hidden="1" customHeight="1" x14ac:dyDescent="0.25">
      <c r="A616" s="489">
        <v>45585</v>
      </c>
      <c r="B616" s="687" t="s">
        <v>1070</v>
      </c>
      <c r="C616" s="687" t="s">
        <v>536</v>
      </c>
      <c r="D616" s="687" t="s">
        <v>540</v>
      </c>
      <c r="E616" s="500" t="s">
        <v>682</v>
      </c>
      <c r="F616" s="712"/>
    </row>
    <row r="617" spans="1:6" ht="24.9" hidden="1" customHeight="1" x14ac:dyDescent="0.25">
      <c r="A617" s="489">
        <v>45585</v>
      </c>
      <c r="B617" s="687" t="s">
        <v>646</v>
      </c>
      <c r="C617" s="687" t="s">
        <v>536</v>
      </c>
      <c r="D617" s="687" t="s">
        <v>540</v>
      </c>
      <c r="E617" s="500" t="s">
        <v>682</v>
      </c>
      <c r="F617" s="712"/>
    </row>
    <row r="618" spans="1:6" ht="24.9" hidden="1" customHeight="1" x14ac:dyDescent="0.25">
      <c r="A618" s="489">
        <v>45585</v>
      </c>
      <c r="B618" s="687" t="s">
        <v>1018</v>
      </c>
      <c r="C618" s="687" t="s">
        <v>536</v>
      </c>
      <c r="D618" s="687" t="s">
        <v>540</v>
      </c>
      <c r="E618" s="500" t="s">
        <v>682</v>
      </c>
      <c r="F618" s="712"/>
    </row>
    <row r="619" spans="1:6" ht="24.9" hidden="1" customHeight="1" x14ac:dyDescent="0.25">
      <c r="A619" s="489">
        <v>45584</v>
      </c>
      <c r="B619" s="687" t="s">
        <v>588</v>
      </c>
      <c r="C619" s="687" t="s">
        <v>431</v>
      </c>
      <c r="D619" s="687" t="s">
        <v>540</v>
      </c>
      <c r="E619" s="500" t="s">
        <v>698</v>
      </c>
      <c r="F619" s="687" t="s">
        <v>1074</v>
      </c>
    </row>
    <row r="620" spans="1:6" ht="24.9" hidden="1" customHeight="1" x14ac:dyDescent="0.25">
      <c r="A620" s="489">
        <v>45585</v>
      </c>
      <c r="B620" s="687" t="s">
        <v>986</v>
      </c>
      <c r="C620" s="499" t="s">
        <v>536</v>
      </c>
      <c r="D620" s="687" t="s">
        <v>1076</v>
      </c>
      <c r="E620" s="715" t="s">
        <v>1078</v>
      </c>
      <c r="F620" s="687"/>
    </row>
    <row r="621" spans="1:6" ht="24.9" hidden="1" customHeight="1" x14ac:dyDescent="0.25">
      <c r="A621" s="489">
        <v>45585</v>
      </c>
      <c r="B621" s="687" t="s">
        <v>986</v>
      </c>
      <c r="C621" s="687" t="s">
        <v>390</v>
      </c>
      <c r="D621" s="687" t="s">
        <v>540</v>
      </c>
      <c r="E621" s="715" t="s">
        <v>1077</v>
      </c>
      <c r="F621" s="687"/>
    </row>
    <row r="622" spans="1:6" ht="24.9" hidden="1" customHeight="1" x14ac:dyDescent="0.25">
      <c r="A622" s="489">
        <v>45585</v>
      </c>
      <c r="B622" s="687" t="s">
        <v>968</v>
      </c>
      <c r="C622" s="499" t="s">
        <v>390</v>
      </c>
      <c r="D622" s="499" t="s">
        <v>540</v>
      </c>
      <c r="E622" s="500" t="s">
        <v>654</v>
      </c>
      <c r="F622" s="499" t="s">
        <v>1079</v>
      </c>
    </row>
    <row r="623" spans="1:6" ht="24.9" hidden="1" customHeight="1" x14ac:dyDescent="0.25">
      <c r="A623" s="489">
        <v>45585</v>
      </c>
      <c r="B623" s="687" t="s">
        <v>631</v>
      </c>
      <c r="C623" s="687" t="s">
        <v>390</v>
      </c>
      <c r="D623" s="687" t="s">
        <v>540</v>
      </c>
      <c r="E623" s="500" t="s">
        <v>654</v>
      </c>
      <c r="F623" s="687"/>
    </row>
    <row r="624" spans="1:6" ht="24.9" hidden="1" customHeight="1" x14ac:dyDescent="0.25">
      <c r="A624" s="489">
        <v>45585</v>
      </c>
      <c r="B624" s="687" t="s">
        <v>641</v>
      </c>
      <c r="C624" s="687" t="s">
        <v>390</v>
      </c>
      <c r="D624" s="687" t="s">
        <v>540</v>
      </c>
      <c r="E624" s="500" t="s">
        <v>654</v>
      </c>
      <c r="F624" s="687"/>
    </row>
    <row r="625" spans="1:6" ht="24.9" hidden="1" customHeight="1" x14ac:dyDescent="0.25">
      <c r="A625" s="489">
        <v>45585</v>
      </c>
      <c r="B625" s="687" t="s">
        <v>642</v>
      </c>
      <c r="C625" s="687" t="s">
        <v>390</v>
      </c>
      <c r="D625" s="687" t="s">
        <v>540</v>
      </c>
      <c r="E625" s="500" t="s">
        <v>654</v>
      </c>
      <c r="F625" s="687"/>
    </row>
    <row r="626" spans="1:6" ht="24.9" hidden="1" customHeight="1" x14ac:dyDescent="0.25">
      <c r="A626" s="489">
        <v>45585</v>
      </c>
      <c r="B626" s="687" t="s">
        <v>619</v>
      </c>
      <c r="C626" s="687" t="s">
        <v>390</v>
      </c>
      <c r="D626" s="687" t="s">
        <v>540</v>
      </c>
      <c r="E626" s="500" t="s">
        <v>654</v>
      </c>
      <c r="F626" s="687"/>
    </row>
    <row r="627" spans="1:6" ht="24.9" hidden="1" customHeight="1" x14ac:dyDescent="0.25">
      <c r="A627" s="489">
        <v>45586</v>
      </c>
      <c r="B627" s="687" t="s">
        <v>623</v>
      </c>
      <c r="C627" s="687" t="s">
        <v>390</v>
      </c>
      <c r="D627" s="687" t="s">
        <v>540</v>
      </c>
      <c r="E627" s="500" t="s">
        <v>654</v>
      </c>
      <c r="F627" s="687"/>
    </row>
    <row r="628" spans="1:6" ht="24.9" hidden="1" customHeight="1" x14ac:dyDescent="0.25">
      <c r="A628" s="489">
        <v>45586</v>
      </c>
      <c r="B628" s="687" t="s">
        <v>894</v>
      </c>
      <c r="C628" s="687" t="s">
        <v>390</v>
      </c>
      <c r="D628" s="687" t="s">
        <v>540</v>
      </c>
      <c r="E628" s="500" t="s">
        <v>654</v>
      </c>
      <c r="F628" s="687"/>
    </row>
    <row r="629" spans="1:6" ht="24.9" hidden="1" customHeight="1" x14ac:dyDescent="0.25">
      <c r="A629" s="489">
        <v>45586</v>
      </c>
      <c r="B629" s="687" t="s">
        <v>922</v>
      </c>
      <c r="C629" s="687" t="s">
        <v>390</v>
      </c>
      <c r="D629" s="687" t="s">
        <v>540</v>
      </c>
      <c r="E629" s="500" t="s">
        <v>654</v>
      </c>
      <c r="F629" s="687"/>
    </row>
    <row r="630" spans="1:6" ht="24.9" hidden="1" customHeight="1" x14ac:dyDescent="0.25">
      <c r="A630" s="489">
        <v>45586</v>
      </c>
      <c r="B630" s="687" t="s">
        <v>626</v>
      </c>
      <c r="C630" s="687" t="s">
        <v>390</v>
      </c>
      <c r="D630" s="687" t="s">
        <v>540</v>
      </c>
      <c r="E630" s="500" t="s">
        <v>654</v>
      </c>
      <c r="F630" s="687"/>
    </row>
    <row r="631" spans="1:6" ht="24.9" hidden="1" customHeight="1" x14ac:dyDescent="0.25">
      <c r="A631" s="489">
        <v>45586</v>
      </c>
      <c r="B631" s="687" t="s">
        <v>712</v>
      </c>
      <c r="C631" s="687" t="s">
        <v>499</v>
      </c>
      <c r="D631" s="687" t="s">
        <v>540</v>
      </c>
      <c r="E631" s="500" t="s">
        <v>664</v>
      </c>
      <c r="F631" s="687"/>
    </row>
    <row r="632" spans="1:6" ht="24.9" hidden="1" customHeight="1" x14ac:dyDescent="0.25">
      <c r="A632" s="489">
        <v>45586</v>
      </c>
      <c r="B632" s="687" t="s">
        <v>724</v>
      </c>
      <c r="C632" s="687" t="s">
        <v>499</v>
      </c>
      <c r="D632" s="687" t="s">
        <v>540</v>
      </c>
      <c r="E632" s="500" t="s">
        <v>664</v>
      </c>
      <c r="F632" s="687"/>
    </row>
    <row r="633" spans="1:6" ht="24.9" hidden="1" customHeight="1" x14ac:dyDescent="0.25">
      <c r="A633" s="489">
        <v>45586</v>
      </c>
      <c r="B633" s="687" t="s">
        <v>606</v>
      </c>
      <c r="C633" s="687" t="s">
        <v>499</v>
      </c>
      <c r="D633" s="687" t="s">
        <v>540</v>
      </c>
      <c r="E633" s="500" t="s">
        <v>664</v>
      </c>
      <c r="F633" s="687"/>
    </row>
    <row r="634" spans="1:6" ht="24.9" hidden="1" customHeight="1" x14ac:dyDescent="0.25">
      <c r="A634" s="489">
        <v>45586</v>
      </c>
      <c r="B634" s="687" t="s">
        <v>588</v>
      </c>
      <c r="C634" s="687" t="s">
        <v>536</v>
      </c>
      <c r="D634" s="687" t="s">
        <v>540</v>
      </c>
      <c r="E634" s="500" t="s">
        <v>682</v>
      </c>
      <c r="F634" s="687"/>
    </row>
    <row r="635" spans="1:6" ht="21.6" hidden="1" customHeight="1" x14ac:dyDescent="0.25">
      <c r="A635" s="489">
        <v>45586</v>
      </c>
      <c r="B635" s="687" t="s">
        <v>939</v>
      </c>
      <c r="C635" s="687" t="s">
        <v>536</v>
      </c>
      <c r="D635" s="687" t="s">
        <v>540</v>
      </c>
      <c r="E635" s="500" t="s">
        <v>682</v>
      </c>
      <c r="F635" s="687"/>
    </row>
    <row r="636" spans="1:6" ht="24.9" hidden="1" customHeight="1" x14ac:dyDescent="0.25">
      <c r="A636" s="489">
        <v>45586</v>
      </c>
      <c r="B636" s="687" t="s">
        <v>938</v>
      </c>
      <c r="C636" s="687" t="s">
        <v>536</v>
      </c>
      <c r="D636" s="687" t="s">
        <v>540</v>
      </c>
      <c r="E636" s="500" t="s">
        <v>682</v>
      </c>
      <c r="F636" s="687"/>
    </row>
    <row r="637" spans="1:6" ht="24.9" hidden="1" customHeight="1" x14ac:dyDescent="0.25">
      <c r="A637" s="489">
        <v>45586</v>
      </c>
      <c r="B637" s="687" t="s">
        <v>942</v>
      </c>
      <c r="C637" s="687" t="s">
        <v>536</v>
      </c>
      <c r="D637" s="687" t="s">
        <v>916</v>
      </c>
      <c r="E637" s="500" t="s">
        <v>682</v>
      </c>
      <c r="F637" s="687" t="s">
        <v>1081</v>
      </c>
    </row>
    <row r="638" spans="1:6" ht="24.9" hidden="1" customHeight="1" x14ac:dyDescent="0.25">
      <c r="A638" s="489">
        <v>45586</v>
      </c>
      <c r="B638" s="687" t="s">
        <v>1082</v>
      </c>
      <c r="C638" s="687" t="s">
        <v>390</v>
      </c>
      <c r="D638" s="687" t="s">
        <v>856</v>
      </c>
      <c r="E638" s="500" t="s">
        <v>1083</v>
      </c>
      <c r="F638" s="687" t="s">
        <v>1084</v>
      </c>
    </row>
    <row r="639" spans="1:6" ht="24.9" customHeight="1" x14ac:dyDescent="0.25">
      <c r="A639" s="489">
        <v>45587</v>
      </c>
      <c r="B639" s="687" t="s">
        <v>641</v>
      </c>
      <c r="C639" s="687" t="s">
        <v>499</v>
      </c>
      <c r="D639" s="687" t="s">
        <v>540</v>
      </c>
      <c r="E639" s="500" t="s">
        <v>664</v>
      </c>
      <c r="F639" s="687"/>
    </row>
    <row r="640" spans="1:6" ht="24.9" customHeight="1" x14ac:dyDescent="0.25">
      <c r="A640" s="489">
        <v>45587</v>
      </c>
      <c r="B640" s="687" t="s">
        <v>642</v>
      </c>
      <c r="C640" s="687" t="s">
        <v>499</v>
      </c>
      <c r="D640" s="687" t="s">
        <v>540</v>
      </c>
      <c r="E640" s="500" t="s">
        <v>664</v>
      </c>
      <c r="F640" s="687"/>
    </row>
    <row r="641" spans="1:6" ht="24.9" customHeight="1" x14ac:dyDescent="0.25">
      <c r="A641" s="489">
        <v>45587</v>
      </c>
      <c r="B641" s="687" t="s">
        <v>638</v>
      </c>
      <c r="C641" s="687" t="s">
        <v>536</v>
      </c>
      <c r="D641" s="687" t="s">
        <v>540</v>
      </c>
      <c r="E641" s="500" t="s">
        <v>682</v>
      </c>
      <c r="F641" s="687"/>
    </row>
    <row r="642" spans="1:6" ht="24.9" customHeight="1" x14ac:dyDescent="0.25">
      <c r="A642" s="489">
        <v>45587</v>
      </c>
      <c r="B642" s="687" t="s">
        <v>930</v>
      </c>
      <c r="C642" s="687" t="s">
        <v>536</v>
      </c>
      <c r="D642" s="687" t="s">
        <v>540</v>
      </c>
      <c r="E642" s="500" t="s">
        <v>682</v>
      </c>
      <c r="F642" s="687"/>
    </row>
    <row r="643" spans="1:6" ht="24.9" customHeight="1" x14ac:dyDescent="0.25">
      <c r="A643" s="489">
        <v>45587</v>
      </c>
      <c r="B643" s="687" t="s">
        <v>635</v>
      </c>
      <c r="C643" s="687" t="s">
        <v>536</v>
      </c>
      <c r="D643" s="687" t="s">
        <v>540</v>
      </c>
      <c r="E643" s="500" t="s">
        <v>682</v>
      </c>
      <c r="F643" s="687"/>
    </row>
    <row r="644" spans="1:6" ht="24.9" customHeight="1" x14ac:dyDescent="0.25">
      <c r="A644" s="489">
        <v>45587</v>
      </c>
      <c r="B644" s="687" t="s">
        <v>1082</v>
      </c>
      <c r="C644" s="687" t="s">
        <v>536</v>
      </c>
      <c r="D644" s="687" t="s">
        <v>856</v>
      </c>
      <c r="E644" s="500" t="s">
        <v>1083</v>
      </c>
      <c r="F644" s="687" t="s">
        <v>1085</v>
      </c>
    </row>
    <row r="645" spans="1:6" ht="24.9" customHeight="1" x14ac:dyDescent="0.25">
      <c r="A645" s="489">
        <v>45587</v>
      </c>
      <c r="B645" s="687" t="s">
        <v>935</v>
      </c>
      <c r="C645" s="687" t="s">
        <v>536</v>
      </c>
      <c r="D645" s="687" t="s">
        <v>540</v>
      </c>
      <c r="E645" s="500" t="s">
        <v>682</v>
      </c>
      <c r="F645" s="687"/>
    </row>
    <row r="646" spans="1:6" ht="24.9" customHeight="1" x14ac:dyDescent="0.25">
      <c r="A646" s="489">
        <v>45587</v>
      </c>
      <c r="B646" s="687" t="s">
        <v>817</v>
      </c>
      <c r="C646" s="687" t="s">
        <v>536</v>
      </c>
      <c r="D646" s="687" t="s">
        <v>540</v>
      </c>
      <c r="E646" s="500" t="s">
        <v>682</v>
      </c>
      <c r="F646" s="687"/>
    </row>
    <row r="647" spans="1:6" ht="24.9" customHeight="1" x14ac:dyDescent="0.25">
      <c r="A647" s="489">
        <v>45587</v>
      </c>
      <c r="B647" s="687" t="s">
        <v>889</v>
      </c>
      <c r="C647" s="687" t="s">
        <v>536</v>
      </c>
      <c r="D647" s="687" t="s">
        <v>540</v>
      </c>
      <c r="E647" s="500" t="s">
        <v>682</v>
      </c>
      <c r="F647" s="687"/>
    </row>
    <row r="648" spans="1:6" ht="24.9" customHeight="1" x14ac:dyDescent="0.25">
      <c r="A648" s="489">
        <v>45587</v>
      </c>
      <c r="B648" s="687" t="s">
        <v>1070</v>
      </c>
      <c r="C648" s="687" t="s">
        <v>536</v>
      </c>
      <c r="D648" s="687" t="s">
        <v>540</v>
      </c>
      <c r="E648" s="500" t="s">
        <v>682</v>
      </c>
      <c r="F648" s="687"/>
    </row>
    <row r="649" spans="1:6" ht="24.9" customHeight="1" x14ac:dyDescent="0.25">
      <c r="A649" s="489">
        <v>45587</v>
      </c>
      <c r="B649" s="687" t="s">
        <v>929</v>
      </c>
      <c r="C649" s="687" t="s">
        <v>390</v>
      </c>
      <c r="D649" s="687" t="s">
        <v>540</v>
      </c>
      <c r="E649" s="500" t="s">
        <v>654</v>
      </c>
      <c r="F649" s="687"/>
    </row>
    <row r="650" spans="1:6" ht="24.9" customHeight="1" x14ac:dyDescent="0.25">
      <c r="A650" s="489">
        <v>45587</v>
      </c>
      <c r="B650" s="687" t="s">
        <v>948</v>
      </c>
      <c r="C650" s="687" t="s">
        <v>390</v>
      </c>
      <c r="D650" s="687" t="s">
        <v>540</v>
      </c>
      <c r="E650" s="500" t="s">
        <v>654</v>
      </c>
      <c r="F650" s="687"/>
    </row>
    <row r="651" spans="1:6" ht="24.9" customHeight="1" x14ac:dyDescent="0.25">
      <c r="A651" s="489">
        <v>45587</v>
      </c>
      <c r="B651" s="687" t="s">
        <v>942</v>
      </c>
      <c r="C651" s="687" t="s">
        <v>390</v>
      </c>
      <c r="D651" s="687" t="s">
        <v>540</v>
      </c>
      <c r="E651" s="500" t="s">
        <v>654</v>
      </c>
      <c r="F651" s="687"/>
    </row>
    <row r="652" spans="1:6" ht="24.9" customHeight="1" x14ac:dyDescent="0.25">
      <c r="A652" s="489">
        <v>45587</v>
      </c>
      <c r="B652" s="687" t="s">
        <v>1034</v>
      </c>
      <c r="C652" s="687" t="s">
        <v>390</v>
      </c>
      <c r="D652" s="687" t="s">
        <v>540</v>
      </c>
      <c r="E652" s="500" t="s">
        <v>654</v>
      </c>
      <c r="F652" s="687"/>
    </row>
  </sheetData>
  <autoFilter ref="A1:H652">
    <filterColumn colId="0">
      <filters>
        <dateGroupItem year="2024" month="10" day="22" dateTimeGrouping="day"/>
      </filters>
    </filterColumn>
  </autoFilter>
  <sortState ref="A639:F652">
    <sortCondition ref="C639:C652"/>
  </sortState>
  <mergeCells count="2">
    <mergeCell ref="F559:F560"/>
    <mergeCell ref="F525:F526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showGridLines="0" zoomScale="69" zoomScaleNormal="69" workbookViewId="0">
      <selection activeCell="E21" sqref="E21"/>
    </sheetView>
  </sheetViews>
  <sheetFormatPr baseColWidth="10" defaultColWidth="11.44140625" defaultRowHeight="14.4" x14ac:dyDescent="0.3"/>
  <cols>
    <col min="1" max="17" width="30.6640625" style="481" customWidth="1"/>
    <col min="18" max="16384" width="11.44140625" style="481"/>
  </cols>
  <sheetData>
    <row r="1" spans="1:14" ht="45.75" customHeight="1" x14ac:dyDescent="0.3">
      <c r="A1" s="838" t="s">
        <v>548</v>
      </c>
      <c r="B1" s="839"/>
      <c r="C1" s="839"/>
      <c r="D1" s="839"/>
      <c r="E1" s="839"/>
      <c r="F1" s="839"/>
      <c r="G1" s="839"/>
      <c r="H1" s="839"/>
      <c r="I1" s="839"/>
      <c r="J1" s="839"/>
      <c r="K1" s="840"/>
      <c r="L1" s="840"/>
      <c r="M1" s="840"/>
      <c r="N1" s="840"/>
    </row>
    <row r="2" spans="1:14" ht="51" customHeight="1" x14ac:dyDescent="0.3">
      <c r="A2" s="841" t="s">
        <v>921</v>
      </c>
      <c r="B2" s="841"/>
      <c r="C2" s="841"/>
      <c r="D2" s="841"/>
      <c r="E2" s="841"/>
      <c r="F2" s="841"/>
      <c r="G2" s="841"/>
      <c r="H2" s="841"/>
      <c r="I2" s="841"/>
      <c r="J2" s="841"/>
      <c r="K2" s="842"/>
      <c r="L2" s="842"/>
      <c r="M2" s="842"/>
      <c r="N2" s="842"/>
    </row>
    <row r="3" spans="1:14" ht="20.100000000000001" customHeight="1" x14ac:dyDescent="0.3">
      <c r="A3" s="483" t="s">
        <v>549</v>
      </c>
      <c r="B3" s="483" t="s">
        <v>550</v>
      </c>
      <c r="C3" s="483" t="s">
        <v>551</v>
      </c>
      <c r="D3" s="483" t="s">
        <v>552</v>
      </c>
      <c r="E3" s="483" t="s">
        <v>553</v>
      </c>
      <c r="F3" s="483" t="s">
        <v>554</v>
      </c>
      <c r="G3" s="483" t="s">
        <v>555</v>
      </c>
      <c r="H3" s="483" t="s">
        <v>549</v>
      </c>
      <c r="I3" s="483" t="s">
        <v>550</v>
      </c>
      <c r="J3" s="483" t="s">
        <v>551</v>
      </c>
      <c r="K3" s="483" t="s">
        <v>552</v>
      </c>
      <c r="L3" s="483" t="s">
        <v>553</v>
      </c>
      <c r="M3" s="483" t="s">
        <v>554</v>
      </c>
      <c r="N3" s="483" t="s">
        <v>555</v>
      </c>
    </row>
    <row r="4" spans="1:14" ht="20.100000000000001" customHeight="1" x14ac:dyDescent="0.3">
      <c r="A4" s="456">
        <v>45551</v>
      </c>
      <c r="B4" s="456">
        <v>45552</v>
      </c>
      <c r="C4" s="456">
        <v>45553</v>
      </c>
      <c r="D4" s="456">
        <v>45554</v>
      </c>
      <c r="E4" s="456">
        <v>45555</v>
      </c>
      <c r="F4" s="456">
        <v>45556</v>
      </c>
      <c r="G4" s="456">
        <v>45557</v>
      </c>
      <c r="H4" s="456">
        <v>45558</v>
      </c>
      <c r="I4" s="456">
        <v>45559</v>
      </c>
      <c r="J4" s="456">
        <v>45560</v>
      </c>
      <c r="K4" s="456">
        <v>45561</v>
      </c>
      <c r="L4" s="456">
        <v>45562</v>
      </c>
      <c r="M4" s="456">
        <v>45563</v>
      </c>
      <c r="N4" s="456">
        <v>45564</v>
      </c>
    </row>
    <row r="5" spans="1:14" ht="35.1" customHeight="1" x14ac:dyDescent="0.3">
      <c r="A5" s="399"/>
      <c r="B5" s="455"/>
      <c r="C5" s="482" t="s">
        <v>725</v>
      </c>
      <c r="D5" s="455"/>
      <c r="E5" s="455"/>
      <c r="F5" s="482" t="s">
        <v>725</v>
      </c>
      <c r="G5" s="399"/>
      <c r="H5" s="455"/>
      <c r="I5" s="482" t="s">
        <v>725</v>
      </c>
      <c r="J5" s="455"/>
      <c r="K5" s="455"/>
      <c r="L5" s="482" t="s">
        <v>725</v>
      </c>
      <c r="M5" s="399"/>
      <c r="N5" s="455"/>
    </row>
    <row r="6" spans="1:14" ht="35.1" customHeight="1" x14ac:dyDescent="0.3">
      <c r="A6" s="399"/>
      <c r="B6" s="455"/>
      <c r="C6" s="399"/>
      <c r="D6" s="455"/>
      <c r="E6" s="455"/>
      <c r="F6" s="399"/>
      <c r="G6" s="399"/>
      <c r="H6" s="455"/>
      <c r="I6" s="399"/>
      <c r="J6" s="455"/>
      <c r="K6" s="455"/>
      <c r="L6" s="399"/>
      <c r="M6" s="399"/>
      <c r="N6" s="455"/>
    </row>
    <row r="7" spans="1:14" ht="20.100000000000001" customHeight="1" x14ac:dyDescent="0.3">
      <c r="A7" s="483" t="s">
        <v>549</v>
      </c>
      <c r="B7" s="483" t="s">
        <v>550</v>
      </c>
      <c r="C7" s="483" t="s">
        <v>551</v>
      </c>
      <c r="D7" s="483" t="s">
        <v>552</v>
      </c>
      <c r="E7" s="483" t="s">
        <v>553</v>
      </c>
      <c r="F7" s="483" t="s">
        <v>554</v>
      </c>
      <c r="G7" s="483" t="s">
        <v>555</v>
      </c>
      <c r="H7" s="483" t="s">
        <v>549</v>
      </c>
      <c r="I7" s="483" t="s">
        <v>550</v>
      </c>
      <c r="J7" s="483" t="s">
        <v>551</v>
      </c>
      <c r="K7" s="483" t="s">
        <v>552</v>
      </c>
      <c r="L7" s="483" t="s">
        <v>553</v>
      </c>
      <c r="M7" s="483" t="s">
        <v>554</v>
      </c>
      <c r="N7" s="483" t="s">
        <v>555</v>
      </c>
    </row>
    <row r="8" spans="1:14" ht="20.100000000000001" customHeight="1" x14ac:dyDescent="0.3">
      <c r="A8" s="456">
        <v>45565</v>
      </c>
      <c r="B8" s="456">
        <v>45566</v>
      </c>
      <c r="C8" s="456">
        <v>45567</v>
      </c>
      <c r="D8" s="456">
        <v>45568</v>
      </c>
      <c r="E8" s="456">
        <v>45569</v>
      </c>
      <c r="F8" s="456">
        <v>45570</v>
      </c>
      <c r="G8" s="456">
        <v>45571</v>
      </c>
      <c r="H8" s="456">
        <v>45572</v>
      </c>
      <c r="I8" s="456">
        <v>45573</v>
      </c>
      <c r="J8" s="456">
        <v>45574</v>
      </c>
      <c r="K8" s="456">
        <v>45575</v>
      </c>
      <c r="L8" s="456">
        <v>45576</v>
      </c>
      <c r="M8" s="456">
        <v>45577</v>
      </c>
      <c r="N8" s="456">
        <v>45578</v>
      </c>
    </row>
    <row r="9" spans="1:14" ht="35.1" customHeight="1" x14ac:dyDescent="0.3">
      <c r="A9" s="482" t="s">
        <v>725</v>
      </c>
      <c r="B9" s="455"/>
      <c r="C9" s="399"/>
      <c r="D9" s="482" t="s">
        <v>725</v>
      </c>
      <c r="E9" s="455"/>
      <c r="F9" s="455"/>
      <c r="G9" s="482" t="s">
        <v>725</v>
      </c>
      <c r="H9" s="455"/>
      <c r="I9" s="399"/>
      <c r="J9" s="482" t="s">
        <v>725</v>
      </c>
      <c r="K9" s="399"/>
      <c r="L9" s="455"/>
      <c r="M9" s="484" t="s">
        <v>626</v>
      </c>
      <c r="N9" s="455"/>
    </row>
    <row r="10" spans="1:14" ht="30" customHeight="1" x14ac:dyDescent="0.3">
      <c r="A10" s="485"/>
      <c r="B10" s="485"/>
      <c r="C10" s="485"/>
      <c r="D10" s="485"/>
      <c r="E10" s="485"/>
      <c r="F10" s="485"/>
      <c r="G10" s="485"/>
      <c r="H10" s="485"/>
      <c r="I10" s="485"/>
      <c r="J10" s="485"/>
      <c r="K10" s="485"/>
      <c r="L10" s="485"/>
      <c r="M10" s="485"/>
      <c r="N10" s="485"/>
    </row>
    <row r="11" spans="1:14" ht="30" customHeight="1" x14ac:dyDescent="0.3"/>
    <row r="12" spans="1:14" ht="30" customHeight="1" x14ac:dyDescent="0.3"/>
    <row r="13" spans="1:14" ht="30" customHeight="1" x14ac:dyDescent="0.3"/>
    <row r="14" spans="1:14" ht="30" customHeight="1" x14ac:dyDescent="0.3"/>
    <row r="15" spans="1:14" ht="30" customHeight="1" x14ac:dyDescent="0.3"/>
    <row r="16" spans="1:14" ht="30" customHeight="1" x14ac:dyDescent="0.3"/>
    <row r="17" ht="30" customHeight="1" x14ac:dyDescent="0.3"/>
    <row r="18" ht="30" customHeight="1" x14ac:dyDescent="0.3"/>
  </sheetData>
  <mergeCells count="3">
    <mergeCell ref="A1:J1"/>
    <mergeCell ref="K1:N1"/>
    <mergeCell ref="A2:N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1</vt:i4>
      </vt:variant>
    </vt:vector>
  </HeadingPairs>
  <TitlesOfParts>
    <vt:vector size="53" baseType="lpstr">
      <vt:lpstr>SEPTIEMBRE 2020</vt:lpstr>
      <vt:lpstr>OCTUBRE 2020</vt:lpstr>
      <vt:lpstr>NOVIEMBRE 2020</vt:lpstr>
      <vt:lpstr>DICIEMBRE 2020 (2)</vt:lpstr>
      <vt:lpstr>ENERO 2021</vt:lpstr>
      <vt:lpstr>FEBRERO 2021</vt:lpstr>
      <vt:lpstr>MARZO 2021</vt:lpstr>
      <vt:lpstr>ABRIL2021</vt:lpstr>
      <vt:lpstr>MAYO2021</vt:lpstr>
      <vt:lpstr>JUNIO2021</vt:lpstr>
      <vt:lpstr>JULIO2021</vt:lpstr>
      <vt:lpstr>AGOSTO2021</vt:lpstr>
      <vt:lpstr>SEPTIEMBRE2021</vt:lpstr>
      <vt:lpstr>OCTUBRE2021</vt:lpstr>
      <vt:lpstr>NOVIEMBRE2021</vt:lpstr>
      <vt:lpstr>DICIEMBRE 2021</vt:lpstr>
      <vt:lpstr>ENERO 2022</vt:lpstr>
      <vt:lpstr>FEBRERO 2022</vt:lpstr>
      <vt:lpstr>MARZO</vt:lpstr>
      <vt:lpstr>ABRIL2022</vt:lpstr>
      <vt:lpstr>MAYO2022</vt:lpstr>
      <vt:lpstr>JUNIO2022</vt:lpstr>
      <vt:lpstr>JULIO2022</vt:lpstr>
      <vt:lpstr>AGOSTO2022</vt:lpstr>
      <vt:lpstr>SEPT 2022</vt:lpstr>
      <vt:lpstr>OCT 2022</vt:lpstr>
      <vt:lpstr>NOVI 2022</vt:lpstr>
      <vt:lpstr>DICI2022</vt:lpstr>
      <vt:lpstr>ENERO 2023</vt:lpstr>
      <vt:lpstr>FEBRERO 2023</vt:lpstr>
      <vt:lpstr>MARZO 2023</vt:lpstr>
      <vt:lpstr>ABRIL 2023</vt:lpstr>
      <vt:lpstr>MAYO 2023</vt:lpstr>
      <vt:lpstr>JUNIO 2023</vt:lpstr>
      <vt:lpstr>JULIO 2023</vt:lpstr>
      <vt:lpstr>AGOT 2023</vt:lpstr>
      <vt:lpstr>SEPT 2023</vt:lpstr>
      <vt:lpstr>OCTUBRE 2023</vt:lpstr>
      <vt:lpstr>NOVIEMBRE 2023</vt:lpstr>
      <vt:lpstr>DICIEMBRE 2023</vt:lpstr>
      <vt:lpstr>ENERO 2024</vt:lpstr>
      <vt:lpstr>FEBRERO 2024</vt:lpstr>
      <vt:lpstr>MARZO 2024</vt:lpstr>
      <vt:lpstr>ABRIL  2024</vt:lpstr>
      <vt:lpstr>MAYO  2024</vt:lpstr>
      <vt:lpstr>RUTA DIARIA</vt:lpstr>
      <vt:lpstr>RESUMEN RUTA</vt:lpstr>
      <vt:lpstr>JUNIO 2024</vt:lpstr>
      <vt:lpstr>TD</vt:lpstr>
      <vt:lpstr>CRONOGRAMA</vt:lpstr>
      <vt:lpstr>SEPTIEMBRE</vt:lpstr>
      <vt:lpstr>CRONOGRAMA ENAP</vt:lpstr>
      <vt:lpstr>CRONOGRAMA!Área_de_impresión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cp:lastPrinted>2024-10-07T01:57:42Z</cp:lastPrinted>
  <dcterms:created xsi:type="dcterms:W3CDTF">2020-10-01T14:54:57Z</dcterms:created>
  <dcterms:modified xsi:type="dcterms:W3CDTF">2024-10-22T00:37:05Z</dcterms:modified>
</cp:coreProperties>
</file>